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drawings/drawing12.xml" ContentType="application/vnd.openxmlformats-officedocument.drawing+xml"/>
  <Override PartName="/xl/tables/table10.xml" ContentType="application/vnd.openxmlformats-officedocument.spreadsheetml.table+xml"/>
  <Override PartName="/xl/drawings/drawing13.xml" ContentType="application/vnd.openxmlformats-officedocument.drawing+xml"/>
  <Override PartName="/xl/tables/table11.xml" ContentType="application/vnd.openxmlformats-officedocument.spreadsheetml.table+xml"/>
  <Override PartName="/xl/drawings/drawing14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forsecurity/Library/Mobile Documents/com~apple~CloudDocs/3-MISSIONS/Toolbox guide hygiene/Toolbox-Cybersecurite/"/>
    </mc:Choice>
  </mc:AlternateContent>
  <xr:revisionPtr revIDLastSave="0" documentId="13_ncr:1_{54370210-B616-3D42-963F-8BEDE3539026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README" sheetId="8" r:id="rId1"/>
    <sheet name="SOMMAIRE" sheetId="17" r:id="rId2"/>
    <sheet name="OBJECTIFS de sécurité" sheetId="2" r:id="rId3"/>
    <sheet name="OBJ-1" sheetId="3" r:id="rId4"/>
    <sheet name="OBJ-2" sheetId="4" r:id="rId5"/>
    <sheet name="OBJ-3" sheetId="5" r:id="rId6"/>
    <sheet name="OBJ-4" sheetId="6" r:id="rId7"/>
    <sheet name="OBJ-5" sheetId="7" r:id="rId8"/>
    <sheet name="OBJ-6" sheetId="10" r:id="rId9"/>
    <sheet name="OBJ-7" sheetId="11" r:id="rId10"/>
    <sheet name="OBJ-8" sheetId="12" r:id="rId11"/>
    <sheet name="OBJ-9" sheetId="13" r:id="rId12"/>
    <sheet name="OBJ-10" sheetId="14" r:id="rId13"/>
    <sheet name="Cartographies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" l="1"/>
  <c r="A1" i="13"/>
  <c r="A1" i="12"/>
  <c r="A1" i="11"/>
  <c r="A1" i="10"/>
  <c r="A1" i="7"/>
  <c r="A1" i="6"/>
  <c r="A1" i="5"/>
  <c r="A1" i="4"/>
  <c r="A1" i="3"/>
  <c r="E20" i="2" l="1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F13" i="2" s="1"/>
  <c r="E12" i="2"/>
  <c r="G12" i="2" s="1"/>
  <c r="E11" i="2"/>
  <c r="G11" i="2" s="1"/>
  <c r="F20" i="2" l="1"/>
  <c r="F19" i="2"/>
  <c r="F18" i="2"/>
  <c r="F17" i="2"/>
  <c r="F16" i="2"/>
  <c r="F15" i="2"/>
  <c r="F14" i="2"/>
  <c r="G13" i="2"/>
  <c r="F12" i="2"/>
  <c r="F11" i="2"/>
</calcChain>
</file>

<file path=xl/sharedStrings.xml><?xml version="1.0" encoding="utf-8"?>
<sst xmlns="http://schemas.openxmlformats.org/spreadsheetml/2006/main" count="327" uniqueCount="168">
  <si>
    <t>Etat</t>
  </si>
  <si>
    <t>Précisions</t>
  </si>
  <si>
    <t>Type action</t>
  </si>
  <si>
    <t>Installer un gestionnaire de mot de passe</t>
  </si>
  <si>
    <t>Un gestionnaire de mot de passe permet d’assurer la complexité des mots de passe tout en diminuant le risque de fuite de donnée</t>
  </si>
  <si>
    <t>Choisir un gestionnaire de mot de passe</t>
  </si>
  <si>
    <t>Recommandation ANSSI : KEEPASS</t>
  </si>
  <si>
    <t>Initiale</t>
  </si>
  <si>
    <t>Définir un mot de passe complexe mais à retenir</t>
  </si>
  <si>
    <t>Minimum 15 caractères, au moins 1 majuscule, au moins 1 chiffre, au moins 1 caractère spécial</t>
  </si>
  <si>
    <t>Paramétrer le gestionnaire de mot de passe</t>
  </si>
  <si>
    <t>Pour générer des mots de passe complexes, aléatoires, uniques à chaque nouvelle entrée</t>
  </si>
  <si>
    <t>Utiliser le gestionnaire dès que vous devez créer un compte</t>
  </si>
  <si>
    <t>Les comptes doivent être nominatifs (pas de compte partagé)</t>
  </si>
  <si>
    <t>Compléter votre cartographie pour y intégrer votre gestionnaire de mot de passe</t>
  </si>
  <si>
    <t>Le chiffrement permet de rendre illisible la donnée à une personne qui n’a pas le besoin d’en connaître</t>
  </si>
  <si>
    <t>Identifier tous les matériels contenant de la donnée</t>
  </si>
  <si>
    <t>S’appuyer sur la cartographie</t>
  </si>
  <si>
    <t>Pour les postes de travail sous Windows : activer Bitlocker</t>
  </si>
  <si>
    <t>Sauvegarder le secret dans le gestionnaire de mot de passe</t>
  </si>
  <si>
    <t>Pour les postes de travail sous MacOS : activer Filevault</t>
  </si>
  <si>
    <t>Pour les médias amovibles : installer un outil de chiffrement de fichier</t>
  </si>
  <si>
    <t>Recommandation ANSSI : ZED!</t>
  </si>
  <si>
    <t>Mettre à jour la cartographie avec les actions effectuées</t>
  </si>
  <si>
    <t>Activer le pare-feu local</t>
  </si>
  <si>
    <t>Le pare-feu local est une barrière à des tentatives d’attaque ou de fuite de donnée</t>
  </si>
  <si>
    <t>L’antivirus d’arrêter les virus et d’alerter en cas d’infection</t>
  </si>
  <si>
    <t>Choisir un antivirus à installer</t>
  </si>
  <si>
    <t>Paramétrer l’antivirus</t>
  </si>
  <si>
    <t>Renseigner la cartographie avec les actions effectuées</t>
  </si>
  <si>
    <t>Définir le plan de sauvegarde des actifs</t>
  </si>
  <si>
    <t>La sauvegarde des actifs est la solution la plus efficace en cas de corruption de donnée</t>
  </si>
  <si>
    <t>L’accès à un service ou à de la donnée ne doit se faire que suite à une authentification validée</t>
  </si>
  <si>
    <t xml:space="preserve">Le durcissement consiste à limiter au strict nécessaire les services, fonctions, accès </t>
  </si>
  <si>
    <t>Les droits d’accès dépendent du besoin d’en connaître et doivent être limités au strict minimum</t>
  </si>
  <si>
    <t>La gestion de la conformité est essentielle, en particulier pour évaluer les impacts sur les changements</t>
  </si>
  <si>
    <t>Pour chaque actif, s’assurer qu’une authentification est mise en place</t>
  </si>
  <si>
    <t>Via la cartographie des actifs</t>
  </si>
  <si>
    <t>Documenter le durcissement effectué à des fins de contrôle</t>
  </si>
  <si>
    <t>Pour chaque actif, désactiver les services ou fonctionnalités non nécessaires</t>
  </si>
  <si>
    <t>Identifier la réglementation à respecter</t>
  </si>
  <si>
    <t>RGPD, NIS, HDS, DSA, MSA</t>
  </si>
  <si>
    <t>Pour chaque compte, identifier le profil d’habilitation associé</t>
  </si>
  <si>
    <t>A quoi le profil peut accéder</t>
  </si>
  <si>
    <t>Pour chaque actif, définir le plan de sauvegarde : comment, quoi, où, fréquence</t>
  </si>
  <si>
    <t>Dans la cartographie des actifs</t>
  </si>
  <si>
    <t>Compléter la cartographie des logiciels</t>
  </si>
  <si>
    <t>Que ce soit hébergé localement ou en SaaS</t>
  </si>
  <si>
    <t>Compléter la cartographie des interconnexions</t>
  </si>
  <si>
    <t>Lister les interconnexions internes et externes</t>
  </si>
  <si>
    <t>Compléter la cartographie des entités tierces</t>
  </si>
  <si>
    <t>Toute entité avec laquelle il y a un échange de données ou d’accès au SI</t>
  </si>
  <si>
    <t>Décliner les règles à respecter en mesures de sécurité</t>
  </si>
  <si>
    <t>Compléter la cartographie du matériel</t>
  </si>
  <si>
    <t>Poste de travail, serveur, smartphone, tablette, équipement réseau (Proxy, Firewall, Switch, Routeur, WiFi, …), équipement de stockage (NAS, …), périphérique (Clé USB, dongle, …), …</t>
  </si>
  <si>
    <t>Objectifs</t>
  </si>
  <si>
    <t>ID</t>
  </si>
  <si>
    <t>Date de début</t>
  </si>
  <si>
    <t>Date de clôture</t>
  </si>
  <si>
    <t>Cartographier les actifs</t>
  </si>
  <si>
    <t>Chiffrer les actifs</t>
  </si>
  <si>
    <t>Mettre en place un antivirus</t>
  </si>
  <si>
    <t>Mettre en place l’authentification</t>
  </si>
  <si>
    <t>Durcir les actifs</t>
  </si>
  <si>
    <t>Gérer les habilitations</t>
  </si>
  <si>
    <t>Se mettre en conformité à la réglementation</t>
  </si>
  <si>
    <t>OBJ-1</t>
  </si>
  <si>
    <t>OBJ-2</t>
  </si>
  <si>
    <t>OBJ-3</t>
  </si>
  <si>
    <t>OBJ-4</t>
  </si>
  <si>
    <t>OBJ-5</t>
  </si>
  <si>
    <t>OBJ-6</t>
  </si>
  <si>
    <t>OBJ-7</t>
  </si>
  <si>
    <t>OBJ-8</t>
  </si>
  <si>
    <t>OBJ-9</t>
  </si>
  <si>
    <t>OBJ-10</t>
  </si>
  <si>
    <t>Onglet</t>
  </si>
  <si>
    <t>Action</t>
  </si>
  <si>
    <t>ACT-1</t>
  </si>
  <si>
    <t>ACT-2</t>
  </si>
  <si>
    <t>ACT-3</t>
  </si>
  <si>
    <t>ACT-4</t>
  </si>
  <si>
    <t>ACT-5</t>
  </si>
  <si>
    <t>A faire</t>
  </si>
  <si>
    <t>OBJ-1'!A1</t>
  </si>
  <si>
    <t>Il doit démarré en même temps que la session</t>
  </si>
  <si>
    <t>OBJ-2'!A1</t>
  </si>
  <si>
    <t>OBJ-3'!A1</t>
  </si>
  <si>
    <t>OBJ-4'!A1</t>
  </si>
  <si>
    <t>OBJ-5'!A1</t>
  </si>
  <si>
    <t>OBJ-6'!A1</t>
  </si>
  <si>
    <t>OBJ-7'!A1</t>
  </si>
  <si>
    <t>OBJ-8'!A1</t>
  </si>
  <si>
    <t>OBJ-9'!A1</t>
  </si>
  <si>
    <t>OBJ-10'!A1</t>
  </si>
  <si>
    <t>Description</t>
  </si>
  <si>
    <t>Système d'exploitation</t>
  </si>
  <si>
    <t>Entités tierces liées</t>
  </si>
  <si>
    <t>Logiciels liés</t>
  </si>
  <si>
    <t>Règles de sauvegarde</t>
  </si>
  <si>
    <t>Support/Maintenance/Garantie</t>
  </si>
  <si>
    <t>Données chiffrées</t>
  </si>
  <si>
    <t>MATERIEL</t>
  </si>
  <si>
    <t>LOGICIEL</t>
  </si>
  <si>
    <t>Localisation</t>
  </si>
  <si>
    <t>Version</t>
  </si>
  <si>
    <t>Licence</t>
  </si>
  <si>
    <t>Sensible</t>
  </si>
  <si>
    <t>Type d'authentification</t>
  </si>
  <si>
    <t>Profil</t>
  </si>
  <si>
    <t>Matériel lié</t>
  </si>
  <si>
    <t>Exigences de sécurité</t>
  </si>
  <si>
    <t>Mise à jour</t>
  </si>
  <si>
    <t>INTERCONNEXION</t>
  </si>
  <si>
    <t>Source</t>
  </si>
  <si>
    <t>Destination</t>
  </si>
  <si>
    <t>Protocole</t>
  </si>
  <si>
    <t>Données sensibles</t>
  </si>
  <si>
    <t>ENTITE TIERCE</t>
  </si>
  <si>
    <t>ColoContact sécuriténne4</t>
  </si>
  <si>
    <t>Logiciel lié</t>
  </si>
  <si>
    <t>A propos</t>
  </si>
  <si>
    <t>Ce template vous présente des actions simples et concrètes sur les mesures de cybersécurité à mettre en place.</t>
  </si>
  <si>
    <t>La mise en oeuvre de ces actions doit se faire par une personne compétente afin d’en maitriser les impacts.</t>
  </si>
  <si>
    <t>Suivi des versions</t>
  </si>
  <si>
    <t>Date</t>
  </si>
  <si>
    <t>Détail</t>
  </si>
  <si>
    <t>1.0</t>
  </si>
  <si>
    <t>Vigilances</t>
  </si>
  <si>
    <t>Lorsque des outils ou des solutions sont mentionnés, il ne s’agira que d’exemple, aucunement d’obligation.</t>
  </si>
  <si>
    <t>L’implémentation de ces actions ne vous garantit pas la protection totale contre un risque cybersécurité et des impacts associés.</t>
  </si>
  <si>
    <t>Contact</t>
  </si>
  <si>
    <t>Prendre un RDV</t>
  </si>
  <si>
    <t>Laisser un message vocal</t>
  </si>
  <si>
    <r>
      <rPr>
        <b/>
        <sz val="26"/>
        <color theme="1"/>
        <rFont val="Calibri"/>
        <family val="2"/>
      </rPr>
      <t>TOOLBOX Cybersécurité :</t>
    </r>
    <r>
      <rPr>
        <sz val="26"/>
        <color theme="1"/>
        <rFont val="Calibri"/>
        <family val="2"/>
      </rPr>
      <t xml:space="preserve">
Les </t>
    </r>
    <r>
      <rPr>
        <u/>
        <sz val="26"/>
        <color theme="1"/>
        <rFont val="Calibri"/>
        <family val="2"/>
      </rPr>
      <t>10 objectifs</t>
    </r>
    <r>
      <rPr>
        <sz val="26"/>
        <color theme="1"/>
        <rFont val="Calibri"/>
        <family val="2"/>
      </rPr>
      <t xml:space="preserve"> essentiels pour </t>
    </r>
    <r>
      <rPr>
        <u/>
        <sz val="26"/>
        <color theme="1"/>
        <rFont val="Calibri"/>
        <family val="2"/>
      </rPr>
      <t>limiter vos risques</t>
    </r>
    <r>
      <rPr>
        <sz val="26"/>
        <color theme="1"/>
        <rFont val="Calibri"/>
        <family val="2"/>
      </rPr>
      <t xml:space="preserve"> sécurité</t>
    </r>
  </si>
  <si>
    <t>Cette Toolbox est destinée aux petites entreprises, startup ou encore association, partant de ZERO en sécurité</t>
  </si>
  <si>
    <r>
      <t xml:space="preserve">En aucun cas </t>
    </r>
    <r>
      <rPr>
        <i/>
        <sz val="16"/>
        <color theme="1"/>
        <rFont val="Calibri"/>
        <family val="2"/>
      </rPr>
      <t>B for Security</t>
    </r>
    <r>
      <rPr>
        <sz val="16"/>
        <color theme="1"/>
        <rFont val="Calibri"/>
        <family val="2"/>
      </rPr>
      <t xml:space="preserve"> se porte garant de l’impact de la mise en oeuvre de ces actions.</t>
    </r>
  </si>
  <si>
    <t>Première version validée</t>
  </si>
  <si>
    <t>Roadmap des prochaines versions</t>
  </si>
  <si>
    <t>- Les actions de niveau avancé</t>
  </si>
  <si>
    <t>- Les actions récurrentes</t>
  </si>
  <si>
    <t>- Une bibliothèque de contenus (définitions, kit de sensibilisation, …)</t>
  </si>
  <si>
    <r>
      <t xml:space="preserve">En aucun cas </t>
    </r>
    <r>
      <rPr>
        <i/>
        <sz val="16"/>
        <color theme="1"/>
        <rFont val="Calibri"/>
        <family val="2"/>
      </rPr>
      <t>B for Security</t>
    </r>
    <r>
      <rPr>
        <sz val="16"/>
        <color theme="1"/>
        <rFont val="Calibri"/>
        <family val="2"/>
      </rPr>
      <t xml:space="preserve"> se porte garant de la bonne intégration des outils dans votre infrastructure, ni de l’adéquation par rapport au besoin.</t>
    </r>
  </si>
  <si>
    <t>Page Notion</t>
  </si>
  <si>
    <t>Contenus</t>
  </si>
  <si>
    <t>Podcast</t>
  </si>
  <si>
    <t>La Minute Cybersécurité</t>
  </si>
  <si>
    <t>Toolbox Cybersécurité sous Notion</t>
  </si>
  <si>
    <t>SOMMAIRE</t>
  </si>
  <si>
    <t>Les Objectifs de sécurité</t>
  </si>
  <si>
    <t>Objectif N°1</t>
  </si>
  <si>
    <t>Objectif N°2</t>
  </si>
  <si>
    <t>Objectif N°3</t>
  </si>
  <si>
    <t>Objectif N°4</t>
  </si>
  <si>
    <t>Objectif N°5</t>
  </si>
  <si>
    <t>Objectif N°6</t>
  </si>
  <si>
    <t>Objectif N°7</t>
  </si>
  <si>
    <t>Objectif N°8</t>
  </si>
  <si>
    <t>Objectif N°9</t>
  </si>
  <si>
    <t>Objectif N°10</t>
  </si>
  <si>
    <t>Les cartographies</t>
  </si>
  <si>
    <t>Les 10 Objectifs Sécurité essentiels</t>
  </si>
  <si>
    <t>Activer le parefeu local</t>
  </si>
  <si>
    <t>Installer un antivirus</t>
  </si>
  <si>
    <t>Définir le plan de sauvegarde</t>
  </si>
  <si>
    <t>Mettre en place l'authentification</t>
  </si>
  <si>
    <t>Les cartographies à compléter</t>
  </si>
  <si>
    <t>Les 10 Objectifs de sécurité
Essentiels pour limiter vos risques sécurité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</si>
</sst>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sz val="18"/>
      <color theme="1"/>
      <name val="Calibri"/>
      <family val="2"/>
    </font>
    <font>
      <sz val="12"/>
      <color theme="1"/>
      <name val="Calibri"/>
      <family val="2"/>
    </font>
    <font>
      <sz val="26"/>
      <color theme="1"/>
      <name val="Calibri"/>
      <family val="2"/>
    </font>
    <font>
      <b/>
      <sz val="26"/>
      <color theme="1"/>
      <name val="Calibri"/>
      <family val="2"/>
    </font>
    <font>
      <u/>
      <sz val="26"/>
      <color theme="1"/>
      <name val="Calibri"/>
      <family val="2"/>
    </font>
    <font>
      <sz val="24"/>
      <color theme="1"/>
      <name val="Calibri"/>
      <family val="2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u/>
      <sz val="16"/>
      <color theme="10"/>
      <name val="Calibri"/>
      <family val="2"/>
    </font>
    <font>
      <i/>
      <sz val="16"/>
      <color theme="1"/>
      <name val="Calibri"/>
      <family val="2"/>
    </font>
    <font>
      <sz val="15"/>
      <color theme="1"/>
      <name val="Calibri"/>
      <family val="2"/>
    </font>
    <font>
      <b/>
      <sz val="16"/>
      <color rgb="FF000000"/>
      <name val="Calibri"/>
      <family val="2"/>
    </font>
    <font>
      <u/>
      <sz val="18"/>
      <color theme="10"/>
      <name val="Aptos Narrow"/>
      <family val="2"/>
      <scheme val="minor"/>
    </font>
    <font>
      <b/>
      <sz val="20"/>
      <color theme="1"/>
      <name val="Calibri"/>
      <family val="2"/>
    </font>
    <font>
      <sz val="14"/>
      <color theme="1"/>
      <name val="Calibri"/>
      <family val="2"/>
    </font>
    <font>
      <u/>
      <sz val="14"/>
      <color theme="10"/>
      <name val="Calibri"/>
      <family val="2"/>
    </font>
    <font>
      <sz val="14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8C3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8E8E8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3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left" vertical="center"/>
    </xf>
    <xf numFmtId="0" fontId="0" fillId="33" borderId="0" xfId="0" applyFill="1" applyAlignment="1">
      <alignment horizontal="center"/>
    </xf>
    <xf numFmtId="0" fontId="21" fillId="33" borderId="0" xfId="0" applyFont="1" applyFill="1"/>
    <xf numFmtId="0" fontId="21" fillId="33" borderId="0" xfId="0" applyFont="1" applyFill="1" applyAlignment="1">
      <alignment horizontal="center"/>
    </xf>
    <xf numFmtId="0" fontId="25" fillId="33" borderId="0" xfId="0" applyFont="1" applyFill="1" applyAlignment="1">
      <alignment vertical="center"/>
    </xf>
    <xf numFmtId="0" fontId="20" fillId="34" borderId="0" xfId="0" applyFont="1" applyFill="1" applyAlignment="1">
      <alignment vertical="center"/>
    </xf>
    <xf numFmtId="0" fontId="26" fillId="33" borderId="0" xfId="0" applyFont="1" applyFill="1" applyAlignment="1">
      <alignment vertical="center"/>
    </xf>
    <xf numFmtId="0" fontId="21" fillId="33" borderId="0" xfId="0" applyFont="1" applyFill="1" applyAlignment="1">
      <alignment vertical="center"/>
    </xf>
    <xf numFmtId="0" fontId="28" fillId="33" borderId="0" xfId="42" applyFont="1" applyFill="1" applyAlignment="1">
      <alignment vertical="center"/>
    </xf>
    <xf numFmtId="0" fontId="21" fillId="34" borderId="0" xfId="0" applyFont="1" applyFill="1" applyAlignment="1">
      <alignment vertical="center"/>
    </xf>
    <xf numFmtId="0" fontId="21" fillId="34" borderId="0" xfId="0" applyFont="1" applyFill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0" fontId="26" fillId="33" borderId="0" xfId="0" quotePrefix="1" applyFont="1" applyFill="1" applyAlignment="1">
      <alignment vertical="center"/>
    </xf>
    <xf numFmtId="0" fontId="27" fillId="35" borderId="0" xfId="0" applyFont="1" applyFill="1" applyAlignment="1">
      <alignment horizontal="center" vertical="center"/>
    </xf>
    <xf numFmtId="0" fontId="30" fillId="33" borderId="0" xfId="0" applyFont="1" applyFill="1" applyAlignment="1">
      <alignment horizontal="center" vertical="center"/>
    </xf>
    <xf numFmtId="14" fontId="30" fillId="33" borderId="0" xfId="0" applyNumberFormat="1" applyFont="1" applyFill="1" applyAlignment="1">
      <alignment horizontal="center" vertical="center"/>
    </xf>
    <xf numFmtId="0" fontId="22" fillId="33" borderId="0" xfId="0" applyFont="1" applyFill="1" applyAlignment="1">
      <alignment horizontal="center" vertical="center" wrapText="1"/>
    </xf>
    <xf numFmtId="0" fontId="22" fillId="33" borderId="0" xfId="0" applyFont="1" applyFill="1" applyAlignment="1">
      <alignment horizontal="center" vertical="center"/>
    </xf>
    <xf numFmtId="0" fontId="30" fillId="33" borderId="0" xfId="0" applyFont="1" applyFill="1" applyAlignment="1">
      <alignment horizontal="center" vertical="center"/>
    </xf>
    <xf numFmtId="0" fontId="27" fillId="35" borderId="0" xfId="0" applyFont="1" applyFill="1" applyAlignment="1">
      <alignment horizontal="center" vertical="center"/>
    </xf>
    <xf numFmtId="0" fontId="31" fillId="36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32" fillId="33" borderId="0" xfId="42" quotePrefix="1" applyFont="1" applyFill="1" applyAlignment="1">
      <alignment horizontal="left" vertical="center" indent="2"/>
    </xf>
    <xf numFmtId="0" fontId="32" fillId="33" borderId="0" xfId="42" applyFont="1" applyFill="1" applyAlignment="1">
      <alignment horizontal="left" vertical="center" indent="2"/>
    </xf>
    <xf numFmtId="0" fontId="33" fillId="34" borderId="0" xfId="0" applyFont="1" applyFill="1" applyAlignment="1">
      <alignment vertical="center"/>
    </xf>
    <xf numFmtId="0" fontId="0" fillId="33" borderId="0" xfId="0" applyFill="1" applyAlignment="1">
      <alignment vertical="center"/>
    </xf>
    <xf numFmtId="0" fontId="0" fillId="33" borderId="0" xfId="0" applyFill="1" applyAlignment="1">
      <alignment vertical="center" wrapText="1"/>
    </xf>
    <xf numFmtId="0" fontId="0" fillId="33" borderId="0" xfId="0" applyFill="1" applyAlignment="1">
      <alignment horizontal="center" vertical="center" wrapText="1"/>
    </xf>
    <xf numFmtId="0" fontId="22" fillId="33" borderId="0" xfId="0" applyFont="1" applyFill="1" applyAlignment="1">
      <alignment vertical="center"/>
    </xf>
    <xf numFmtId="0" fontId="23" fillId="33" borderId="0" xfId="0" applyFont="1" applyFill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0" fontId="35" fillId="0" borderId="0" xfId="42" quotePrefix="1" applyFont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14" fontId="34" fillId="0" borderId="0" xfId="0" applyNumberFormat="1" applyFont="1" applyAlignment="1">
      <alignment horizontal="center" vertical="center" wrapText="1"/>
    </xf>
    <xf numFmtId="0" fontId="36" fillId="0" borderId="0" xfId="0" applyFont="1" applyAlignment="1">
      <alignment vertical="center" wrapText="1"/>
    </xf>
    <xf numFmtId="0" fontId="34" fillId="0" borderId="0" xfId="0" applyFont="1"/>
    <xf numFmtId="0" fontId="34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23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8C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23844</xdr:colOff>
      <xdr:row>0</xdr:row>
      <xdr:rowOff>0</xdr:rowOff>
    </xdr:from>
    <xdr:to>
      <xdr:col>12</xdr:col>
      <xdr:colOff>25400</xdr:colOff>
      <xdr:row>7</xdr:row>
      <xdr:rowOff>88900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6595087-DD57-4F0B-E12C-6F073BFE4F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47000"/>
        </a:blip>
        <a:srcRect t="47752" b="29319"/>
        <a:stretch/>
      </xdr:blipFill>
      <xdr:spPr>
        <a:xfrm>
          <a:off x="112744" y="0"/>
          <a:ext cx="12498356" cy="1511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330200</xdr:colOff>
      <xdr:row>5</xdr:row>
      <xdr:rowOff>101494</xdr:rowOff>
    </xdr:from>
    <xdr:to>
      <xdr:col>11</xdr:col>
      <xdr:colOff>1003300</xdr:colOff>
      <xdr:row>7</xdr:row>
      <xdr:rowOff>63499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9A631CFD-8252-ACC5-F7C5-E834EDA72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41000"/>
        </a:blip>
        <a:stretch>
          <a:fillRect/>
        </a:stretch>
      </xdr:blipFill>
      <xdr:spPr>
        <a:xfrm>
          <a:off x="10833100" y="1117494"/>
          <a:ext cx="1714500" cy="368405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127000</xdr:colOff>
      <xdr:row>5</xdr:row>
      <xdr:rowOff>10574</xdr:rowOff>
    </xdr:from>
    <xdr:to>
      <xdr:col>0</xdr:col>
      <xdr:colOff>533400</xdr:colOff>
      <xdr:row>7</xdr:row>
      <xdr:rowOff>4905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98BB490-9E44-D74F-BDFE-D25486747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5000"/>
        </a:blip>
        <a:stretch>
          <a:fillRect/>
        </a:stretch>
      </xdr:blipFill>
      <xdr:spPr>
        <a:xfrm flipH="1">
          <a:off x="215900" y="1026574"/>
          <a:ext cx="406400" cy="40073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0</xdr:colOff>
      <xdr:row>7</xdr:row>
      <xdr:rowOff>88900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65A2FB5-5B0A-AC4D-ACFD-8E0E4A95D1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47000"/>
        </a:blip>
        <a:srcRect t="47752" b="29319"/>
        <a:stretch/>
      </xdr:blipFill>
      <xdr:spPr>
        <a:xfrm>
          <a:off x="0" y="0"/>
          <a:ext cx="14706600" cy="1511300"/>
        </a:xfrm>
        <a:prstGeom prst="rect">
          <a:avLst/>
        </a:prstGeom>
      </xdr:spPr>
    </xdr:pic>
    <xdr:clientData/>
  </xdr:twoCellAnchor>
  <xdr:twoCellAnchor editAs="oneCell">
    <xdr:from>
      <xdr:col>5</xdr:col>
      <xdr:colOff>1195356</xdr:colOff>
      <xdr:row>5</xdr:row>
      <xdr:rowOff>76094</xdr:rowOff>
    </xdr:from>
    <xdr:to>
      <xdr:col>6</xdr:col>
      <xdr:colOff>1385856</xdr:colOff>
      <xdr:row>7</xdr:row>
      <xdr:rowOff>38099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2289C51-C469-EF44-A179-E27146631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41000"/>
        </a:blip>
        <a:stretch>
          <a:fillRect/>
        </a:stretch>
      </xdr:blipFill>
      <xdr:spPr>
        <a:xfrm>
          <a:off x="12853956" y="1092094"/>
          <a:ext cx="1714500" cy="368405"/>
        </a:xfrm>
        <a:prstGeom prst="rect">
          <a:avLst/>
        </a:prstGeom>
      </xdr:spPr>
    </xdr:pic>
    <xdr:clientData/>
  </xdr:twoCellAnchor>
  <xdr:twoCellAnchor editAs="oneCell">
    <xdr:from>
      <xdr:col>0</xdr:col>
      <xdr:colOff>103156</xdr:colOff>
      <xdr:row>5</xdr:row>
      <xdr:rowOff>10574</xdr:rowOff>
    </xdr:from>
    <xdr:to>
      <xdr:col>0</xdr:col>
      <xdr:colOff>509556</xdr:colOff>
      <xdr:row>7</xdr:row>
      <xdr:rowOff>4905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D579B0E8-CC67-AE48-B4F6-8C12BF744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5000"/>
        </a:blip>
        <a:stretch>
          <a:fillRect/>
        </a:stretch>
      </xdr:blipFill>
      <xdr:spPr>
        <a:xfrm flipH="1">
          <a:off x="103156" y="1026574"/>
          <a:ext cx="406400" cy="40073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12700</xdr:colOff>
      <xdr:row>7</xdr:row>
      <xdr:rowOff>88900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77A364B-3659-5742-A20F-2E552F3DC8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47000"/>
        </a:blip>
        <a:srcRect t="47752" b="29319"/>
        <a:stretch/>
      </xdr:blipFill>
      <xdr:spPr>
        <a:xfrm>
          <a:off x="0" y="0"/>
          <a:ext cx="14719300" cy="1511300"/>
        </a:xfrm>
        <a:prstGeom prst="rect">
          <a:avLst/>
        </a:prstGeom>
      </xdr:spPr>
    </xdr:pic>
    <xdr:clientData/>
  </xdr:twoCellAnchor>
  <xdr:twoCellAnchor editAs="oneCell">
    <xdr:from>
      <xdr:col>5</xdr:col>
      <xdr:colOff>1246156</xdr:colOff>
      <xdr:row>5</xdr:row>
      <xdr:rowOff>101494</xdr:rowOff>
    </xdr:from>
    <xdr:to>
      <xdr:col>6</xdr:col>
      <xdr:colOff>1436656</xdr:colOff>
      <xdr:row>7</xdr:row>
      <xdr:rowOff>63499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98FE70E-C109-DF45-8760-02EA370D5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41000"/>
        </a:blip>
        <a:stretch>
          <a:fillRect/>
        </a:stretch>
      </xdr:blipFill>
      <xdr:spPr>
        <a:xfrm>
          <a:off x="12904756" y="1117494"/>
          <a:ext cx="1714500" cy="368405"/>
        </a:xfrm>
        <a:prstGeom prst="rect">
          <a:avLst/>
        </a:prstGeom>
      </xdr:spPr>
    </xdr:pic>
    <xdr:clientData/>
  </xdr:twoCellAnchor>
  <xdr:twoCellAnchor editAs="oneCell">
    <xdr:from>
      <xdr:col>0</xdr:col>
      <xdr:colOff>103156</xdr:colOff>
      <xdr:row>5</xdr:row>
      <xdr:rowOff>10574</xdr:rowOff>
    </xdr:from>
    <xdr:to>
      <xdr:col>0</xdr:col>
      <xdr:colOff>509556</xdr:colOff>
      <xdr:row>7</xdr:row>
      <xdr:rowOff>4905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A9CDB26F-FED3-7645-84FF-7279B9D11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5000"/>
        </a:blip>
        <a:stretch>
          <a:fillRect/>
        </a:stretch>
      </xdr:blipFill>
      <xdr:spPr>
        <a:xfrm flipH="1">
          <a:off x="103156" y="1026574"/>
          <a:ext cx="406400" cy="40073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0</xdr:colOff>
      <xdr:row>7</xdr:row>
      <xdr:rowOff>88900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276433A-11A8-E04A-AA88-5C6EC8F567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47000"/>
        </a:blip>
        <a:srcRect t="47752" b="29319"/>
        <a:stretch/>
      </xdr:blipFill>
      <xdr:spPr>
        <a:xfrm>
          <a:off x="0" y="0"/>
          <a:ext cx="14706600" cy="1511300"/>
        </a:xfrm>
        <a:prstGeom prst="rect">
          <a:avLst/>
        </a:prstGeom>
      </xdr:spPr>
    </xdr:pic>
    <xdr:clientData/>
  </xdr:twoCellAnchor>
  <xdr:twoCellAnchor editAs="oneCell">
    <xdr:from>
      <xdr:col>5</xdr:col>
      <xdr:colOff>1258856</xdr:colOff>
      <xdr:row>5</xdr:row>
      <xdr:rowOff>114194</xdr:rowOff>
    </xdr:from>
    <xdr:to>
      <xdr:col>6</xdr:col>
      <xdr:colOff>1449356</xdr:colOff>
      <xdr:row>7</xdr:row>
      <xdr:rowOff>76199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41024C2-5AB9-5846-873C-717119432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41000"/>
        </a:blip>
        <a:stretch>
          <a:fillRect/>
        </a:stretch>
      </xdr:blipFill>
      <xdr:spPr>
        <a:xfrm>
          <a:off x="12917456" y="1130194"/>
          <a:ext cx="1714500" cy="368405"/>
        </a:xfrm>
        <a:prstGeom prst="rect">
          <a:avLst/>
        </a:prstGeom>
      </xdr:spPr>
    </xdr:pic>
    <xdr:clientData/>
  </xdr:twoCellAnchor>
  <xdr:twoCellAnchor editAs="oneCell">
    <xdr:from>
      <xdr:col>0</xdr:col>
      <xdr:colOff>103156</xdr:colOff>
      <xdr:row>5</xdr:row>
      <xdr:rowOff>10574</xdr:rowOff>
    </xdr:from>
    <xdr:to>
      <xdr:col>0</xdr:col>
      <xdr:colOff>509556</xdr:colOff>
      <xdr:row>7</xdr:row>
      <xdr:rowOff>4905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5029958-973C-0D44-A251-701CC464A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5000"/>
        </a:blip>
        <a:stretch>
          <a:fillRect/>
        </a:stretch>
      </xdr:blipFill>
      <xdr:spPr>
        <a:xfrm flipH="1">
          <a:off x="103156" y="1026574"/>
          <a:ext cx="406400" cy="40073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25400</xdr:colOff>
      <xdr:row>7</xdr:row>
      <xdr:rowOff>88900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6A8652-49C7-4841-8C2A-71023124D4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47000"/>
        </a:blip>
        <a:srcRect t="47752" b="29319"/>
        <a:stretch/>
      </xdr:blipFill>
      <xdr:spPr>
        <a:xfrm>
          <a:off x="0" y="0"/>
          <a:ext cx="14732000" cy="1511300"/>
        </a:xfrm>
        <a:prstGeom prst="rect">
          <a:avLst/>
        </a:prstGeom>
      </xdr:spPr>
    </xdr:pic>
    <xdr:clientData/>
  </xdr:twoCellAnchor>
  <xdr:twoCellAnchor editAs="oneCell">
    <xdr:from>
      <xdr:col>5</xdr:col>
      <xdr:colOff>1258856</xdr:colOff>
      <xdr:row>5</xdr:row>
      <xdr:rowOff>76094</xdr:rowOff>
    </xdr:from>
    <xdr:to>
      <xdr:col>6</xdr:col>
      <xdr:colOff>1449356</xdr:colOff>
      <xdr:row>7</xdr:row>
      <xdr:rowOff>38099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D1C4334-FF74-CE40-B144-E3FA2B320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41000"/>
        </a:blip>
        <a:stretch>
          <a:fillRect/>
        </a:stretch>
      </xdr:blipFill>
      <xdr:spPr>
        <a:xfrm>
          <a:off x="12917456" y="1092094"/>
          <a:ext cx="1714500" cy="368405"/>
        </a:xfrm>
        <a:prstGeom prst="rect">
          <a:avLst/>
        </a:prstGeom>
      </xdr:spPr>
    </xdr:pic>
    <xdr:clientData/>
  </xdr:twoCellAnchor>
  <xdr:twoCellAnchor editAs="oneCell">
    <xdr:from>
      <xdr:col>0</xdr:col>
      <xdr:colOff>103156</xdr:colOff>
      <xdr:row>5</xdr:row>
      <xdr:rowOff>10574</xdr:rowOff>
    </xdr:from>
    <xdr:to>
      <xdr:col>0</xdr:col>
      <xdr:colOff>509556</xdr:colOff>
      <xdr:row>7</xdr:row>
      <xdr:rowOff>4905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BE6FBE6-0F3A-6C4D-9D3A-0C53260CE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5000"/>
        </a:blip>
        <a:stretch>
          <a:fillRect/>
        </a:stretch>
      </xdr:blipFill>
      <xdr:spPr>
        <a:xfrm flipH="1">
          <a:off x="103156" y="1026574"/>
          <a:ext cx="406400" cy="40073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1944656</xdr:colOff>
      <xdr:row>7</xdr:row>
      <xdr:rowOff>88900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26887C-5C44-2744-A4B8-D9118F808F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47000"/>
        </a:blip>
        <a:srcRect t="47752" b="29319"/>
        <a:stretch/>
      </xdr:blipFill>
      <xdr:spPr>
        <a:xfrm>
          <a:off x="0" y="0"/>
          <a:ext cx="12498356" cy="1511300"/>
        </a:xfrm>
        <a:prstGeom prst="rect">
          <a:avLst/>
        </a:prstGeom>
      </xdr:spPr>
    </xdr:pic>
    <xdr:clientData/>
  </xdr:twoCellAnchor>
  <xdr:twoCellAnchor editAs="oneCell">
    <xdr:from>
      <xdr:col>6</xdr:col>
      <xdr:colOff>166656</xdr:colOff>
      <xdr:row>5</xdr:row>
      <xdr:rowOff>101494</xdr:rowOff>
    </xdr:from>
    <xdr:to>
      <xdr:col>6</xdr:col>
      <xdr:colOff>1881156</xdr:colOff>
      <xdr:row>7</xdr:row>
      <xdr:rowOff>63499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61A28B3-E3E5-D246-8BEE-3C5A2AC9F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41000"/>
        </a:blip>
        <a:stretch>
          <a:fillRect/>
        </a:stretch>
      </xdr:blipFill>
      <xdr:spPr>
        <a:xfrm>
          <a:off x="10720356" y="1117494"/>
          <a:ext cx="1714500" cy="368405"/>
        </a:xfrm>
        <a:prstGeom prst="rect">
          <a:avLst/>
        </a:prstGeom>
      </xdr:spPr>
    </xdr:pic>
    <xdr:clientData/>
  </xdr:twoCellAnchor>
  <xdr:twoCellAnchor editAs="oneCell">
    <xdr:from>
      <xdr:col>0</xdr:col>
      <xdr:colOff>103156</xdr:colOff>
      <xdr:row>5</xdr:row>
      <xdr:rowOff>10574</xdr:rowOff>
    </xdr:from>
    <xdr:to>
      <xdr:col>0</xdr:col>
      <xdr:colOff>509556</xdr:colOff>
      <xdr:row>7</xdr:row>
      <xdr:rowOff>4905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C8667BC-4F64-A54B-89E4-0D19D63B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5000"/>
        </a:blip>
        <a:stretch>
          <a:fillRect/>
        </a:stretch>
      </xdr:blipFill>
      <xdr:spPr>
        <a:xfrm flipH="1">
          <a:off x="103156" y="1026574"/>
          <a:ext cx="406400" cy="4007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23844</xdr:colOff>
      <xdr:row>0</xdr:row>
      <xdr:rowOff>0</xdr:rowOff>
    </xdr:from>
    <xdr:to>
      <xdr:col>12</xdr:col>
      <xdr:colOff>25400</xdr:colOff>
      <xdr:row>7</xdr:row>
      <xdr:rowOff>88900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85743E1-B5A2-BA48-8F71-83B870613E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47000"/>
        </a:blip>
        <a:srcRect t="47752" b="29319"/>
        <a:stretch/>
      </xdr:blipFill>
      <xdr:spPr>
        <a:xfrm>
          <a:off x="23844" y="0"/>
          <a:ext cx="12498356" cy="1511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330200</xdr:colOff>
      <xdr:row>5</xdr:row>
      <xdr:rowOff>101494</xdr:rowOff>
    </xdr:from>
    <xdr:to>
      <xdr:col>11</xdr:col>
      <xdr:colOff>1003300</xdr:colOff>
      <xdr:row>7</xdr:row>
      <xdr:rowOff>63499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3BDEAC4-7892-7942-91BB-2F350E363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41000"/>
        </a:blip>
        <a:stretch>
          <a:fillRect/>
        </a:stretch>
      </xdr:blipFill>
      <xdr:spPr>
        <a:xfrm>
          <a:off x="10744200" y="1117494"/>
          <a:ext cx="1714500" cy="368405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127000</xdr:colOff>
      <xdr:row>5</xdr:row>
      <xdr:rowOff>10574</xdr:rowOff>
    </xdr:from>
    <xdr:to>
      <xdr:col>0</xdr:col>
      <xdr:colOff>533400</xdr:colOff>
      <xdr:row>7</xdr:row>
      <xdr:rowOff>4905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6C62F484-ACF7-EE42-A247-111D82495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5000"/>
        </a:blip>
        <a:stretch>
          <a:fillRect/>
        </a:stretch>
      </xdr:blipFill>
      <xdr:spPr>
        <a:xfrm flipH="1">
          <a:off x="127000" y="1026574"/>
          <a:ext cx="406400" cy="4007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12700</xdr:colOff>
      <xdr:row>7</xdr:row>
      <xdr:rowOff>88900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A046DE7-FE33-3046-BFB4-574293BFC6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47000"/>
        </a:blip>
        <a:srcRect t="47752" b="29319"/>
        <a:stretch/>
      </xdr:blipFill>
      <xdr:spPr>
        <a:xfrm>
          <a:off x="0" y="0"/>
          <a:ext cx="13906500" cy="1511300"/>
        </a:xfrm>
        <a:prstGeom prst="rect">
          <a:avLst/>
        </a:prstGeom>
      </xdr:spPr>
    </xdr:pic>
    <xdr:clientData/>
  </xdr:twoCellAnchor>
  <xdr:twoCellAnchor editAs="oneCell">
    <xdr:from>
      <xdr:col>6</xdr:col>
      <xdr:colOff>14256</xdr:colOff>
      <xdr:row>5</xdr:row>
      <xdr:rowOff>50694</xdr:rowOff>
    </xdr:from>
    <xdr:to>
      <xdr:col>6</xdr:col>
      <xdr:colOff>1728756</xdr:colOff>
      <xdr:row>7</xdr:row>
      <xdr:rowOff>12699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1DCE6CF-7616-3C42-B3E4-904FAC782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41000"/>
        </a:blip>
        <a:stretch>
          <a:fillRect/>
        </a:stretch>
      </xdr:blipFill>
      <xdr:spPr>
        <a:xfrm>
          <a:off x="12142756" y="1066694"/>
          <a:ext cx="1714500" cy="368405"/>
        </a:xfrm>
        <a:prstGeom prst="rect">
          <a:avLst/>
        </a:prstGeom>
      </xdr:spPr>
    </xdr:pic>
    <xdr:clientData/>
  </xdr:twoCellAnchor>
  <xdr:twoCellAnchor editAs="oneCell">
    <xdr:from>
      <xdr:col>0</xdr:col>
      <xdr:colOff>103156</xdr:colOff>
      <xdr:row>5</xdr:row>
      <xdr:rowOff>10574</xdr:rowOff>
    </xdr:from>
    <xdr:to>
      <xdr:col>0</xdr:col>
      <xdr:colOff>509556</xdr:colOff>
      <xdr:row>7</xdr:row>
      <xdr:rowOff>4905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E3848CB-EE0F-E741-BC89-D0C17F604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5000"/>
        </a:blip>
        <a:stretch>
          <a:fillRect/>
        </a:stretch>
      </xdr:blipFill>
      <xdr:spPr>
        <a:xfrm flipH="1">
          <a:off x="103156" y="1026574"/>
          <a:ext cx="406400" cy="4007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1511300</xdr:colOff>
      <xdr:row>7</xdr:row>
      <xdr:rowOff>88900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8B00C61-D81F-ED4A-849A-95A825843C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47000"/>
        </a:blip>
        <a:srcRect t="47752" b="29319"/>
        <a:stretch/>
      </xdr:blipFill>
      <xdr:spPr>
        <a:xfrm>
          <a:off x="0" y="0"/>
          <a:ext cx="14693900" cy="1511300"/>
        </a:xfrm>
        <a:prstGeom prst="rect">
          <a:avLst/>
        </a:prstGeom>
      </xdr:spPr>
    </xdr:pic>
    <xdr:clientData/>
  </xdr:twoCellAnchor>
  <xdr:twoCellAnchor editAs="oneCell">
    <xdr:from>
      <xdr:col>5</xdr:col>
      <xdr:colOff>1246156</xdr:colOff>
      <xdr:row>5</xdr:row>
      <xdr:rowOff>25294</xdr:rowOff>
    </xdr:from>
    <xdr:to>
      <xdr:col>6</xdr:col>
      <xdr:colOff>1436656</xdr:colOff>
      <xdr:row>6</xdr:row>
      <xdr:rowOff>190499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EADE9C5-A8FA-6B41-B58C-29AE2F482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41000"/>
        </a:blip>
        <a:stretch>
          <a:fillRect/>
        </a:stretch>
      </xdr:blipFill>
      <xdr:spPr>
        <a:xfrm>
          <a:off x="12904756" y="1041294"/>
          <a:ext cx="1714500" cy="368405"/>
        </a:xfrm>
        <a:prstGeom prst="rect">
          <a:avLst/>
        </a:prstGeom>
      </xdr:spPr>
    </xdr:pic>
    <xdr:clientData/>
  </xdr:twoCellAnchor>
  <xdr:twoCellAnchor editAs="oneCell">
    <xdr:from>
      <xdr:col>0</xdr:col>
      <xdr:colOff>103156</xdr:colOff>
      <xdr:row>5</xdr:row>
      <xdr:rowOff>10574</xdr:rowOff>
    </xdr:from>
    <xdr:to>
      <xdr:col>0</xdr:col>
      <xdr:colOff>509556</xdr:colOff>
      <xdr:row>7</xdr:row>
      <xdr:rowOff>4905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BB99A53A-B1FA-B84D-B0E9-AE9810587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5000"/>
        </a:blip>
        <a:stretch>
          <a:fillRect/>
        </a:stretch>
      </xdr:blipFill>
      <xdr:spPr>
        <a:xfrm flipH="1">
          <a:off x="103156" y="1026574"/>
          <a:ext cx="406400" cy="4007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0</xdr:colOff>
      <xdr:row>7</xdr:row>
      <xdr:rowOff>88900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546A6A7-8CB0-8749-8B22-5B731D69C9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47000"/>
        </a:blip>
        <a:srcRect t="47752" b="29319"/>
        <a:stretch/>
      </xdr:blipFill>
      <xdr:spPr>
        <a:xfrm>
          <a:off x="0" y="0"/>
          <a:ext cx="14706600" cy="1511300"/>
        </a:xfrm>
        <a:prstGeom prst="rect">
          <a:avLst/>
        </a:prstGeom>
      </xdr:spPr>
    </xdr:pic>
    <xdr:clientData/>
  </xdr:twoCellAnchor>
  <xdr:twoCellAnchor editAs="oneCell">
    <xdr:from>
      <xdr:col>5</xdr:col>
      <xdr:colOff>1296956</xdr:colOff>
      <xdr:row>5</xdr:row>
      <xdr:rowOff>101494</xdr:rowOff>
    </xdr:from>
    <xdr:to>
      <xdr:col>6</xdr:col>
      <xdr:colOff>1487456</xdr:colOff>
      <xdr:row>7</xdr:row>
      <xdr:rowOff>63499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F2CBD56-E072-B54F-A272-8428192E3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41000"/>
        </a:blip>
        <a:stretch>
          <a:fillRect/>
        </a:stretch>
      </xdr:blipFill>
      <xdr:spPr>
        <a:xfrm>
          <a:off x="12955556" y="1117494"/>
          <a:ext cx="1714500" cy="368405"/>
        </a:xfrm>
        <a:prstGeom prst="rect">
          <a:avLst/>
        </a:prstGeom>
      </xdr:spPr>
    </xdr:pic>
    <xdr:clientData/>
  </xdr:twoCellAnchor>
  <xdr:twoCellAnchor editAs="oneCell">
    <xdr:from>
      <xdr:col>0</xdr:col>
      <xdr:colOff>103156</xdr:colOff>
      <xdr:row>5</xdr:row>
      <xdr:rowOff>10574</xdr:rowOff>
    </xdr:from>
    <xdr:to>
      <xdr:col>0</xdr:col>
      <xdr:colOff>509556</xdr:colOff>
      <xdr:row>7</xdr:row>
      <xdr:rowOff>4905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AFC043F-A229-DE4F-B002-BB3318731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5000"/>
        </a:blip>
        <a:stretch>
          <a:fillRect/>
        </a:stretch>
      </xdr:blipFill>
      <xdr:spPr>
        <a:xfrm flipH="1">
          <a:off x="103156" y="1026574"/>
          <a:ext cx="406400" cy="40073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0</xdr:colOff>
      <xdr:row>7</xdr:row>
      <xdr:rowOff>88900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C42F06A-0CC3-0044-886B-B2F9026EC5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47000"/>
        </a:blip>
        <a:srcRect t="47752" b="29319"/>
        <a:stretch/>
      </xdr:blipFill>
      <xdr:spPr>
        <a:xfrm>
          <a:off x="0" y="0"/>
          <a:ext cx="14706600" cy="1511300"/>
        </a:xfrm>
        <a:prstGeom prst="rect">
          <a:avLst/>
        </a:prstGeom>
      </xdr:spPr>
    </xdr:pic>
    <xdr:clientData/>
  </xdr:twoCellAnchor>
  <xdr:twoCellAnchor editAs="oneCell">
    <xdr:from>
      <xdr:col>5</xdr:col>
      <xdr:colOff>1258856</xdr:colOff>
      <xdr:row>5</xdr:row>
      <xdr:rowOff>88794</xdr:rowOff>
    </xdr:from>
    <xdr:to>
      <xdr:col>6</xdr:col>
      <xdr:colOff>1449356</xdr:colOff>
      <xdr:row>7</xdr:row>
      <xdr:rowOff>50799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59FE85B-21C1-A34B-B9E9-00E073ABB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41000"/>
        </a:blip>
        <a:stretch>
          <a:fillRect/>
        </a:stretch>
      </xdr:blipFill>
      <xdr:spPr>
        <a:xfrm>
          <a:off x="12917456" y="1104794"/>
          <a:ext cx="1714500" cy="368405"/>
        </a:xfrm>
        <a:prstGeom prst="rect">
          <a:avLst/>
        </a:prstGeom>
      </xdr:spPr>
    </xdr:pic>
    <xdr:clientData/>
  </xdr:twoCellAnchor>
  <xdr:twoCellAnchor editAs="oneCell">
    <xdr:from>
      <xdr:col>0</xdr:col>
      <xdr:colOff>103156</xdr:colOff>
      <xdr:row>5</xdr:row>
      <xdr:rowOff>10574</xdr:rowOff>
    </xdr:from>
    <xdr:to>
      <xdr:col>0</xdr:col>
      <xdr:colOff>509556</xdr:colOff>
      <xdr:row>7</xdr:row>
      <xdr:rowOff>4905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BC6E33DA-7F51-1E49-829C-80698BBC7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5000"/>
        </a:blip>
        <a:stretch>
          <a:fillRect/>
        </a:stretch>
      </xdr:blipFill>
      <xdr:spPr>
        <a:xfrm flipH="1">
          <a:off x="103156" y="1026574"/>
          <a:ext cx="406400" cy="40073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12700</xdr:colOff>
      <xdr:row>7</xdr:row>
      <xdr:rowOff>88900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8F3AAE9-205F-5841-8370-45277A6EC3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47000"/>
        </a:blip>
        <a:srcRect t="47752" b="29319"/>
        <a:stretch/>
      </xdr:blipFill>
      <xdr:spPr>
        <a:xfrm>
          <a:off x="0" y="0"/>
          <a:ext cx="14719300" cy="15113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1284256</xdr:colOff>
      <xdr:row>5</xdr:row>
      <xdr:rowOff>63394</xdr:rowOff>
    </xdr:from>
    <xdr:to>
      <xdr:col>6</xdr:col>
      <xdr:colOff>1474756</xdr:colOff>
      <xdr:row>7</xdr:row>
      <xdr:rowOff>25399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5993A1B-DA1D-6E42-AEE0-A41B56B15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41000"/>
        </a:blip>
        <a:stretch>
          <a:fillRect/>
        </a:stretch>
      </xdr:blipFill>
      <xdr:spPr>
        <a:xfrm>
          <a:off x="12942856" y="1079394"/>
          <a:ext cx="1714500" cy="368405"/>
        </a:xfrm>
        <a:prstGeom prst="rect">
          <a:avLst/>
        </a:prstGeom>
      </xdr:spPr>
    </xdr:pic>
    <xdr:clientData/>
  </xdr:twoCellAnchor>
  <xdr:twoCellAnchor editAs="oneCell">
    <xdr:from>
      <xdr:col>0</xdr:col>
      <xdr:colOff>103156</xdr:colOff>
      <xdr:row>5</xdr:row>
      <xdr:rowOff>10574</xdr:rowOff>
    </xdr:from>
    <xdr:to>
      <xdr:col>0</xdr:col>
      <xdr:colOff>509556</xdr:colOff>
      <xdr:row>7</xdr:row>
      <xdr:rowOff>4905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660A6DCF-A666-0847-88BD-7A978963B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5000"/>
        </a:blip>
        <a:stretch>
          <a:fillRect/>
        </a:stretch>
      </xdr:blipFill>
      <xdr:spPr>
        <a:xfrm flipH="1">
          <a:off x="103156" y="1026574"/>
          <a:ext cx="406400" cy="40073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12700</xdr:colOff>
      <xdr:row>7</xdr:row>
      <xdr:rowOff>88900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1B51FDE-C09A-7144-BC02-0690C00355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47000"/>
        </a:blip>
        <a:srcRect t="47752" b="29319"/>
        <a:stretch/>
      </xdr:blipFill>
      <xdr:spPr>
        <a:xfrm>
          <a:off x="0" y="0"/>
          <a:ext cx="14719300" cy="1511300"/>
        </a:xfrm>
        <a:prstGeom prst="rect">
          <a:avLst/>
        </a:prstGeom>
      </xdr:spPr>
    </xdr:pic>
    <xdr:clientData/>
  </xdr:twoCellAnchor>
  <xdr:twoCellAnchor editAs="oneCell">
    <xdr:from>
      <xdr:col>5</xdr:col>
      <xdr:colOff>1271556</xdr:colOff>
      <xdr:row>5</xdr:row>
      <xdr:rowOff>76094</xdr:rowOff>
    </xdr:from>
    <xdr:to>
      <xdr:col>6</xdr:col>
      <xdr:colOff>1462056</xdr:colOff>
      <xdr:row>7</xdr:row>
      <xdr:rowOff>38099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D6D5910-2F5D-E04A-AF01-B06242CA3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41000"/>
        </a:blip>
        <a:stretch>
          <a:fillRect/>
        </a:stretch>
      </xdr:blipFill>
      <xdr:spPr>
        <a:xfrm>
          <a:off x="12930156" y="1092094"/>
          <a:ext cx="1714500" cy="368405"/>
        </a:xfrm>
        <a:prstGeom prst="rect">
          <a:avLst/>
        </a:prstGeom>
      </xdr:spPr>
    </xdr:pic>
    <xdr:clientData/>
  </xdr:twoCellAnchor>
  <xdr:twoCellAnchor editAs="oneCell">
    <xdr:from>
      <xdr:col>0</xdr:col>
      <xdr:colOff>103156</xdr:colOff>
      <xdr:row>5</xdr:row>
      <xdr:rowOff>10574</xdr:rowOff>
    </xdr:from>
    <xdr:to>
      <xdr:col>0</xdr:col>
      <xdr:colOff>509556</xdr:colOff>
      <xdr:row>7</xdr:row>
      <xdr:rowOff>4905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C5CE3A9-CA19-DE4D-B703-4F5DB11E6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5000"/>
        </a:blip>
        <a:stretch>
          <a:fillRect/>
        </a:stretch>
      </xdr:blipFill>
      <xdr:spPr>
        <a:xfrm flipH="1">
          <a:off x="103156" y="1026574"/>
          <a:ext cx="406400" cy="40073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12700</xdr:colOff>
      <xdr:row>7</xdr:row>
      <xdr:rowOff>88900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7388818-4A92-9649-8B0D-CA3079CCEB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47000"/>
        </a:blip>
        <a:srcRect t="47752" b="29319"/>
        <a:stretch/>
      </xdr:blipFill>
      <xdr:spPr>
        <a:xfrm>
          <a:off x="0" y="0"/>
          <a:ext cx="14719300" cy="1511300"/>
        </a:xfrm>
        <a:prstGeom prst="rect">
          <a:avLst/>
        </a:prstGeom>
      </xdr:spPr>
    </xdr:pic>
    <xdr:clientData/>
  </xdr:twoCellAnchor>
  <xdr:twoCellAnchor editAs="oneCell">
    <xdr:from>
      <xdr:col>5</xdr:col>
      <xdr:colOff>1208056</xdr:colOff>
      <xdr:row>5</xdr:row>
      <xdr:rowOff>63394</xdr:rowOff>
    </xdr:from>
    <xdr:to>
      <xdr:col>6</xdr:col>
      <xdr:colOff>1398556</xdr:colOff>
      <xdr:row>7</xdr:row>
      <xdr:rowOff>25399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276C566-4803-E342-BDE5-4F3708E97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41000"/>
        </a:blip>
        <a:stretch>
          <a:fillRect/>
        </a:stretch>
      </xdr:blipFill>
      <xdr:spPr>
        <a:xfrm>
          <a:off x="12866656" y="1079394"/>
          <a:ext cx="1714500" cy="368405"/>
        </a:xfrm>
        <a:prstGeom prst="rect">
          <a:avLst/>
        </a:prstGeom>
      </xdr:spPr>
    </xdr:pic>
    <xdr:clientData/>
  </xdr:twoCellAnchor>
  <xdr:twoCellAnchor editAs="oneCell">
    <xdr:from>
      <xdr:col>0</xdr:col>
      <xdr:colOff>103156</xdr:colOff>
      <xdr:row>5</xdr:row>
      <xdr:rowOff>10574</xdr:rowOff>
    </xdr:from>
    <xdr:to>
      <xdr:col>0</xdr:col>
      <xdr:colOff>509556</xdr:colOff>
      <xdr:row>7</xdr:row>
      <xdr:rowOff>4905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C6B1CD7-D044-5F4C-A0A0-E5019A095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5000"/>
        </a:blip>
        <a:stretch>
          <a:fillRect/>
        </a:stretch>
      </xdr:blipFill>
      <xdr:spPr>
        <a:xfrm flipH="1">
          <a:off x="103156" y="1026574"/>
          <a:ext cx="406400" cy="4007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DD8A0B-6079-C04D-8683-83D370EDC52F}" name="Tableau0" displayName="Tableau0" ref="A10:G20" totalsRowShown="0" headerRowDxfId="145" dataDxfId="144">
  <autoFilter ref="A10:G20" xr:uid="{92DD8A0B-6079-C04D-8683-83D370EDC52F}"/>
  <tableColumns count="7">
    <tableColumn id="1" xr3:uid="{9F1B73B2-205E-FE46-A649-68E0274987D6}" name="ID" dataDxfId="152"/>
    <tableColumn id="2" xr3:uid="{14B07E25-5ACF-764C-BF4E-0DDF061BCC32}" name="Objectifs" dataDxfId="151"/>
    <tableColumn id="3" xr3:uid="{BB000758-931B-3A49-B35B-F2BEC84EDC93}" name="Précisions" dataDxfId="150"/>
    <tableColumn id="4" xr3:uid="{F94AF8FF-ED3F-8A48-8CD0-A9C1A5A04367}" name="Onglet" dataDxfId="149"/>
    <tableColumn id="5" xr3:uid="{BDBA1E0C-7E68-5142-88FC-A59E5044D401}" name="Etat" dataDxfId="148">
      <calculatedColumnFormula>IF(COUNTIF(Tableau1[Etat],"Terminé")=5,"Terminé",IF(COUNTIF(Tableau1[Etat],"A faire")=5,"A faire","En cours"))</calculatedColumnFormula>
    </tableColumn>
    <tableColumn id="6" xr3:uid="{7F369ED5-32D5-1A4B-A7B4-2FDABDB4C4EE}" name="Date de début" dataDxfId="147">
      <calculatedColumnFormula>IF(Tableau0[[#This Row],[Etat]]="En cours",MIN(Tableau10[Date de début]),"")</calculatedColumnFormula>
    </tableColumn>
    <tableColumn id="8" xr3:uid="{DF3E834C-0481-5A48-A32E-1885D51E4CD2}" name="Date de clôture" dataDxfId="146">
      <calculatedColumnFormula>IF(Tableau0[[#This Row],[Etat]]="Terminé",MAX(Tableau7[Date de clôture]),"")</calculatedColumnFormula>
    </tableColumn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B145B64-472B-2543-9135-FAC25A58BCF2}" name="Tableau9" displayName="Tableau9" ref="A10:G11" headerRowDxfId="56" dataDxfId="54" totalsRowDxfId="55">
  <autoFilter ref="A10:G11" xr:uid="{F93719CB-FA48-0042-ADF4-E159AF61544B}"/>
  <tableColumns count="7">
    <tableColumn id="1" xr3:uid="{22BFA6FF-954C-684A-9B36-2CFD8FE564C9}" name="ID" dataDxfId="63" totalsRowDxfId="166"/>
    <tableColumn id="2" xr3:uid="{C101F568-0EBC-B245-AF60-DF6381087233}" name="Action" dataDxfId="62" totalsRowDxfId="165"/>
    <tableColumn id="3" xr3:uid="{A793068A-0FB3-AA49-B479-0C57E54BD9AC}" name="Etat" dataDxfId="61" totalsRowDxfId="164"/>
    <tableColumn id="4" xr3:uid="{97F695FE-ACD0-F24F-99D0-1D9F6731284F}" name="Précisions" dataDxfId="60" totalsRowDxfId="163"/>
    <tableColumn id="5" xr3:uid="{FDB93F75-3058-D748-8B9E-35B211A0CE4C}" name="Type action" dataDxfId="59" totalsRowDxfId="162"/>
    <tableColumn id="6" xr3:uid="{1827AB54-2813-F443-951F-9D06BD06563D}" name="Date de début" dataDxfId="58" totalsRowDxfId="161"/>
    <tableColumn id="8" xr3:uid="{6B4734E4-A1C3-B441-9A87-B969EFB14F46}" name="Date de clôture" dataDxfId="57" totalsRowDxfId="160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705EAC-68C1-7C40-A191-C42A00E612FA}" name="Tableau10" displayName="Tableau10" ref="A10:G12" headerRowDxfId="46" dataDxfId="44" totalsRowDxfId="45">
  <autoFilter ref="A10:G12" xr:uid="{F93719CB-FA48-0042-ADF4-E159AF61544B}"/>
  <tableColumns count="7">
    <tableColumn id="1" xr3:uid="{5DB5C2D7-0598-394B-8E4F-145D21275750}" name="ID" dataDxfId="53" totalsRowDxfId="159"/>
    <tableColumn id="2" xr3:uid="{553B7FE2-B2A5-264D-A705-BE6D3FFB49E6}" name="Action" dataDxfId="52" totalsRowDxfId="158"/>
    <tableColumn id="3" xr3:uid="{A1BFA70D-1C9A-E447-B072-471DEB7852F6}" name="Etat" dataDxfId="51" totalsRowDxfId="157"/>
    <tableColumn id="4" xr3:uid="{00D52346-45B4-174F-8CB1-58A176AE4759}" name="Précisions" dataDxfId="50" totalsRowDxfId="156"/>
    <tableColumn id="5" xr3:uid="{C96166C9-6E73-B246-8719-15B3DA615E8D}" name="Type action" dataDxfId="49" totalsRowDxfId="155"/>
    <tableColumn id="6" xr3:uid="{B23CA891-6BD8-604D-B796-048ABE84DBA1}" name="Date de début" dataDxfId="48" totalsRowDxfId="154"/>
    <tableColumn id="8" xr3:uid="{398D4A0E-3FB6-084C-854E-326C591C9E13}" name="Date de clôture" dataDxfId="47" totalsRowDxfId="153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14D5F0-8D8F-124E-8579-2B1644F5B378}" name="Tableau11" displayName="Tableau11" ref="A22:H31" totalsRowShown="0" headerRowDxfId="18" dataDxfId="17">
  <autoFilter ref="A22:H31" xr:uid="{F614D5F0-8D8F-124E-8579-2B1644F5B378}"/>
  <tableColumns count="8">
    <tableColumn id="1" xr3:uid="{45558F72-6B2B-304F-B596-B02ECC129ED3}" name="MATERIEL" dataDxfId="26"/>
    <tableColumn id="2" xr3:uid="{83A9F371-7457-7444-BA0F-C3B0D3D4D773}" name="Description" dataDxfId="25"/>
    <tableColumn id="3" xr3:uid="{A794C23E-1CDE-1F44-899A-C2A87A57771B}" name="Système d'exploitation" dataDxfId="24"/>
    <tableColumn id="4" xr3:uid="{1C5D436D-FE04-8540-8893-B176D2D6EF08}" name="Entités tierces liées" dataDxfId="23"/>
    <tableColumn id="5" xr3:uid="{9F1BC110-92B1-FE42-978D-304731A1E1DB}" name="Logiciels liés" dataDxfId="22"/>
    <tableColumn id="6" xr3:uid="{24F917C8-77A5-4846-A8C1-85A5B25677AA}" name="Règles de sauvegarde" dataDxfId="21"/>
    <tableColumn id="7" xr3:uid="{E56ADF88-A85D-1840-827F-26B3FEB83ECD}" name="Support/Maintenance/Garantie" dataDxfId="20"/>
    <tableColumn id="8" xr3:uid="{77AB9CD0-FBA1-874E-A9E1-AD735B88505E}" name="Données chiffrées" dataDxfId="19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329E94E-344D-F143-93DF-7B738287E70B}" name="Tableau1114" displayName="Tableau1114" ref="A10:O19" totalsRowShown="0" headerRowDxfId="28" dataDxfId="27">
  <autoFilter ref="A10:O19" xr:uid="{0329E94E-344D-F143-93DF-7B738287E70B}"/>
  <tableColumns count="15">
    <tableColumn id="1" xr3:uid="{07FC1937-D3EB-AA46-8BF4-DA99464EDAE3}" name="LOGICIEL" dataDxfId="43"/>
    <tableColumn id="2" xr3:uid="{DCA57FA6-64EA-2B47-B4B9-17C242F8C4E1}" name="Description" dataDxfId="42"/>
    <tableColumn id="3" xr3:uid="{EE9A0B54-32D0-334B-9E6E-C16230DF093C}" name="Localisation" dataDxfId="41"/>
    <tableColumn id="4" xr3:uid="{DF58ADED-96F8-4A4B-8182-DBCF0E96D2CD}" name="Version" dataDxfId="40"/>
    <tableColumn id="5" xr3:uid="{833E6B53-F65B-9044-AE8C-3C5EABACCC71}" name="Licence" dataDxfId="39"/>
    <tableColumn id="6" xr3:uid="{1CC0BEA7-03C3-D941-9AE3-CE7D25861B17}" name="Sensible" dataDxfId="38"/>
    <tableColumn id="7" xr3:uid="{A7982BC8-33BC-AB46-B9D1-35557A8033E5}" name="Support/Maintenance/Garantie" dataDxfId="37"/>
    <tableColumn id="8" xr3:uid="{7D2B33D2-051D-7B44-870E-E2C1BB1F6894}" name="Données chiffrées" dataDxfId="36"/>
    <tableColumn id="9" xr3:uid="{5FE9C5B2-8A97-9744-A24D-1ED2F14E3E71}" name="Type d'authentification" dataDxfId="35"/>
    <tableColumn id="10" xr3:uid="{9B831021-4EAF-4342-8F0E-4E4E5B4127B4}" name="Profil" dataDxfId="34"/>
    <tableColumn id="11" xr3:uid="{A8BB1BE2-6359-B844-BD24-1CA0E362B358}" name="Matériel lié" dataDxfId="33"/>
    <tableColumn id="12" xr3:uid="{6B688510-AB34-2B47-8EF1-EC9359A57C60}" name="Entités tierces liées" dataDxfId="32"/>
    <tableColumn id="13" xr3:uid="{6E747AA2-48AE-B744-9380-B773834D1BA2}" name="Exigences de sécurité" dataDxfId="31"/>
    <tableColumn id="14" xr3:uid="{FDD0CE26-1562-8346-9DE7-40E17767099B}" name="Règles de sauvegarde" dataDxfId="30"/>
    <tableColumn id="15" xr3:uid="{E313AD0B-18F5-564A-A3A2-40F63E842521}" name="Mise à jour" dataDxfId="29"/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9E75B9-499F-8442-A1F6-7D41E52790B7}" name="Tableau14" displayName="Tableau14" ref="A34:G42" totalsRowShown="0" headerRowDxfId="9" dataDxfId="8">
  <autoFilter ref="A34:G42" xr:uid="{699E75B9-499F-8442-A1F6-7D41E52790B7}"/>
  <tableColumns count="7">
    <tableColumn id="1" xr3:uid="{EAD6B09E-B764-8245-8608-D5FD4CCDAA45}" name="INTERCONNEXION" dataDxfId="16"/>
    <tableColumn id="2" xr3:uid="{43FC1840-A09E-FF4A-BAA2-B06DB386C6B4}" name="Description" dataDxfId="15"/>
    <tableColumn id="3" xr3:uid="{2D7F81F7-3339-6D41-8344-C8B336492381}" name="Source" dataDxfId="14"/>
    <tableColumn id="4" xr3:uid="{C8F56523-76CD-B441-B8F5-BDAE4FB8694A}" name="Destination" dataDxfId="13"/>
    <tableColumn id="5" xr3:uid="{30709A6D-D647-DD4B-8A98-2C94DCE2FA99}" name="Protocole" dataDxfId="12"/>
    <tableColumn id="6" xr3:uid="{CC0BADF2-D172-F74B-B052-A20C2C1C9CD9}" name="Données sensibles" dataDxfId="11"/>
    <tableColumn id="7" xr3:uid="{ECB1A310-5012-8F40-AA1D-66C7B337632B}" name="Données chiffrées" dataDxfId="10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7DA80AF-9648-8F4F-9A00-614381664C1F}" name="Tableau15" displayName="Tableau15" ref="A45:F51" totalsRowShown="0" headerRowDxfId="1" dataDxfId="0">
  <autoFilter ref="A45:F51" xr:uid="{B7DA80AF-9648-8F4F-9A00-614381664C1F}"/>
  <tableColumns count="6">
    <tableColumn id="1" xr3:uid="{7AD3D391-8758-C346-83D8-120A8453FEA3}" name="ENTITE TIERCE" dataDxfId="7"/>
    <tableColumn id="2" xr3:uid="{0D74F137-1812-5C4F-8792-CFD5A2B850CA}" name="Description" dataDxfId="6"/>
    <tableColumn id="3" xr3:uid="{4665C57D-5CFC-224E-8A03-85BBD5A24A8B}" name="Exigences de sécurité" dataDxfId="5"/>
    <tableColumn id="4" xr3:uid="{70F28E0A-340C-BF44-8779-F7CC5A3E07C0}" name="ColoContact sécuriténne4" dataDxfId="4"/>
    <tableColumn id="5" xr3:uid="{79E32136-8EBD-5A42-B991-5600957D4DC2}" name="Matériel lié" dataDxfId="3"/>
    <tableColumn id="6" xr3:uid="{E6654E82-C2E8-AD40-BCC6-95FD024D7F7F}" name="Logiciel lié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3719CB-FA48-0042-ADF4-E159AF61544B}" name="Tableau1" displayName="Tableau1" ref="A10:G15" headerRowDxfId="136" dataDxfId="134" totalsRowDxfId="135">
  <autoFilter ref="A10:G15" xr:uid="{F93719CB-FA48-0042-ADF4-E159AF61544B}"/>
  <tableColumns count="7">
    <tableColumn id="1" xr3:uid="{ACFC7BE0-E3DA-CF4B-8A1C-E4C3940F3B43}" name="ID" dataDxfId="143" totalsRowDxfId="222"/>
    <tableColumn id="2" xr3:uid="{31729F68-FFA8-DB4A-89BB-18183F26F6B5}" name="Action" dataDxfId="142" totalsRowDxfId="221"/>
    <tableColumn id="3" xr3:uid="{7817D300-12B0-044F-B283-C67BEDFA9531}" name="Etat" dataDxfId="141" totalsRowDxfId="220"/>
    <tableColumn id="4" xr3:uid="{E2B91CC3-3B5F-414D-852B-37242D0B75BF}" name="Précisions" dataDxfId="140" totalsRowDxfId="219"/>
    <tableColumn id="5" xr3:uid="{94913C42-C047-CE40-90A4-C1AB62D26B2F}" name="Type action" dataDxfId="139" totalsRowDxfId="218"/>
    <tableColumn id="6" xr3:uid="{16AFA813-6F3D-4A41-A9E5-2C75F9D12CB9}" name="Date de début" dataDxfId="138" totalsRowDxfId="217"/>
    <tableColumn id="8" xr3:uid="{348CC253-6D6E-F142-B24A-5C22951E8940}" name="Date de clôture" dataDxfId="137" totalsRowDxfId="216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43E0DD-B272-4740-8110-66ACE9526DA8}" name="Tableau2" displayName="Tableau2" ref="A10:G14" headerRowDxfId="126" dataDxfId="124" totalsRowDxfId="125">
  <autoFilter ref="A10:G14" xr:uid="{F93719CB-FA48-0042-ADF4-E159AF61544B}"/>
  <tableColumns count="7">
    <tableColumn id="1" xr3:uid="{E936180B-C161-C64B-986A-5DD03CBD0F66}" name="ID" dataDxfId="133" totalsRowDxfId="215"/>
    <tableColumn id="2" xr3:uid="{EA35535C-53C2-804C-A5DA-A4499E307316}" name="Action" dataDxfId="132" totalsRowDxfId="214"/>
    <tableColumn id="3" xr3:uid="{0B5A0D27-E717-D249-92FF-E57407EE3790}" name="Etat" dataDxfId="131" totalsRowDxfId="213"/>
    <tableColumn id="4" xr3:uid="{D547C1B8-9433-1E41-B360-B2C34ACA447E}" name="Précisions" dataDxfId="130" totalsRowDxfId="212"/>
    <tableColumn id="5" xr3:uid="{DFBA4126-6FC7-BD48-B18B-776E6CB19FB8}" name="Type action" dataDxfId="129" totalsRowDxfId="211"/>
    <tableColumn id="6" xr3:uid="{ED9DDC42-1DC4-7646-9CF6-E8F976445C9F}" name="Date de début" dataDxfId="128" totalsRowDxfId="210"/>
    <tableColumn id="8" xr3:uid="{73AD4E8A-CC1D-1747-A99C-7454742AFF5E}" name="Date de clôture" dataDxfId="127" totalsRowDxfId="209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1072C5-6733-414C-8E52-A16CF29C3086}" name="Tableau3" displayName="Tableau3" ref="A10:G15" headerRowDxfId="116" dataDxfId="114" totalsRowDxfId="115">
  <autoFilter ref="A10:G15" xr:uid="{F93719CB-FA48-0042-ADF4-E159AF61544B}"/>
  <tableColumns count="7">
    <tableColumn id="1" xr3:uid="{D7032955-1D0D-4341-90A4-722685A73304}" name="ID" dataDxfId="123" totalsRowDxfId="208"/>
    <tableColumn id="2" xr3:uid="{6E67A8BC-65D3-CB44-8C32-E09847578757}" name="Action" dataDxfId="122" totalsRowDxfId="207"/>
    <tableColumn id="3" xr3:uid="{ED12E05B-DA7C-2C43-A0F8-A2F0C5BA7C08}" name="Etat" dataDxfId="121" totalsRowDxfId="206"/>
    <tableColumn id="4" xr3:uid="{7F2FC239-DEC1-E74F-9B99-7B961F073C40}" name="Précisions" dataDxfId="120" totalsRowDxfId="205"/>
    <tableColumn id="5" xr3:uid="{A977F22A-BD03-1C49-9456-90AF021A2934}" name="Type action" dataDxfId="119" totalsRowDxfId="204"/>
    <tableColumn id="6" xr3:uid="{A9EFE4DA-EEAF-D549-B214-328BEFBA8336}" name="Date de début" dataDxfId="118" totalsRowDxfId="203"/>
    <tableColumn id="8" xr3:uid="{2AD3ADE6-2678-9A4F-AA70-272CFBFD76D0}" name="Date de clôture" dataDxfId="117" totalsRowDxfId="20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D5CA1D-38C5-354C-A930-1E6E5E7A7DAF}" name="Tableau4" displayName="Tableau4" ref="A10:G11" headerRowDxfId="106" dataDxfId="104" totalsRowDxfId="105">
  <autoFilter ref="A10:G11" xr:uid="{F93719CB-FA48-0042-ADF4-E159AF61544B}"/>
  <tableColumns count="7">
    <tableColumn id="1" xr3:uid="{511D0148-7F01-5A42-9BB5-4D33525A4BB6}" name="ID" dataDxfId="113" totalsRowDxfId="201"/>
    <tableColumn id="2" xr3:uid="{76138ADA-7545-9841-8281-A41CC9D89560}" name="Action" dataDxfId="112" totalsRowDxfId="200"/>
    <tableColumn id="3" xr3:uid="{49C12463-4C3A-DB48-A971-63838A0DF4FA}" name="Etat" dataDxfId="111" totalsRowDxfId="199"/>
    <tableColumn id="4" xr3:uid="{B2DAF9EA-8366-9E4B-BF96-56004474C8DE}" name="Précisions" dataDxfId="110" totalsRowDxfId="198"/>
    <tableColumn id="5" xr3:uid="{736C39F1-5633-684A-A566-2DC9EB64EB56}" name="Type action" dataDxfId="109" totalsRowDxfId="197"/>
    <tableColumn id="6" xr3:uid="{A59DE2BC-2C16-3249-A9BA-7AE1EBBF4E3A}" name="Date de début" dataDxfId="108" totalsRowDxfId="196"/>
    <tableColumn id="8" xr3:uid="{CD5E0ABB-3DA7-124F-A841-DDCDEFC68FC0}" name="Date de clôture" dataDxfId="107" totalsRowDxfId="195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56C9DC-DBC0-1644-8B8E-4E1E04651B41}" name="Tableau5" displayName="Tableau5" ref="A10:G13" headerRowDxfId="96" dataDxfId="94" totalsRowDxfId="95">
  <autoFilter ref="A10:G13" xr:uid="{F93719CB-FA48-0042-ADF4-E159AF61544B}"/>
  <tableColumns count="7">
    <tableColumn id="1" xr3:uid="{B4A0FD8D-586C-9744-A6FC-5F113B5254CC}" name="ID" dataDxfId="103" totalsRowDxfId="194"/>
    <tableColumn id="2" xr3:uid="{CC2CD355-0546-D340-A692-C5E677202F32}" name="Action" dataDxfId="102" totalsRowDxfId="193"/>
    <tableColumn id="3" xr3:uid="{BD7185DB-0F64-FF4E-92C1-2ABB3DFAB039}" name="Etat" dataDxfId="101" totalsRowDxfId="192"/>
    <tableColumn id="4" xr3:uid="{C31595A4-20D3-C54A-961E-B102845A9C8B}" name="Précisions" dataDxfId="100" totalsRowDxfId="191"/>
    <tableColumn id="5" xr3:uid="{2783A23E-7C22-234B-B52A-5657AEB2D4AF}" name="Type action" dataDxfId="99" totalsRowDxfId="190"/>
    <tableColumn id="6" xr3:uid="{6978B673-74FC-2F4E-A726-E8FA9C7069ED}" name="Date de début" dataDxfId="98" totalsRowDxfId="189"/>
    <tableColumn id="8" xr3:uid="{039D4DB6-63D8-D34D-83E9-72D74F6758CB}" name="Date de clôture" dataDxfId="97" totalsRowDxfId="188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179C485-7C78-EF49-9512-8A9D861F161B}" name="Tableau6" displayName="Tableau6" ref="A10:G11" headerRowDxfId="86" dataDxfId="84" totalsRowDxfId="85">
  <autoFilter ref="A10:G11" xr:uid="{F93719CB-FA48-0042-ADF4-E159AF61544B}"/>
  <tableColumns count="7">
    <tableColumn id="1" xr3:uid="{E0A719B0-7050-6E4D-9F2A-EB6B8259B34F}" name="ID" dataDxfId="93" totalsRowDxfId="187"/>
    <tableColumn id="2" xr3:uid="{716E0769-C0F2-2E49-B472-8C8E4E6179B4}" name="Action" dataDxfId="92" totalsRowDxfId="186"/>
    <tableColumn id="3" xr3:uid="{EA4739D8-312A-9E45-B2BA-E8954D573ACC}" name="Etat" dataDxfId="91" totalsRowDxfId="185"/>
    <tableColumn id="4" xr3:uid="{E4DEC298-1E8D-D240-90E8-1C465A8183D5}" name="Précisions" dataDxfId="90" totalsRowDxfId="184"/>
    <tableColumn id="5" xr3:uid="{0A4EB8B7-91BA-6548-8C0E-E754B7EDCE55}" name="Type action" dataDxfId="89" totalsRowDxfId="183"/>
    <tableColumn id="6" xr3:uid="{0B485016-672B-B540-9EE3-9E5604457CD2}" name="Date de début" dataDxfId="88" totalsRowDxfId="182"/>
    <tableColumn id="8" xr3:uid="{1FCB28B6-2BA0-4045-B19E-2544A6F24A8C}" name="Date de clôture" dataDxfId="87" totalsRowDxfId="181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396DC2-649C-4E4F-8361-75FA83FF3BC9}" name="Tableau7" displayName="Tableau7" ref="A10:G11" headerRowDxfId="76" dataDxfId="74" totalsRowDxfId="75">
  <autoFilter ref="A10:G11" xr:uid="{F93719CB-FA48-0042-ADF4-E159AF61544B}"/>
  <tableColumns count="7">
    <tableColumn id="1" xr3:uid="{7874A2E1-DE9F-C045-A0EA-421B1DBAD731}" name="ID" dataDxfId="83" totalsRowDxfId="180"/>
    <tableColumn id="2" xr3:uid="{8EA8A18B-61D9-A247-86CD-37BE9B1F5114}" name="Action" dataDxfId="82" totalsRowDxfId="179"/>
    <tableColumn id="3" xr3:uid="{71483B0D-A1C6-2B4E-BD91-2DD2C9E458F3}" name="Etat" dataDxfId="81" totalsRowDxfId="178"/>
    <tableColumn id="4" xr3:uid="{47899284-E653-044F-8952-8D9D9D7BE623}" name="Précisions" dataDxfId="80" totalsRowDxfId="177"/>
    <tableColumn id="5" xr3:uid="{817866AF-33AB-B24D-BB74-829B50D35BED}" name="Type action" dataDxfId="79" totalsRowDxfId="176"/>
    <tableColumn id="6" xr3:uid="{F5150BF4-5D70-384D-9BA0-608E1C1846C9}" name="Date de début" dataDxfId="78" totalsRowDxfId="175"/>
    <tableColumn id="8" xr3:uid="{3DB115B5-B7C8-7542-B5A4-DA076076FB91}" name="Date de clôture" dataDxfId="77" totalsRowDxfId="174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5049F3-C6AD-E244-941D-9E56A560A9E7}" name="Tableau8" displayName="Tableau8" ref="A10:G12" headerRowDxfId="66" dataDxfId="64" totalsRowDxfId="65">
  <autoFilter ref="A10:G12" xr:uid="{F93719CB-FA48-0042-ADF4-E159AF61544B}"/>
  <tableColumns count="7">
    <tableColumn id="1" xr3:uid="{410F4084-7D4F-2F40-96E0-31C49F39AE1E}" name="ID" dataDxfId="73" totalsRowDxfId="173"/>
    <tableColumn id="2" xr3:uid="{B3A2E706-7F25-D04F-B570-302418594CDD}" name="Action" dataDxfId="72" totalsRowDxfId="172"/>
    <tableColumn id="3" xr3:uid="{A029C110-8586-8347-96F8-F45F46203311}" name="Etat" dataDxfId="71" totalsRowDxfId="171"/>
    <tableColumn id="4" xr3:uid="{631A6653-3462-104D-B60F-5D33A8811EDA}" name="Précisions" dataDxfId="70" totalsRowDxfId="170"/>
    <tableColumn id="5" xr3:uid="{3E080835-F21E-8548-BC25-B2E968A28BFF}" name="Type action" dataDxfId="69" totalsRowDxfId="169"/>
    <tableColumn id="6" xr3:uid="{6FA8E475-F83C-814A-B2A3-432C5D20B526}" name="Date de début" dataDxfId="68" totalsRowDxfId="168"/>
    <tableColumn id="8" xr3:uid="{B04431D2-B0CE-6740-9EB0-FBC5FE10480E}" name="Date de clôture" dataDxfId="67" totalsRowDxfId="167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forsecurity.fr/le-podcast-la-minute-cybersecurite/" TargetMode="External"/><Relationship Id="rId2" Type="http://schemas.openxmlformats.org/officeDocument/2006/relationships/hyperlink" Target="https://www.speakpipe.com/BforSecurity" TargetMode="External"/><Relationship Id="rId1" Type="http://schemas.openxmlformats.org/officeDocument/2006/relationships/hyperlink" Target="https://outlook.office.com/bookwithme/user/d3d9d6326537434aa2759d7e8f0db31f@bforsecurity.fr/meetingtype/SVRwCe7HMUGxuT6WGxi68g2?anonymous&amp;ep=mcard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gratis-wool-58c.notion.site/Toolbox-Cybers-curit-V1-0-19-01-2024-d1e4f3c3c9bc4992affa2afa2050d6f3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14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8069-FB07-D34E-9350-C27D043F0443}">
  <dimension ref="A1:L28"/>
  <sheetViews>
    <sheetView tabSelected="1" workbookViewId="0">
      <selection sqref="A1:L6"/>
    </sheetView>
  </sheetViews>
  <sheetFormatPr baseColWidth="10" defaultRowHeight="16" x14ac:dyDescent="0.2"/>
  <cols>
    <col min="1" max="1" width="13.6640625" style="10" customWidth="1"/>
    <col min="2" max="2" width="13.6640625" style="14" customWidth="1"/>
    <col min="3" max="4" width="13.6640625" style="10" customWidth="1"/>
    <col min="5" max="6" width="13.6640625" style="14" customWidth="1"/>
    <col min="7" max="12" width="13.6640625" style="10" customWidth="1"/>
    <col min="13" max="16384" width="10.83203125" style="5"/>
  </cols>
  <sheetData>
    <row r="1" spans="1:12" ht="16" customHeight="1" x14ac:dyDescent="0.2">
      <c r="A1" s="19" t="s">
        <v>134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6" customHeight="1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16" customHeight="1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ht="16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 ht="16" customHeight="1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ht="16" customHeight="1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12" ht="16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2">
      <c r="A8" s="5"/>
      <c r="B8" s="6"/>
      <c r="C8" s="5"/>
      <c r="D8" s="5"/>
      <c r="E8" s="6"/>
      <c r="F8" s="6"/>
      <c r="G8" s="5"/>
      <c r="H8" s="5"/>
      <c r="I8" s="5"/>
      <c r="J8" s="5"/>
      <c r="K8" s="5"/>
      <c r="L8" s="5"/>
    </row>
    <row r="9" spans="1:12" x14ac:dyDescent="0.2">
      <c r="A9" s="5"/>
      <c r="B9" s="6"/>
      <c r="C9" s="5"/>
      <c r="D9" s="5"/>
      <c r="E9" s="6"/>
      <c r="F9" s="6"/>
      <c r="G9" s="5"/>
      <c r="H9" s="5"/>
      <c r="I9" s="5"/>
      <c r="J9" s="5"/>
      <c r="K9" s="5"/>
      <c r="L9" s="5"/>
    </row>
    <row r="10" spans="1:12" ht="30" customHeight="1" x14ac:dyDescent="0.2">
      <c r="A10" s="8" t="s">
        <v>121</v>
      </c>
      <c r="B10" s="12"/>
      <c r="C10" s="12"/>
      <c r="D10" s="12"/>
      <c r="E10" s="13"/>
      <c r="F10" s="13"/>
      <c r="G10" s="12"/>
      <c r="H10" s="12"/>
      <c r="I10" s="12"/>
      <c r="J10" s="12"/>
      <c r="K10" s="12"/>
      <c r="L10" s="12"/>
    </row>
    <row r="11" spans="1:12" ht="21" x14ac:dyDescent="0.2">
      <c r="A11" s="9" t="s">
        <v>135</v>
      </c>
      <c r="B11" s="10"/>
    </row>
    <row r="12" spans="1:12" ht="21" x14ac:dyDescent="0.2">
      <c r="A12" s="9" t="s">
        <v>122</v>
      </c>
      <c r="B12" s="10"/>
    </row>
    <row r="13" spans="1:12" ht="21" x14ac:dyDescent="0.2">
      <c r="A13" s="9" t="s">
        <v>123</v>
      </c>
      <c r="B13" s="10"/>
    </row>
    <row r="14" spans="1:12" ht="30" customHeight="1" x14ac:dyDescent="0.2">
      <c r="B14" s="10"/>
    </row>
    <row r="15" spans="1:12" ht="30" customHeight="1" x14ac:dyDescent="0.2">
      <c r="A15" s="8" t="s">
        <v>124</v>
      </c>
      <c r="B15" s="12"/>
      <c r="C15" s="12"/>
      <c r="D15" s="12"/>
      <c r="E15" s="13"/>
      <c r="G15" s="8" t="s">
        <v>138</v>
      </c>
      <c r="H15" s="12"/>
      <c r="I15" s="12"/>
      <c r="J15" s="12"/>
      <c r="K15" s="12"/>
      <c r="L15" s="12"/>
    </row>
    <row r="16" spans="1:12" ht="21" x14ac:dyDescent="0.2">
      <c r="A16" s="16" t="s">
        <v>105</v>
      </c>
      <c r="B16" s="16" t="s">
        <v>125</v>
      </c>
      <c r="C16" s="22" t="s">
        <v>126</v>
      </c>
      <c r="D16" s="22"/>
      <c r="E16" s="22"/>
      <c r="G16" s="15" t="s">
        <v>139</v>
      </c>
    </row>
    <row r="17" spans="1:12" ht="21" x14ac:dyDescent="0.2">
      <c r="A17" s="17" t="s">
        <v>127</v>
      </c>
      <c r="B17" s="18">
        <v>45310</v>
      </c>
      <c r="C17" s="21" t="s">
        <v>137</v>
      </c>
      <c r="D17" s="21"/>
      <c r="E17" s="21"/>
      <c r="G17" s="15" t="s">
        <v>140</v>
      </c>
    </row>
    <row r="18" spans="1:12" ht="21" x14ac:dyDescent="0.2">
      <c r="B18" s="10"/>
      <c r="G18" s="15" t="s">
        <v>141</v>
      </c>
    </row>
    <row r="19" spans="1:12" ht="30" customHeight="1" x14ac:dyDescent="0.2"/>
    <row r="20" spans="1:12" ht="30" customHeight="1" x14ac:dyDescent="0.2">
      <c r="A20" s="8" t="s">
        <v>128</v>
      </c>
      <c r="B20" s="13"/>
      <c r="C20" s="12"/>
      <c r="D20" s="12"/>
      <c r="E20" s="13"/>
      <c r="F20" s="13"/>
      <c r="G20" s="12"/>
      <c r="H20" s="12"/>
      <c r="I20" s="12"/>
      <c r="J20" s="12"/>
      <c r="K20" s="12"/>
      <c r="L20" s="12"/>
    </row>
    <row r="21" spans="1:12" ht="21" x14ac:dyDescent="0.2">
      <c r="A21" s="9" t="s">
        <v>129</v>
      </c>
    </row>
    <row r="22" spans="1:12" ht="21" x14ac:dyDescent="0.2">
      <c r="A22" s="9" t="s">
        <v>142</v>
      </c>
    </row>
    <row r="23" spans="1:12" ht="21" x14ac:dyDescent="0.2">
      <c r="A23" s="9" t="s">
        <v>136</v>
      </c>
    </row>
    <row r="24" spans="1:12" ht="21" x14ac:dyDescent="0.2">
      <c r="A24" s="9" t="s">
        <v>130</v>
      </c>
    </row>
    <row r="25" spans="1:12" ht="30" customHeight="1" x14ac:dyDescent="0.2"/>
    <row r="26" spans="1:12" ht="24" x14ac:dyDescent="0.2">
      <c r="A26" s="8" t="s">
        <v>131</v>
      </c>
      <c r="B26" s="13"/>
      <c r="C26" s="12"/>
      <c r="D26" s="12"/>
      <c r="E26" s="13"/>
      <c r="G26" s="8" t="s">
        <v>144</v>
      </c>
      <c r="H26" s="12"/>
      <c r="I26" s="12"/>
      <c r="J26" s="12"/>
      <c r="K26" s="12"/>
      <c r="L26" s="12"/>
    </row>
    <row r="27" spans="1:12" ht="21" x14ac:dyDescent="0.2">
      <c r="A27" s="11" t="s">
        <v>132</v>
      </c>
      <c r="G27" s="22" t="s">
        <v>145</v>
      </c>
      <c r="H27" s="22"/>
      <c r="I27" s="11" t="s">
        <v>146</v>
      </c>
    </row>
    <row r="28" spans="1:12" ht="21" x14ac:dyDescent="0.2">
      <c r="A28" s="11" t="s">
        <v>133</v>
      </c>
      <c r="G28" s="23" t="s">
        <v>143</v>
      </c>
      <c r="H28" s="23"/>
      <c r="I28" s="11" t="s">
        <v>147</v>
      </c>
    </row>
  </sheetData>
  <mergeCells count="5">
    <mergeCell ref="A1:L6"/>
    <mergeCell ref="C17:E17"/>
    <mergeCell ref="C16:E16"/>
    <mergeCell ref="G27:H27"/>
    <mergeCell ref="G28:H28"/>
  </mergeCells>
  <hyperlinks>
    <hyperlink ref="A27" r:id="rId1" display="https://outlook.office.com/bookwithme/user/d3d9d6326537434aa2759d7e8f0db31f@bforsecurity.fr/meetingtype/SVRwCe7HMUGxuT6WGxi68g2?anonymous&amp;ep=mcard" xr:uid="{3306C212-B8BA-1C48-B489-5FD2D90A304C}"/>
    <hyperlink ref="A28" r:id="rId2" display="https://www.speakpipe.com/BforSecurity" xr:uid="{5DC508C9-A61A-3648-8BBF-F49573F93A71}"/>
    <hyperlink ref="I27" r:id="rId3" xr:uid="{0BE07419-8DF8-C84C-A6D1-AB39E75EFEFE}"/>
    <hyperlink ref="I28" r:id="rId4" xr:uid="{024B74D0-8CC5-F447-B8AB-724B0F3B1BBD}"/>
  </hyperlinks>
  <pageMargins left="0.7" right="0.7" top="0.75" bottom="0.75" header="0.3" footer="0.3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38870-D18A-8B47-AC00-EFD526FF1F59}">
  <dimension ref="A1:G11"/>
  <sheetViews>
    <sheetView workbookViewId="0">
      <selection activeCell="A11" sqref="A11"/>
    </sheetView>
  </sheetViews>
  <sheetFormatPr baseColWidth="10" defaultRowHeight="16" x14ac:dyDescent="0.2"/>
  <cols>
    <col min="1" max="1" width="9.33203125" style="4" customWidth="1"/>
    <col min="2" max="2" width="56.6640625" style="1" customWidth="1"/>
    <col min="3" max="3" width="16" style="4" customWidth="1"/>
    <col min="4" max="4" width="56.83203125" style="1" customWidth="1"/>
    <col min="5" max="5" width="14.1640625" style="1" customWidth="1"/>
    <col min="6" max="7" width="20" style="4" customWidth="1"/>
    <col min="8" max="16384" width="10.83203125" style="1"/>
  </cols>
  <sheetData>
    <row r="1" spans="1:7" x14ac:dyDescent="0.2">
      <c r="A1" s="32" t="str">
        <f>'OBJECTIFS de sécurité'!B17</f>
        <v>Mettre en place l’authentification</v>
      </c>
      <c r="B1" s="32"/>
      <c r="C1" s="32"/>
      <c r="D1" s="32"/>
      <c r="E1" s="32"/>
      <c r="F1" s="32"/>
      <c r="G1" s="32"/>
    </row>
    <row r="2" spans="1:7" x14ac:dyDescent="0.2">
      <c r="A2" s="32"/>
      <c r="B2" s="32"/>
      <c r="C2" s="32"/>
      <c r="D2" s="32"/>
      <c r="E2" s="32"/>
      <c r="F2" s="32"/>
      <c r="G2" s="32"/>
    </row>
    <row r="3" spans="1:7" x14ac:dyDescent="0.2">
      <c r="A3" s="32"/>
      <c r="B3" s="32"/>
      <c r="C3" s="32"/>
      <c r="D3" s="32"/>
      <c r="E3" s="32"/>
      <c r="F3" s="32"/>
      <c r="G3" s="32"/>
    </row>
    <row r="4" spans="1:7" x14ac:dyDescent="0.2">
      <c r="A4" s="32"/>
      <c r="B4" s="32"/>
      <c r="C4" s="32"/>
      <c r="D4" s="32"/>
      <c r="E4" s="32"/>
      <c r="F4" s="32"/>
      <c r="G4" s="32"/>
    </row>
    <row r="5" spans="1:7" x14ac:dyDescent="0.2">
      <c r="A5" s="32"/>
      <c r="B5" s="32"/>
      <c r="C5" s="32"/>
      <c r="D5" s="32"/>
      <c r="E5" s="32"/>
      <c r="F5" s="32"/>
      <c r="G5" s="32"/>
    </row>
    <row r="6" spans="1:7" x14ac:dyDescent="0.2">
      <c r="A6" s="32"/>
      <c r="B6" s="32"/>
      <c r="C6" s="32"/>
      <c r="D6" s="32"/>
      <c r="E6" s="32"/>
      <c r="F6" s="32"/>
      <c r="G6" s="32"/>
    </row>
    <row r="10" spans="1:7" ht="19" x14ac:dyDescent="0.2">
      <c r="A10" s="36" t="s">
        <v>56</v>
      </c>
      <c r="B10" s="36" t="s">
        <v>77</v>
      </c>
      <c r="C10" s="36" t="s">
        <v>0</v>
      </c>
      <c r="D10" s="36" t="s">
        <v>1</v>
      </c>
      <c r="E10" s="36" t="s">
        <v>2</v>
      </c>
      <c r="F10" s="36" t="s">
        <v>57</v>
      </c>
      <c r="G10" s="36" t="s">
        <v>58</v>
      </c>
    </row>
    <row r="11" spans="1:7" ht="40" x14ac:dyDescent="0.2">
      <c r="A11" s="33" t="s">
        <v>78</v>
      </c>
      <c r="B11" s="34" t="s">
        <v>36</v>
      </c>
      <c r="C11" s="33" t="s">
        <v>83</v>
      </c>
      <c r="D11" s="34" t="s">
        <v>37</v>
      </c>
      <c r="E11" s="33" t="s">
        <v>7</v>
      </c>
      <c r="F11" s="37"/>
      <c r="G11" s="37"/>
    </row>
  </sheetData>
  <mergeCells count="1">
    <mergeCell ref="A1:G6"/>
  </mergeCells>
  <dataValidations count="1">
    <dataValidation type="list" allowBlank="1" showInputMessage="1" showErrorMessage="1" sqref="C11" xr:uid="{6EABA969-6FE2-F64C-9C45-D3698E5F913B}">
      <formula1>"A faire,En cours,Terminé"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07C3-B128-3548-A8A0-301D264DFB8B}">
  <dimension ref="A1:G12"/>
  <sheetViews>
    <sheetView workbookViewId="0">
      <selection activeCell="A12" sqref="A12"/>
    </sheetView>
  </sheetViews>
  <sheetFormatPr baseColWidth="10" defaultRowHeight="16" x14ac:dyDescent="0.2"/>
  <cols>
    <col min="1" max="1" width="9.33203125" style="2" customWidth="1"/>
    <col min="2" max="2" width="56.6640625" style="28" customWidth="1"/>
    <col min="3" max="3" width="16" style="2" customWidth="1"/>
    <col min="4" max="4" width="56.83203125" style="28" customWidth="1"/>
    <col min="5" max="5" width="14.1640625" style="28" customWidth="1"/>
    <col min="6" max="7" width="20" style="2" customWidth="1"/>
    <col min="8" max="16384" width="10.83203125" style="28"/>
  </cols>
  <sheetData>
    <row r="1" spans="1:7" x14ac:dyDescent="0.2">
      <c r="A1" s="32" t="str">
        <f>'OBJECTIFS de sécurité'!B18</f>
        <v>Durcir les actifs</v>
      </c>
      <c r="B1" s="32"/>
      <c r="C1" s="32"/>
      <c r="D1" s="32"/>
      <c r="E1" s="32"/>
      <c r="F1" s="32"/>
      <c r="G1" s="32"/>
    </row>
    <row r="2" spans="1:7" x14ac:dyDescent="0.2">
      <c r="A2" s="32"/>
      <c r="B2" s="32"/>
      <c r="C2" s="32"/>
      <c r="D2" s="32"/>
      <c r="E2" s="32"/>
      <c r="F2" s="32"/>
      <c r="G2" s="32"/>
    </row>
    <row r="3" spans="1:7" x14ac:dyDescent="0.2">
      <c r="A3" s="32"/>
      <c r="B3" s="32"/>
      <c r="C3" s="32"/>
      <c r="D3" s="32"/>
      <c r="E3" s="32"/>
      <c r="F3" s="32"/>
      <c r="G3" s="32"/>
    </row>
    <row r="4" spans="1:7" x14ac:dyDescent="0.2">
      <c r="A4" s="32"/>
      <c r="B4" s="32"/>
      <c r="C4" s="32"/>
      <c r="D4" s="32"/>
      <c r="E4" s="32"/>
      <c r="F4" s="32"/>
      <c r="G4" s="32"/>
    </row>
    <row r="5" spans="1:7" x14ac:dyDescent="0.2">
      <c r="A5" s="32"/>
      <c r="B5" s="32"/>
      <c r="C5" s="32"/>
      <c r="D5" s="32"/>
      <c r="E5" s="32"/>
      <c r="F5" s="32"/>
      <c r="G5" s="32"/>
    </row>
    <row r="6" spans="1:7" x14ac:dyDescent="0.2">
      <c r="A6" s="32"/>
      <c r="B6" s="32"/>
      <c r="C6" s="32"/>
      <c r="D6" s="32"/>
      <c r="E6" s="32"/>
      <c r="F6" s="32"/>
      <c r="G6" s="32"/>
    </row>
    <row r="10" spans="1:7" ht="19" x14ac:dyDescent="0.2">
      <c r="A10" s="36" t="s">
        <v>56</v>
      </c>
      <c r="B10" s="36" t="s">
        <v>77</v>
      </c>
      <c r="C10" s="36" t="s">
        <v>0</v>
      </c>
      <c r="D10" s="36" t="s">
        <v>1</v>
      </c>
      <c r="E10" s="36" t="s">
        <v>2</v>
      </c>
      <c r="F10" s="36" t="s">
        <v>57</v>
      </c>
      <c r="G10" s="36" t="s">
        <v>58</v>
      </c>
    </row>
    <row r="11" spans="1:7" ht="40" x14ac:dyDescent="0.2">
      <c r="A11" s="33" t="s">
        <v>78</v>
      </c>
      <c r="B11" s="34" t="s">
        <v>39</v>
      </c>
      <c r="C11" s="33" t="s">
        <v>83</v>
      </c>
      <c r="D11" s="34" t="s">
        <v>37</v>
      </c>
      <c r="E11" s="33" t="s">
        <v>7</v>
      </c>
      <c r="F11" s="37"/>
      <c r="G11" s="37"/>
    </row>
    <row r="12" spans="1:7" ht="40" x14ac:dyDescent="0.2">
      <c r="A12" s="33" t="s">
        <v>79</v>
      </c>
      <c r="B12" s="34" t="s">
        <v>38</v>
      </c>
      <c r="C12" s="33" t="s">
        <v>83</v>
      </c>
      <c r="D12" s="34"/>
      <c r="E12" s="33" t="s">
        <v>7</v>
      </c>
      <c r="F12" s="37"/>
      <c r="G12" s="37"/>
    </row>
  </sheetData>
  <mergeCells count="1">
    <mergeCell ref="A1:G6"/>
  </mergeCells>
  <dataValidations count="1">
    <dataValidation type="list" allowBlank="1" showInputMessage="1" showErrorMessage="1" sqref="C11:C12" xr:uid="{36808974-4085-A442-924A-14390DA3C074}">
      <formula1>"A faire,En cours,Terminé"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A478-10E9-AC44-A0A4-3C2CAD0213BF}">
  <dimension ref="A1:G11"/>
  <sheetViews>
    <sheetView workbookViewId="0">
      <selection activeCell="A11" sqref="A11"/>
    </sheetView>
  </sheetViews>
  <sheetFormatPr baseColWidth="10" defaultRowHeight="16" x14ac:dyDescent="0.2"/>
  <cols>
    <col min="1" max="1" width="9.33203125" style="2" customWidth="1"/>
    <col min="2" max="2" width="56.6640625" style="28" customWidth="1"/>
    <col min="3" max="3" width="16" style="2" customWidth="1"/>
    <col min="4" max="4" width="56.83203125" style="28" customWidth="1"/>
    <col min="5" max="5" width="14.1640625" style="28" customWidth="1"/>
    <col min="6" max="7" width="20" style="2" customWidth="1"/>
    <col min="8" max="16384" width="10.83203125" style="28"/>
  </cols>
  <sheetData>
    <row r="1" spans="1:7" x14ac:dyDescent="0.2">
      <c r="A1" s="32" t="str">
        <f>'OBJECTIFS de sécurité'!B19</f>
        <v>Gérer les habilitations</v>
      </c>
      <c r="B1" s="32"/>
      <c r="C1" s="32"/>
      <c r="D1" s="32"/>
      <c r="E1" s="32"/>
      <c r="F1" s="32"/>
      <c r="G1" s="32"/>
    </row>
    <row r="2" spans="1:7" x14ac:dyDescent="0.2">
      <c r="A2" s="32"/>
      <c r="B2" s="32"/>
      <c r="C2" s="32"/>
      <c r="D2" s="32"/>
      <c r="E2" s="32"/>
      <c r="F2" s="32"/>
      <c r="G2" s="32"/>
    </row>
    <row r="3" spans="1:7" x14ac:dyDescent="0.2">
      <c r="A3" s="32"/>
      <c r="B3" s="32"/>
      <c r="C3" s="32"/>
      <c r="D3" s="32"/>
      <c r="E3" s="32"/>
      <c r="F3" s="32"/>
      <c r="G3" s="32"/>
    </row>
    <row r="4" spans="1:7" x14ac:dyDescent="0.2">
      <c r="A4" s="32"/>
      <c r="B4" s="32"/>
      <c r="C4" s="32"/>
      <c r="D4" s="32"/>
      <c r="E4" s="32"/>
      <c r="F4" s="32"/>
      <c r="G4" s="32"/>
    </row>
    <row r="5" spans="1:7" x14ac:dyDescent="0.2">
      <c r="A5" s="32"/>
      <c r="B5" s="32"/>
      <c r="C5" s="32"/>
      <c r="D5" s="32"/>
      <c r="E5" s="32"/>
      <c r="F5" s="32"/>
      <c r="G5" s="32"/>
    </row>
    <row r="6" spans="1:7" x14ac:dyDescent="0.2">
      <c r="A6" s="32"/>
      <c r="B6" s="32"/>
      <c r="C6" s="32"/>
      <c r="D6" s="32"/>
      <c r="E6" s="32"/>
      <c r="F6" s="32"/>
      <c r="G6" s="32"/>
    </row>
    <row r="10" spans="1:7" ht="19" x14ac:dyDescent="0.2">
      <c r="A10" s="36" t="s">
        <v>56</v>
      </c>
      <c r="B10" s="36" t="s">
        <v>77</v>
      </c>
      <c r="C10" s="36" t="s">
        <v>0</v>
      </c>
      <c r="D10" s="36" t="s">
        <v>1</v>
      </c>
      <c r="E10" s="36" t="s">
        <v>2</v>
      </c>
      <c r="F10" s="36" t="s">
        <v>57</v>
      </c>
      <c r="G10" s="36" t="s">
        <v>58</v>
      </c>
    </row>
    <row r="11" spans="1:7" ht="40" x14ac:dyDescent="0.2">
      <c r="A11" s="33" t="s">
        <v>78</v>
      </c>
      <c r="B11" s="34" t="s">
        <v>42</v>
      </c>
      <c r="C11" s="33" t="s">
        <v>83</v>
      </c>
      <c r="D11" s="34" t="s">
        <v>43</v>
      </c>
      <c r="E11" s="33" t="s">
        <v>7</v>
      </c>
      <c r="F11" s="37"/>
      <c r="G11" s="37"/>
    </row>
  </sheetData>
  <mergeCells count="1">
    <mergeCell ref="A1:G6"/>
  </mergeCells>
  <dataValidations count="1">
    <dataValidation type="list" allowBlank="1" showInputMessage="1" showErrorMessage="1" sqref="C11" xr:uid="{712F4B92-055B-3E40-8073-13BC4E401839}">
      <formula1>"A faire,En cours,Terminé"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1116-051A-5841-8603-A54739C4FE9E}">
  <dimension ref="A1:G12"/>
  <sheetViews>
    <sheetView workbookViewId="0">
      <selection activeCell="A12" sqref="A12"/>
    </sheetView>
  </sheetViews>
  <sheetFormatPr baseColWidth="10" defaultRowHeight="16" x14ac:dyDescent="0.2"/>
  <cols>
    <col min="1" max="1" width="9.33203125" style="30" customWidth="1"/>
    <col min="2" max="2" width="56.6640625" style="29" customWidth="1"/>
    <col min="3" max="3" width="16" style="30" customWidth="1"/>
    <col min="4" max="4" width="56.83203125" style="29" customWidth="1"/>
    <col min="5" max="5" width="14.1640625" style="29" customWidth="1"/>
    <col min="6" max="7" width="20" style="30" customWidth="1"/>
    <col min="8" max="16384" width="10.83203125" style="29"/>
  </cols>
  <sheetData>
    <row r="1" spans="1:7" x14ac:dyDescent="0.2">
      <c r="A1" s="32" t="str">
        <f>'OBJECTIFS de sécurité'!B20</f>
        <v>Se mettre en conformité à la réglementation</v>
      </c>
      <c r="B1" s="32"/>
      <c r="C1" s="32"/>
      <c r="D1" s="32"/>
      <c r="E1" s="32"/>
      <c r="F1" s="32"/>
      <c r="G1" s="32"/>
    </row>
    <row r="2" spans="1:7" x14ac:dyDescent="0.2">
      <c r="A2" s="32"/>
      <c r="B2" s="32"/>
      <c r="C2" s="32"/>
      <c r="D2" s="32"/>
      <c r="E2" s="32"/>
      <c r="F2" s="32"/>
      <c r="G2" s="32"/>
    </row>
    <row r="3" spans="1:7" x14ac:dyDescent="0.2">
      <c r="A3" s="32"/>
      <c r="B3" s="32"/>
      <c r="C3" s="32"/>
      <c r="D3" s="32"/>
      <c r="E3" s="32"/>
      <c r="F3" s="32"/>
      <c r="G3" s="32"/>
    </row>
    <row r="4" spans="1:7" x14ac:dyDescent="0.2">
      <c r="A4" s="32"/>
      <c r="B4" s="32"/>
      <c r="C4" s="32"/>
      <c r="D4" s="32"/>
      <c r="E4" s="32"/>
      <c r="F4" s="32"/>
      <c r="G4" s="32"/>
    </row>
    <row r="5" spans="1:7" x14ac:dyDescent="0.2">
      <c r="A5" s="32"/>
      <c r="B5" s="32"/>
      <c r="C5" s="32"/>
      <c r="D5" s="32"/>
      <c r="E5" s="32"/>
      <c r="F5" s="32"/>
      <c r="G5" s="32"/>
    </row>
    <row r="6" spans="1:7" x14ac:dyDescent="0.2">
      <c r="A6" s="32"/>
      <c r="B6" s="32"/>
      <c r="C6" s="32"/>
      <c r="D6" s="32"/>
      <c r="E6" s="32"/>
      <c r="F6" s="32"/>
      <c r="G6" s="32"/>
    </row>
    <row r="10" spans="1:7" ht="20" x14ac:dyDescent="0.2">
      <c r="A10" s="33" t="s">
        <v>56</v>
      </c>
      <c r="B10" s="33" t="s">
        <v>77</v>
      </c>
      <c r="C10" s="33" t="s">
        <v>0</v>
      </c>
      <c r="D10" s="33" t="s">
        <v>1</v>
      </c>
      <c r="E10" s="33" t="s">
        <v>2</v>
      </c>
      <c r="F10" s="33" t="s">
        <v>57</v>
      </c>
      <c r="G10" s="33" t="s">
        <v>58</v>
      </c>
    </row>
    <row r="11" spans="1:7" ht="20" x14ac:dyDescent="0.2">
      <c r="A11" s="33" t="s">
        <v>78</v>
      </c>
      <c r="B11" s="34" t="s">
        <v>40</v>
      </c>
      <c r="C11" s="33" t="s">
        <v>83</v>
      </c>
      <c r="D11" s="34" t="s">
        <v>41</v>
      </c>
      <c r="E11" s="33" t="s">
        <v>7</v>
      </c>
      <c r="F11" s="37"/>
      <c r="G11" s="37"/>
    </row>
    <row r="12" spans="1:7" ht="20" x14ac:dyDescent="0.2">
      <c r="A12" s="33" t="s">
        <v>79</v>
      </c>
      <c r="B12" s="34" t="s">
        <v>52</v>
      </c>
      <c r="C12" s="33" t="s">
        <v>83</v>
      </c>
      <c r="D12" s="34"/>
      <c r="E12" s="33" t="s">
        <v>7</v>
      </c>
      <c r="F12" s="37"/>
      <c r="G12" s="37"/>
    </row>
  </sheetData>
  <mergeCells count="1">
    <mergeCell ref="A1:G6"/>
  </mergeCells>
  <dataValidations count="1">
    <dataValidation type="list" allowBlank="1" showInputMessage="1" showErrorMessage="1" sqref="C11:C12" xr:uid="{F671A767-C9FF-A841-947A-81ED43C2839B}">
      <formula1>"A faire,En cours,Terminé"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F1D3-3A82-3245-A0C1-2C7469A29D85}">
  <dimension ref="A1:O51"/>
  <sheetViews>
    <sheetView zoomScaleNormal="100" workbookViewId="0">
      <selection activeCell="A10" sqref="A10"/>
    </sheetView>
  </sheetViews>
  <sheetFormatPr baseColWidth="10" defaultColWidth="13.5" defaultRowHeight="16" x14ac:dyDescent="0.2"/>
  <cols>
    <col min="1" max="1" width="21.6640625" style="1" bestFit="1" customWidth="1"/>
    <col min="2" max="2" width="22.33203125" style="1" customWidth="1"/>
    <col min="3" max="3" width="25.1640625" style="1" bestFit="1" customWidth="1"/>
    <col min="4" max="4" width="28.33203125" style="1" bestFit="1" customWidth="1"/>
    <col min="5" max="5" width="16.83203125" style="1" bestFit="1" customWidth="1"/>
    <col min="6" max="6" width="24.1640625" style="1" bestFit="1" customWidth="1"/>
    <col min="7" max="7" width="32.1640625" style="1" bestFit="1" customWidth="1"/>
    <col min="8" max="8" width="21.33203125" style="1" bestFit="1" customWidth="1"/>
    <col min="9" max="9" width="24.83203125" style="1" bestFit="1" customWidth="1"/>
    <col min="10" max="10" width="10.6640625" style="1" bestFit="1" customWidth="1"/>
    <col min="11" max="11" width="15.5" style="1" bestFit="1" customWidth="1"/>
    <col min="12" max="12" width="22.6640625" style="1" bestFit="1" customWidth="1"/>
    <col min="13" max="13" width="24.33203125" style="1" bestFit="1" customWidth="1"/>
    <col min="14" max="14" width="24.1640625" style="1" bestFit="1" customWidth="1"/>
    <col min="15" max="15" width="15" style="1" bestFit="1" customWidth="1"/>
    <col min="16" max="16384" width="13.5" style="1"/>
  </cols>
  <sheetData>
    <row r="1" spans="1:15" x14ac:dyDescent="0.2">
      <c r="A1" s="32" t="s">
        <v>160</v>
      </c>
      <c r="B1" s="32"/>
      <c r="C1" s="32"/>
      <c r="D1" s="32"/>
      <c r="E1" s="32"/>
      <c r="F1" s="32"/>
      <c r="G1" s="32"/>
    </row>
    <row r="2" spans="1:15" x14ac:dyDescent="0.2">
      <c r="A2" s="32"/>
      <c r="B2" s="32"/>
      <c r="C2" s="32"/>
      <c r="D2" s="32"/>
      <c r="E2" s="32"/>
      <c r="F2" s="32"/>
      <c r="G2" s="32"/>
    </row>
    <row r="3" spans="1:15" x14ac:dyDescent="0.2">
      <c r="A3" s="32"/>
      <c r="B3" s="32"/>
      <c r="C3" s="32"/>
      <c r="D3" s="32"/>
      <c r="E3" s="32"/>
      <c r="F3" s="32"/>
      <c r="G3" s="32"/>
    </row>
    <row r="4" spans="1:15" x14ac:dyDescent="0.2">
      <c r="A4" s="32"/>
      <c r="B4" s="32"/>
      <c r="C4" s="32"/>
      <c r="D4" s="32"/>
      <c r="E4" s="32"/>
      <c r="F4" s="32"/>
      <c r="G4" s="32"/>
    </row>
    <row r="5" spans="1:15" x14ac:dyDescent="0.2">
      <c r="A5" s="32"/>
      <c r="B5" s="32"/>
      <c r="C5" s="32"/>
      <c r="D5" s="32"/>
      <c r="E5" s="32"/>
      <c r="F5" s="32"/>
      <c r="G5" s="32"/>
    </row>
    <row r="6" spans="1:15" x14ac:dyDescent="0.2">
      <c r="A6" s="32"/>
      <c r="B6" s="32"/>
      <c r="C6" s="32"/>
      <c r="D6" s="32"/>
      <c r="E6" s="32"/>
      <c r="F6" s="32"/>
      <c r="G6" s="32"/>
    </row>
    <row r="10" spans="1:15" ht="19" x14ac:dyDescent="0.2">
      <c r="A10" s="36" t="s">
        <v>103</v>
      </c>
      <c r="B10" s="36" t="s">
        <v>95</v>
      </c>
      <c r="C10" s="36" t="s">
        <v>104</v>
      </c>
      <c r="D10" s="36" t="s">
        <v>105</v>
      </c>
      <c r="E10" s="36" t="s">
        <v>106</v>
      </c>
      <c r="F10" s="36" t="s">
        <v>107</v>
      </c>
      <c r="G10" s="36" t="s">
        <v>100</v>
      </c>
      <c r="H10" s="36" t="s">
        <v>101</v>
      </c>
      <c r="I10" s="36" t="s">
        <v>108</v>
      </c>
      <c r="J10" s="36" t="s">
        <v>109</v>
      </c>
      <c r="K10" s="36" t="s">
        <v>110</v>
      </c>
      <c r="L10" s="36" t="s">
        <v>97</v>
      </c>
      <c r="M10" s="36" t="s">
        <v>111</v>
      </c>
      <c r="N10" s="36" t="s">
        <v>99</v>
      </c>
      <c r="O10" s="36" t="s">
        <v>112</v>
      </c>
    </row>
    <row r="11" spans="1:15" ht="19" x14ac:dyDescent="0.2">
      <c r="A11" s="33"/>
      <c r="B11" s="40"/>
      <c r="C11" s="33"/>
      <c r="D11" s="33"/>
      <c r="E11" s="33"/>
      <c r="F11" s="33"/>
      <c r="G11" s="37"/>
      <c r="H11" s="33"/>
      <c r="I11" s="33"/>
      <c r="J11" s="33"/>
      <c r="K11" s="33"/>
      <c r="L11" s="33"/>
      <c r="M11" s="33"/>
      <c r="N11" s="33"/>
      <c r="O11" s="33"/>
    </row>
    <row r="12" spans="1:15" ht="19" x14ac:dyDescent="0.2">
      <c r="A12" s="33"/>
      <c r="B12" s="40"/>
      <c r="C12" s="33"/>
      <c r="D12" s="33"/>
      <c r="E12" s="33"/>
      <c r="F12" s="33"/>
      <c r="G12" s="37"/>
      <c r="H12" s="33"/>
      <c r="I12" s="33"/>
      <c r="J12" s="33"/>
      <c r="K12" s="33"/>
      <c r="L12" s="33"/>
      <c r="M12" s="33"/>
      <c r="N12" s="33"/>
      <c r="O12" s="33"/>
    </row>
    <row r="13" spans="1:15" ht="19" x14ac:dyDescent="0.2">
      <c r="A13" s="33"/>
      <c r="B13" s="40"/>
      <c r="C13" s="33"/>
      <c r="D13" s="33"/>
      <c r="E13" s="33"/>
      <c r="F13" s="33"/>
      <c r="G13" s="37"/>
      <c r="H13" s="33"/>
      <c r="I13" s="33"/>
      <c r="J13" s="33"/>
      <c r="K13" s="33"/>
      <c r="L13" s="33"/>
      <c r="M13" s="33"/>
      <c r="N13" s="33"/>
      <c r="O13" s="33"/>
    </row>
    <row r="14" spans="1:15" ht="19" x14ac:dyDescent="0.2">
      <c r="A14" s="33"/>
      <c r="B14" s="40"/>
      <c r="C14" s="33"/>
      <c r="D14" s="33"/>
      <c r="E14" s="33"/>
      <c r="F14" s="33"/>
      <c r="G14" s="37"/>
      <c r="H14" s="33"/>
      <c r="I14" s="33"/>
      <c r="J14" s="33"/>
      <c r="K14" s="33"/>
      <c r="L14" s="33"/>
      <c r="M14" s="33"/>
      <c r="N14" s="33"/>
      <c r="O14" s="33"/>
    </row>
    <row r="15" spans="1:15" ht="19" x14ac:dyDescent="0.2">
      <c r="A15" s="33"/>
      <c r="B15" s="40"/>
      <c r="C15" s="33"/>
      <c r="D15" s="33"/>
      <c r="E15" s="33"/>
      <c r="F15" s="33"/>
      <c r="G15" s="37"/>
      <c r="H15" s="33"/>
      <c r="I15" s="33"/>
      <c r="J15" s="33"/>
      <c r="K15" s="33"/>
      <c r="L15" s="33"/>
      <c r="M15" s="33"/>
      <c r="N15" s="33"/>
      <c r="O15" s="33"/>
    </row>
    <row r="16" spans="1:15" ht="19" x14ac:dyDescent="0.2">
      <c r="A16" s="33"/>
      <c r="B16" s="40"/>
      <c r="C16" s="33"/>
      <c r="D16" s="33"/>
      <c r="E16" s="33"/>
      <c r="F16" s="33"/>
      <c r="G16" s="37"/>
      <c r="H16" s="33"/>
      <c r="I16" s="33"/>
      <c r="J16" s="33"/>
      <c r="K16" s="33"/>
      <c r="L16" s="33"/>
      <c r="M16" s="33"/>
      <c r="N16" s="33"/>
      <c r="O16" s="33"/>
    </row>
    <row r="17" spans="1:15" ht="19" x14ac:dyDescent="0.2">
      <c r="A17" s="33"/>
      <c r="B17" s="40"/>
      <c r="C17" s="33"/>
      <c r="D17" s="33"/>
      <c r="E17" s="33"/>
      <c r="F17" s="33"/>
      <c r="G17" s="37"/>
      <c r="H17" s="33"/>
      <c r="I17" s="33"/>
      <c r="J17" s="33"/>
      <c r="K17" s="33"/>
      <c r="L17" s="33"/>
      <c r="M17" s="33"/>
      <c r="N17" s="33"/>
      <c r="O17" s="33"/>
    </row>
    <row r="18" spans="1:15" ht="19" x14ac:dyDescent="0.2">
      <c r="A18" s="33"/>
      <c r="B18" s="40"/>
      <c r="C18" s="33"/>
      <c r="D18" s="33"/>
      <c r="E18" s="33"/>
      <c r="F18" s="33"/>
      <c r="G18" s="37"/>
      <c r="H18" s="33"/>
      <c r="I18" s="33"/>
      <c r="J18" s="33"/>
      <c r="K18" s="33"/>
      <c r="L18" s="33"/>
      <c r="M18" s="33"/>
      <c r="N18" s="33"/>
      <c r="O18" s="33"/>
    </row>
    <row r="19" spans="1:15" ht="19" x14ac:dyDescent="0.2">
      <c r="A19" s="33"/>
      <c r="B19" s="40"/>
      <c r="C19" s="33"/>
      <c r="D19" s="33"/>
      <c r="E19" s="33"/>
      <c r="F19" s="33"/>
      <c r="G19" s="37"/>
      <c r="H19" s="33"/>
      <c r="I19" s="33"/>
      <c r="J19" s="33"/>
      <c r="K19" s="33"/>
      <c r="L19" s="33"/>
      <c r="M19" s="33"/>
      <c r="N19" s="33"/>
      <c r="O19" s="33"/>
    </row>
    <row r="22" spans="1:15" s="2" customFormat="1" ht="19" x14ac:dyDescent="0.2">
      <c r="A22" s="36" t="s">
        <v>102</v>
      </c>
      <c r="B22" s="36" t="s">
        <v>95</v>
      </c>
      <c r="C22" s="36" t="s">
        <v>96</v>
      </c>
      <c r="D22" s="36" t="s">
        <v>97</v>
      </c>
      <c r="E22" s="36" t="s">
        <v>98</v>
      </c>
      <c r="F22" s="36" t="s">
        <v>99</v>
      </c>
      <c r="G22" s="36" t="s">
        <v>100</v>
      </c>
      <c r="H22" s="36" t="s">
        <v>101</v>
      </c>
    </row>
    <row r="23" spans="1:15" ht="19" x14ac:dyDescent="0.2">
      <c r="A23" s="33"/>
      <c r="B23" s="40"/>
      <c r="C23" s="33"/>
      <c r="D23" s="33"/>
      <c r="E23" s="33"/>
      <c r="F23" s="33"/>
      <c r="G23" s="37"/>
      <c r="H23" s="33"/>
    </row>
    <row r="24" spans="1:15" ht="19" x14ac:dyDescent="0.2">
      <c r="A24" s="33"/>
      <c r="B24" s="40"/>
      <c r="C24" s="33"/>
      <c r="D24" s="33"/>
      <c r="E24" s="33"/>
      <c r="F24" s="33"/>
      <c r="G24" s="37"/>
      <c r="H24" s="33"/>
    </row>
    <row r="25" spans="1:15" ht="19" x14ac:dyDescent="0.2">
      <c r="A25" s="33"/>
      <c r="B25" s="40"/>
      <c r="C25" s="33"/>
      <c r="D25" s="33"/>
      <c r="E25" s="33"/>
      <c r="F25" s="33"/>
      <c r="G25" s="37"/>
      <c r="H25" s="33"/>
    </row>
    <row r="26" spans="1:15" ht="19" x14ac:dyDescent="0.2">
      <c r="A26" s="33"/>
      <c r="B26" s="40"/>
      <c r="C26" s="33"/>
      <c r="D26" s="33"/>
      <c r="E26" s="33"/>
      <c r="F26" s="33"/>
      <c r="G26" s="37"/>
      <c r="H26" s="33"/>
    </row>
    <row r="27" spans="1:15" ht="19" x14ac:dyDescent="0.2">
      <c r="A27" s="33"/>
      <c r="B27" s="40"/>
      <c r="C27" s="33"/>
      <c r="D27" s="33"/>
      <c r="E27" s="33"/>
      <c r="F27" s="33"/>
      <c r="G27" s="37"/>
      <c r="H27" s="33"/>
    </row>
    <row r="28" spans="1:15" ht="19" x14ac:dyDescent="0.2">
      <c r="A28" s="33"/>
      <c r="B28" s="40"/>
      <c r="C28" s="33"/>
      <c r="D28" s="33"/>
      <c r="E28" s="33"/>
      <c r="F28" s="33"/>
      <c r="G28" s="37"/>
      <c r="H28" s="33"/>
    </row>
    <row r="29" spans="1:15" ht="19" x14ac:dyDescent="0.2">
      <c r="A29" s="33"/>
      <c r="B29" s="40"/>
      <c r="C29" s="33"/>
      <c r="D29" s="33"/>
      <c r="E29" s="33"/>
      <c r="F29" s="33"/>
      <c r="G29" s="37"/>
      <c r="H29" s="33"/>
    </row>
    <row r="30" spans="1:15" ht="19" x14ac:dyDescent="0.2">
      <c r="A30" s="33"/>
      <c r="B30" s="40"/>
      <c r="C30" s="33"/>
      <c r="D30" s="33"/>
      <c r="E30" s="33"/>
      <c r="F30" s="33"/>
      <c r="G30" s="37"/>
      <c r="H30" s="33"/>
    </row>
    <row r="31" spans="1:15" ht="19" x14ac:dyDescent="0.2">
      <c r="A31" s="33"/>
      <c r="B31" s="40"/>
      <c r="C31" s="33"/>
      <c r="D31" s="33"/>
      <c r="E31" s="33"/>
      <c r="F31" s="33"/>
      <c r="G31" s="37"/>
      <c r="H31" s="33"/>
    </row>
    <row r="34" spans="1:7" s="2" customFormat="1" ht="19" x14ac:dyDescent="0.2">
      <c r="A34" s="36" t="s">
        <v>113</v>
      </c>
      <c r="B34" s="36" t="s">
        <v>95</v>
      </c>
      <c r="C34" s="36" t="s">
        <v>114</v>
      </c>
      <c r="D34" s="36" t="s">
        <v>115</v>
      </c>
      <c r="E34" s="36" t="s">
        <v>116</v>
      </c>
      <c r="F34" s="36" t="s">
        <v>117</v>
      </c>
      <c r="G34" s="36" t="s">
        <v>101</v>
      </c>
    </row>
    <row r="35" spans="1:7" ht="19" x14ac:dyDescent="0.2">
      <c r="A35" s="36"/>
      <c r="B35" s="41"/>
      <c r="C35" s="36"/>
      <c r="D35" s="36"/>
      <c r="E35" s="36"/>
      <c r="F35" s="36"/>
      <c r="G35" s="36"/>
    </row>
    <row r="36" spans="1:7" ht="19" x14ac:dyDescent="0.2">
      <c r="A36" s="36"/>
      <c r="B36" s="41"/>
      <c r="C36" s="36"/>
      <c r="D36" s="36"/>
      <c r="E36" s="36"/>
      <c r="F36" s="36"/>
      <c r="G36" s="36"/>
    </row>
    <row r="37" spans="1:7" ht="19" x14ac:dyDescent="0.2">
      <c r="A37" s="36"/>
      <c r="B37" s="41"/>
      <c r="C37" s="36"/>
      <c r="D37" s="36"/>
      <c r="E37" s="36"/>
      <c r="F37" s="36"/>
      <c r="G37" s="36"/>
    </row>
    <row r="38" spans="1:7" ht="19" x14ac:dyDescent="0.2">
      <c r="A38" s="36"/>
      <c r="B38" s="41"/>
      <c r="C38" s="36"/>
      <c r="D38" s="36"/>
      <c r="E38" s="36"/>
      <c r="F38" s="36"/>
      <c r="G38" s="36"/>
    </row>
    <row r="39" spans="1:7" ht="19" x14ac:dyDescent="0.2">
      <c r="A39" s="36"/>
      <c r="B39" s="41"/>
      <c r="C39" s="36"/>
      <c r="D39" s="36"/>
      <c r="E39" s="36"/>
      <c r="F39" s="36"/>
      <c r="G39" s="36"/>
    </row>
    <row r="40" spans="1:7" ht="19" x14ac:dyDescent="0.2">
      <c r="A40" s="36"/>
      <c r="B40" s="41"/>
      <c r="C40" s="36"/>
      <c r="D40" s="36"/>
      <c r="E40" s="36"/>
      <c r="F40" s="36"/>
      <c r="G40" s="36"/>
    </row>
    <row r="41" spans="1:7" ht="19" x14ac:dyDescent="0.2">
      <c r="A41" s="36"/>
      <c r="B41" s="41"/>
      <c r="C41" s="36"/>
      <c r="D41" s="36"/>
      <c r="E41" s="36"/>
      <c r="F41" s="36"/>
      <c r="G41" s="36"/>
    </row>
    <row r="42" spans="1:7" ht="19" x14ac:dyDescent="0.2">
      <c r="A42" s="36"/>
      <c r="B42" s="41"/>
      <c r="C42" s="36"/>
      <c r="D42" s="36"/>
      <c r="E42" s="36"/>
      <c r="F42" s="36"/>
      <c r="G42" s="36"/>
    </row>
    <row r="43" spans="1:7" x14ac:dyDescent="0.2">
      <c r="A43" s="2"/>
      <c r="B43" s="3"/>
      <c r="C43" s="2"/>
      <c r="D43" s="2"/>
      <c r="E43" s="2"/>
      <c r="F43" s="2"/>
      <c r="G43" s="2"/>
    </row>
    <row r="45" spans="1:7" s="4" customFormat="1" ht="19" x14ac:dyDescent="0.25">
      <c r="A45" s="42" t="s">
        <v>118</v>
      </c>
      <c r="B45" s="42" t="s">
        <v>95</v>
      </c>
      <c r="C45" s="42" t="s">
        <v>111</v>
      </c>
      <c r="D45" s="42" t="s">
        <v>119</v>
      </c>
      <c r="E45" s="42" t="s">
        <v>110</v>
      </c>
      <c r="F45" s="42" t="s">
        <v>120</v>
      </c>
    </row>
    <row r="46" spans="1:7" ht="19" x14ac:dyDescent="0.2">
      <c r="A46" s="36"/>
      <c r="B46" s="41"/>
      <c r="C46" s="36"/>
      <c r="D46" s="36"/>
      <c r="E46" s="36"/>
      <c r="F46" s="36"/>
    </row>
    <row r="47" spans="1:7" ht="19" x14ac:dyDescent="0.2">
      <c r="A47" s="36"/>
      <c r="B47" s="41"/>
      <c r="C47" s="36"/>
      <c r="D47" s="36"/>
      <c r="E47" s="36"/>
      <c r="F47" s="36"/>
    </row>
    <row r="48" spans="1:7" ht="19" x14ac:dyDescent="0.2">
      <c r="A48" s="36"/>
      <c r="B48" s="41"/>
      <c r="C48" s="36"/>
      <c r="D48" s="36"/>
      <c r="E48" s="36"/>
      <c r="F48" s="36"/>
    </row>
    <row r="49" spans="1:6" ht="19" x14ac:dyDescent="0.2">
      <c r="A49" s="36"/>
      <c r="B49" s="41"/>
      <c r="C49" s="36"/>
      <c r="D49" s="36"/>
      <c r="E49" s="36"/>
      <c r="F49" s="36"/>
    </row>
    <row r="50" spans="1:6" ht="19" x14ac:dyDescent="0.2">
      <c r="A50" s="36"/>
      <c r="B50" s="41"/>
      <c r="C50" s="36"/>
      <c r="D50" s="36"/>
      <c r="E50" s="36"/>
      <c r="F50" s="36"/>
    </row>
    <row r="51" spans="1:6" ht="19" x14ac:dyDescent="0.2">
      <c r="A51" s="36"/>
      <c r="B51" s="41"/>
      <c r="C51" s="36"/>
      <c r="D51" s="36"/>
      <c r="E51" s="36"/>
      <c r="F51" s="36"/>
    </row>
  </sheetData>
  <mergeCells count="1">
    <mergeCell ref="A1:G6"/>
  </mergeCells>
  <dataValidations count="8">
    <dataValidation type="list" allowBlank="1" showInputMessage="1" showErrorMessage="1" sqref="H23:H31 H11:H19 F11:F19 M11:M19 F35:G43 C46:C51" xr:uid="{F20E85C5-CCA5-C841-8616-2E3915CECD11}">
      <formula1>"Oui,Non"</formula1>
    </dataValidation>
    <dataValidation type="list" allowBlank="1" showInputMessage="1" showErrorMessage="1" sqref="C11:C19" xr:uid="{ACAE1C5E-0ABD-1B4F-81A3-05A829D4E291}">
      <formula1>"Local,Serveur,SaaS"</formula1>
    </dataValidation>
    <dataValidation type="list" allowBlank="1" showInputMessage="1" showErrorMessage="1" sqref="I11:I19" xr:uid="{A85BCA93-AC9F-0C44-AD75-A1A2546015BC}">
      <formula1>"Authentification forte, Login/MDP"</formula1>
    </dataValidation>
    <dataValidation type="list" allowBlank="1" showInputMessage="1" showErrorMessage="1" sqref="J11:J19" xr:uid="{ADAFEF8C-0B8A-4449-B058-63932D0DCD63}">
      <formula1>"Utilisateur,Privilège"</formula1>
    </dataValidation>
    <dataValidation type="list" allowBlank="1" showInputMessage="1" showErrorMessage="1" sqref="K11:K19 E46:E51" xr:uid="{CF90792F-8968-C948-92E2-198DE5C2F90B}">
      <formula1>$A$23:$A$31</formula1>
    </dataValidation>
    <dataValidation type="list" allowBlank="1" showInputMessage="1" showErrorMessage="1" sqref="O11:O19" xr:uid="{3C343443-478D-154E-92F7-43A21CF67A40}">
      <formula1>"Automatique,Manuel"</formula1>
    </dataValidation>
    <dataValidation type="list" allowBlank="1" showInputMessage="1" showErrorMessage="1" sqref="D23:D31" xr:uid="{379CCE93-1E2E-0C44-B0EA-5968CB31BD37}">
      <formula1>$A$46:$A$51</formula1>
    </dataValidation>
    <dataValidation type="list" allowBlank="1" showInputMessage="1" showErrorMessage="1" sqref="E23:E31 F46:F51" xr:uid="{889664A0-E4C6-7A4B-878A-9D8F6527115F}">
      <formula1>$A$11:$A$19</formula1>
    </dataValidation>
  </dataValidation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6B5FB-C831-924C-A310-C22BA7AEF6CF}">
  <dimension ref="A1:L22"/>
  <sheetViews>
    <sheetView workbookViewId="0">
      <selection sqref="A1:L6"/>
    </sheetView>
  </sheetViews>
  <sheetFormatPr baseColWidth="10" defaultRowHeight="16" x14ac:dyDescent="0.2"/>
  <cols>
    <col min="1" max="1" width="13.6640625" style="10" customWidth="1"/>
    <col min="2" max="2" width="13.6640625" style="14" customWidth="1"/>
    <col min="3" max="4" width="13.6640625" style="10" customWidth="1"/>
    <col min="5" max="6" width="13.6640625" style="14" customWidth="1"/>
    <col min="7" max="12" width="13.6640625" style="10" customWidth="1"/>
    <col min="13" max="16384" width="10.83203125" style="5"/>
  </cols>
  <sheetData>
    <row r="1" spans="1:12" ht="16" customHeight="1" x14ac:dyDescent="0.2">
      <c r="A1" s="19" t="s">
        <v>134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6" customHeight="1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16" customHeight="1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ht="16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 ht="16" customHeight="1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ht="16" customHeight="1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12" ht="16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2">
      <c r="A8" s="5"/>
      <c r="B8" s="6"/>
      <c r="C8" s="5"/>
      <c r="D8" s="5"/>
      <c r="E8" s="6"/>
      <c r="F8" s="6"/>
      <c r="G8" s="5"/>
      <c r="H8" s="5"/>
      <c r="I8" s="5"/>
      <c r="J8" s="5"/>
      <c r="K8" s="5"/>
      <c r="L8" s="5"/>
    </row>
    <row r="9" spans="1:12" x14ac:dyDescent="0.2">
      <c r="A9" s="5"/>
      <c r="B9" s="6"/>
      <c r="C9" s="5"/>
      <c r="D9" s="5"/>
      <c r="E9" s="6"/>
      <c r="F9" s="6"/>
      <c r="G9" s="5"/>
      <c r="H9" s="5"/>
      <c r="I9" s="5"/>
      <c r="J9" s="5"/>
      <c r="K9" s="5"/>
      <c r="L9" s="5"/>
    </row>
    <row r="10" spans="1:12" ht="37" customHeight="1" x14ac:dyDescent="0.2">
      <c r="A10" s="27" t="s">
        <v>148</v>
      </c>
      <c r="B10" s="12"/>
      <c r="C10" s="12"/>
      <c r="D10" s="12"/>
      <c r="E10" s="13"/>
      <c r="F10" s="13"/>
      <c r="G10" s="12"/>
      <c r="H10" s="12"/>
      <c r="I10" s="12"/>
      <c r="J10" s="12"/>
      <c r="K10" s="12"/>
      <c r="L10" s="12"/>
    </row>
    <row r="11" spans="1:12" ht="29" customHeight="1" x14ac:dyDescent="0.2">
      <c r="A11" s="24" t="s">
        <v>149</v>
      </c>
      <c r="B11" s="24"/>
      <c r="C11" s="24"/>
      <c r="D11" s="24"/>
      <c r="E11" s="25" t="s">
        <v>161</v>
      </c>
      <c r="F11" s="26"/>
      <c r="G11" s="26"/>
      <c r="H11" s="26"/>
      <c r="I11" s="26"/>
      <c r="J11" s="26"/>
      <c r="K11" s="26"/>
      <c r="L11" s="26"/>
    </row>
    <row r="12" spans="1:12" ht="29" customHeight="1" x14ac:dyDescent="0.2">
      <c r="A12" s="24" t="s">
        <v>150</v>
      </c>
      <c r="B12" s="24"/>
      <c r="C12" s="24"/>
      <c r="D12" s="24"/>
      <c r="E12" s="25" t="s">
        <v>3</v>
      </c>
      <c r="F12" s="26"/>
      <c r="G12" s="26"/>
      <c r="H12" s="26"/>
      <c r="I12" s="26"/>
      <c r="J12" s="26"/>
      <c r="K12" s="26"/>
      <c r="L12" s="26"/>
    </row>
    <row r="13" spans="1:12" ht="29" customHeight="1" x14ac:dyDescent="0.2">
      <c r="A13" s="24" t="s">
        <v>151</v>
      </c>
      <c r="B13" s="24"/>
      <c r="C13" s="24"/>
      <c r="D13" s="24"/>
      <c r="E13" s="25" t="s">
        <v>59</v>
      </c>
      <c r="F13" s="26"/>
      <c r="G13" s="26"/>
      <c r="H13" s="26"/>
      <c r="I13" s="26"/>
      <c r="J13" s="26"/>
      <c r="K13" s="26"/>
      <c r="L13" s="26"/>
    </row>
    <row r="14" spans="1:12" ht="29" customHeight="1" x14ac:dyDescent="0.2">
      <c r="A14" s="24" t="s">
        <v>152</v>
      </c>
      <c r="B14" s="24"/>
      <c r="C14" s="24"/>
      <c r="D14" s="24"/>
      <c r="E14" s="25" t="s">
        <v>60</v>
      </c>
      <c r="F14" s="26"/>
      <c r="G14" s="26"/>
      <c r="H14" s="26"/>
      <c r="I14" s="26"/>
      <c r="J14" s="26"/>
      <c r="K14" s="26"/>
      <c r="L14" s="26"/>
    </row>
    <row r="15" spans="1:12" ht="29" customHeight="1" x14ac:dyDescent="0.2">
      <c r="A15" s="24" t="s">
        <v>153</v>
      </c>
      <c r="B15" s="24"/>
      <c r="C15" s="24"/>
      <c r="D15" s="24"/>
      <c r="E15" s="25" t="s">
        <v>162</v>
      </c>
      <c r="F15" s="26"/>
      <c r="G15" s="26"/>
      <c r="H15" s="26"/>
      <c r="I15" s="26"/>
      <c r="J15" s="26"/>
      <c r="K15" s="26"/>
      <c r="L15" s="26"/>
    </row>
    <row r="16" spans="1:12" ht="29" customHeight="1" x14ac:dyDescent="0.2">
      <c r="A16" s="24" t="s">
        <v>154</v>
      </c>
      <c r="B16" s="24"/>
      <c r="C16" s="24"/>
      <c r="D16" s="24"/>
      <c r="E16" s="25" t="s">
        <v>163</v>
      </c>
      <c r="F16" s="26"/>
      <c r="G16" s="26"/>
      <c r="H16" s="26"/>
      <c r="I16" s="26"/>
      <c r="J16" s="26"/>
      <c r="K16" s="26"/>
      <c r="L16" s="26"/>
    </row>
    <row r="17" spans="1:12" ht="29" customHeight="1" x14ac:dyDescent="0.2">
      <c r="A17" s="24" t="s">
        <v>155</v>
      </c>
      <c r="B17" s="24"/>
      <c r="C17" s="24"/>
      <c r="D17" s="24"/>
      <c r="E17" s="25" t="s">
        <v>164</v>
      </c>
      <c r="F17" s="26"/>
      <c r="G17" s="26"/>
      <c r="H17" s="26"/>
      <c r="I17" s="26"/>
      <c r="J17" s="26"/>
      <c r="K17" s="26"/>
      <c r="L17" s="26"/>
    </row>
    <row r="18" spans="1:12" ht="29" customHeight="1" x14ac:dyDescent="0.2">
      <c r="A18" s="24" t="s">
        <v>156</v>
      </c>
      <c r="B18" s="24"/>
      <c r="C18" s="24"/>
      <c r="D18" s="24"/>
      <c r="E18" s="25" t="s">
        <v>165</v>
      </c>
      <c r="F18" s="26"/>
      <c r="G18" s="26"/>
      <c r="H18" s="26"/>
      <c r="I18" s="26"/>
      <c r="J18" s="26"/>
      <c r="K18" s="26"/>
      <c r="L18" s="26"/>
    </row>
    <row r="19" spans="1:12" ht="29" customHeight="1" x14ac:dyDescent="0.2">
      <c r="A19" s="24" t="s">
        <v>157</v>
      </c>
      <c r="B19" s="24"/>
      <c r="C19" s="24"/>
      <c r="D19" s="24"/>
      <c r="E19" s="25" t="s">
        <v>63</v>
      </c>
      <c r="F19" s="26"/>
      <c r="G19" s="26"/>
      <c r="H19" s="26"/>
      <c r="I19" s="26"/>
      <c r="J19" s="26"/>
      <c r="K19" s="26"/>
      <c r="L19" s="26"/>
    </row>
    <row r="20" spans="1:12" ht="29" customHeight="1" x14ac:dyDescent="0.2">
      <c r="A20" s="24" t="s">
        <v>158</v>
      </c>
      <c r="B20" s="24"/>
      <c r="C20" s="24"/>
      <c r="D20" s="24"/>
      <c r="E20" s="25" t="s">
        <v>64</v>
      </c>
      <c r="F20" s="26"/>
      <c r="G20" s="26"/>
      <c r="H20" s="26"/>
      <c r="I20" s="26"/>
      <c r="J20" s="26"/>
      <c r="K20" s="26"/>
      <c r="L20" s="26"/>
    </row>
    <row r="21" spans="1:12" ht="29" customHeight="1" x14ac:dyDescent="0.2">
      <c r="A21" s="24" t="s">
        <v>159</v>
      </c>
      <c r="B21" s="24"/>
      <c r="C21" s="24"/>
      <c r="D21" s="24"/>
      <c r="E21" s="25" t="s">
        <v>65</v>
      </c>
      <c r="F21" s="26"/>
      <c r="G21" s="26"/>
      <c r="H21" s="26"/>
      <c r="I21" s="26"/>
      <c r="J21" s="26"/>
      <c r="K21" s="26"/>
      <c r="L21" s="26"/>
    </row>
    <row r="22" spans="1:12" ht="29" customHeight="1" x14ac:dyDescent="0.2">
      <c r="A22" s="24" t="s">
        <v>160</v>
      </c>
      <c r="B22" s="24"/>
      <c r="C22" s="24"/>
      <c r="D22" s="24"/>
      <c r="E22" s="26" t="s">
        <v>166</v>
      </c>
      <c r="F22" s="26"/>
      <c r="G22" s="26"/>
      <c r="H22" s="26"/>
      <c r="I22" s="26"/>
      <c r="J22" s="26"/>
      <c r="K22" s="26"/>
      <c r="L22" s="26"/>
    </row>
  </sheetData>
  <mergeCells count="25">
    <mergeCell ref="E22:L22"/>
    <mergeCell ref="E16:L16"/>
    <mergeCell ref="E17:L17"/>
    <mergeCell ref="E18:L18"/>
    <mergeCell ref="E19:L19"/>
    <mergeCell ref="E20:L20"/>
    <mergeCell ref="E21:L21"/>
    <mergeCell ref="A18:D18"/>
    <mergeCell ref="A19:D19"/>
    <mergeCell ref="A20:D20"/>
    <mergeCell ref="A21:D21"/>
    <mergeCell ref="A22:D22"/>
    <mergeCell ref="E11:L11"/>
    <mergeCell ref="E12:L12"/>
    <mergeCell ref="E13:L13"/>
    <mergeCell ref="E14:L14"/>
    <mergeCell ref="E15:L15"/>
    <mergeCell ref="A12:D12"/>
    <mergeCell ref="A13:D13"/>
    <mergeCell ref="A14:D14"/>
    <mergeCell ref="A15:D15"/>
    <mergeCell ref="A16:D16"/>
    <mergeCell ref="A17:D17"/>
    <mergeCell ref="A1:L6"/>
    <mergeCell ref="A11:D11"/>
  </mergeCells>
  <hyperlinks>
    <hyperlink ref="E11:L11" location="'OBJECTIFS de sécurité'!A1" display="Les 10 Objectifs Sécurité essentiels" xr:uid="{0859C273-CA18-A748-9FEA-677CD304193C}"/>
    <hyperlink ref="E12:L12" location="'OBJ-1'!A1" display="Installer un gestionnaire de mot de passe" xr:uid="{6E462580-64F1-EC4B-8D8E-3CBAEF234291}"/>
    <hyperlink ref="E13:L13" location="'OBJ-2'!A1" display="Cartographier les actifs" xr:uid="{F92D4C22-77CA-DB4F-8A3A-E30ED0FA9C6B}"/>
    <hyperlink ref="E14:L14" location="'OBJ-3'!A1" display="Chiffrer les actifs" xr:uid="{1AC01695-6FAF-0B43-A0B1-AC45CD1A81D0}"/>
    <hyperlink ref="E15:L15" location="'OBJ-4'!A1" display="Activer le parefeu local" xr:uid="{BA4AB5D6-93A1-F64E-834B-18C9D6EEE469}"/>
    <hyperlink ref="E16:L16" location="'OBJ-5'!A1" display="Installer un antivirus" xr:uid="{ECFA299E-1705-F348-B77B-73347B759844}"/>
    <hyperlink ref="E17:L17" location="'OBJ-6'!A1" display="Définir le plan de sauvegarde" xr:uid="{52094C46-64A2-904F-8FEB-4EA93723E114}"/>
    <hyperlink ref="E18:L18" location="'OBJ-7'!A1" display="Mettre en place l'authentification" xr:uid="{58E7F7DA-E172-2646-B3B6-A7C1647F2FF8}"/>
    <hyperlink ref="E19:L19" location="'OBJ-8'!A1" display="Durcir les actifs" xr:uid="{A3C03E8B-0FF2-7440-907F-D7A62C5541F6}"/>
    <hyperlink ref="E20:L20" location="'OBJ-9'!A1" display="Gérer les habilitations" xr:uid="{BDC11EA0-C95E-EA46-84DE-99099761A02C}"/>
    <hyperlink ref="E21:L21" location="'OBJ-10'!A1" display="Se mettre en conformité à la réglementation" xr:uid="{9C7A9F1A-9BB6-B44E-8E22-DD613107B5AE}"/>
    <hyperlink ref="E22:L22" location="Cartographies!A1" display="Les cartographies à compléter" xr:uid="{FF8984A8-2D40-334F-840A-586D8FCF0EEC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9B848-A0C7-1341-B2BD-9E8CF4F14227}">
  <dimension ref="A1:L20"/>
  <sheetViews>
    <sheetView workbookViewId="0">
      <selection sqref="A1:G6"/>
    </sheetView>
  </sheetViews>
  <sheetFormatPr baseColWidth="10" defaultRowHeight="16" x14ac:dyDescent="0.2"/>
  <cols>
    <col min="1" max="1" width="10.83203125" style="4"/>
    <col min="2" max="2" width="40.5" style="1" customWidth="1"/>
    <col min="3" max="3" width="63.6640625" style="1" customWidth="1"/>
    <col min="4" max="4" width="16" style="4" customWidth="1"/>
    <col min="5" max="5" width="10.83203125" style="2"/>
    <col min="6" max="6" width="17.33203125" style="4" customWidth="1"/>
    <col min="7" max="7" width="23.1640625" style="4" customWidth="1"/>
    <col min="8" max="16384" width="10.83203125" style="1"/>
  </cols>
  <sheetData>
    <row r="1" spans="1:12" ht="16" customHeight="1" x14ac:dyDescent="0.2">
      <c r="A1" s="32" t="s">
        <v>167</v>
      </c>
      <c r="B1" s="32"/>
      <c r="C1" s="32"/>
      <c r="D1" s="32"/>
      <c r="E1" s="32"/>
      <c r="F1" s="32"/>
      <c r="G1" s="32"/>
      <c r="H1" s="31"/>
      <c r="I1" s="31"/>
      <c r="J1" s="31"/>
      <c r="K1" s="31"/>
      <c r="L1" s="31"/>
    </row>
    <row r="2" spans="1:12" ht="16" customHeight="1" x14ac:dyDescent="0.2">
      <c r="A2" s="32"/>
      <c r="B2" s="32"/>
      <c r="C2" s="32"/>
      <c r="D2" s="32"/>
      <c r="E2" s="32"/>
      <c r="F2" s="32"/>
      <c r="G2" s="32"/>
      <c r="H2" s="31"/>
      <c r="I2" s="31"/>
      <c r="J2" s="31"/>
      <c r="K2" s="31"/>
      <c r="L2" s="31"/>
    </row>
    <row r="3" spans="1:12" ht="16" customHeight="1" x14ac:dyDescent="0.2">
      <c r="A3" s="32"/>
      <c r="B3" s="32"/>
      <c r="C3" s="32"/>
      <c r="D3" s="32"/>
      <c r="E3" s="32"/>
      <c r="F3" s="32"/>
      <c r="G3" s="32"/>
      <c r="H3" s="31"/>
      <c r="I3" s="31"/>
      <c r="J3" s="31"/>
      <c r="K3" s="31"/>
      <c r="L3" s="31"/>
    </row>
    <row r="4" spans="1:12" ht="16" customHeight="1" x14ac:dyDescent="0.2">
      <c r="A4" s="32"/>
      <c r="B4" s="32"/>
      <c r="C4" s="32"/>
      <c r="D4" s="32"/>
      <c r="E4" s="32"/>
      <c r="F4" s="32"/>
      <c r="G4" s="32"/>
      <c r="H4" s="31"/>
      <c r="I4" s="31"/>
      <c r="J4" s="31"/>
      <c r="K4" s="31"/>
      <c r="L4" s="31"/>
    </row>
    <row r="5" spans="1:12" ht="16" customHeight="1" x14ac:dyDescent="0.2">
      <c r="A5" s="32"/>
      <c r="B5" s="32"/>
      <c r="C5" s="32"/>
      <c r="D5" s="32"/>
      <c r="E5" s="32"/>
      <c r="F5" s="32"/>
      <c r="G5" s="32"/>
      <c r="H5" s="31"/>
      <c r="I5" s="31"/>
      <c r="J5" s="31"/>
      <c r="K5" s="31"/>
      <c r="L5" s="31"/>
    </row>
    <row r="6" spans="1:12" ht="16" customHeight="1" x14ac:dyDescent="0.2">
      <c r="A6" s="32"/>
      <c r="B6" s="32"/>
      <c r="C6" s="32"/>
      <c r="D6" s="32"/>
      <c r="E6" s="32"/>
      <c r="F6" s="32"/>
      <c r="G6" s="32"/>
      <c r="H6" s="31"/>
      <c r="I6" s="31"/>
      <c r="J6" s="31"/>
      <c r="K6" s="31"/>
      <c r="L6" s="31"/>
    </row>
    <row r="10" spans="1:12" s="4" customFormat="1" ht="20" x14ac:dyDescent="0.2">
      <c r="A10" s="33" t="s">
        <v>56</v>
      </c>
      <c r="B10" s="33" t="s">
        <v>55</v>
      </c>
      <c r="C10" s="33" t="s">
        <v>1</v>
      </c>
      <c r="D10" s="33" t="s">
        <v>76</v>
      </c>
      <c r="E10" s="33" t="s">
        <v>0</v>
      </c>
      <c r="F10" s="33" t="s">
        <v>57</v>
      </c>
      <c r="G10" s="33" t="s">
        <v>58</v>
      </c>
    </row>
    <row r="11" spans="1:12" ht="40" x14ac:dyDescent="0.2">
      <c r="A11" s="33" t="s">
        <v>66</v>
      </c>
      <c r="B11" s="34" t="s">
        <v>3</v>
      </c>
      <c r="C11" s="34" t="s">
        <v>4</v>
      </c>
      <c r="D11" s="35" t="s">
        <v>84</v>
      </c>
      <c r="E11" s="36" t="str">
        <f>IF(COUNTIF(Tableau1[Etat],"Terminé")=ROWS(Tableau1[]),"Terminé",IF(COUNTIF(Tableau1[Etat],"A faire")=ROWS(Tableau1[]),"A faire","En cours"))</f>
        <v>A faire</v>
      </c>
      <c r="F11" s="37" t="str">
        <f>IF(Tableau0[[#This Row],[Etat]]="En cours",MIN(Tableau10[Date de début]),"")</f>
        <v/>
      </c>
      <c r="G11" s="37" t="str">
        <f>IF(Tableau0[[#This Row],[Etat]]="Terminé",MAX(Tableau1[Date de clôture]),"")</f>
        <v/>
      </c>
    </row>
    <row r="12" spans="1:12" ht="60" x14ac:dyDescent="0.2">
      <c r="A12" s="33" t="s">
        <v>67</v>
      </c>
      <c r="B12" s="34" t="s">
        <v>59</v>
      </c>
      <c r="C12" s="38" t="s">
        <v>54</v>
      </c>
      <c r="D12" s="35" t="s">
        <v>86</v>
      </c>
      <c r="E12" s="36" t="str">
        <f>IF(COUNTIF(Tableau2[Etat],"Terminé")=ROWS(Tableau2[]),"Terminé",IF(COUNTIF(Tableau2[Etat],"A faire")=ROWS(Tableau2[]),"A faire","En cours"))</f>
        <v>A faire</v>
      </c>
      <c r="F12" s="37" t="str">
        <f>IF(Tableau0[[#This Row],[Etat]]="En cours",MIN(Tableau10[Date de début]),"")</f>
        <v/>
      </c>
      <c r="G12" s="37" t="str">
        <f>IF(Tableau0[[#This Row],[Etat]]="Terminé",MAX(Tableau2[Date de clôture]),"")</f>
        <v/>
      </c>
    </row>
    <row r="13" spans="1:12" ht="40" x14ac:dyDescent="0.2">
      <c r="A13" s="33" t="s">
        <v>68</v>
      </c>
      <c r="B13" s="34" t="s">
        <v>60</v>
      </c>
      <c r="C13" s="34" t="s">
        <v>15</v>
      </c>
      <c r="D13" s="35" t="s">
        <v>87</v>
      </c>
      <c r="E13" s="36" t="str">
        <f>IF(COUNTIF(Tableau3[Etat],"Terminé")=ROWS(Tableau3[]),"Terminé",IF(COUNTIF(Tableau3[Etat],"A faire")=ROWS(Tableau3[]),"A faire","En cours"))</f>
        <v>A faire</v>
      </c>
      <c r="F13" s="37" t="str">
        <f>IF(Tableau0[[#This Row],[Etat]]="En cours",MIN(Tableau10[Date de début]),"")</f>
        <v/>
      </c>
      <c r="G13" s="37" t="str">
        <f>IF(Tableau0[[#This Row],[Etat]]="Terminé",MAX(Tableau3[Date de clôture]),"")</f>
        <v/>
      </c>
    </row>
    <row r="14" spans="1:12" ht="40" x14ac:dyDescent="0.2">
      <c r="A14" s="33" t="s">
        <v>69</v>
      </c>
      <c r="B14" s="34" t="s">
        <v>24</v>
      </c>
      <c r="C14" s="34" t="s">
        <v>25</v>
      </c>
      <c r="D14" s="35" t="s">
        <v>88</v>
      </c>
      <c r="E14" s="36" t="str">
        <f>IF(COUNTIF(Tableau4[Etat],"Terminé")=ROWS(Tableau4[]),"Terminé",IF(COUNTIF(Tableau4[Etat],"A faire")=ROWS(Tableau4[]),"A faire","En cours"))</f>
        <v>A faire</v>
      </c>
      <c r="F14" s="37" t="str">
        <f>IF(Tableau0[[#This Row],[Etat]]="En cours",MIN(Tableau10[Date de début]),"")</f>
        <v/>
      </c>
      <c r="G14" s="37" t="str">
        <f>IF(Tableau0[[#This Row],[Etat]]="Terminé",MAX(Tableau4[Date de clôture]),"")</f>
        <v/>
      </c>
    </row>
    <row r="15" spans="1:12" ht="20" x14ac:dyDescent="0.2">
      <c r="A15" s="33" t="s">
        <v>70</v>
      </c>
      <c r="B15" s="34" t="s">
        <v>61</v>
      </c>
      <c r="C15" s="34" t="s">
        <v>26</v>
      </c>
      <c r="D15" s="35" t="s">
        <v>89</v>
      </c>
      <c r="E15" s="36" t="str">
        <f>IF(COUNTIF(Tableau5[Etat],"Terminé")=ROWS(Tableau5[]),"Terminé",IF(COUNTIF(Tableau5[Etat],"A faire")=ROWS(Tableau5[]),"A faire","En cours"))</f>
        <v>A faire</v>
      </c>
      <c r="F15" s="37" t="str">
        <f>IF(Tableau0[[#This Row],[Etat]]="En cours",MIN(Tableau10[Date de début]),"")</f>
        <v/>
      </c>
      <c r="G15" s="37" t="str">
        <f>IF(Tableau0[[#This Row],[Etat]]="Terminé",MAX(Tableau5[Date de clôture]),"")</f>
        <v/>
      </c>
    </row>
    <row r="16" spans="1:12" ht="40" x14ac:dyDescent="0.2">
      <c r="A16" s="33" t="s">
        <v>71</v>
      </c>
      <c r="B16" s="34" t="s">
        <v>30</v>
      </c>
      <c r="C16" s="34" t="s">
        <v>31</v>
      </c>
      <c r="D16" s="35" t="s">
        <v>90</v>
      </c>
      <c r="E16" s="36" t="str">
        <f>IF(COUNTIF(Tableau6[Etat],"Terminé")=ROWS(Tableau6[]),"Terminé",IF(COUNTIF(Tableau6[Etat],"A faire")=ROWS(Tableau6[]),"A faire","En cours"))</f>
        <v>A faire</v>
      </c>
      <c r="F16" s="37" t="str">
        <f>IF(Tableau0[[#This Row],[Etat]]="En cours",MIN(Tableau10[Date de début]),"")</f>
        <v/>
      </c>
      <c r="G16" s="37" t="str">
        <f>IF(Tableau0[[#This Row],[Etat]]="Terminé",MAX(Tableau6[Date de clôture]),"")</f>
        <v/>
      </c>
    </row>
    <row r="17" spans="1:7" ht="40" x14ac:dyDescent="0.2">
      <c r="A17" s="33" t="s">
        <v>72</v>
      </c>
      <c r="B17" s="34" t="s">
        <v>62</v>
      </c>
      <c r="C17" s="34" t="s">
        <v>32</v>
      </c>
      <c r="D17" s="35" t="s">
        <v>91</v>
      </c>
      <c r="E17" s="36" t="str">
        <f>IF(COUNTIF(Tableau7[Etat],"Terminé")=ROWS(Tableau7[]),"Terminé",IF(COUNTIF(Tableau7[Etat],"A faire")=ROWS(Tableau7[]),"A faire","En cours"))</f>
        <v>A faire</v>
      </c>
      <c r="F17" s="37" t="str">
        <f>IF(Tableau0[[#This Row],[Etat]]="En cours",MIN(Tableau10[Date de début]),"")</f>
        <v/>
      </c>
      <c r="G17" s="37" t="str">
        <f>IF(Tableau0[[#This Row],[Etat]]="Terminé",MAX(Tableau7[Date de clôture]),"")</f>
        <v/>
      </c>
    </row>
    <row r="18" spans="1:7" ht="40" x14ac:dyDescent="0.2">
      <c r="A18" s="33" t="s">
        <v>73</v>
      </c>
      <c r="B18" s="34" t="s">
        <v>63</v>
      </c>
      <c r="C18" s="34" t="s">
        <v>33</v>
      </c>
      <c r="D18" s="35" t="s">
        <v>92</v>
      </c>
      <c r="E18" s="36" t="str">
        <f>IF(COUNTIF(Tableau8[Etat],"Terminé")=ROWS(Tableau8[]),"Terminé",IF(COUNTIF(Tableau8[Etat],"A faire")=ROWS(Tableau8[]),"A faire","En cours"))</f>
        <v>A faire</v>
      </c>
      <c r="F18" s="37" t="str">
        <f>IF(Tableau0[[#This Row],[Etat]]="En cours",MIN(Tableau10[Date de début]),"")</f>
        <v/>
      </c>
      <c r="G18" s="37" t="str">
        <f>IF(Tableau0[[#This Row],[Etat]]="Terminé",MAX(Tableau8[Date de clôture]),"")</f>
        <v/>
      </c>
    </row>
    <row r="19" spans="1:7" ht="40" x14ac:dyDescent="0.2">
      <c r="A19" s="33" t="s">
        <v>74</v>
      </c>
      <c r="B19" s="34" t="s">
        <v>64</v>
      </c>
      <c r="C19" s="34" t="s">
        <v>34</v>
      </c>
      <c r="D19" s="35" t="s">
        <v>93</v>
      </c>
      <c r="E19" s="36" t="str">
        <f>IF(COUNTIF(Tableau9[Etat],"Terminé")=ROWS(Tableau9[]),"Terminé",IF(COUNTIF(Tableau9[Etat],"A faire")=ROWS(Tableau9[]),"A faire","En cours"))</f>
        <v>A faire</v>
      </c>
      <c r="F19" s="37" t="str">
        <f>IF(Tableau0[[#This Row],[Etat]]="En cours",MIN(Tableau10[Date de début]),"")</f>
        <v/>
      </c>
      <c r="G19" s="37" t="str">
        <f>IF(Tableau0[[#This Row],[Etat]]="Terminé",MAX(Tableau9[Date de clôture]),"")</f>
        <v/>
      </c>
    </row>
    <row r="20" spans="1:7" ht="40" x14ac:dyDescent="0.2">
      <c r="A20" s="33" t="s">
        <v>75</v>
      </c>
      <c r="B20" s="34" t="s">
        <v>65</v>
      </c>
      <c r="C20" s="34" t="s">
        <v>35</v>
      </c>
      <c r="D20" s="35" t="s">
        <v>94</v>
      </c>
      <c r="E20" s="36" t="str">
        <f>IF(COUNTIF(Tableau10[Etat],"Terminé")=ROWS(Tableau10[]),"Terminé",IF(COUNTIF(Tableau10[Etat],"A faire")=ROWS(Tableau10[]),"A faire","En cours"))</f>
        <v>A faire</v>
      </c>
      <c r="F20" s="37" t="str">
        <f>IF(Tableau0[[#This Row],[Etat]]="En cours",MIN(Tableau10[Date de début]),"")</f>
        <v/>
      </c>
      <c r="G20" s="37" t="str">
        <f>IF(Tableau0[[#This Row],[Etat]]="Terminé",MAX(Tableau10[Date de clôture]),"")</f>
        <v/>
      </c>
    </row>
  </sheetData>
  <mergeCells count="1">
    <mergeCell ref="A1:G6"/>
  </mergeCells>
  <phoneticPr fontId="19" type="noConversion"/>
  <hyperlinks>
    <hyperlink ref="D11" location="'OBJ-1'!A1" display="'OBJ-1'!A1" xr:uid="{995BA63A-6206-3A4A-85AC-D2593C010DC5}"/>
    <hyperlink ref="D12" location="'OBJ-2'!A1" display="'OBJ-2'!A1" xr:uid="{521D6A93-E185-AF47-929B-1E1831B91A02}"/>
    <hyperlink ref="D13" location="'OBJ-3'!A1" display="'OBJ-3'!A1" xr:uid="{CACF7E6C-B234-384F-8980-1852CF02E85B}"/>
    <hyperlink ref="D14" location="'OBJ-4'!A1" display="'OBJ-4'!A1" xr:uid="{01347B34-F36A-3946-84DB-1EEFACCE7D2C}"/>
    <hyperlink ref="D15" location="'OBJ-5'!A1" display="'OBJ-5'!A1" xr:uid="{AD23D9A7-11B6-C84A-8DC8-1B61E6DC4A7B}"/>
    <hyperlink ref="D16" location="'OBJ-6'!A1" display="'OBJ-6'!A1" xr:uid="{AD05BD90-098E-F540-B868-BD9CD1C18DC6}"/>
    <hyperlink ref="D17" location="'OBJ-7'!A1" display="'OBJ-7'!A1" xr:uid="{3FBE47C5-AD60-B24A-967B-51ABABFB1C3A}"/>
    <hyperlink ref="D18" location="'OBJ-8'!A1" display="'OBJ-8'!A1" xr:uid="{6DDE70CF-1EAF-2643-B348-6887D5608A67}"/>
    <hyperlink ref="D19" location="'OBJ-9'!A1" display="'OBJ-9'!A1" xr:uid="{FC116C4D-CFEA-FF4F-AE29-FB986CDE555B}"/>
    <hyperlink ref="D20" location="'OBJ-10'!A1" display="'OBJ-10'!A1" xr:uid="{9515C9B1-5581-B241-8588-CBD7F380DECA}"/>
  </hyperlinks>
  <pageMargins left="0.7" right="0.7" top="0.75" bottom="0.75" header="0.3" footer="0.3"/>
  <ignoredErrors>
    <ignoredError sqref="E11:E20 G11:G20" calculatedColumn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8B05-BC23-BD40-B810-099CB8F8A526}">
  <dimension ref="A1:G15"/>
  <sheetViews>
    <sheetView workbookViewId="0">
      <selection sqref="A1:G6"/>
    </sheetView>
  </sheetViews>
  <sheetFormatPr baseColWidth="10" defaultRowHeight="16" x14ac:dyDescent="0.2"/>
  <cols>
    <col min="1" max="1" width="9.33203125" style="4" customWidth="1"/>
    <col min="2" max="2" width="56.6640625" style="1" customWidth="1"/>
    <col min="3" max="3" width="16" style="4" customWidth="1"/>
    <col min="4" max="4" width="56.83203125" style="1" customWidth="1"/>
    <col min="5" max="5" width="14.1640625" style="1" customWidth="1"/>
    <col min="6" max="7" width="20" style="4" customWidth="1"/>
    <col min="8" max="16384" width="10.83203125" style="1"/>
  </cols>
  <sheetData>
    <row r="1" spans="1:7" x14ac:dyDescent="0.2">
      <c r="A1" s="32" t="str">
        <f>'OBJECTIFS de sécurité'!B11</f>
        <v>Installer un gestionnaire de mot de passe</v>
      </c>
      <c r="B1" s="32"/>
      <c r="C1" s="32"/>
      <c r="D1" s="32"/>
      <c r="E1" s="32"/>
      <c r="F1" s="32"/>
      <c r="G1" s="32"/>
    </row>
    <row r="2" spans="1:7" x14ac:dyDescent="0.2">
      <c r="A2" s="32"/>
      <c r="B2" s="32"/>
      <c r="C2" s="32"/>
      <c r="D2" s="32"/>
      <c r="E2" s="32"/>
      <c r="F2" s="32"/>
      <c r="G2" s="32"/>
    </row>
    <row r="3" spans="1:7" x14ac:dyDescent="0.2">
      <c r="A3" s="32"/>
      <c r="B3" s="32"/>
      <c r="C3" s="32"/>
      <c r="D3" s="32"/>
      <c r="E3" s="32"/>
      <c r="F3" s="32"/>
      <c r="G3" s="32"/>
    </row>
    <row r="4" spans="1:7" x14ac:dyDescent="0.2">
      <c r="A4" s="32"/>
      <c r="B4" s="32"/>
      <c r="C4" s="32"/>
      <c r="D4" s="32"/>
      <c r="E4" s="32"/>
      <c r="F4" s="32"/>
      <c r="G4" s="32"/>
    </row>
    <row r="5" spans="1:7" x14ac:dyDescent="0.2">
      <c r="A5" s="32"/>
      <c r="B5" s="32"/>
      <c r="C5" s="32"/>
      <c r="D5" s="32"/>
      <c r="E5" s="32"/>
      <c r="F5" s="32"/>
      <c r="G5" s="32"/>
    </row>
    <row r="6" spans="1:7" x14ac:dyDescent="0.2">
      <c r="A6" s="32"/>
      <c r="B6" s="32"/>
      <c r="C6" s="32"/>
      <c r="D6" s="32"/>
      <c r="E6" s="32"/>
      <c r="F6" s="32"/>
      <c r="G6" s="32"/>
    </row>
    <row r="10" spans="1:7" ht="19" x14ac:dyDescent="0.2">
      <c r="A10" s="36" t="s">
        <v>56</v>
      </c>
      <c r="B10" s="36" t="s">
        <v>77</v>
      </c>
      <c r="C10" s="36" t="s">
        <v>0</v>
      </c>
      <c r="D10" s="36" t="s">
        <v>1</v>
      </c>
      <c r="E10" s="36" t="s">
        <v>2</v>
      </c>
      <c r="F10" s="36" t="s">
        <v>57</v>
      </c>
      <c r="G10" s="36" t="s">
        <v>58</v>
      </c>
    </row>
    <row r="11" spans="1:7" ht="20" x14ac:dyDescent="0.2">
      <c r="A11" s="33" t="s">
        <v>78</v>
      </c>
      <c r="B11" s="34" t="s">
        <v>5</v>
      </c>
      <c r="C11" s="33" t="s">
        <v>83</v>
      </c>
      <c r="D11" s="34" t="s">
        <v>6</v>
      </c>
      <c r="E11" s="33" t="s">
        <v>7</v>
      </c>
      <c r="F11" s="37"/>
      <c r="G11" s="37"/>
    </row>
    <row r="12" spans="1:7" ht="40" x14ac:dyDescent="0.2">
      <c r="A12" s="33" t="s">
        <v>79</v>
      </c>
      <c r="B12" s="34" t="s">
        <v>8</v>
      </c>
      <c r="C12" s="33" t="s">
        <v>83</v>
      </c>
      <c r="D12" s="34" t="s">
        <v>9</v>
      </c>
      <c r="E12" s="33" t="s">
        <v>7</v>
      </c>
      <c r="F12" s="37"/>
      <c r="G12" s="37"/>
    </row>
    <row r="13" spans="1:7" ht="40" x14ac:dyDescent="0.2">
      <c r="A13" s="33" t="s">
        <v>80</v>
      </c>
      <c r="B13" s="34" t="s">
        <v>10</v>
      </c>
      <c r="C13" s="33" t="s">
        <v>83</v>
      </c>
      <c r="D13" s="34" t="s">
        <v>11</v>
      </c>
      <c r="E13" s="33" t="s">
        <v>7</v>
      </c>
      <c r="F13" s="37"/>
      <c r="G13" s="37"/>
    </row>
    <row r="14" spans="1:7" ht="40" x14ac:dyDescent="0.2">
      <c r="A14" s="33" t="s">
        <v>81</v>
      </c>
      <c r="B14" s="34" t="s">
        <v>12</v>
      </c>
      <c r="C14" s="33" t="s">
        <v>83</v>
      </c>
      <c r="D14" s="34" t="s">
        <v>13</v>
      </c>
      <c r="E14" s="33" t="s">
        <v>7</v>
      </c>
      <c r="F14" s="37"/>
      <c r="G14" s="37"/>
    </row>
    <row r="15" spans="1:7" ht="40" x14ac:dyDescent="0.2">
      <c r="A15" s="33" t="s">
        <v>82</v>
      </c>
      <c r="B15" s="34" t="s">
        <v>14</v>
      </c>
      <c r="C15" s="33" t="s">
        <v>83</v>
      </c>
      <c r="D15" s="34"/>
      <c r="E15" s="33" t="s">
        <v>7</v>
      </c>
      <c r="F15" s="37"/>
      <c r="G15" s="37"/>
    </row>
  </sheetData>
  <mergeCells count="1">
    <mergeCell ref="A1:G6"/>
  </mergeCells>
  <phoneticPr fontId="19" type="noConversion"/>
  <dataValidations count="1">
    <dataValidation type="list" allowBlank="1" showInputMessage="1" showErrorMessage="1" sqref="C11:C15" xr:uid="{5C42F650-1EC6-9F48-8739-EAA2D7276498}">
      <formula1>"A faire,En cours,Terminé"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B065-461F-B94D-9DCF-F35E24EC66EF}">
  <dimension ref="A1:G14"/>
  <sheetViews>
    <sheetView workbookViewId="0">
      <selection sqref="A1:G6"/>
    </sheetView>
  </sheetViews>
  <sheetFormatPr baseColWidth="10" defaultRowHeight="16" x14ac:dyDescent="0.2"/>
  <cols>
    <col min="1" max="1" width="9.33203125" style="4" customWidth="1"/>
    <col min="2" max="2" width="56.6640625" style="1" customWidth="1"/>
    <col min="3" max="3" width="16" style="4" customWidth="1"/>
    <col min="4" max="4" width="56.83203125" style="1" customWidth="1"/>
    <col min="5" max="5" width="14.1640625" style="1" customWidth="1"/>
    <col min="6" max="7" width="20" style="4" customWidth="1"/>
    <col min="8" max="16384" width="10.83203125" style="1"/>
  </cols>
  <sheetData>
    <row r="1" spans="1:7" x14ac:dyDescent="0.2">
      <c r="A1" s="32" t="str">
        <f>'OBJECTIFS de sécurité'!B12</f>
        <v>Cartographier les actifs</v>
      </c>
      <c r="B1" s="32"/>
      <c r="C1" s="32"/>
      <c r="D1" s="32"/>
      <c r="E1" s="32"/>
      <c r="F1" s="32"/>
      <c r="G1" s="32"/>
    </row>
    <row r="2" spans="1:7" x14ac:dyDescent="0.2">
      <c r="A2" s="32"/>
      <c r="B2" s="32"/>
      <c r="C2" s="32"/>
      <c r="D2" s="32"/>
      <c r="E2" s="32"/>
      <c r="F2" s="32"/>
      <c r="G2" s="32"/>
    </row>
    <row r="3" spans="1:7" x14ac:dyDescent="0.2">
      <c r="A3" s="32"/>
      <c r="B3" s="32"/>
      <c r="C3" s="32"/>
      <c r="D3" s="32"/>
      <c r="E3" s="32"/>
      <c r="F3" s="32"/>
      <c r="G3" s="32"/>
    </row>
    <row r="4" spans="1:7" x14ac:dyDescent="0.2">
      <c r="A4" s="32"/>
      <c r="B4" s="32"/>
      <c r="C4" s="32"/>
      <c r="D4" s="32"/>
      <c r="E4" s="32"/>
      <c r="F4" s="32"/>
      <c r="G4" s="32"/>
    </row>
    <row r="5" spans="1:7" x14ac:dyDescent="0.2">
      <c r="A5" s="32"/>
      <c r="B5" s="32"/>
      <c r="C5" s="32"/>
      <c r="D5" s="32"/>
      <c r="E5" s="32"/>
      <c r="F5" s="32"/>
      <c r="G5" s="32"/>
    </row>
    <row r="6" spans="1:7" x14ac:dyDescent="0.2">
      <c r="A6" s="32"/>
      <c r="B6" s="32"/>
      <c r="C6" s="32"/>
      <c r="D6" s="32"/>
      <c r="E6" s="32"/>
      <c r="F6" s="32"/>
      <c r="G6" s="32"/>
    </row>
    <row r="10" spans="1:7" ht="19" x14ac:dyDescent="0.2">
      <c r="A10" s="36" t="s">
        <v>56</v>
      </c>
      <c r="B10" s="36" t="s">
        <v>77</v>
      </c>
      <c r="C10" s="36" t="s">
        <v>0</v>
      </c>
      <c r="D10" s="36" t="s">
        <v>1</v>
      </c>
      <c r="E10" s="36" t="s">
        <v>2</v>
      </c>
      <c r="F10" s="36" t="s">
        <v>57</v>
      </c>
      <c r="G10" s="36" t="s">
        <v>58</v>
      </c>
    </row>
    <row r="11" spans="1:7" ht="80" x14ac:dyDescent="0.2">
      <c r="A11" s="33" t="s">
        <v>78</v>
      </c>
      <c r="B11" s="38" t="s">
        <v>53</v>
      </c>
      <c r="C11" s="33" t="s">
        <v>83</v>
      </c>
      <c r="D11" s="38" t="s">
        <v>54</v>
      </c>
      <c r="E11" s="33" t="s">
        <v>7</v>
      </c>
      <c r="F11" s="37"/>
      <c r="G11" s="37"/>
    </row>
    <row r="12" spans="1:7" ht="20" x14ac:dyDescent="0.2">
      <c r="A12" s="33" t="s">
        <v>79</v>
      </c>
      <c r="B12" s="34" t="s">
        <v>46</v>
      </c>
      <c r="C12" s="33" t="s">
        <v>83</v>
      </c>
      <c r="D12" s="34" t="s">
        <v>47</v>
      </c>
      <c r="E12" s="33" t="s">
        <v>7</v>
      </c>
      <c r="F12" s="37"/>
      <c r="G12" s="37"/>
    </row>
    <row r="13" spans="1:7" ht="20" x14ac:dyDescent="0.2">
      <c r="A13" s="33" t="s">
        <v>80</v>
      </c>
      <c r="B13" s="34" t="s">
        <v>48</v>
      </c>
      <c r="C13" s="33" t="s">
        <v>83</v>
      </c>
      <c r="D13" s="34" t="s">
        <v>49</v>
      </c>
      <c r="E13" s="33" t="s">
        <v>7</v>
      </c>
      <c r="F13" s="37"/>
      <c r="G13" s="37"/>
    </row>
    <row r="14" spans="1:7" ht="40" x14ac:dyDescent="0.2">
      <c r="A14" s="33" t="s">
        <v>81</v>
      </c>
      <c r="B14" s="34" t="s">
        <v>50</v>
      </c>
      <c r="C14" s="33" t="s">
        <v>83</v>
      </c>
      <c r="D14" s="34" t="s">
        <v>51</v>
      </c>
      <c r="E14" s="33" t="s">
        <v>7</v>
      </c>
      <c r="F14" s="37"/>
      <c r="G14" s="37"/>
    </row>
  </sheetData>
  <mergeCells count="1">
    <mergeCell ref="A1:G6"/>
  </mergeCells>
  <dataValidations disablePrompts="1" count="1">
    <dataValidation type="list" allowBlank="1" showInputMessage="1" showErrorMessage="1" sqref="C11:C14" xr:uid="{E69C9F88-3EAC-474C-8902-AD8168A01F6F}">
      <formula1>"A faire,En cours,Terminé"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434A-A436-4340-BA46-60976D33AF83}">
  <dimension ref="A1:G15"/>
  <sheetViews>
    <sheetView workbookViewId="0">
      <selection activeCell="C15" sqref="C15"/>
    </sheetView>
  </sheetViews>
  <sheetFormatPr baseColWidth="10" defaultRowHeight="16" x14ac:dyDescent="0.2"/>
  <cols>
    <col min="1" max="1" width="9.33203125" style="4" customWidth="1"/>
    <col min="2" max="2" width="56.6640625" style="1" customWidth="1"/>
    <col min="3" max="3" width="16" style="4" customWidth="1"/>
    <col min="4" max="4" width="56.83203125" style="1" customWidth="1"/>
    <col min="5" max="5" width="14.1640625" style="1" customWidth="1"/>
    <col min="6" max="7" width="20" style="4" customWidth="1"/>
    <col min="8" max="16384" width="10.83203125" style="1"/>
  </cols>
  <sheetData>
    <row r="1" spans="1:7" x14ac:dyDescent="0.2">
      <c r="A1" s="32" t="str">
        <f>'OBJECTIFS de sécurité'!B13</f>
        <v>Chiffrer les actifs</v>
      </c>
      <c r="B1" s="32"/>
      <c r="C1" s="32"/>
      <c r="D1" s="32"/>
      <c r="E1" s="32"/>
      <c r="F1" s="32"/>
      <c r="G1" s="32"/>
    </row>
    <row r="2" spans="1:7" x14ac:dyDescent="0.2">
      <c r="A2" s="32"/>
      <c r="B2" s="32"/>
      <c r="C2" s="32"/>
      <c r="D2" s="32"/>
      <c r="E2" s="32"/>
      <c r="F2" s="32"/>
      <c r="G2" s="32"/>
    </row>
    <row r="3" spans="1:7" x14ac:dyDescent="0.2">
      <c r="A3" s="32"/>
      <c r="B3" s="32"/>
      <c r="C3" s="32"/>
      <c r="D3" s="32"/>
      <c r="E3" s="32"/>
      <c r="F3" s="32"/>
      <c r="G3" s="32"/>
    </row>
    <row r="4" spans="1:7" x14ac:dyDescent="0.2">
      <c r="A4" s="32"/>
      <c r="B4" s="32"/>
      <c r="C4" s="32"/>
      <c r="D4" s="32"/>
      <c r="E4" s="32"/>
      <c r="F4" s="32"/>
      <c r="G4" s="32"/>
    </row>
    <row r="5" spans="1:7" x14ac:dyDescent="0.2">
      <c r="A5" s="32"/>
      <c r="B5" s="32"/>
      <c r="C5" s="32"/>
      <c r="D5" s="32"/>
      <c r="E5" s="32"/>
      <c r="F5" s="32"/>
      <c r="G5" s="32"/>
    </row>
    <row r="6" spans="1:7" x14ac:dyDescent="0.2">
      <c r="A6" s="32"/>
      <c r="B6" s="32"/>
      <c r="C6" s="32"/>
      <c r="D6" s="32"/>
      <c r="E6" s="32"/>
      <c r="F6" s="32"/>
      <c r="G6" s="32"/>
    </row>
    <row r="10" spans="1:7" ht="19" x14ac:dyDescent="0.2">
      <c r="A10" s="36" t="s">
        <v>56</v>
      </c>
      <c r="B10" s="36" t="s">
        <v>77</v>
      </c>
      <c r="C10" s="36" t="s">
        <v>0</v>
      </c>
      <c r="D10" s="36" t="s">
        <v>1</v>
      </c>
      <c r="E10" s="36" t="s">
        <v>2</v>
      </c>
      <c r="F10" s="36" t="s">
        <v>57</v>
      </c>
      <c r="G10" s="36" t="s">
        <v>58</v>
      </c>
    </row>
    <row r="11" spans="1:7" ht="20" x14ac:dyDescent="0.25">
      <c r="A11" s="33" t="s">
        <v>78</v>
      </c>
      <c r="B11" s="39" t="s">
        <v>16</v>
      </c>
      <c r="C11" s="33" t="s">
        <v>83</v>
      </c>
      <c r="D11" s="39" t="s">
        <v>17</v>
      </c>
      <c r="E11" s="33" t="s">
        <v>7</v>
      </c>
      <c r="F11" s="37"/>
      <c r="G11" s="37"/>
    </row>
    <row r="12" spans="1:7" ht="20" x14ac:dyDescent="0.25">
      <c r="A12" s="33" t="s">
        <v>79</v>
      </c>
      <c r="B12" s="39" t="s">
        <v>18</v>
      </c>
      <c r="C12" s="33" t="s">
        <v>83</v>
      </c>
      <c r="D12" s="39" t="s">
        <v>19</v>
      </c>
      <c r="E12" s="33" t="s">
        <v>7</v>
      </c>
      <c r="F12" s="37"/>
      <c r="G12" s="37"/>
    </row>
    <row r="13" spans="1:7" ht="20" x14ac:dyDescent="0.25">
      <c r="A13" s="33" t="s">
        <v>80</v>
      </c>
      <c r="B13" s="39" t="s">
        <v>20</v>
      </c>
      <c r="C13" s="33" t="s">
        <v>83</v>
      </c>
      <c r="D13" s="39" t="s">
        <v>19</v>
      </c>
      <c r="E13" s="33" t="s">
        <v>7</v>
      </c>
      <c r="F13" s="37"/>
      <c r="G13" s="37"/>
    </row>
    <row r="14" spans="1:7" ht="20" x14ac:dyDescent="0.25">
      <c r="A14" s="33" t="s">
        <v>81</v>
      </c>
      <c r="B14" s="39" t="s">
        <v>21</v>
      </c>
      <c r="C14" s="33" t="s">
        <v>83</v>
      </c>
      <c r="D14" s="39" t="s">
        <v>22</v>
      </c>
      <c r="E14" s="33" t="s">
        <v>7</v>
      </c>
      <c r="F14" s="37"/>
      <c r="G14" s="37"/>
    </row>
    <row r="15" spans="1:7" ht="20" x14ac:dyDescent="0.25">
      <c r="A15" s="33" t="s">
        <v>82</v>
      </c>
      <c r="B15" s="39" t="s">
        <v>23</v>
      </c>
      <c r="C15" s="33" t="s">
        <v>83</v>
      </c>
      <c r="D15" s="39"/>
      <c r="E15" s="33" t="s">
        <v>7</v>
      </c>
      <c r="F15" s="37"/>
      <c r="G15" s="37"/>
    </row>
  </sheetData>
  <mergeCells count="1">
    <mergeCell ref="A1:G6"/>
  </mergeCells>
  <dataValidations count="1">
    <dataValidation type="list" allowBlank="1" showInputMessage="1" showErrorMessage="1" sqref="C11:C15" xr:uid="{D1683C83-5551-524A-9C99-6CF9445868AD}">
      <formula1>"A faire,En cours,Terminé"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3C1E8-5BC9-5141-B8FC-35AEA50FD541}">
  <dimension ref="A1:G11"/>
  <sheetViews>
    <sheetView workbookViewId="0">
      <selection activeCell="A10" sqref="A10"/>
    </sheetView>
  </sheetViews>
  <sheetFormatPr baseColWidth="10" defaultRowHeight="16" x14ac:dyDescent="0.2"/>
  <cols>
    <col min="1" max="1" width="9.33203125" style="4" customWidth="1"/>
    <col min="2" max="2" width="56.6640625" style="1" customWidth="1"/>
    <col min="3" max="3" width="16" style="4" customWidth="1"/>
    <col min="4" max="4" width="56.83203125" style="1" customWidth="1"/>
    <col min="5" max="5" width="14.1640625" style="1" customWidth="1"/>
    <col min="6" max="7" width="20" style="4" customWidth="1"/>
    <col min="8" max="16384" width="10.83203125" style="1"/>
  </cols>
  <sheetData>
    <row r="1" spans="1:7" x14ac:dyDescent="0.2">
      <c r="A1" s="32" t="str">
        <f>'OBJECTIFS de sécurité'!B14</f>
        <v>Activer le pare-feu local</v>
      </c>
      <c r="B1" s="32"/>
      <c r="C1" s="32"/>
      <c r="D1" s="32"/>
      <c r="E1" s="32"/>
      <c r="F1" s="32"/>
      <c r="G1" s="32"/>
    </row>
    <row r="2" spans="1:7" x14ac:dyDescent="0.2">
      <c r="A2" s="32"/>
      <c r="B2" s="32"/>
      <c r="C2" s="32"/>
      <c r="D2" s="32"/>
      <c r="E2" s="32"/>
      <c r="F2" s="32"/>
      <c r="G2" s="32"/>
    </row>
    <row r="3" spans="1:7" x14ac:dyDescent="0.2">
      <c r="A3" s="32"/>
      <c r="B3" s="32"/>
      <c r="C3" s="32"/>
      <c r="D3" s="32"/>
      <c r="E3" s="32"/>
      <c r="F3" s="32"/>
      <c r="G3" s="32"/>
    </row>
    <row r="4" spans="1:7" x14ac:dyDescent="0.2">
      <c r="A4" s="32"/>
      <c r="B4" s="32"/>
      <c r="C4" s="32"/>
      <c r="D4" s="32"/>
      <c r="E4" s="32"/>
      <c r="F4" s="32"/>
      <c r="G4" s="32"/>
    </row>
    <row r="5" spans="1:7" x14ac:dyDescent="0.2">
      <c r="A5" s="32"/>
      <c r="B5" s="32"/>
      <c r="C5" s="32"/>
      <c r="D5" s="32"/>
      <c r="E5" s="32"/>
      <c r="F5" s="32"/>
      <c r="G5" s="32"/>
    </row>
    <row r="6" spans="1:7" x14ac:dyDescent="0.2">
      <c r="A6" s="32"/>
      <c r="B6" s="32"/>
      <c r="C6" s="32"/>
      <c r="D6" s="32"/>
      <c r="E6" s="32"/>
      <c r="F6" s="32"/>
      <c r="G6" s="32"/>
    </row>
    <row r="10" spans="1:7" ht="19" x14ac:dyDescent="0.2">
      <c r="A10" s="36" t="s">
        <v>56</v>
      </c>
      <c r="B10" s="36" t="s">
        <v>77</v>
      </c>
      <c r="C10" s="36" t="s">
        <v>0</v>
      </c>
      <c r="D10" s="36" t="s">
        <v>1</v>
      </c>
      <c r="E10" s="36" t="s">
        <v>2</v>
      </c>
      <c r="F10" s="36" t="s">
        <v>57</v>
      </c>
      <c r="G10" s="36" t="s">
        <v>58</v>
      </c>
    </row>
    <row r="11" spans="1:7" ht="20" x14ac:dyDescent="0.25">
      <c r="A11" s="33" t="s">
        <v>78</v>
      </c>
      <c r="B11" s="39" t="s">
        <v>24</v>
      </c>
      <c r="C11" s="33" t="s">
        <v>83</v>
      </c>
      <c r="D11" s="34"/>
      <c r="E11" s="33" t="s">
        <v>7</v>
      </c>
      <c r="F11" s="37"/>
      <c r="G11" s="37"/>
    </row>
  </sheetData>
  <mergeCells count="1">
    <mergeCell ref="A1:G6"/>
  </mergeCells>
  <dataValidations count="1">
    <dataValidation type="list" allowBlank="1" showInputMessage="1" showErrorMessage="1" sqref="C11" xr:uid="{A217FD2C-FE04-ED40-8785-BA2730102243}">
      <formula1>"A faire,En cours,Terminé"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895B-CA21-954B-817F-17261D283896}">
  <dimension ref="A1:G13"/>
  <sheetViews>
    <sheetView workbookViewId="0">
      <selection activeCell="A13" sqref="A13"/>
    </sheetView>
  </sheetViews>
  <sheetFormatPr baseColWidth="10" defaultRowHeight="16" x14ac:dyDescent="0.2"/>
  <cols>
    <col min="1" max="1" width="9.33203125" style="4" customWidth="1"/>
    <col min="2" max="2" width="56.6640625" style="1" customWidth="1"/>
    <col min="3" max="3" width="16" style="4" customWidth="1"/>
    <col min="4" max="4" width="56.83203125" style="1" customWidth="1"/>
    <col min="5" max="5" width="14.1640625" style="1" customWidth="1"/>
    <col min="6" max="7" width="20" style="4" customWidth="1"/>
    <col min="8" max="16384" width="10.83203125" style="1"/>
  </cols>
  <sheetData>
    <row r="1" spans="1:7" x14ac:dyDescent="0.2">
      <c r="A1" s="32" t="str">
        <f>'OBJECTIFS de sécurité'!B15</f>
        <v>Mettre en place un antivirus</v>
      </c>
      <c r="B1" s="32"/>
      <c r="C1" s="32"/>
      <c r="D1" s="32"/>
      <c r="E1" s="32"/>
      <c r="F1" s="32"/>
      <c r="G1" s="32"/>
    </row>
    <row r="2" spans="1:7" x14ac:dyDescent="0.2">
      <c r="A2" s="32"/>
      <c r="B2" s="32"/>
      <c r="C2" s="32"/>
      <c r="D2" s="32"/>
      <c r="E2" s="32"/>
      <c r="F2" s="32"/>
      <c r="G2" s="32"/>
    </row>
    <row r="3" spans="1:7" x14ac:dyDescent="0.2">
      <c r="A3" s="32"/>
      <c r="B3" s="32"/>
      <c r="C3" s="32"/>
      <c r="D3" s="32"/>
      <c r="E3" s="32"/>
      <c r="F3" s="32"/>
      <c r="G3" s="32"/>
    </row>
    <row r="4" spans="1:7" x14ac:dyDescent="0.2">
      <c r="A4" s="32"/>
      <c r="B4" s="32"/>
      <c r="C4" s="32"/>
      <c r="D4" s="32"/>
      <c r="E4" s="32"/>
      <c r="F4" s="32"/>
      <c r="G4" s="32"/>
    </row>
    <row r="5" spans="1:7" x14ac:dyDescent="0.2">
      <c r="A5" s="32"/>
      <c r="B5" s="32"/>
      <c r="C5" s="32"/>
      <c r="D5" s="32"/>
      <c r="E5" s="32"/>
      <c r="F5" s="32"/>
      <c r="G5" s="32"/>
    </row>
    <row r="6" spans="1:7" x14ac:dyDescent="0.2">
      <c r="A6" s="32"/>
      <c r="B6" s="32"/>
      <c r="C6" s="32"/>
      <c r="D6" s="32"/>
      <c r="E6" s="32"/>
      <c r="F6" s="32"/>
      <c r="G6" s="32"/>
    </row>
    <row r="10" spans="1:7" ht="19" x14ac:dyDescent="0.2">
      <c r="A10" s="36" t="s">
        <v>56</v>
      </c>
      <c r="B10" s="36" t="s">
        <v>77</v>
      </c>
      <c r="C10" s="36" t="s">
        <v>0</v>
      </c>
      <c r="D10" s="36" t="s">
        <v>1</v>
      </c>
      <c r="E10" s="36" t="s">
        <v>2</v>
      </c>
      <c r="F10" s="36" t="s">
        <v>57</v>
      </c>
      <c r="G10" s="36" t="s">
        <v>58</v>
      </c>
    </row>
    <row r="11" spans="1:7" ht="20" x14ac:dyDescent="0.25">
      <c r="A11" s="33" t="s">
        <v>78</v>
      </c>
      <c r="B11" s="39" t="s">
        <v>27</v>
      </c>
      <c r="C11" s="33" t="s">
        <v>83</v>
      </c>
      <c r="D11" s="34"/>
      <c r="E11" s="33" t="s">
        <v>7</v>
      </c>
      <c r="F11" s="37"/>
      <c r="G11" s="37"/>
    </row>
    <row r="12" spans="1:7" ht="20" x14ac:dyDescent="0.25">
      <c r="A12" s="33" t="s">
        <v>79</v>
      </c>
      <c r="B12" s="39" t="s">
        <v>28</v>
      </c>
      <c r="C12" s="33" t="s">
        <v>83</v>
      </c>
      <c r="D12" s="39" t="s">
        <v>85</v>
      </c>
      <c r="E12" s="33" t="s">
        <v>7</v>
      </c>
      <c r="F12" s="37"/>
      <c r="G12" s="37"/>
    </row>
    <row r="13" spans="1:7" ht="20" x14ac:dyDescent="0.25">
      <c r="A13" s="33" t="s">
        <v>80</v>
      </c>
      <c r="B13" s="39" t="s">
        <v>29</v>
      </c>
      <c r="C13" s="33" t="s">
        <v>83</v>
      </c>
      <c r="D13" s="34"/>
      <c r="E13" s="33" t="s">
        <v>7</v>
      </c>
      <c r="F13" s="37"/>
      <c r="G13" s="37"/>
    </row>
  </sheetData>
  <mergeCells count="1">
    <mergeCell ref="A1:G6"/>
  </mergeCells>
  <dataValidations count="1">
    <dataValidation type="list" allowBlank="1" showInputMessage="1" showErrorMessage="1" sqref="C11:C13" xr:uid="{1087FCA6-3364-6141-B947-CD3290D75228}">
      <formula1>"A faire,En cours,Terminé"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78AF-BA49-2C47-B51D-83B4E497AC26}">
  <dimension ref="A1:G11"/>
  <sheetViews>
    <sheetView workbookViewId="0">
      <selection activeCell="A11" sqref="A11"/>
    </sheetView>
  </sheetViews>
  <sheetFormatPr baseColWidth="10" defaultRowHeight="16" x14ac:dyDescent="0.2"/>
  <cols>
    <col min="1" max="1" width="9.33203125" style="4" customWidth="1"/>
    <col min="2" max="2" width="56.6640625" style="1" customWidth="1"/>
    <col min="3" max="3" width="16" style="4" customWidth="1"/>
    <col min="4" max="4" width="56.83203125" style="1" customWidth="1"/>
    <col min="5" max="5" width="14.1640625" style="1" customWidth="1"/>
    <col min="6" max="7" width="20" style="4" customWidth="1"/>
    <col min="8" max="16384" width="10.83203125" style="1"/>
  </cols>
  <sheetData>
    <row r="1" spans="1:7" x14ac:dyDescent="0.2">
      <c r="A1" s="32" t="str">
        <f>'OBJECTIFS de sécurité'!B16</f>
        <v>Définir le plan de sauvegarde des actifs</v>
      </c>
      <c r="B1" s="32"/>
      <c r="C1" s="32"/>
      <c r="D1" s="32"/>
      <c r="E1" s="32"/>
      <c r="F1" s="32"/>
      <c r="G1" s="32"/>
    </row>
    <row r="2" spans="1:7" x14ac:dyDescent="0.2">
      <c r="A2" s="32"/>
      <c r="B2" s="32"/>
      <c r="C2" s="32"/>
      <c r="D2" s="32"/>
      <c r="E2" s="32"/>
      <c r="F2" s="32"/>
      <c r="G2" s="32"/>
    </row>
    <row r="3" spans="1:7" x14ac:dyDescent="0.2">
      <c r="A3" s="32"/>
      <c r="B3" s="32"/>
      <c r="C3" s="32"/>
      <c r="D3" s="32"/>
      <c r="E3" s="32"/>
      <c r="F3" s="32"/>
      <c r="G3" s="32"/>
    </row>
    <row r="4" spans="1:7" x14ac:dyDescent="0.2">
      <c r="A4" s="32"/>
      <c r="B4" s="32"/>
      <c r="C4" s="32"/>
      <c r="D4" s="32"/>
      <c r="E4" s="32"/>
      <c r="F4" s="32"/>
      <c r="G4" s="32"/>
    </row>
    <row r="5" spans="1:7" x14ac:dyDescent="0.2">
      <c r="A5" s="32"/>
      <c r="B5" s="32"/>
      <c r="C5" s="32"/>
      <c r="D5" s="32"/>
      <c r="E5" s="32"/>
      <c r="F5" s="32"/>
      <c r="G5" s="32"/>
    </row>
    <row r="6" spans="1:7" x14ac:dyDescent="0.2">
      <c r="A6" s="32"/>
      <c r="B6" s="32"/>
      <c r="C6" s="32"/>
      <c r="D6" s="32"/>
      <c r="E6" s="32"/>
      <c r="F6" s="32"/>
      <c r="G6" s="32"/>
    </row>
    <row r="10" spans="1:7" ht="19" x14ac:dyDescent="0.2">
      <c r="A10" s="36" t="s">
        <v>56</v>
      </c>
      <c r="B10" s="36" t="s">
        <v>77</v>
      </c>
      <c r="C10" s="36" t="s">
        <v>0</v>
      </c>
      <c r="D10" s="36" t="s">
        <v>1</v>
      </c>
      <c r="E10" s="36" t="s">
        <v>2</v>
      </c>
      <c r="F10" s="36" t="s">
        <v>57</v>
      </c>
      <c r="G10" s="36" t="s">
        <v>58</v>
      </c>
    </row>
    <row r="11" spans="1:7" ht="40" x14ac:dyDescent="0.2">
      <c r="A11" s="33" t="s">
        <v>78</v>
      </c>
      <c r="B11" s="34" t="s">
        <v>44</v>
      </c>
      <c r="C11" s="33" t="s">
        <v>83</v>
      </c>
      <c r="D11" s="34" t="s">
        <v>45</v>
      </c>
      <c r="E11" s="33" t="s">
        <v>7</v>
      </c>
      <c r="F11" s="37"/>
      <c r="G11" s="37"/>
    </row>
  </sheetData>
  <mergeCells count="1">
    <mergeCell ref="A1:G6"/>
  </mergeCells>
  <dataValidations count="1">
    <dataValidation type="list" allowBlank="1" showInputMessage="1" showErrorMessage="1" sqref="C11" xr:uid="{F872F0E9-A7BD-874A-9AB0-54AC7445C12D}">
      <formula1>"A faire,En cours,Terminé"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README</vt:lpstr>
      <vt:lpstr>SOMMAIRE</vt:lpstr>
      <vt:lpstr>OBJECTIFS de sécurité</vt:lpstr>
      <vt:lpstr>OBJ-1</vt:lpstr>
      <vt:lpstr>OBJ-2</vt:lpstr>
      <vt:lpstr>OBJ-3</vt:lpstr>
      <vt:lpstr>OBJ-4</vt:lpstr>
      <vt:lpstr>OBJ-5</vt:lpstr>
      <vt:lpstr>OBJ-6</vt:lpstr>
      <vt:lpstr>OBJ-7</vt:lpstr>
      <vt:lpstr>OBJ-8</vt:lpstr>
      <vt:lpstr>OBJ-9</vt:lpstr>
      <vt:lpstr>OBJ-10</vt:lpstr>
      <vt:lpstr>Cartographies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Barbier</dc:creator>
  <cp:lastModifiedBy>Aurélie Barbier</cp:lastModifiedBy>
  <dcterms:created xsi:type="dcterms:W3CDTF">2024-01-24T13:36:20Z</dcterms:created>
  <dcterms:modified xsi:type="dcterms:W3CDTF">2024-01-25T15:48:20Z</dcterms:modified>
</cp:coreProperties>
</file>