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fxdev\OBS\"/>
    </mc:Choice>
  </mc:AlternateContent>
  <bookViews>
    <workbookView xWindow="0" yWindow="0" windowWidth="28800" windowHeight="14730" activeTab="1"/>
  </bookViews>
  <sheets>
    <sheet name="Palettes" sheetId="2" r:id="rId1"/>
    <sheet name="Dithering Matrix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N5" i="3" s="1"/>
  <c r="R9" i="3" l="1"/>
  <c r="AA9" i="3" s="1"/>
  <c r="Q9" i="3"/>
  <c r="Z9" i="3" s="1"/>
  <c r="P9" i="3"/>
  <c r="Y9" i="3" s="1"/>
  <c r="O9" i="3"/>
  <c r="X9" i="3" s="1"/>
  <c r="N9" i="3"/>
  <c r="W9" i="3" s="1"/>
  <c r="M9" i="3"/>
  <c r="V9" i="3" s="1"/>
  <c r="L9" i="3"/>
  <c r="U9" i="3" s="1"/>
  <c r="K9" i="3"/>
  <c r="T9" i="3" s="1"/>
  <c r="R8" i="3"/>
  <c r="AA8" i="3" s="1"/>
  <c r="Q8" i="3"/>
  <c r="Z8" i="3" s="1"/>
  <c r="P8" i="3"/>
  <c r="Y8" i="3" s="1"/>
  <c r="O8" i="3"/>
  <c r="X8" i="3" s="1"/>
  <c r="N8" i="3"/>
  <c r="W8" i="3" s="1"/>
  <c r="M8" i="3"/>
  <c r="V8" i="3" s="1"/>
  <c r="L8" i="3"/>
  <c r="U8" i="3" s="1"/>
  <c r="K8" i="3"/>
  <c r="T8" i="3" s="1"/>
  <c r="R7" i="3"/>
  <c r="AA7" i="3" s="1"/>
  <c r="Q7" i="3"/>
  <c r="Z7" i="3" s="1"/>
  <c r="P7" i="3"/>
  <c r="Y7" i="3" s="1"/>
  <c r="O7" i="3"/>
  <c r="X7" i="3" s="1"/>
  <c r="N7" i="3"/>
  <c r="W7" i="3" s="1"/>
  <c r="M7" i="3"/>
  <c r="V7" i="3" s="1"/>
  <c r="L7" i="3"/>
  <c r="U7" i="3" s="1"/>
  <c r="K7" i="3"/>
  <c r="T7" i="3" s="1"/>
  <c r="R6" i="3"/>
  <c r="AA6" i="3" s="1"/>
  <c r="Q6" i="3"/>
  <c r="Z6" i="3" s="1"/>
  <c r="P6" i="3"/>
  <c r="Y6" i="3" s="1"/>
  <c r="O6" i="3"/>
  <c r="X6" i="3" s="1"/>
  <c r="N6" i="3"/>
  <c r="W6" i="3" s="1"/>
  <c r="M6" i="3"/>
  <c r="V6" i="3" s="1"/>
  <c r="L6" i="3"/>
  <c r="U6" i="3" s="1"/>
  <c r="K6" i="3"/>
  <c r="T6" i="3" s="1"/>
  <c r="R5" i="3"/>
  <c r="AA5" i="3" s="1"/>
  <c r="Q5" i="3"/>
  <c r="Z5" i="3" s="1"/>
  <c r="P5" i="3"/>
  <c r="Y5" i="3" s="1"/>
  <c r="O5" i="3"/>
  <c r="X5" i="3" s="1"/>
  <c r="R4" i="3"/>
  <c r="AA4" i="3" s="1"/>
  <c r="Q4" i="3"/>
  <c r="Z4" i="3" s="1"/>
  <c r="P4" i="3"/>
  <c r="Y4" i="3" s="1"/>
  <c r="O4" i="3"/>
  <c r="X4" i="3" s="1"/>
  <c r="R3" i="3"/>
  <c r="AA3" i="3" s="1"/>
  <c r="Q3" i="3"/>
  <c r="Z3" i="3" s="1"/>
  <c r="P3" i="3"/>
  <c r="Y3" i="3" s="1"/>
  <c r="O3" i="3"/>
  <c r="X3" i="3" s="1"/>
  <c r="R2" i="3"/>
  <c r="AA2" i="3" s="1"/>
  <c r="Q2" i="3"/>
  <c r="Z2" i="3" s="1"/>
  <c r="P2" i="3"/>
  <c r="Y2" i="3" s="1"/>
  <c r="O2" i="3"/>
  <c r="X2" i="3" s="1"/>
  <c r="K2" i="3"/>
  <c r="T2" i="3" s="1"/>
  <c r="K5" i="3"/>
  <c r="T5" i="3" s="1"/>
  <c r="L2" i="3"/>
  <c r="U2" i="3" s="1"/>
  <c r="L3" i="3"/>
  <c r="U3" i="3" s="1"/>
  <c r="L4" i="3"/>
  <c r="U4" i="3" s="1"/>
  <c r="L5" i="3"/>
  <c r="U5" i="3" s="1"/>
  <c r="M2" i="3"/>
  <c r="V2" i="3" s="1"/>
  <c r="M3" i="3"/>
  <c r="V3" i="3" s="1"/>
  <c r="M4" i="3"/>
  <c r="V4" i="3" s="1"/>
  <c r="M5" i="3"/>
  <c r="V5" i="3" s="1"/>
  <c r="K3" i="3"/>
  <c r="T3" i="3" s="1"/>
  <c r="K4" i="3"/>
  <c r="T4" i="3" s="1"/>
  <c r="N2" i="3"/>
  <c r="W2" i="3" s="1"/>
  <c r="N3" i="3"/>
  <c r="W3" i="3" s="1"/>
  <c r="N4" i="3"/>
  <c r="W4" i="3" s="1"/>
  <c r="W5" i="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AC6" i="3" l="1"/>
  <c r="AC7" i="3"/>
  <c r="AC9" i="3"/>
  <c r="AC8" i="3"/>
  <c r="AC4" i="3"/>
  <c r="AC3" i="3"/>
  <c r="AC5" i="3"/>
  <c r="AC2" i="3"/>
  <c r="B11" i="3" l="1"/>
</calcChain>
</file>

<file path=xl/sharedStrings.xml><?xml version="1.0" encoding="utf-8"?>
<sst xmlns="http://schemas.openxmlformats.org/spreadsheetml/2006/main" count="122" uniqueCount="122">
  <si>
    <t>Color</t>
  </si>
  <si>
    <t>BASIC</t>
  </si>
  <si>
    <t>INKR</t>
  </si>
  <si>
    <t>ASIC</t>
  </si>
  <si>
    <t>Red</t>
  </si>
  <si>
    <t>Green</t>
  </si>
  <si>
    <t>Blue</t>
  </si>
  <si>
    <t>#54</t>
  </si>
  <si>
    <t>#000201</t>
  </si>
  <si>
    <t>#020702</t>
  </si>
  <si>
    <t>#44</t>
  </si>
  <si>
    <t>#00026B</t>
  </si>
  <si>
    <t>#050663</t>
  </si>
  <si>
    <t>#55</t>
  </si>
  <si>
    <t>#0C02F4</t>
  </si>
  <si>
    <t>#0507f1</t>
  </si>
  <si>
    <t>#5C</t>
  </si>
  <si>
    <t>#6C0201</t>
  </si>
  <si>
    <t>#670600</t>
  </si>
  <si>
    <t>#58</t>
  </si>
  <si>
    <t>#690268</t>
  </si>
  <si>
    <t>#680764</t>
  </si>
  <si>
    <t>#5D</t>
  </si>
  <si>
    <t>#6C02F2</t>
  </si>
  <si>
    <t>#6807F1</t>
  </si>
  <si>
    <t>#4C</t>
  </si>
  <si>
    <t>#F30506</t>
  </si>
  <si>
    <t>#FD0704</t>
  </si>
  <si>
    <t>#45</t>
  </si>
  <si>
    <t>#F00268</t>
  </si>
  <si>
    <t>#FF0764</t>
  </si>
  <si>
    <t>#4D</t>
  </si>
  <si>
    <t>#F302F4</t>
  </si>
  <si>
    <t>#FD07F2</t>
  </si>
  <si>
    <t>#56</t>
  </si>
  <si>
    <t>#027801</t>
  </si>
  <si>
    <t>#046703</t>
  </si>
  <si>
    <t>#46</t>
  </si>
  <si>
    <t>#007868</t>
  </si>
  <si>
    <t>#046764</t>
  </si>
  <si>
    <t>#57</t>
  </si>
  <si>
    <t>#0C7BF4</t>
  </si>
  <si>
    <t>#0567f1</t>
  </si>
  <si>
    <t>#5E</t>
  </si>
  <si>
    <t>#6E7B01</t>
  </si>
  <si>
    <t>#686704</t>
  </si>
  <si>
    <t>#40</t>
  </si>
  <si>
    <t>#6E7D6B</t>
  </si>
  <si>
    <t>#686764</t>
  </si>
  <si>
    <t>#5F</t>
  </si>
  <si>
    <t>#6E7BF6</t>
  </si>
  <si>
    <t>#6867f1</t>
  </si>
  <si>
    <t>#4E</t>
  </si>
  <si>
    <t>#F37D0D</t>
  </si>
  <si>
    <t>#fd6704</t>
  </si>
  <si>
    <t>#47</t>
  </si>
  <si>
    <t>#F37D6B</t>
  </si>
  <si>
    <t>#fd6763</t>
  </si>
  <si>
    <t>#4F</t>
  </si>
  <si>
    <t>#FA80F9</t>
  </si>
  <si>
    <t>#fd67f1</t>
  </si>
  <si>
    <t>#52</t>
  </si>
  <si>
    <t>#02F001</t>
  </si>
  <si>
    <t>#04f502</t>
  </si>
  <si>
    <t>#42</t>
  </si>
  <si>
    <t>#00F36B</t>
  </si>
  <si>
    <t>#04f562</t>
  </si>
  <si>
    <t>#53</t>
  </si>
  <si>
    <t>#0FF3F2</t>
  </si>
  <si>
    <t>#04f5f1</t>
  </si>
  <si>
    <t>#5A</t>
  </si>
  <si>
    <t>#71F504</t>
  </si>
  <si>
    <t>#68f500</t>
  </si>
  <si>
    <t>#59</t>
  </si>
  <si>
    <t>#71F36B</t>
  </si>
  <si>
    <t>#68f564</t>
  </si>
  <si>
    <t>#5B</t>
  </si>
  <si>
    <t>#71F3F4</t>
  </si>
  <si>
    <t>#68f5f1</t>
  </si>
  <si>
    <t>#4A</t>
  </si>
  <si>
    <t>#F3F30D</t>
  </si>
  <si>
    <t>#fef504</t>
  </si>
  <si>
    <t>#43</t>
  </si>
  <si>
    <t>#F3F36D</t>
  </si>
  <si>
    <t>#fdf563</t>
  </si>
  <si>
    <t>#4B</t>
  </si>
  <si>
    <t>#FFF3F9</t>
  </si>
  <si>
    <t>#fdf5f0</t>
  </si>
  <si>
    <t>Gate Array</t>
  </si>
  <si>
    <t>Black</t>
  </si>
  <si>
    <t>Bright Blue</t>
  </si>
  <si>
    <t>Magenta</t>
  </si>
  <si>
    <t>Mauve</t>
  </si>
  <si>
    <t>Bright Red</t>
  </si>
  <si>
    <t>Purple</t>
  </si>
  <si>
    <t>Bright Magenta</t>
  </si>
  <si>
    <t>Cyan</t>
  </si>
  <si>
    <t>Sky Blue</t>
  </si>
  <si>
    <t>Yellow</t>
  </si>
  <si>
    <t>White</t>
  </si>
  <si>
    <t>Pastel Blue</t>
  </si>
  <si>
    <t>Orange</t>
  </si>
  <si>
    <t>Pink</t>
  </si>
  <si>
    <t>Pastel Magenta</t>
  </si>
  <si>
    <t>Bright Green</t>
  </si>
  <si>
    <t>Sea Green</t>
  </si>
  <si>
    <t>Bright Cyan</t>
  </si>
  <si>
    <t>Lime</t>
  </si>
  <si>
    <t>Pastel Green</t>
  </si>
  <si>
    <t>Pastel Cyan</t>
  </si>
  <si>
    <t>Bright Yellow</t>
  </si>
  <si>
    <t>Pastel Yellow</t>
  </si>
  <si>
    <t>Bright White</t>
  </si>
  <si>
    <t>Name</t>
  </si>
  <si>
    <t>GA-R</t>
  </si>
  <si>
    <t>GA-G</t>
  </si>
  <si>
    <t>GA-B</t>
  </si>
  <si>
    <t>ASIC-R</t>
  </si>
  <si>
    <t>ASIC-G</t>
  </si>
  <si>
    <t>ASIC-B</t>
  </si>
  <si>
    <t>GA-Text</t>
  </si>
  <si>
    <t>ASIC-Text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</si>
</sst>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Arial"/>
      <family val="2"/>
    </font>
    <font>
      <b/>
      <sz val="10"/>
      <color rgb="FF111111"/>
      <name val="Verdana"/>
      <family val="2"/>
    </font>
    <font>
      <sz val="10"/>
      <color rgb="FF111111"/>
      <name val="Verdana"/>
      <family val="2"/>
    </font>
    <font>
      <b/>
      <sz val="11"/>
      <color theme="1"/>
      <name val="Arial"/>
      <family val="2"/>
    </font>
    <font>
      <b/>
      <sz val="14"/>
      <color rgb="FFFF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7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/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/>
      <bottom style="medium">
        <color rgb="FFBBBBBB"/>
      </bottom>
      <diagonal/>
    </border>
    <border>
      <left style="medium">
        <color rgb="FFBBBBBB"/>
      </left>
      <right/>
      <top/>
      <bottom style="medium">
        <color rgb="FFBBBBBB"/>
      </bottom>
      <diagonal/>
    </border>
    <border>
      <left/>
      <right/>
      <top/>
      <bottom style="medium">
        <color rgb="FFBBBBBB"/>
      </bottom>
      <diagonal/>
    </border>
    <border>
      <left/>
      <right style="medium">
        <color rgb="FFBBBBBB"/>
      </right>
      <top style="medium">
        <color rgb="FFBBBBBB"/>
      </top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/>
      <diagonal/>
    </border>
    <border>
      <left style="medium">
        <color rgb="FFBBBBBB"/>
      </left>
      <right/>
      <top style="medium">
        <color rgb="FFBBBBB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9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10" fontId="2" fillId="2" borderId="2" xfId="0" applyNumberFormat="1" applyFont="1" applyFill="1" applyBorder="1" applyAlignment="1">
      <alignment horizontal="right" vertical="center" wrapText="1"/>
    </xf>
    <xf numFmtId="10" fontId="2" fillId="2" borderId="10" xfId="0" applyNumberFormat="1" applyFont="1" applyFill="1" applyBorder="1" applyAlignment="1">
      <alignment horizontal="right" vertical="center" wrapText="1"/>
    </xf>
    <xf numFmtId="10" fontId="2" fillId="2" borderId="2" xfId="0" applyNumberFormat="1" applyFont="1" applyFill="1" applyBorder="1" applyAlignment="1">
      <alignment vertical="center" wrapText="1"/>
    </xf>
    <xf numFmtId="10" fontId="2" fillId="2" borderId="10" xfId="0" applyNumberFormat="1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 vertical="center"/>
    </xf>
    <xf numFmtId="164" fontId="0" fillId="0" borderId="24" xfId="0" applyNumberFormat="1" applyFill="1" applyBorder="1" applyAlignment="1">
      <alignment horizontal="center" vertical="center"/>
    </xf>
    <xf numFmtId="164" fontId="0" fillId="0" borderId="25" xfId="0" applyNumberFormat="1" applyFill="1" applyBorder="1" applyAlignment="1">
      <alignment horizontal="center" vertical="center"/>
    </xf>
    <xf numFmtId="164" fontId="0" fillId="0" borderId="19" xfId="0" applyNumberFormat="1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164" fontId="0" fillId="0" borderId="21" xfId="0" applyNumberFormat="1" applyFill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7" xfId="0" applyNumberFormat="1" applyFill="1" applyBorder="1" applyAlignment="1">
      <alignment horizontal="left" vertical="center"/>
    </xf>
    <xf numFmtId="164" fontId="0" fillId="0" borderId="17" xfId="0" applyNumberFormat="1" applyFill="1" applyBorder="1" applyAlignment="1">
      <alignment horizontal="left" vertical="center"/>
    </xf>
    <xf numFmtId="164" fontId="0" fillId="0" borderId="18" xfId="0" applyNumberFormat="1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Verdana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BBBBBB"/>
        </left>
        <right/>
        <top style="medium">
          <color rgb="FFBBBBBB"/>
        </top>
        <bottom style="medium">
          <color rgb="FFBBBBB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Verdana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BBBBBB"/>
        </left>
        <right style="medium">
          <color rgb="FFBBBBBB"/>
        </right>
        <top style="medium">
          <color rgb="FFBBBBBB"/>
        </top>
        <bottom style="medium">
          <color rgb="FFBBBBB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Verdana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BBBBBB"/>
        </left>
        <right/>
        <top style="medium">
          <color rgb="FFBBBBBB"/>
        </top>
        <bottom style="medium">
          <color rgb="FFBBBBB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Verdana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BBBBBB"/>
        </left>
        <right/>
        <top style="medium">
          <color rgb="FFBBBBBB"/>
        </top>
        <bottom style="medium">
          <color rgb="FFBBBBB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BBBBBB"/>
        </left>
        <right/>
        <top style="medium">
          <color rgb="FFBBBBBB"/>
        </top>
        <bottom style="medium">
          <color rgb="FFBBBBB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Verdana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BBBBBB"/>
        </top>
        <bottom style="medium">
          <color rgb="FFBBBBB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Verdana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rgb="FFBBBBBB"/>
        </top>
        <bottom style="medium">
          <color rgb="FFBBBBB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Verdana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BBBBBB"/>
        </right>
        <top style="medium">
          <color rgb="FFBBBBBB"/>
        </top>
        <bottom style="medium">
          <color rgb="FFBBBBB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Verdana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medium">
          <color rgb="FFBBBBBB"/>
        </left>
        <right style="medium">
          <color rgb="FFBBBBBB"/>
        </right>
        <top style="medium">
          <color rgb="FFBBBBBB"/>
        </top>
        <bottom style="medium">
          <color rgb="FFBBBBB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Verdana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BBBBBB"/>
        </left>
        <right style="medium">
          <color rgb="FFBBBBBB"/>
        </right>
        <top style="medium">
          <color rgb="FFBBBBBB"/>
        </top>
        <bottom style="medium">
          <color rgb="FFBBBBB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BBBBBB"/>
        </left>
        <right style="medium">
          <color rgb="FFBBBBBB"/>
        </right>
        <top style="medium">
          <color rgb="FFBBBBBB"/>
        </top>
        <bottom style="medium">
          <color rgb="FFBBBBB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BBBBBB"/>
        </left>
        <right style="medium">
          <color rgb="FFBBBBBB"/>
        </right>
        <top style="medium">
          <color rgb="FFBBBBBB"/>
        </top>
        <bottom style="medium">
          <color rgb="FFBBBBB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Verdana"/>
        <scheme val="none"/>
      </font>
      <fill>
        <patternFill patternType="solid">
          <fgColor indexed="64"/>
          <bgColor rgb="FFDEE7E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BBBBBB"/>
        </right>
        <top style="medium">
          <color rgb="FFBBBBBB"/>
        </top>
        <bottom style="medium">
          <color rgb="FFBBBBB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BBBBBB"/>
        </left>
        <right style="medium">
          <color rgb="FFBBBBBB"/>
        </right>
        <top style="medium">
          <color rgb="FFBBBBBB"/>
        </top>
        <bottom style="medium">
          <color rgb="FFBBBBBB"/>
        </bottom>
      </border>
    </dxf>
    <dxf>
      <border outline="0">
        <top style="medium">
          <color rgb="FFBBBBBB"/>
        </top>
      </border>
    </dxf>
    <dxf>
      <border outline="0">
        <left style="medium">
          <color rgb="FFBBBBBB"/>
        </left>
        <right style="medium">
          <color rgb="FFBBBBBB"/>
        </right>
        <top style="medium">
          <color rgb="FFBBBBBB"/>
        </top>
        <bottom style="medium">
          <color rgb="FFBBBBB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BBBBB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Verdana"/>
        <scheme val="none"/>
      </font>
      <fill>
        <patternFill patternType="solid">
          <fgColor indexed="64"/>
          <bgColor rgb="FFDEE7EC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BBBBBB"/>
        </left>
        <right style="medium">
          <color rgb="FFBBBBBB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pic>
      <xdr:nvPicPr>
        <xdr:cNvPr id="2" name="Grafik 1" descr="https://www.grimware.org/lib/exe/fetch.php/documentations/devices/gatearray.pal/colors/ga.asic.ink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1905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3" name="Grafik 2" descr="https://www.grimware.org/lib/exe/fetch.php/documentations/devices/gatearray.pal/colors/ga.asic.ink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3810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4" name="Grafik 3" descr="https://www.grimware.org/lib/exe/fetch.php/documentations/devices/gatearray.pal/colors/ga.asic.ink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5715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pic>
      <xdr:nvPicPr>
        <xdr:cNvPr id="5" name="Grafik 4" descr="https://www.grimware.org/lib/exe/fetch.php/documentations/devices/gatearray.pal/colors/ga.asic.ink3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7620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6" name="Grafik 5" descr="https://www.grimware.org/lib/exe/fetch.php/documentations/devices/gatearray.pal/colors/ga.asic.ink4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9525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0</xdr:colOff>
      <xdr:row>7</xdr:row>
      <xdr:rowOff>0</xdr:rowOff>
    </xdr:to>
    <xdr:pic>
      <xdr:nvPicPr>
        <xdr:cNvPr id="7" name="Grafik 6" descr="https://www.grimware.org/lib/exe/fetch.php/documentations/devices/gatearray.pal/colors/ga.asic.ink5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11430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0</xdr:colOff>
      <xdr:row>8</xdr:row>
      <xdr:rowOff>0</xdr:rowOff>
    </xdr:to>
    <xdr:pic>
      <xdr:nvPicPr>
        <xdr:cNvPr id="8" name="Grafik 7" descr="https://www.grimware.org/lib/exe/fetch.php/documentations/devices/gatearray.pal/colors/ga.asic.ink6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13335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9" name="Grafik 8" descr="https://www.grimware.org/lib/exe/fetch.php/documentations/devices/gatearray.pal/colors/ga.asic.ink7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15240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10" name="Grafik 9" descr="https://www.grimware.org/lib/exe/fetch.php/documentations/devices/gatearray.pal/colors/ga.asic.ink8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17145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0</xdr:rowOff>
    </xdr:to>
    <xdr:pic>
      <xdr:nvPicPr>
        <xdr:cNvPr id="11" name="Grafik 10" descr="https://www.grimware.org/lib/exe/fetch.php/documentations/devices/gatearray.pal/colors/ga.asic.ink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19050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12</xdr:row>
      <xdr:rowOff>0</xdr:rowOff>
    </xdr:to>
    <xdr:pic>
      <xdr:nvPicPr>
        <xdr:cNvPr id="12" name="Grafik 11" descr="https://www.grimware.org/lib/exe/fetch.php/documentations/devices/gatearray.pal/colors/ga.asic.ink10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0955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0</xdr:colOff>
      <xdr:row>13</xdr:row>
      <xdr:rowOff>0</xdr:rowOff>
    </xdr:to>
    <xdr:pic>
      <xdr:nvPicPr>
        <xdr:cNvPr id="13" name="Grafik 12" descr="https://www.grimware.org/lib/exe/fetch.php/documentations/devices/gatearray.pal/colors/ga.asic.ink11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2860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14" name="Grafik 13" descr="https://www.grimware.org/lib/exe/fetch.php/documentations/devices/gatearray.pal/colors/ga.asic.ink12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4765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pic>
      <xdr:nvPicPr>
        <xdr:cNvPr id="15" name="Grafik 14" descr="https://www.grimware.org/lib/exe/fetch.php/documentations/devices/gatearray.pal/colors/ga.asic.ink13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6670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16" name="Grafik 15" descr="https://www.grimware.org/lib/exe/fetch.php/documentations/devices/gatearray.pal/colors/ga.asic.ink14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8575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0</xdr:rowOff>
    </xdr:to>
    <xdr:pic>
      <xdr:nvPicPr>
        <xdr:cNvPr id="17" name="Grafik 16" descr="https://www.grimware.org/lib/exe/fetch.php/documentations/devices/gatearray.pal/colors/ga.asic.ink15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30480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0</xdr:rowOff>
    </xdr:to>
    <xdr:pic>
      <xdr:nvPicPr>
        <xdr:cNvPr id="18" name="Grafik 17" descr="https://www.grimware.org/lib/exe/fetch.php/documentations/devices/gatearray.pal/colors/ga.asic.ink16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32385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0</xdr:colOff>
      <xdr:row>19</xdr:row>
      <xdr:rowOff>0</xdr:rowOff>
    </xdr:to>
    <xdr:pic>
      <xdr:nvPicPr>
        <xdr:cNvPr id="19" name="Grafik 18" descr="https://www.grimware.org/lib/exe/fetch.php/documentations/devices/gatearray.pal/colors/ga.asic.ink17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34290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0</xdr:colOff>
      <xdr:row>20</xdr:row>
      <xdr:rowOff>0</xdr:rowOff>
    </xdr:to>
    <xdr:pic>
      <xdr:nvPicPr>
        <xdr:cNvPr id="20" name="Grafik 19" descr="https://www.grimware.org/lib/exe/fetch.php/documentations/devices/gatearray.pal/colors/ga.asic.ink18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36195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0</xdr:colOff>
      <xdr:row>21</xdr:row>
      <xdr:rowOff>0</xdr:rowOff>
    </xdr:to>
    <xdr:pic>
      <xdr:nvPicPr>
        <xdr:cNvPr id="21" name="Grafik 20" descr="https://www.grimware.org/lib/exe/fetch.php/documentations/devices/gatearray.pal/colors/ga.asic.ink19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38100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22" name="Grafik 21" descr="https://www.grimware.org/lib/exe/fetch.php/documentations/devices/gatearray.pal/colors/ga.asic.ink20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40005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0</xdr:colOff>
      <xdr:row>23</xdr:row>
      <xdr:rowOff>0</xdr:rowOff>
    </xdr:to>
    <xdr:pic>
      <xdr:nvPicPr>
        <xdr:cNvPr id="23" name="Grafik 22" descr="https://www.grimware.org/lib/exe/fetch.php/documentations/devices/gatearray.pal/colors/ga.asic.ink21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41910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0</xdr:colOff>
      <xdr:row>24</xdr:row>
      <xdr:rowOff>0</xdr:rowOff>
    </xdr:to>
    <xdr:pic>
      <xdr:nvPicPr>
        <xdr:cNvPr id="24" name="Grafik 23" descr="https://www.grimware.org/lib/exe/fetch.php/documentations/devices/gatearray.pal/colors/ga.asic.ink22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43815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0</xdr:colOff>
      <xdr:row>25</xdr:row>
      <xdr:rowOff>0</xdr:rowOff>
    </xdr:to>
    <xdr:pic>
      <xdr:nvPicPr>
        <xdr:cNvPr id="25" name="Grafik 24" descr="https://www.grimware.org/lib/exe/fetch.php/documentations/devices/gatearray.pal/colors/ga.asic.ink23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45720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0</xdr:colOff>
      <xdr:row>26</xdr:row>
      <xdr:rowOff>0</xdr:rowOff>
    </xdr:to>
    <xdr:pic>
      <xdr:nvPicPr>
        <xdr:cNvPr id="26" name="Grafik 25" descr="https://www.grimware.org/lib/exe/fetch.php/documentations/devices/gatearray.pal/colors/ga.asic.ink24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47625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27" name="Grafik 26" descr="https://www.grimware.org/lib/exe/fetch.php/documentations/devices/gatearray.pal/colors/ga.asic.ink25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49530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0</xdr:colOff>
      <xdr:row>28</xdr:row>
      <xdr:rowOff>9525</xdr:rowOff>
    </xdr:to>
    <xdr:pic>
      <xdr:nvPicPr>
        <xdr:cNvPr id="28" name="Grafik 27" descr="https://www.grimware.org/lib/exe/fetch.php/documentations/devices/gatearray.pal/colors/ga.asic.ink26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5143500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A1:N28" totalsRowShown="0" headerRowDxfId="18" dataDxfId="16" headerRowBorderDxfId="17" tableBorderDxfId="15" totalsRowBorderDxfId="14">
  <autoFilter ref="A1:N28"/>
  <tableColumns count="14">
    <tableColumn id="3" name="BASIC" dataDxfId="13"/>
    <tableColumn id="1" name="Color" dataDxfId="12"/>
    <tableColumn id="2" name="Name" dataDxfId="11"/>
    <tableColumn id="4" name="INKR" dataDxfId="10"/>
    <tableColumn id="5" name="Gate Array" dataDxfId="9"/>
    <tableColumn id="9" name="GA-R" dataDxfId="8">
      <calculatedColumnFormula>HEX2DEC(MID(Tabelle1[[#This Row],[Gate Array]], 2, 2))/255</calculatedColumnFormula>
    </tableColumn>
    <tableColumn id="8" name="GA-G" dataDxfId="7">
      <calculatedColumnFormula>HEX2DEC(MID(Tabelle1[[#This Row],[Gate Array]], 4, 2))/255</calculatedColumnFormula>
    </tableColumn>
    <tableColumn id="7" name="GA-B" dataDxfId="6">
      <calculatedColumnFormula>HEX2DEC(MID(Tabelle1[[#This Row],[Gate Array]], 6, 2))/255</calculatedColumnFormula>
    </tableColumn>
    <tableColumn id="13" name="GA-Text" dataDxfId="5">
      <calculatedColumnFormula xml:space="preserve"> "float3(" &amp; TEXT(Tabelle1[[#This Row],[GA-R]],"0,000") &amp; "; " &amp; TEXT(Tabelle1[[#This Row],[GA-G]],"0,000") &amp; "; " &amp; TEXT(Tabelle1[[#This Row],[GA-B]],"0,000") &amp; ");  // " &amp; Tabelle1[BASIC] &amp; ": " &amp; Tabelle1[Name]</calculatedColumnFormula>
    </tableColumn>
    <tableColumn id="6" name="ASIC" dataDxfId="4"/>
    <tableColumn id="10" name="ASIC-R" dataDxfId="3">
      <calculatedColumnFormula>HEX2DEC(MID(Tabelle1[[#This Row],[ASIC]], 2, 2))/255</calculatedColumnFormula>
    </tableColumn>
    <tableColumn id="11" name="ASIC-G" dataDxfId="2">
      <calculatedColumnFormula>HEX2DEC(MID(Tabelle1[[#This Row],[ASIC]], 4, 2))/255</calculatedColumnFormula>
    </tableColumn>
    <tableColumn id="12" name="ASIC-B" dataDxfId="1">
      <calculatedColumnFormula>HEX2DEC(MID(Tabelle1[[#This Row],[ASIC]], 6, 2))/255</calculatedColumnFormula>
    </tableColumn>
    <tableColumn id="14" name="ASIC-Text" dataDxfId="0">
      <calculatedColumnFormula xml:space="preserve"> "float3(" &amp; TEXT(Tabelle1[[#This Row],[ASIC-R]],"0,000") &amp; "; " &amp; TEXT(Tabelle1[[#This Row],[ASIC-G]],"0,000") &amp; "; " &amp; TEXT(Tabelle1[[#This Row],[ASIC-B]],"0,000") &amp; ");  // " &amp; Tabelle1[BASIC] &amp; ": " &amp; Tabelle1[Name]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Normal="100" workbookViewId="0">
      <selection activeCell="K32" sqref="K32"/>
    </sheetView>
  </sheetViews>
  <sheetFormatPr baseColWidth="10" defaultRowHeight="14.25" x14ac:dyDescent="0.2"/>
  <cols>
    <col min="1" max="1" width="10.75" bestFit="1" customWidth="1"/>
    <col min="2" max="2" width="10.75" customWidth="1"/>
    <col min="3" max="3" width="15.5" customWidth="1"/>
    <col min="6" max="6" width="9.625" bestFit="1" customWidth="1"/>
    <col min="9" max="9" width="44.75" bestFit="1" customWidth="1"/>
    <col min="10" max="10" width="12.5" customWidth="1"/>
    <col min="14" max="14" width="44.75" bestFit="1" customWidth="1"/>
  </cols>
  <sheetData>
    <row r="1" spans="1:14" ht="15" customHeight="1" thickBot="1" x14ac:dyDescent="0.25">
      <c r="A1" s="8" t="s">
        <v>1</v>
      </c>
      <c r="B1" s="7" t="s">
        <v>0</v>
      </c>
      <c r="C1" s="8" t="s">
        <v>113</v>
      </c>
      <c r="D1" s="9" t="s">
        <v>2</v>
      </c>
      <c r="E1" s="7" t="s">
        <v>88</v>
      </c>
      <c r="F1" s="10" t="s">
        <v>114</v>
      </c>
      <c r="G1" s="10" t="s">
        <v>115</v>
      </c>
      <c r="H1" s="10" t="s">
        <v>116</v>
      </c>
      <c r="I1" s="10" t="s">
        <v>120</v>
      </c>
      <c r="J1" s="10" t="s">
        <v>3</v>
      </c>
      <c r="K1" s="8" t="s">
        <v>117</v>
      </c>
      <c r="L1" s="8" t="s">
        <v>118</v>
      </c>
      <c r="M1" s="8" t="s">
        <v>119</v>
      </c>
      <c r="N1" s="8" t="s">
        <v>121</v>
      </c>
    </row>
    <row r="2" spans="1:14" ht="15" thickBot="1" x14ac:dyDescent="0.25">
      <c r="A2" s="2">
        <v>0</v>
      </c>
      <c r="B2" s="4"/>
      <c r="C2" s="1" t="s">
        <v>89</v>
      </c>
      <c r="D2" s="1" t="s">
        <v>7</v>
      </c>
      <c r="E2" s="3" t="s">
        <v>8</v>
      </c>
      <c r="F2" s="17">
        <f>HEX2DEC(MID(Tabelle1[[#This Row],[Gate Array]], 2, 2))/255</f>
        <v>0</v>
      </c>
      <c r="G2" s="19">
        <f>HEX2DEC(MID(Tabelle1[[#This Row],[Gate Array]], 4, 2))/255</f>
        <v>7.8431372549019607E-3</v>
      </c>
      <c r="H2" s="19">
        <f>HEX2DEC(MID(Tabelle1[[#This Row],[Gate Array]], 6, 2))/255</f>
        <v>3.9215686274509803E-3</v>
      </c>
      <c r="I2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float3(0,000; 0,008; 0,004);  // 0: Black</v>
      </c>
      <c r="J2" s="6" t="s">
        <v>9</v>
      </c>
      <c r="K2" s="17">
        <f>HEX2DEC(MID(Tabelle1[[#This Row],[ASIC]], 2, 2))/255</f>
        <v>7.8431372549019607E-3</v>
      </c>
      <c r="L2" s="19">
        <f>HEX2DEC(MID(Tabelle1[[#This Row],[ASIC]], 4, 2))/255</f>
        <v>2.7450980392156862E-2</v>
      </c>
      <c r="M2" s="19">
        <f>HEX2DEC(MID(Tabelle1[[#This Row],[ASIC]], 6, 2))/255</f>
        <v>7.8431372549019607E-3</v>
      </c>
      <c r="N2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float3(0,008; 0,027; 0,008);  // 0: Black</v>
      </c>
    </row>
    <row r="3" spans="1:14" ht="15" thickBot="1" x14ac:dyDescent="0.25">
      <c r="A3" s="2">
        <v>1</v>
      </c>
      <c r="B3" s="4"/>
      <c r="C3" s="1" t="s">
        <v>6</v>
      </c>
      <c r="D3" s="1" t="s">
        <v>10</v>
      </c>
      <c r="E3" s="3" t="s">
        <v>11</v>
      </c>
      <c r="F3" s="17">
        <f>HEX2DEC(MID(Tabelle1[[#This Row],[Gate Array]], 2, 2))/255</f>
        <v>0</v>
      </c>
      <c r="G3" s="19">
        <f>HEX2DEC(MID(Tabelle1[[#This Row],[Gate Array]], 4, 2))/255</f>
        <v>7.8431372549019607E-3</v>
      </c>
      <c r="H3" s="19">
        <f>HEX2DEC(MID(Tabelle1[[#This Row],[Gate Array]], 6, 2))/255</f>
        <v>0.41960784313725491</v>
      </c>
      <c r="I3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float3(0,000; 0,008; 0,420);  // 1: Blue</v>
      </c>
      <c r="J3" s="6" t="s">
        <v>12</v>
      </c>
      <c r="K3" s="17">
        <f>HEX2DEC(MID(Tabelle1[[#This Row],[ASIC]], 2, 2))/255</f>
        <v>1.9607843137254902E-2</v>
      </c>
      <c r="L3" s="19">
        <f>HEX2DEC(MID(Tabelle1[[#This Row],[ASIC]], 4, 2))/255</f>
        <v>2.3529411764705882E-2</v>
      </c>
      <c r="M3" s="19">
        <f>HEX2DEC(MID(Tabelle1[[#This Row],[ASIC]], 6, 2))/255</f>
        <v>0.38823529411764707</v>
      </c>
      <c r="N3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float3(0,020; 0,024; 0,388);  // 1: Blue</v>
      </c>
    </row>
    <row r="4" spans="1:14" ht="15" thickBot="1" x14ac:dyDescent="0.25">
      <c r="A4" s="2">
        <v>2</v>
      </c>
      <c r="B4" s="4"/>
      <c r="C4" s="1" t="s">
        <v>90</v>
      </c>
      <c r="D4" s="1" t="s">
        <v>13</v>
      </c>
      <c r="E4" s="3" t="s">
        <v>14</v>
      </c>
      <c r="F4" s="17">
        <f>HEX2DEC(MID(Tabelle1[[#This Row],[Gate Array]], 2, 2))/255</f>
        <v>4.7058823529411764E-2</v>
      </c>
      <c r="G4" s="19">
        <f>HEX2DEC(MID(Tabelle1[[#This Row],[Gate Array]], 4, 2))/255</f>
        <v>7.8431372549019607E-3</v>
      </c>
      <c r="H4" s="19">
        <f>HEX2DEC(MID(Tabelle1[[#This Row],[Gate Array]], 6, 2))/255</f>
        <v>0.95686274509803926</v>
      </c>
      <c r="I4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float3(0,047; 0,008; 0,957);  // 2: Bright Blue</v>
      </c>
      <c r="J4" s="6" t="s">
        <v>15</v>
      </c>
      <c r="K4" s="17">
        <f>HEX2DEC(MID(Tabelle1[[#This Row],[ASIC]], 2, 2))/255</f>
        <v>1.9607843137254902E-2</v>
      </c>
      <c r="L4" s="19">
        <f>HEX2DEC(MID(Tabelle1[[#This Row],[ASIC]], 4, 2))/255</f>
        <v>2.7450980392156862E-2</v>
      </c>
      <c r="M4" s="19">
        <f>HEX2DEC(MID(Tabelle1[[#This Row],[ASIC]], 6, 2))/255</f>
        <v>0.94509803921568625</v>
      </c>
      <c r="N4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float3(0,020; 0,027; 0,945);  // 2: Bright Blue</v>
      </c>
    </row>
    <row r="5" spans="1:14" ht="15" thickBot="1" x14ac:dyDescent="0.25">
      <c r="A5" s="2">
        <v>3</v>
      </c>
      <c r="B5" s="4"/>
      <c r="C5" s="1" t="s">
        <v>4</v>
      </c>
      <c r="D5" s="1" t="s">
        <v>16</v>
      </c>
      <c r="E5" s="3" t="s">
        <v>17</v>
      </c>
      <c r="F5" s="17">
        <f>HEX2DEC(MID(Tabelle1[[#This Row],[Gate Array]], 2, 2))/255</f>
        <v>0.42352941176470588</v>
      </c>
      <c r="G5" s="19">
        <f>HEX2DEC(MID(Tabelle1[[#This Row],[Gate Array]], 4, 2))/255</f>
        <v>7.8431372549019607E-3</v>
      </c>
      <c r="H5" s="19">
        <f>HEX2DEC(MID(Tabelle1[[#This Row],[Gate Array]], 6, 2))/255</f>
        <v>3.9215686274509803E-3</v>
      </c>
      <c r="I5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float3(0,424; 0,008; 0,004);  // 3: Red</v>
      </c>
      <c r="J5" s="6" t="s">
        <v>18</v>
      </c>
      <c r="K5" s="17">
        <f>HEX2DEC(MID(Tabelle1[[#This Row],[ASIC]], 2, 2))/255</f>
        <v>0.40392156862745099</v>
      </c>
      <c r="L5" s="19">
        <f>HEX2DEC(MID(Tabelle1[[#This Row],[ASIC]], 4, 2))/255</f>
        <v>2.3529411764705882E-2</v>
      </c>
      <c r="M5" s="19">
        <f>HEX2DEC(MID(Tabelle1[[#This Row],[ASIC]], 6, 2))/255</f>
        <v>0</v>
      </c>
      <c r="N5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float3(0,404; 0,024; 0,000);  // 3: Red</v>
      </c>
    </row>
    <row r="6" spans="1:14" ht="15" thickBot="1" x14ac:dyDescent="0.25">
      <c r="A6" s="2">
        <v>4</v>
      </c>
      <c r="B6" s="4"/>
      <c r="C6" s="1" t="s">
        <v>91</v>
      </c>
      <c r="D6" s="1" t="s">
        <v>19</v>
      </c>
      <c r="E6" s="3" t="s">
        <v>20</v>
      </c>
      <c r="F6" s="17">
        <f>HEX2DEC(MID(Tabelle1[[#This Row],[Gate Array]], 2, 2))/255</f>
        <v>0.41176470588235292</v>
      </c>
      <c r="G6" s="19">
        <f>HEX2DEC(MID(Tabelle1[[#This Row],[Gate Array]], 4, 2))/255</f>
        <v>7.8431372549019607E-3</v>
      </c>
      <c r="H6" s="19">
        <f>HEX2DEC(MID(Tabelle1[[#This Row],[Gate Array]], 6, 2))/255</f>
        <v>0.40784313725490196</v>
      </c>
      <c r="I6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float3(0,412; 0,008; 0,408);  // 4: Magenta</v>
      </c>
      <c r="J6" s="6" t="s">
        <v>21</v>
      </c>
      <c r="K6" s="17">
        <f>HEX2DEC(MID(Tabelle1[[#This Row],[ASIC]], 2, 2))/255</f>
        <v>0.40784313725490196</v>
      </c>
      <c r="L6" s="19">
        <f>HEX2DEC(MID(Tabelle1[[#This Row],[ASIC]], 4, 2))/255</f>
        <v>2.7450980392156862E-2</v>
      </c>
      <c r="M6" s="19">
        <f>HEX2DEC(MID(Tabelle1[[#This Row],[ASIC]], 6, 2))/255</f>
        <v>0.39215686274509803</v>
      </c>
      <c r="N6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float3(0,408; 0,027; 0,392);  // 4: Magenta</v>
      </c>
    </row>
    <row r="7" spans="1:14" ht="15" thickBot="1" x14ac:dyDescent="0.25">
      <c r="A7" s="2">
        <v>5</v>
      </c>
      <c r="B7" s="4"/>
      <c r="C7" s="1" t="s">
        <v>92</v>
      </c>
      <c r="D7" s="1" t="s">
        <v>22</v>
      </c>
      <c r="E7" s="3" t="s">
        <v>23</v>
      </c>
      <c r="F7" s="17">
        <f>HEX2DEC(MID(Tabelle1[[#This Row],[Gate Array]], 2, 2))/255</f>
        <v>0.42352941176470588</v>
      </c>
      <c r="G7" s="19">
        <f>HEX2DEC(MID(Tabelle1[[#This Row],[Gate Array]], 4, 2))/255</f>
        <v>7.8431372549019607E-3</v>
      </c>
      <c r="H7" s="19">
        <f>HEX2DEC(MID(Tabelle1[[#This Row],[Gate Array]], 6, 2))/255</f>
        <v>0.94901960784313721</v>
      </c>
      <c r="I7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float3(0,424; 0,008; 0,949);  // 5: Mauve</v>
      </c>
      <c r="J7" s="6" t="s">
        <v>24</v>
      </c>
      <c r="K7" s="17">
        <f>HEX2DEC(MID(Tabelle1[[#This Row],[ASIC]], 2, 2))/255</f>
        <v>0.40784313725490196</v>
      </c>
      <c r="L7" s="19">
        <f>HEX2DEC(MID(Tabelle1[[#This Row],[ASIC]], 4, 2))/255</f>
        <v>2.7450980392156862E-2</v>
      </c>
      <c r="M7" s="19">
        <f>HEX2DEC(MID(Tabelle1[[#This Row],[ASIC]], 6, 2))/255</f>
        <v>0.94509803921568625</v>
      </c>
      <c r="N7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float3(0,408; 0,027; 0,945);  // 5: Mauve</v>
      </c>
    </row>
    <row r="8" spans="1:14" ht="15" thickBot="1" x14ac:dyDescent="0.25">
      <c r="A8" s="2">
        <v>6</v>
      </c>
      <c r="B8" s="4"/>
      <c r="C8" s="1" t="s">
        <v>93</v>
      </c>
      <c r="D8" s="1" t="s">
        <v>25</v>
      </c>
      <c r="E8" s="3" t="s">
        <v>26</v>
      </c>
      <c r="F8" s="17">
        <f>HEX2DEC(MID(Tabelle1[[#This Row],[Gate Array]], 2, 2))/255</f>
        <v>0.95294117647058818</v>
      </c>
      <c r="G8" s="19">
        <f>HEX2DEC(MID(Tabelle1[[#This Row],[Gate Array]], 4, 2))/255</f>
        <v>1.9607843137254902E-2</v>
      </c>
      <c r="H8" s="19">
        <f>HEX2DEC(MID(Tabelle1[[#This Row],[Gate Array]], 6, 2))/255</f>
        <v>2.3529411764705882E-2</v>
      </c>
      <c r="I8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float3(0,953; 0,020; 0,024);  // 6: Bright Red</v>
      </c>
      <c r="J8" s="6" t="s">
        <v>27</v>
      </c>
      <c r="K8" s="17">
        <f>HEX2DEC(MID(Tabelle1[[#This Row],[ASIC]], 2, 2))/255</f>
        <v>0.99215686274509807</v>
      </c>
      <c r="L8" s="19">
        <f>HEX2DEC(MID(Tabelle1[[#This Row],[ASIC]], 4, 2))/255</f>
        <v>2.7450980392156862E-2</v>
      </c>
      <c r="M8" s="19">
        <f>HEX2DEC(MID(Tabelle1[[#This Row],[ASIC]], 6, 2))/255</f>
        <v>1.5686274509803921E-2</v>
      </c>
      <c r="N8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float3(0,992; 0,027; 0,016);  // 6: Bright Red</v>
      </c>
    </row>
    <row r="9" spans="1:14" ht="15" thickBot="1" x14ac:dyDescent="0.25">
      <c r="A9" s="2">
        <v>7</v>
      </c>
      <c r="B9" s="4"/>
      <c r="C9" s="1" t="s">
        <v>94</v>
      </c>
      <c r="D9" s="1" t="s">
        <v>28</v>
      </c>
      <c r="E9" s="3" t="s">
        <v>29</v>
      </c>
      <c r="F9" s="17">
        <f>HEX2DEC(MID(Tabelle1[[#This Row],[Gate Array]], 2, 2))/255</f>
        <v>0.94117647058823528</v>
      </c>
      <c r="G9" s="19">
        <f>HEX2DEC(MID(Tabelle1[[#This Row],[Gate Array]], 4, 2))/255</f>
        <v>7.8431372549019607E-3</v>
      </c>
      <c r="H9" s="19">
        <f>HEX2DEC(MID(Tabelle1[[#This Row],[Gate Array]], 6, 2))/255</f>
        <v>0.40784313725490196</v>
      </c>
      <c r="I9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float3(0,941; 0,008; 0,408);  // 7: Purple</v>
      </c>
      <c r="J9" s="6" t="s">
        <v>30</v>
      </c>
      <c r="K9" s="17">
        <f>HEX2DEC(MID(Tabelle1[[#This Row],[ASIC]], 2, 2))/255</f>
        <v>1</v>
      </c>
      <c r="L9" s="19">
        <f>HEX2DEC(MID(Tabelle1[[#This Row],[ASIC]], 4, 2))/255</f>
        <v>2.7450980392156862E-2</v>
      </c>
      <c r="M9" s="19">
        <f>HEX2DEC(MID(Tabelle1[[#This Row],[ASIC]], 6, 2))/255</f>
        <v>0.39215686274509803</v>
      </c>
      <c r="N9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float3(1,000; 0,027; 0,392);  // 7: Purple</v>
      </c>
    </row>
    <row r="10" spans="1:14" ht="15" thickBot="1" x14ac:dyDescent="0.25">
      <c r="A10" s="2">
        <v>8</v>
      </c>
      <c r="B10" s="4"/>
      <c r="C10" s="1" t="s">
        <v>95</v>
      </c>
      <c r="D10" s="1" t="s">
        <v>31</v>
      </c>
      <c r="E10" s="3" t="s">
        <v>32</v>
      </c>
      <c r="F10" s="17">
        <f>HEX2DEC(MID(Tabelle1[[#This Row],[Gate Array]], 2, 2))/255</f>
        <v>0.95294117647058818</v>
      </c>
      <c r="G10" s="19">
        <f>HEX2DEC(MID(Tabelle1[[#This Row],[Gate Array]], 4, 2))/255</f>
        <v>7.8431372549019607E-3</v>
      </c>
      <c r="H10" s="19">
        <f>HEX2DEC(MID(Tabelle1[[#This Row],[Gate Array]], 6, 2))/255</f>
        <v>0.95686274509803926</v>
      </c>
      <c r="I10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float3(0,953; 0,008; 0,957);  // 8: Bright Magenta</v>
      </c>
      <c r="J10" s="6" t="s">
        <v>33</v>
      </c>
      <c r="K10" s="17">
        <f>HEX2DEC(MID(Tabelle1[[#This Row],[ASIC]], 2, 2))/255</f>
        <v>0.99215686274509807</v>
      </c>
      <c r="L10" s="19">
        <f>HEX2DEC(MID(Tabelle1[[#This Row],[ASIC]], 4, 2))/255</f>
        <v>2.7450980392156862E-2</v>
      </c>
      <c r="M10" s="19">
        <f>HEX2DEC(MID(Tabelle1[[#This Row],[ASIC]], 6, 2))/255</f>
        <v>0.94901960784313721</v>
      </c>
      <c r="N10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float3(0,992; 0,027; 0,949);  // 8: Bright Magenta</v>
      </c>
    </row>
    <row r="11" spans="1:14" ht="15" thickBot="1" x14ac:dyDescent="0.25">
      <c r="A11" s="2">
        <v>9</v>
      </c>
      <c r="B11" s="4"/>
      <c r="C11" s="1" t="s">
        <v>5</v>
      </c>
      <c r="D11" s="1" t="s">
        <v>34</v>
      </c>
      <c r="E11" s="3" t="s">
        <v>35</v>
      </c>
      <c r="F11" s="17">
        <f>HEX2DEC(MID(Tabelle1[[#This Row],[Gate Array]], 2, 2))/255</f>
        <v>7.8431372549019607E-3</v>
      </c>
      <c r="G11" s="19">
        <f>HEX2DEC(MID(Tabelle1[[#This Row],[Gate Array]], 4, 2))/255</f>
        <v>0.47058823529411764</v>
      </c>
      <c r="H11" s="19">
        <f>HEX2DEC(MID(Tabelle1[[#This Row],[Gate Array]], 6, 2))/255</f>
        <v>3.9215686274509803E-3</v>
      </c>
      <c r="I11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float3(0,008; 0,471; 0,004);  // 9: Green</v>
      </c>
      <c r="J11" s="6" t="s">
        <v>36</v>
      </c>
      <c r="K11" s="17">
        <f>HEX2DEC(MID(Tabelle1[[#This Row],[ASIC]], 2, 2))/255</f>
        <v>1.5686274509803921E-2</v>
      </c>
      <c r="L11" s="19">
        <f>HEX2DEC(MID(Tabelle1[[#This Row],[ASIC]], 4, 2))/255</f>
        <v>0.40392156862745099</v>
      </c>
      <c r="M11" s="19">
        <f>HEX2DEC(MID(Tabelle1[[#This Row],[ASIC]], 6, 2))/255</f>
        <v>1.1764705882352941E-2</v>
      </c>
      <c r="N11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float3(0,016; 0,404; 0,012);  // 9: Green</v>
      </c>
    </row>
    <row r="12" spans="1:14" ht="15" thickBot="1" x14ac:dyDescent="0.25">
      <c r="A12" s="2">
        <v>10</v>
      </c>
      <c r="B12" s="4"/>
      <c r="C12" s="1" t="s">
        <v>96</v>
      </c>
      <c r="D12" s="1" t="s">
        <v>37</v>
      </c>
      <c r="E12" s="3" t="s">
        <v>38</v>
      </c>
      <c r="F12" s="17">
        <f>HEX2DEC(MID(Tabelle1[[#This Row],[Gate Array]], 2, 2))/255</f>
        <v>0</v>
      </c>
      <c r="G12" s="19">
        <f>HEX2DEC(MID(Tabelle1[[#This Row],[Gate Array]], 4, 2))/255</f>
        <v>0.47058823529411764</v>
      </c>
      <c r="H12" s="19">
        <f>HEX2DEC(MID(Tabelle1[[#This Row],[Gate Array]], 6, 2))/255</f>
        <v>0.40784313725490196</v>
      </c>
      <c r="I12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float3(0,000; 0,471; 0,408);  // 10: Cyan</v>
      </c>
      <c r="J12" s="6" t="s">
        <v>39</v>
      </c>
      <c r="K12" s="17">
        <f>HEX2DEC(MID(Tabelle1[[#This Row],[ASIC]], 2, 2))/255</f>
        <v>1.5686274509803921E-2</v>
      </c>
      <c r="L12" s="19">
        <f>HEX2DEC(MID(Tabelle1[[#This Row],[ASIC]], 4, 2))/255</f>
        <v>0.40392156862745099</v>
      </c>
      <c r="M12" s="19">
        <f>HEX2DEC(MID(Tabelle1[[#This Row],[ASIC]], 6, 2))/255</f>
        <v>0.39215686274509803</v>
      </c>
      <c r="N12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float3(0,016; 0,404; 0,392);  // 10: Cyan</v>
      </c>
    </row>
    <row r="13" spans="1:14" ht="15" thickBot="1" x14ac:dyDescent="0.25">
      <c r="A13" s="2">
        <v>11</v>
      </c>
      <c r="B13" s="4"/>
      <c r="C13" s="1" t="s">
        <v>97</v>
      </c>
      <c r="D13" s="1" t="s">
        <v>40</v>
      </c>
      <c r="E13" s="3" t="s">
        <v>41</v>
      </c>
      <c r="F13" s="17">
        <f>HEX2DEC(MID(Tabelle1[[#This Row],[Gate Array]], 2, 2))/255</f>
        <v>4.7058823529411764E-2</v>
      </c>
      <c r="G13" s="19">
        <f>HEX2DEC(MID(Tabelle1[[#This Row],[Gate Array]], 4, 2))/255</f>
        <v>0.4823529411764706</v>
      </c>
      <c r="H13" s="19">
        <f>HEX2DEC(MID(Tabelle1[[#This Row],[Gate Array]], 6, 2))/255</f>
        <v>0.95686274509803926</v>
      </c>
      <c r="I13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float3(0,047; 0,482; 0,957);  // 11: Sky Blue</v>
      </c>
      <c r="J13" s="6" t="s">
        <v>42</v>
      </c>
      <c r="K13" s="17">
        <f>HEX2DEC(MID(Tabelle1[[#This Row],[ASIC]], 2, 2))/255</f>
        <v>1.9607843137254902E-2</v>
      </c>
      <c r="L13" s="19">
        <f>HEX2DEC(MID(Tabelle1[[#This Row],[ASIC]], 4, 2))/255</f>
        <v>0.40392156862745099</v>
      </c>
      <c r="M13" s="19">
        <f>HEX2DEC(MID(Tabelle1[[#This Row],[ASIC]], 6, 2))/255</f>
        <v>0.94509803921568625</v>
      </c>
      <c r="N13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float3(0,020; 0,404; 0,945);  // 11: Sky Blue</v>
      </c>
    </row>
    <row r="14" spans="1:14" ht="15" thickBot="1" x14ac:dyDescent="0.25">
      <c r="A14" s="2">
        <v>12</v>
      </c>
      <c r="B14" s="4"/>
      <c r="C14" s="1" t="s">
        <v>98</v>
      </c>
      <c r="D14" s="1" t="s">
        <v>43</v>
      </c>
      <c r="E14" s="3" t="s">
        <v>44</v>
      </c>
      <c r="F14" s="17">
        <f>HEX2DEC(MID(Tabelle1[[#This Row],[Gate Array]], 2, 2))/255</f>
        <v>0.43137254901960786</v>
      </c>
      <c r="G14" s="19">
        <f>HEX2DEC(MID(Tabelle1[[#This Row],[Gate Array]], 4, 2))/255</f>
        <v>0.4823529411764706</v>
      </c>
      <c r="H14" s="19">
        <f>HEX2DEC(MID(Tabelle1[[#This Row],[Gate Array]], 6, 2))/255</f>
        <v>3.9215686274509803E-3</v>
      </c>
      <c r="I14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float3(0,431; 0,482; 0,004);  // 12: Yellow</v>
      </c>
      <c r="J14" s="6" t="s">
        <v>45</v>
      </c>
      <c r="K14" s="17">
        <f>HEX2DEC(MID(Tabelle1[[#This Row],[ASIC]], 2, 2))/255</f>
        <v>0.40784313725490196</v>
      </c>
      <c r="L14" s="19">
        <f>HEX2DEC(MID(Tabelle1[[#This Row],[ASIC]], 4, 2))/255</f>
        <v>0.40392156862745099</v>
      </c>
      <c r="M14" s="19">
        <f>HEX2DEC(MID(Tabelle1[[#This Row],[ASIC]], 6, 2))/255</f>
        <v>1.5686274509803921E-2</v>
      </c>
      <c r="N14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float3(0,408; 0,404; 0,016);  // 12: Yellow</v>
      </c>
    </row>
    <row r="15" spans="1:14" ht="15" thickBot="1" x14ac:dyDescent="0.25">
      <c r="A15" s="2">
        <v>13</v>
      </c>
      <c r="B15" s="4"/>
      <c r="C15" s="1" t="s">
        <v>99</v>
      </c>
      <c r="D15" s="1" t="s">
        <v>46</v>
      </c>
      <c r="E15" s="3" t="s">
        <v>47</v>
      </c>
      <c r="F15" s="17">
        <f>HEX2DEC(MID(Tabelle1[[#This Row],[Gate Array]], 2, 2))/255</f>
        <v>0.43137254901960786</v>
      </c>
      <c r="G15" s="19">
        <f>HEX2DEC(MID(Tabelle1[[#This Row],[Gate Array]], 4, 2))/255</f>
        <v>0.49019607843137253</v>
      </c>
      <c r="H15" s="19">
        <f>HEX2DEC(MID(Tabelle1[[#This Row],[Gate Array]], 6, 2))/255</f>
        <v>0.41960784313725491</v>
      </c>
      <c r="I15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float3(0,431; 0,490; 0,420);  // 13: White</v>
      </c>
      <c r="J15" s="6" t="s">
        <v>48</v>
      </c>
      <c r="K15" s="17">
        <f>HEX2DEC(MID(Tabelle1[[#This Row],[ASIC]], 2, 2))/255</f>
        <v>0.40784313725490196</v>
      </c>
      <c r="L15" s="19">
        <f>HEX2DEC(MID(Tabelle1[[#This Row],[ASIC]], 4, 2))/255</f>
        <v>0.40392156862745099</v>
      </c>
      <c r="M15" s="19">
        <f>HEX2DEC(MID(Tabelle1[[#This Row],[ASIC]], 6, 2))/255</f>
        <v>0.39215686274509803</v>
      </c>
      <c r="N15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float3(0,408; 0,404; 0,392);  // 13: White</v>
      </c>
    </row>
    <row r="16" spans="1:14" ht="15" thickBot="1" x14ac:dyDescent="0.25">
      <c r="A16" s="2">
        <v>14</v>
      </c>
      <c r="B16" s="4"/>
      <c r="C16" s="1" t="s">
        <v>100</v>
      </c>
      <c r="D16" s="1" t="s">
        <v>49</v>
      </c>
      <c r="E16" s="3" t="s">
        <v>50</v>
      </c>
      <c r="F16" s="17">
        <f>HEX2DEC(MID(Tabelle1[[#This Row],[Gate Array]], 2, 2))/255</f>
        <v>0.43137254901960786</v>
      </c>
      <c r="G16" s="19">
        <f>HEX2DEC(MID(Tabelle1[[#This Row],[Gate Array]], 4, 2))/255</f>
        <v>0.4823529411764706</v>
      </c>
      <c r="H16" s="19">
        <f>HEX2DEC(MID(Tabelle1[[#This Row],[Gate Array]], 6, 2))/255</f>
        <v>0.96470588235294119</v>
      </c>
      <c r="I16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float3(0,431; 0,482; 0,965);  // 14: Pastel Blue</v>
      </c>
      <c r="J16" s="6" t="s">
        <v>51</v>
      </c>
      <c r="K16" s="17">
        <f>HEX2DEC(MID(Tabelle1[[#This Row],[ASIC]], 2, 2))/255</f>
        <v>0.40784313725490196</v>
      </c>
      <c r="L16" s="19">
        <f>HEX2DEC(MID(Tabelle1[[#This Row],[ASIC]], 4, 2))/255</f>
        <v>0.40392156862745099</v>
      </c>
      <c r="M16" s="19">
        <f>HEX2DEC(MID(Tabelle1[[#This Row],[ASIC]], 6, 2))/255</f>
        <v>0.94509803921568625</v>
      </c>
      <c r="N16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float3(0,408; 0,404; 0,945);  // 14: Pastel Blue</v>
      </c>
    </row>
    <row r="17" spans="1:14" ht="15" thickBot="1" x14ac:dyDescent="0.25">
      <c r="A17" s="2">
        <v>15</v>
      </c>
      <c r="B17" s="4"/>
      <c r="C17" s="1" t="s">
        <v>101</v>
      </c>
      <c r="D17" s="1" t="s">
        <v>52</v>
      </c>
      <c r="E17" s="3" t="s">
        <v>53</v>
      </c>
      <c r="F17" s="17">
        <f>HEX2DEC(MID(Tabelle1[[#This Row],[Gate Array]], 2, 2))/255</f>
        <v>0.95294117647058818</v>
      </c>
      <c r="G17" s="19">
        <f>HEX2DEC(MID(Tabelle1[[#This Row],[Gate Array]], 4, 2))/255</f>
        <v>0.49019607843137253</v>
      </c>
      <c r="H17" s="19">
        <f>HEX2DEC(MID(Tabelle1[[#This Row],[Gate Array]], 6, 2))/255</f>
        <v>5.0980392156862744E-2</v>
      </c>
      <c r="I17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float3(0,953; 0,490; 0,051);  // 15: Orange</v>
      </c>
      <c r="J17" s="6" t="s">
        <v>54</v>
      </c>
      <c r="K17" s="17">
        <f>HEX2DEC(MID(Tabelle1[[#This Row],[ASIC]], 2, 2))/255</f>
        <v>0.99215686274509807</v>
      </c>
      <c r="L17" s="19">
        <f>HEX2DEC(MID(Tabelle1[[#This Row],[ASIC]], 4, 2))/255</f>
        <v>0.40392156862745099</v>
      </c>
      <c r="M17" s="19">
        <f>HEX2DEC(MID(Tabelle1[[#This Row],[ASIC]], 6, 2))/255</f>
        <v>1.5686274509803921E-2</v>
      </c>
      <c r="N17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float3(0,992; 0,404; 0,016);  // 15: Orange</v>
      </c>
    </row>
    <row r="18" spans="1:14" ht="15" thickBot="1" x14ac:dyDescent="0.25">
      <c r="A18" s="2">
        <v>16</v>
      </c>
      <c r="B18" s="4"/>
      <c r="C18" s="1" t="s">
        <v>102</v>
      </c>
      <c r="D18" s="1" t="s">
        <v>55</v>
      </c>
      <c r="E18" s="3" t="s">
        <v>56</v>
      </c>
      <c r="F18" s="17">
        <f>HEX2DEC(MID(Tabelle1[[#This Row],[Gate Array]], 2, 2))/255</f>
        <v>0.95294117647058818</v>
      </c>
      <c r="G18" s="19">
        <f>HEX2DEC(MID(Tabelle1[[#This Row],[Gate Array]], 4, 2))/255</f>
        <v>0.49019607843137253</v>
      </c>
      <c r="H18" s="19">
        <f>HEX2DEC(MID(Tabelle1[[#This Row],[Gate Array]], 6, 2))/255</f>
        <v>0.41960784313725491</v>
      </c>
      <c r="I18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float3(0,953; 0,490; 0,420);  // 16: Pink</v>
      </c>
      <c r="J18" s="6" t="s">
        <v>57</v>
      </c>
      <c r="K18" s="17">
        <f>HEX2DEC(MID(Tabelle1[[#This Row],[ASIC]], 2, 2))/255</f>
        <v>0.99215686274509807</v>
      </c>
      <c r="L18" s="19">
        <f>HEX2DEC(MID(Tabelle1[[#This Row],[ASIC]], 4, 2))/255</f>
        <v>0.40392156862745099</v>
      </c>
      <c r="M18" s="19">
        <f>HEX2DEC(MID(Tabelle1[[#This Row],[ASIC]], 6, 2))/255</f>
        <v>0.38823529411764707</v>
      </c>
      <c r="N18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float3(0,992; 0,404; 0,388);  // 16: Pink</v>
      </c>
    </row>
    <row r="19" spans="1:14" ht="15" thickBot="1" x14ac:dyDescent="0.25">
      <c r="A19" s="2">
        <v>17</v>
      </c>
      <c r="B19" s="4"/>
      <c r="C19" s="1" t="s">
        <v>103</v>
      </c>
      <c r="D19" s="1" t="s">
        <v>58</v>
      </c>
      <c r="E19" s="3" t="s">
        <v>59</v>
      </c>
      <c r="F19" s="17">
        <f>HEX2DEC(MID(Tabelle1[[#This Row],[Gate Array]], 2, 2))/255</f>
        <v>0.98039215686274506</v>
      </c>
      <c r="G19" s="19">
        <f>HEX2DEC(MID(Tabelle1[[#This Row],[Gate Array]], 4, 2))/255</f>
        <v>0.50196078431372548</v>
      </c>
      <c r="H19" s="19">
        <f>HEX2DEC(MID(Tabelle1[[#This Row],[Gate Array]], 6, 2))/255</f>
        <v>0.97647058823529409</v>
      </c>
      <c r="I19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float3(0,980; 0,502; 0,976);  // 17: Pastel Magenta</v>
      </c>
      <c r="J19" s="6" t="s">
        <v>60</v>
      </c>
      <c r="K19" s="17">
        <f>HEX2DEC(MID(Tabelle1[[#This Row],[ASIC]], 2, 2))/255</f>
        <v>0.99215686274509807</v>
      </c>
      <c r="L19" s="19">
        <f>HEX2DEC(MID(Tabelle1[[#This Row],[ASIC]], 4, 2))/255</f>
        <v>0.40392156862745099</v>
      </c>
      <c r="M19" s="19">
        <f>HEX2DEC(MID(Tabelle1[[#This Row],[ASIC]], 6, 2))/255</f>
        <v>0.94509803921568625</v>
      </c>
      <c r="N19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float3(0,992; 0,404; 0,945);  // 17: Pastel Magenta</v>
      </c>
    </row>
    <row r="20" spans="1:14" ht="15" thickBot="1" x14ac:dyDescent="0.25">
      <c r="A20" s="2">
        <v>18</v>
      </c>
      <c r="B20" s="4"/>
      <c r="C20" s="1" t="s">
        <v>104</v>
      </c>
      <c r="D20" s="1" t="s">
        <v>61</v>
      </c>
      <c r="E20" s="3" t="s">
        <v>62</v>
      </c>
      <c r="F20" s="17">
        <f>HEX2DEC(MID(Tabelle1[[#This Row],[Gate Array]], 2, 2))/255</f>
        <v>7.8431372549019607E-3</v>
      </c>
      <c r="G20" s="19">
        <f>HEX2DEC(MID(Tabelle1[[#This Row],[Gate Array]], 4, 2))/255</f>
        <v>0.94117647058823528</v>
      </c>
      <c r="H20" s="19">
        <f>HEX2DEC(MID(Tabelle1[[#This Row],[Gate Array]], 6, 2))/255</f>
        <v>3.9215686274509803E-3</v>
      </c>
      <c r="I20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float3(0,008; 0,941; 0,004);  // 18: Bright Green</v>
      </c>
      <c r="J20" s="6" t="s">
        <v>63</v>
      </c>
      <c r="K20" s="17">
        <f>HEX2DEC(MID(Tabelle1[[#This Row],[ASIC]], 2, 2))/255</f>
        <v>1.5686274509803921E-2</v>
      </c>
      <c r="L20" s="19">
        <f>HEX2DEC(MID(Tabelle1[[#This Row],[ASIC]], 4, 2))/255</f>
        <v>0.96078431372549022</v>
      </c>
      <c r="M20" s="19">
        <f>HEX2DEC(MID(Tabelle1[[#This Row],[ASIC]], 6, 2))/255</f>
        <v>7.8431372549019607E-3</v>
      </c>
      <c r="N20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float3(0,016; 0,961; 0,008);  // 18: Bright Green</v>
      </c>
    </row>
    <row r="21" spans="1:14" ht="15" thickBot="1" x14ac:dyDescent="0.25">
      <c r="A21" s="2">
        <v>19</v>
      </c>
      <c r="B21" s="4"/>
      <c r="C21" s="1" t="s">
        <v>105</v>
      </c>
      <c r="D21" s="1" t="s">
        <v>64</v>
      </c>
      <c r="E21" s="3" t="s">
        <v>65</v>
      </c>
      <c r="F21" s="17">
        <f>HEX2DEC(MID(Tabelle1[[#This Row],[Gate Array]], 2, 2))/255</f>
        <v>0</v>
      </c>
      <c r="G21" s="19">
        <f>HEX2DEC(MID(Tabelle1[[#This Row],[Gate Array]], 4, 2))/255</f>
        <v>0.95294117647058818</v>
      </c>
      <c r="H21" s="19">
        <f>HEX2DEC(MID(Tabelle1[[#This Row],[Gate Array]], 6, 2))/255</f>
        <v>0.41960784313725491</v>
      </c>
      <c r="I21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float3(0,000; 0,953; 0,420);  // 19: Sea Green</v>
      </c>
      <c r="J21" s="6" t="s">
        <v>66</v>
      </c>
      <c r="K21" s="17">
        <f>HEX2DEC(MID(Tabelle1[[#This Row],[ASIC]], 2, 2))/255</f>
        <v>1.5686274509803921E-2</v>
      </c>
      <c r="L21" s="19">
        <f>HEX2DEC(MID(Tabelle1[[#This Row],[ASIC]], 4, 2))/255</f>
        <v>0.96078431372549022</v>
      </c>
      <c r="M21" s="19">
        <f>HEX2DEC(MID(Tabelle1[[#This Row],[ASIC]], 6, 2))/255</f>
        <v>0.3843137254901961</v>
      </c>
      <c r="N21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float3(0,016; 0,961; 0,384);  // 19: Sea Green</v>
      </c>
    </row>
    <row r="22" spans="1:14" ht="15" thickBot="1" x14ac:dyDescent="0.25">
      <c r="A22" s="2">
        <v>20</v>
      </c>
      <c r="B22" s="4"/>
      <c r="C22" s="1" t="s">
        <v>106</v>
      </c>
      <c r="D22" s="1" t="s">
        <v>67</v>
      </c>
      <c r="E22" s="3" t="s">
        <v>68</v>
      </c>
      <c r="F22" s="17">
        <f>HEX2DEC(MID(Tabelle1[[#This Row],[Gate Array]], 2, 2))/255</f>
        <v>5.8823529411764705E-2</v>
      </c>
      <c r="G22" s="19">
        <f>HEX2DEC(MID(Tabelle1[[#This Row],[Gate Array]], 4, 2))/255</f>
        <v>0.95294117647058818</v>
      </c>
      <c r="H22" s="19">
        <f>HEX2DEC(MID(Tabelle1[[#This Row],[Gate Array]], 6, 2))/255</f>
        <v>0.94901960784313721</v>
      </c>
      <c r="I22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float3(0,059; 0,953; 0,949);  // 20: Bright Cyan</v>
      </c>
      <c r="J22" s="6" t="s">
        <v>69</v>
      </c>
      <c r="K22" s="17">
        <f>HEX2DEC(MID(Tabelle1[[#This Row],[ASIC]], 2, 2))/255</f>
        <v>1.5686274509803921E-2</v>
      </c>
      <c r="L22" s="19">
        <f>HEX2DEC(MID(Tabelle1[[#This Row],[ASIC]], 4, 2))/255</f>
        <v>0.96078431372549022</v>
      </c>
      <c r="M22" s="19">
        <f>HEX2DEC(MID(Tabelle1[[#This Row],[ASIC]], 6, 2))/255</f>
        <v>0.94509803921568625</v>
      </c>
      <c r="N22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float3(0,016; 0,961; 0,945);  // 20: Bright Cyan</v>
      </c>
    </row>
    <row r="23" spans="1:14" ht="15" thickBot="1" x14ac:dyDescent="0.25">
      <c r="A23" s="2">
        <v>21</v>
      </c>
      <c r="B23" s="4"/>
      <c r="C23" s="1" t="s">
        <v>107</v>
      </c>
      <c r="D23" s="1" t="s">
        <v>70</v>
      </c>
      <c r="E23" s="3" t="s">
        <v>71</v>
      </c>
      <c r="F23" s="17">
        <f>HEX2DEC(MID(Tabelle1[[#This Row],[Gate Array]], 2, 2))/255</f>
        <v>0.44313725490196076</v>
      </c>
      <c r="G23" s="19">
        <f>HEX2DEC(MID(Tabelle1[[#This Row],[Gate Array]], 4, 2))/255</f>
        <v>0.96078431372549022</v>
      </c>
      <c r="H23" s="19">
        <f>HEX2DEC(MID(Tabelle1[[#This Row],[Gate Array]], 6, 2))/255</f>
        <v>1.5686274509803921E-2</v>
      </c>
      <c r="I23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float3(0,443; 0,961; 0,016);  // 21: Lime</v>
      </c>
      <c r="J23" s="6" t="s">
        <v>72</v>
      </c>
      <c r="K23" s="17">
        <f>HEX2DEC(MID(Tabelle1[[#This Row],[ASIC]], 2, 2))/255</f>
        <v>0.40784313725490196</v>
      </c>
      <c r="L23" s="19">
        <f>HEX2DEC(MID(Tabelle1[[#This Row],[ASIC]], 4, 2))/255</f>
        <v>0.96078431372549022</v>
      </c>
      <c r="M23" s="19">
        <f>HEX2DEC(MID(Tabelle1[[#This Row],[ASIC]], 6, 2))/255</f>
        <v>0</v>
      </c>
      <c r="N23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float3(0,408; 0,961; 0,000);  // 21: Lime</v>
      </c>
    </row>
    <row r="24" spans="1:14" ht="15" thickBot="1" x14ac:dyDescent="0.25">
      <c r="A24" s="2">
        <v>22</v>
      </c>
      <c r="B24" s="4"/>
      <c r="C24" s="1" t="s">
        <v>108</v>
      </c>
      <c r="D24" s="1" t="s">
        <v>73</v>
      </c>
      <c r="E24" s="3" t="s">
        <v>74</v>
      </c>
      <c r="F24" s="17">
        <f>HEX2DEC(MID(Tabelle1[[#This Row],[Gate Array]], 2, 2))/255</f>
        <v>0.44313725490196076</v>
      </c>
      <c r="G24" s="19">
        <f>HEX2DEC(MID(Tabelle1[[#This Row],[Gate Array]], 4, 2))/255</f>
        <v>0.95294117647058818</v>
      </c>
      <c r="H24" s="19">
        <f>HEX2DEC(MID(Tabelle1[[#This Row],[Gate Array]], 6, 2))/255</f>
        <v>0.41960784313725491</v>
      </c>
      <c r="I24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float3(0,443; 0,953; 0,420);  // 22: Pastel Green</v>
      </c>
      <c r="J24" s="6" t="s">
        <v>75</v>
      </c>
      <c r="K24" s="17">
        <f>HEX2DEC(MID(Tabelle1[[#This Row],[ASIC]], 2, 2))/255</f>
        <v>0.40784313725490196</v>
      </c>
      <c r="L24" s="19">
        <f>HEX2DEC(MID(Tabelle1[[#This Row],[ASIC]], 4, 2))/255</f>
        <v>0.96078431372549022</v>
      </c>
      <c r="M24" s="19">
        <f>HEX2DEC(MID(Tabelle1[[#This Row],[ASIC]], 6, 2))/255</f>
        <v>0.39215686274509803</v>
      </c>
      <c r="N24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float3(0,408; 0,961; 0,392);  // 22: Pastel Green</v>
      </c>
    </row>
    <row r="25" spans="1:14" ht="15" thickBot="1" x14ac:dyDescent="0.25">
      <c r="A25" s="2">
        <v>23</v>
      </c>
      <c r="B25" s="4"/>
      <c r="C25" s="1" t="s">
        <v>109</v>
      </c>
      <c r="D25" s="1" t="s">
        <v>76</v>
      </c>
      <c r="E25" s="3" t="s">
        <v>77</v>
      </c>
      <c r="F25" s="17">
        <f>HEX2DEC(MID(Tabelle1[[#This Row],[Gate Array]], 2, 2))/255</f>
        <v>0.44313725490196076</v>
      </c>
      <c r="G25" s="19">
        <f>HEX2DEC(MID(Tabelle1[[#This Row],[Gate Array]], 4, 2))/255</f>
        <v>0.95294117647058818</v>
      </c>
      <c r="H25" s="19">
        <f>HEX2DEC(MID(Tabelle1[[#This Row],[Gate Array]], 6, 2))/255</f>
        <v>0.95686274509803926</v>
      </c>
      <c r="I25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float3(0,443; 0,953; 0,957);  // 23: Pastel Cyan</v>
      </c>
      <c r="J25" s="6" t="s">
        <v>78</v>
      </c>
      <c r="K25" s="17">
        <f>HEX2DEC(MID(Tabelle1[[#This Row],[ASIC]], 2, 2))/255</f>
        <v>0.40784313725490196</v>
      </c>
      <c r="L25" s="19">
        <f>HEX2DEC(MID(Tabelle1[[#This Row],[ASIC]], 4, 2))/255</f>
        <v>0.96078431372549022</v>
      </c>
      <c r="M25" s="19">
        <f>HEX2DEC(MID(Tabelle1[[#This Row],[ASIC]], 6, 2))/255</f>
        <v>0.94509803921568625</v>
      </c>
      <c r="N25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float3(0,408; 0,961; 0,945);  // 23: Pastel Cyan</v>
      </c>
    </row>
    <row r="26" spans="1:14" ht="15" thickBot="1" x14ac:dyDescent="0.25">
      <c r="A26" s="2">
        <v>24</v>
      </c>
      <c r="B26" s="4"/>
      <c r="C26" s="1" t="s">
        <v>110</v>
      </c>
      <c r="D26" s="1" t="s">
        <v>79</v>
      </c>
      <c r="E26" s="3" t="s">
        <v>80</v>
      </c>
      <c r="F26" s="17">
        <f>HEX2DEC(MID(Tabelle1[[#This Row],[Gate Array]], 2, 2))/255</f>
        <v>0.95294117647058818</v>
      </c>
      <c r="G26" s="19">
        <f>HEX2DEC(MID(Tabelle1[[#This Row],[Gate Array]], 4, 2))/255</f>
        <v>0.95294117647058818</v>
      </c>
      <c r="H26" s="19">
        <f>HEX2DEC(MID(Tabelle1[[#This Row],[Gate Array]], 6, 2))/255</f>
        <v>5.0980392156862744E-2</v>
      </c>
      <c r="I26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float3(0,953; 0,953; 0,051);  // 24: Bright Yellow</v>
      </c>
      <c r="J26" s="6" t="s">
        <v>81</v>
      </c>
      <c r="K26" s="17">
        <f>HEX2DEC(MID(Tabelle1[[#This Row],[ASIC]], 2, 2))/255</f>
        <v>0.99607843137254903</v>
      </c>
      <c r="L26" s="19">
        <f>HEX2DEC(MID(Tabelle1[[#This Row],[ASIC]], 4, 2))/255</f>
        <v>0.96078431372549022</v>
      </c>
      <c r="M26" s="19">
        <f>HEX2DEC(MID(Tabelle1[[#This Row],[ASIC]], 6, 2))/255</f>
        <v>1.5686274509803921E-2</v>
      </c>
      <c r="N26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float3(0,996; 0,961; 0,016);  // 24: Bright Yellow</v>
      </c>
    </row>
    <row r="27" spans="1:14" ht="15" thickBot="1" x14ac:dyDescent="0.25">
      <c r="A27" s="2">
        <v>25</v>
      </c>
      <c r="B27" s="4"/>
      <c r="C27" s="1" t="s">
        <v>111</v>
      </c>
      <c r="D27" s="1" t="s">
        <v>82</v>
      </c>
      <c r="E27" s="3" t="s">
        <v>83</v>
      </c>
      <c r="F27" s="17">
        <f>HEX2DEC(MID(Tabelle1[[#This Row],[Gate Array]], 2, 2))/255</f>
        <v>0.95294117647058818</v>
      </c>
      <c r="G27" s="19">
        <f>HEX2DEC(MID(Tabelle1[[#This Row],[Gate Array]], 4, 2))/255</f>
        <v>0.95294117647058818</v>
      </c>
      <c r="H27" s="19">
        <f>HEX2DEC(MID(Tabelle1[[#This Row],[Gate Array]], 6, 2))/255</f>
        <v>0.42745098039215684</v>
      </c>
      <c r="I27" s="15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float3(0,953; 0,953; 0,427);  // 25: Pastel Yellow</v>
      </c>
      <c r="J27" s="6" t="s">
        <v>84</v>
      </c>
      <c r="K27" s="17">
        <f>HEX2DEC(MID(Tabelle1[[#This Row],[ASIC]], 2, 2))/255</f>
        <v>0.99215686274509807</v>
      </c>
      <c r="L27" s="19">
        <f>HEX2DEC(MID(Tabelle1[[#This Row],[ASIC]], 4, 2))/255</f>
        <v>0.96078431372549022</v>
      </c>
      <c r="M27" s="19">
        <f>HEX2DEC(MID(Tabelle1[[#This Row],[ASIC]], 6, 2))/255</f>
        <v>0.38823529411764707</v>
      </c>
      <c r="N27" s="22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float3(0,992; 0,961; 0,388);  // 25: Pastel Yellow</v>
      </c>
    </row>
    <row r="28" spans="1:14" x14ac:dyDescent="0.2">
      <c r="A28" s="21">
        <v>26</v>
      </c>
      <c r="B28" s="11"/>
      <c r="C28" s="12" t="s">
        <v>112</v>
      </c>
      <c r="D28" s="12" t="s">
        <v>85</v>
      </c>
      <c r="E28" s="13" t="s">
        <v>86</v>
      </c>
      <c r="F28" s="18">
        <f>HEX2DEC(MID(Tabelle1[[#This Row],[Gate Array]], 2, 2))/255</f>
        <v>1</v>
      </c>
      <c r="G28" s="20">
        <f>HEX2DEC(MID(Tabelle1[[#This Row],[Gate Array]], 4, 2))/255</f>
        <v>0.95294117647058818</v>
      </c>
      <c r="H28" s="20">
        <f>HEX2DEC(MID(Tabelle1[[#This Row],[Gate Array]], 6, 2))/255</f>
        <v>0.97647058823529409</v>
      </c>
      <c r="I28" s="16" t="str">
        <f xml:space="preserve"> "float3(" &amp; TEXT(Tabelle1[[#This Row],[GA-R]],"0,000") &amp; "; " &amp; TEXT(Tabelle1[[#This Row],[GA-G]],"0,000") &amp; "; " &amp; TEXT(Tabelle1[[#This Row],[GA-B]],"0,000") &amp; ");  // " &amp; Tabelle1[BASIC] &amp; ": " &amp; Tabelle1[Name]</f>
        <v>float3(1,000; 0,953; 0,976);  // 26: Bright White</v>
      </c>
      <c r="J28" s="14" t="s">
        <v>87</v>
      </c>
      <c r="K28" s="18">
        <f>HEX2DEC(MID(Tabelle1[[#This Row],[ASIC]], 2, 2))/255</f>
        <v>0.99215686274509807</v>
      </c>
      <c r="L28" s="20">
        <f>HEX2DEC(MID(Tabelle1[[#This Row],[ASIC]], 4, 2))/255</f>
        <v>0.96078431372549022</v>
      </c>
      <c r="M28" s="20">
        <f>HEX2DEC(MID(Tabelle1[[#This Row],[ASIC]], 6, 2))/255</f>
        <v>0.94117647058823528</v>
      </c>
      <c r="N28" s="23" t="str">
        <f xml:space="preserve"> "float3(" &amp; TEXT(Tabelle1[[#This Row],[ASIC-R]],"0,000") &amp; "; " &amp; TEXT(Tabelle1[[#This Row],[ASIC-G]],"0,000") &amp; "; " &amp; TEXT(Tabelle1[[#This Row],[ASIC-B]],"0,000") &amp; ");  // " &amp; Tabelle1[BASIC] &amp; ": " &amp; Tabelle1[Name]</f>
        <v>float3(0,992; 0,961; 0,941);  // 26: Bright White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abSelected="1" workbookViewId="0">
      <selection activeCell="B11" sqref="B11:AA11"/>
    </sheetView>
  </sheetViews>
  <sheetFormatPr baseColWidth="10" defaultColWidth="5.5" defaultRowHeight="27.75" customHeight="1" x14ac:dyDescent="0.2"/>
  <cols>
    <col min="10" max="10" width="1.875" customWidth="1"/>
    <col min="11" max="18" width="7" customWidth="1"/>
    <col min="19" max="19" width="1.625" customWidth="1"/>
    <col min="20" max="27" width="7.25" customWidth="1"/>
    <col min="28" max="28" width="1.875" customWidth="1"/>
    <col min="29" max="29" width="53.25" customWidth="1"/>
  </cols>
  <sheetData>
    <row r="1" spans="1:29" ht="27.75" customHeight="1" thickBot="1" x14ac:dyDescent="0.25">
      <c r="A1" s="34">
        <f>COUNTIF(B2:I9, "&gt;=0")</f>
        <v>36</v>
      </c>
      <c r="B1" s="27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6">
        <v>8</v>
      </c>
    </row>
    <row r="2" spans="1:29" ht="27.75" customHeight="1" x14ac:dyDescent="0.2">
      <c r="A2" s="28">
        <v>1</v>
      </c>
      <c r="B2" s="56">
        <v>32</v>
      </c>
      <c r="C2" s="57">
        <v>26</v>
      </c>
      <c r="D2" s="57">
        <v>18</v>
      </c>
      <c r="E2" s="57">
        <v>19</v>
      </c>
      <c r="F2" s="57">
        <v>27</v>
      </c>
      <c r="G2" s="57">
        <v>33</v>
      </c>
      <c r="H2" s="57"/>
      <c r="I2" s="58"/>
      <c r="K2" s="45">
        <f>IF(B2="", "", B2/$A$1-0.5)</f>
        <v>0.38888888888888884</v>
      </c>
      <c r="L2" s="46">
        <f t="shared" ref="L2:L9" si="0">IF(C2="", "", C2/$A$1-0.5)</f>
        <v>0.22222222222222221</v>
      </c>
      <c r="M2" s="46">
        <f t="shared" ref="M2:M9" si="1">IF(D2="", "", D2/$A$1-0.5)</f>
        <v>0</v>
      </c>
      <c r="N2" s="46">
        <f t="shared" ref="N2:N9" si="2">IF(E2="", "", E2/$A$1-0.5)</f>
        <v>2.777777777777779E-2</v>
      </c>
      <c r="O2" s="46">
        <f t="shared" ref="O2:O9" si="3">IF(F2="", "", F2/$A$1-0.5)</f>
        <v>0.25</v>
      </c>
      <c r="P2" s="46">
        <f t="shared" ref="P2:P9" si="4">IF(G2="", "", G2/$A$1-0.5)</f>
        <v>0.41666666666666663</v>
      </c>
      <c r="Q2" s="46" t="str">
        <f t="shared" ref="Q2:Q9" si="5">IF(H2="", "", H2/$A$1-0.5)</f>
        <v/>
      </c>
      <c r="R2" s="47" t="str">
        <f t="shared" ref="R2:R9" si="6">IF(I2="", "", I2/$A$1-0.5)</f>
        <v/>
      </c>
      <c r="T2" s="37" t="str">
        <f>IF(K2="", "", REPLACE(TEXT(K2, "0,0##"), IF(K2&gt;=0, 2, 3), 1, ".")&amp;", ")</f>
        <v xml:space="preserve">0.389, </v>
      </c>
      <c r="U2" s="38" t="str">
        <f t="shared" ref="U2:U9" si="7">IF(L2="", "", REPLACE(TEXT(L2, "0,0##"), IF(L2&gt;=0, 2, 3), 1, ".")&amp;", ")</f>
        <v xml:space="preserve">0.222, </v>
      </c>
      <c r="V2" s="38" t="str">
        <f t="shared" ref="V2:V9" si="8">IF(M2="", "", REPLACE(TEXT(M2, "0,0##"), IF(M2&gt;=0, 2, 3), 1, ".")&amp;", ")</f>
        <v xml:space="preserve">0.0, </v>
      </c>
      <c r="W2" s="38" t="str">
        <f t="shared" ref="W2:W9" si="9">IF(N2="", "", REPLACE(TEXT(N2, "0,0##"), IF(N2&gt;=0, 2, 3), 1, ".")&amp;", ")</f>
        <v xml:space="preserve">0.028, </v>
      </c>
      <c r="X2" s="38" t="str">
        <f t="shared" ref="X2:X9" si="10">IF(O2="", "", REPLACE(TEXT(O2, "0,0##"), IF(O2&gt;=0, 2, 3), 1, ".")&amp;", ")</f>
        <v xml:space="preserve">0.25, </v>
      </c>
      <c r="Y2" s="38" t="str">
        <f t="shared" ref="Y2:Y9" si="11">IF(P2="", "", REPLACE(TEXT(P2, "0,0##"), IF(P2&gt;=0, 2, 3), 1, ".")&amp;", ")</f>
        <v xml:space="preserve">0.417, </v>
      </c>
      <c r="Z2" s="38" t="str">
        <f t="shared" ref="Z2:Z9" si="12">IF(Q2="", "", REPLACE(TEXT(Q2, "0,0##"), IF(Q2&gt;=0, 2, 3), 1, ".")&amp;", ")</f>
        <v/>
      </c>
      <c r="AA2" s="39" t="str">
        <f t="shared" ref="AA2:AA9" si="13">IF(R2="", "", REPLACE(TEXT(R2, "0,0##"), IF(R2&gt;=0, 2, 3), 1, ".")&amp;", ")</f>
        <v/>
      </c>
      <c r="AC2" s="53" t="str">
        <f>CONCATENATE(T2,U2,V2,W2,X2,Y2,Z2,AA2)</f>
        <v xml:space="preserve">0.389, 0.222, 0.0, 0.028, 0.25, 0.417, </v>
      </c>
    </row>
    <row r="3" spans="1:29" ht="27.75" customHeight="1" x14ac:dyDescent="0.2">
      <c r="A3" s="29">
        <v>2</v>
      </c>
      <c r="B3" s="59">
        <v>25</v>
      </c>
      <c r="C3" s="24">
        <v>12</v>
      </c>
      <c r="D3" s="24">
        <v>5</v>
      </c>
      <c r="E3" s="24">
        <v>6</v>
      </c>
      <c r="F3" s="24">
        <v>13</v>
      </c>
      <c r="G3" s="24">
        <v>28</v>
      </c>
      <c r="H3" s="24"/>
      <c r="I3" s="31"/>
      <c r="K3" s="48">
        <f t="shared" ref="K3:K9" si="14">IF(B3="", "", B3/$A$1-0.5)</f>
        <v>0.19444444444444442</v>
      </c>
      <c r="L3" s="35">
        <f t="shared" si="0"/>
        <v>-0.16666666666666669</v>
      </c>
      <c r="M3" s="35">
        <f t="shared" si="1"/>
        <v>-0.3611111111111111</v>
      </c>
      <c r="N3" s="35">
        <f t="shared" si="2"/>
        <v>-0.33333333333333337</v>
      </c>
      <c r="O3" s="35">
        <f t="shared" si="3"/>
        <v>-0.1388888888888889</v>
      </c>
      <c r="P3" s="35">
        <f t="shared" si="4"/>
        <v>0.27777777777777779</v>
      </c>
      <c r="Q3" s="35" t="str">
        <f t="shared" si="5"/>
        <v/>
      </c>
      <c r="R3" s="49" t="str">
        <f t="shared" si="6"/>
        <v/>
      </c>
      <c r="T3" s="40" t="str">
        <f t="shared" ref="T3:T9" si="15">IF(K3="", "", REPLACE(TEXT(K3, "0,0##"), IF(K3&gt;=0, 2, 3), 1, ".")&amp;", ")</f>
        <v xml:space="preserve">0.194, </v>
      </c>
      <c r="U3" s="36" t="str">
        <f t="shared" si="7"/>
        <v xml:space="preserve">-0.167, </v>
      </c>
      <c r="V3" s="36" t="str">
        <f t="shared" si="8"/>
        <v xml:space="preserve">-0.361, </v>
      </c>
      <c r="W3" s="36" t="str">
        <f t="shared" si="9"/>
        <v xml:space="preserve">-0.333, </v>
      </c>
      <c r="X3" s="36" t="str">
        <f t="shared" si="10"/>
        <v xml:space="preserve">-0.139, </v>
      </c>
      <c r="Y3" s="36" t="str">
        <f t="shared" si="11"/>
        <v xml:space="preserve">0.278, </v>
      </c>
      <c r="Z3" s="36" t="str">
        <f t="shared" si="12"/>
        <v/>
      </c>
      <c r="AA3" s="41" t="str">
        <f t="shared" si="13"/>
        <v/>
      </c>
      <c r="AC3" s="54" t="str">
        <f t="shared" ref="AC3:AC9" si="16">CONCATENATE(T3,U3,V3,W3,X3,Y3,Z3,AA3)</f>
        <v xml:space="preserve">0.194, -0.167, -0.361, -0.333, -0.139, 0.278, </v>
      </c>
    </row>
    <row r="4" spans="1:29" ht="27.75" customHeight="1" x14ac:dyDescent="0.2">
      <c r="A4" s="29">
        <v>3</v>
      </c>
      <c r="B4" s="59">
        <v>17</v>
      </c>
      <c r="C4" s="24">
        <v>4</v>
      </c>
      <c r="D4" s="24">
        <v>0</v>
      </c>
      <c r="E4" s="24">
        <v>1</v>
      </c>
      <c r="F4" s="24">
        <v>7</v>
      </c>
      <c r="G4" s="24">
        <v>20</v>
      </c>
      <c r="H4" s="24"/>
      <c r="I4" s="31"/>
      <c r="K4" s="48">
        <f t="shared" si="14"/>
        <v>-2.777777777777779E-2</v>
      </c>
      <c r="L4" s="35">
        <f t="shared" si="0"/>
        <v>-0.3888888888888889</v>
      </c>
      <c r="M4" s="35">
        <f t="shared" si="1"/>
        <v>-0.5</v>
      </c>
      <c r="N4" s="35">
        <f t="shared" si="2"/>
        <v>-0.47222222222222221</v>
      </c>
      <c r="O4" s="35">
        <f t="shared" si="3"/>
        <v>-0.30555555555555558</v>
      </c>
      <c r="P4" s="35">
        <f t="shared" si="4"/>
        <v>5.555555555555558E-2</v>
      </c>
      <c r="Q4" s="35" t="str">
        <f t="shared" si="5"/>
        <v/>
      </c>
      <c r="R4" s="49" t="str">
        <f t="shared" si="6"/>
        <v/>
      </c>
      <c r="T4" s="40" t="str">
        <f t="shared" si="15"/>
        <v xml:space="preserve">-0.028, </v>
      </c>
      <c r="U4" s="36" t="str">
        <f t="shared" si="7"/>
        <v xml:space="preserve">-0.389, </v>
      </c>
      <c r="V4" s="36" t="str">
        <f t="shared" si="8"/>
        <v xml:space="preserve">-0.5, </v>
      </c>
      <c r="W4" s="36" t="str">
        <f t="shared" si="9"/>
        <v xml:space="preserve">-0.472, </v>
      </c>
      <c r="X4" s="36" t="str">
        <f t="shared" si="10"/>
        <v xml:space="preserve">-0.306, </v>
      </c>
      <c r="Y4" s="36" t="str">
        <f t="shared" si="11"/>
        <v xml:space="preserve">0.056, </v>
      </c>
      <c r="Z4" s="36" t="str">
        <f t="shared" si="12"/>
        <v/>
      </c>
      <c r="AA4" s="41" t="str">
        <f t="shared" si="13"/>
        <v/>
      </c>
      <c r="AC4" s="54" t="str">
        <f t="shared" si="16"/>
        <v xml:space="preserve">-0.028, -0.389, -0.5, -0.472, -0.306, 0.056, </v>
      </c>
    </row>
    <row r="5" spans="1:29" ht="27.75" customHeight="1" x14ac:dyDescent="0.2">
      <c r="A5" s="29">
        <v>4</v>
      </c>
      <c r="B5" s="59">
        <v>16</v>
      </c>
      <c r="C5" s="24">
        <v>11</v>
      </c>
      <c r="D5" s="24">
        <v>3</v>
      </c>
      <c r="E5" s="24">
        <v>2</v>
      </c>
      <c r="F5" s="24">
        <v>8</v>
      </c>
      <c r="G5" s="24">
        <v>21</v>
      </c>
      <c r="H5" s="24"/>
      <c r="I5" s="31"/>
      <c r="K5" s="48">
        <f t="shared" si="14"/>
        <v>-5.555555555555558E-2</v>
      </c>
      <c r="L5" s="35">
        <f t="shared" si="0"/>
        <v>-0.19444444444444442</v>
      </c>
      <c r="M5" s="35">
        <f t="shared" si="1"/>
        <v>-0.41666666666666669</v>
      </c>
      <c r="N5" s="35">
        <f t="shared" si="2"/>
        <v>-0.44444444444444442</v>
      </c>
      <c r="O5" s="35">
        <f t="shared" si="3"/>
        <v>-0.27777777777777779</v>
      </c>
      <c r="P5" s="35">
        <f t="shared" si="4"/>
        <v>8.333333333333337E-2</v>
      </c>
      <c r="Q5" s="35" t="str">
        <f t="shared" si="5"/>
        <v/>
      </c>
      <c r="R5" s="49" t="str">
        <f t="shared" si="6"/>
        <v/>
      </c>
      <c r="T5" s="40" t="str">
        <f t="shared" si="15"/>
        <v xml:space="preserve">-0.056, </v>
      </c>
      <c r="U5" s="36" t="str">
        <f t="shared" si="7"/>
        <v xml:space="preserve">-0.194, </v>
      </c>
      <c r="V5" s="36" t="str">
        <f t="shared" si="8"/>
        <v xml:space="preserve">-0.417, </v>
      </c>
      <c r="W5" s="36" t="str">
        <f t="shared" si="9"/>
        <v xml:space="preserve">-0.444, </v>
      </c>
      <c r="X5" s="36" t="str">
        <f t="shared" si="10"/>
        <v xml:space="preserve">-0.278, </v>
      </c>
      <c r="Y5" s="36" t="str">
        <f t="shared" si="11"/>
        <v xml:space="preserve">0.083, </v>
      </c>
      <c r="Z5" s="36" t="str">
        <f t="shared" si="12"/>
        <v/>
      </c>
      <c r="AA5" s="41" t="str">
        <f t="shared" si="13"/>
        <v/>
      </c>
      <c r="AC5" s="54" t="str">
        <f t="shared" si="16"/>
        <v xml:space="preserve">-0.056, -0.194, -0.417, -0.444, -0.278, 0.083, </v>
      </c>
    </row>
    <row r="6" spans="1:29" ht="27.75" customHeight="1" x14ac:dyDescent="0.2">
      <c r="A6" s="29">
        <v>5</v>
      </c>
      <c r="B6" s="59">
        <v>24</v>
      </c>
      <c r="C6" s="24">
        <v>15</v>
      </c>
      <c r="D6" s="24">
        <v>10</v>
      </c>
      <c r="E6" s="24">
        <v>9</v>
      </c>
      <c r="F6" s="24">
        <v>14</v>
      </c>
      <c r="G6" s="24">
        <v>29</v>
      </c>
      <c r="H6" s="24"/>
      <c r="I6" s="31"/>
      <c r="K6" s="48">
        <f t="shared" si="14"/>
        <v>0.16666666666666663</v>
      </c>
      <c r="L6" s="35">
        <f t="shared" si="0"/>
        <v>-8.3333333333333315E-2</v>
      </c>
      <c r="M6" s="35">
        <f t="shared" si="1"/>
        <v>-0.22222222222222221</v>
      </c>
      <c r="N6" s="35">
        <f t="shared" si="2"/>
        <v>-0.25</v>
      </c>
      <c r="O6" s="35">
        <f t="shared" si="3"/>
        <v>-0.1111111111111111</v>
      </c>
      <c r="P6" s="35">
        <f t="shared" si="4"/>
        <v>0.30555555555555558</v>
      </c>
      <c r="Q6" s="35" t="str">
        <f t="shared" si="5"/>
        <v/>
      </c>
      <c r="R6" s="49" t="str">
        <f t="shared" si="6"/>
        <v/>
      </c>
      <c r="T6" s="40" t="str">
        <f t="shared" si="15"/>
        <v xml:space="preserve">0.167, </v>
      </c>
      <c r="U6" s="36" t="str">
        <f t="shared" si="7"/>
        <v xml:space="preserve">-0.083, </v>
      </c>
      <c r="V6" s="36" t="str">
        <f t="shared" si="8"/>
        <v xml:space="preserve">-0.222, </v>
      </c>
      <c r="W6" s="36" t="str">
        <f t="shared" si="9"/>
        <v xml:space="preserve">-0.25, </v>
      </c>
      <c r="X6" s="36" t="str">
        <f t="shared" si="10"/>
        <v xml:space="preserve">-0.111, </v>
      </c>
      <c r="Y6" s="36" t="str">
        <f t="shared" si="11"/>
        <v xml:space="preserve">0.306, </v>
      </c>
      <c r="Z6" s="36" t="str">
        <f t="shared" si="12"/>
        <v/>
      </c>
      <c r="AA6" s="41" t="str">
        <f t="shared" si="13"/>
        <v/>
      </c>
      <c r="AC6" s="54" t="str">
        <f t="shared" si="16"/>
        <v xml:space="preserve">0.167, -0.083, -0.222, -0.25, -0.111, 0.306, </v>
      </c>
    </row>
    <row r="7" spans="1:29" ht="27.75" customHeight="1" x14ac:dyDescent="0.2">
      <c r="A7" s="29">
        <v>6</v>
      </c>
      <c r="B7" s="59">
        <v>35</v>
      </c>
      <c r="C7" s="24">
        <v>31</v>
      </c>
      <c r="D7" s="24">
        <v>23</v>
      </c>
      <c r="E7" s="24">
        <v>22</v>
      </c>
      <c r="F7" s="24">
        <v>30</v>
      </c>
      <c r="G7" s="24">
        <v>34</v>
      </c>
      <c r="H7" s="24"/>
      <c r="I7" s="31"/>
      <c r="K7" s="48">
        <f t="shared" si="14"/>
        <v>0.47222222222222221</v>
      </c>
      <c r="L7" s="35">
        <f t="shared" si="0"/>
        <v>0.36111111111111116</v>
      </c>
      <c r="M7" s="35">
        <f t="shared" si="1"/>
        <v>0.13888888888888884</v>
      </c>
      <c r="N7" s="35">
        <f t="shared" si="2"/>
        <v>0.11111111111111116</v>
      </c>
      <c r="O7" s="35">
        <f t="shared" si="3"/>
        <v>0.33333333333333337</v>
      </c>
      <c r="P7" s="35">
        <f t="shared" si="4"/>
        <v>0.44444444444444442</v>
      </c>
      <c r="Q7" s="35" t="str">
        <f t="shared" si="5"/>
        <v/>
      </c>
      <c r="R7" s="49" t="str">
        <f t="shared" si="6"/>
        <v/>
      </c>
      <c r="T7" s="40" t="str">
        <f t="shared" si="15"/>
        <v xml:space="preserve">0.472, </v>
      </c>
      <c r="U7" s="36" t="str">
        <f t="shared" si="7"/>
        <v xml:space="preserve">0.361, </v>
      </c>
      <c r="V7" s="36" t="str">
        <f t="shared" si="8"/>
        <v xml:space="preserve">0.139, </v>
      </c>
      <c r="W7" s="36" t="str">
        <f t="shared" si="9"/>
        <v xml:space="preserve">0.111, </v>
      </c>
      <c r="X7" s="36" t="str">
        <f t="shared" si="10"/>
        <v xml:space="preserve">0.333, </v>
      </c>
      <c r="Y7" s="36" t="str">
        <f t="shared" si="11"/>
        <v xml:space="preserve">0.444, </v>
      </c>
      <c r="Z7" s="36" t="str">
        <f t="shared" si="12"/>
        <v/>
      </c>
      <c r="AA7" s="41" t="str">
        <f t="shared" si="13"/>
        <v/>
      </c>
      <c r="AC7" s="54" t="str">
        <f t="shared" si="16"/>
        <v xml:space="preserve">0.472, 0.361, 0.139, 0.111, 0.333, 0.444, </v>
      </c>
    </row>
    <row r="8" spans="1:29" ht="27.75" customHeight="1" x14ac:dyDescent="0.2">
      <c r="A8" s="29">
        <v>7</v>
      </c>
      <c r="B8" s="59"/>
      <c r="C8" s="24"/>
      <c r="D8" s="24"/>
      <c r="E8" s="24"/>
      <c r="F8" s="24"/>
      <c r="G8" s="24"/>
      <c r="H8" s="24"/>
      <c r="I8" s="31"/>
      <c r="K8" s="48" t="str">
        <f t="shared" si="14"/>
        <v/>
      </c>
      <c r="L8" s="35" t="str">
        <f t="shared" si="0"/>
        <v/>
      </c>
      <c r="M8" s="35" t="str">
        <f t="shared" si="1"/>
        <v/>
      </c>
      <c r="N8" s="35" t="str">
        <f t="shared" si="2"/>
        <v/>
      </c>
      <c r="O8" s="35" t="str">
        <f t="shared" si="3"/>
        <v/>
      </c>
      <c r="P8" s="35" t="str">
        <f t="shared" si="4"/>
        <v/>
      </c>
      <c r="Q8" s="35" t="str">
        <f t="shared" si="5"/>
        <v/>
      </c>
      <c r="R8" s="49" t="str">
        <f t="shared" si="6"/>
        <v/>
      </c>
      <c r="T8" s="40" t="str">
        <f t="shared" si="15"/>
        <v/>
      </c>
      <c r="U8" s="36" t="str">
        <f t="shared" si="7"/>
        <v/>
      </c>
      <c r="V8" s="36" t="str">
        <f t="shared" si="8"/>
        <v/>
      </c>
      <c r="W8" s="36" t="str">
        <f t="shared" si="9"/>
        <v/>
      </c>
      <c r="X8" s="36" t="str">
        <f t="shared" si="10"/>
        <v/>
      </c>
      <c r="Y8" s="36" t="str">
        <f t="shared" si="11"/>
        <v/>
      </c>
      <c r="Z8" s="36" t="str">
        <f t="shared" si="12"/>
        <v/>
      </c>
      <c r="AA8" s="41" t="str">
        <f t="shared" si="13"/>
        <v/>
      </c>
      <c r="AC8" s="54" t="str">
        <f t="shared" si="16"/>
        <v/>
      </c>
    </row>
    <row r="9" spans="1:29" ht="27.75" customHeight="1" thickBot="1" x14ac:dyDescent="0.25">
      <c r="A9" s="30">
        <v>8</v>
      </c>
      <c r="B9" s="60"/>
      <c r="C9" s="32"/>
      <c r="D9" s="32"/>
      <c r="E9" s="32"/>
      <c r="F9" s="32"/>
      <c r="G9" s="32"/>
      <c r="H9" s="32"/>
      <c r="I9" s="33"/>
      <c r="K9" s="50" t="str">
        <f t="shared" si="14"/>
        <v/>
      </c>
      <c r="L9" s="51" t="str">
        <f t="shared" si="0"/>
        <v/>
      </c>
      <c r="M9" s="51" t="str">
        <f t="shared" si="1"/>
        <v/>
      </c>
      <c r="N9" s="51" t="str">
        <f t="shared" si="2"/>
        <v/>
      </c>
      <c r="O9" s="51" t="str">
        <f t="shared" si="3"/>
        <v/>
      </c>
      <c r="P9" s="51" t="str">
        <f t="shared" si="4"/>
        <v/>
      </c>
      <c r="Q9" s="51" t="str">
        <f t="shared" si="5"/>
        <v/>
      </c>
      <c r="R9" s="52" t="str">
        <f t="shared" si="6"/>
        <v/>
      </c>
      <c r="T9" s="42" t="str">
        <f t="shared" si="15"/>
        <v/>
      </c>
      <c r="U9" s="43" t="str">
        <f t="shared" si="7"/>
        <v/>
      </c>
      <c r="V9" s="43" t="str">
        <f t="shared" si="8"/>
        <v/>
      </c>
      <c r="W9" s="43" t="str">
        <f t="shared" si="9"/>
        <v/>
      </c>
      <c r="X9" s="43" t="str">
        <f t="shared" si="10"/>
        <v/>
      </c>
      <c r="Y9" s="43" t="str">
        <f t="shared" si="11"/>
        <v/>
      </c>
      <c r="Z9" s="43" t="str">
        <f t="shared" si="12"/>
        <v/>
      </c>
      <c r="AA9" s="44" t="str">
        <f t="shared" si="13"/>
        <v/>
      </c>
      <c r="AC9" s="55" t="str">
        <f t="shared" si="16"/>
        <v/>
      </c>
    </row>
    <row r="10" spans="1:29" ht="27.75" customHeight="1" x14ac:dyDescent="0.2">
      <c r="F10" s="5"/>
      <c r="O10" s="5"/>
    </row>
    <row r="11" spans="1:29" ht="57.75" customHeight="1" x14ac:dyDescent="0.2">
      <c r="B11" s="61" t="str">
        <f>CONCATENATE(AC2,AC3,AC4,AC5,AC6,AC7,AC8,AC9)</f>
        <v xml:space="preserve">0.389, 0.222, 0.0, 0.028, 0.25, 0.417, 0.194, -0.167, -0.361, -0.333, -0.139, 0.278, -0.028, -0.389, -0.5, -0.472, -0.306, 0.056, -0.056, -0.194, -0.417, -0.444, -0.278, 0.083, 0.167, -0.083, -0.222, -0.25, -0.111, 0.306, 0.472, 0.361, 0.139, 0.111, 0.333, 0.444, 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</row>
    <row r="12" spans="1:29" ht="27.75" customHeight="1" x14ac:dyDescent="0.2">
      <c r="F12" s="5"/>
      <c r="I12" s="5"/>
      <c r="K12" s="5"/>
      <c r="N12" s="5"/>
      <c r="O12" s="5"/>
      <c r="P12" s="5"/>
    </row>
    <row r="13" spans="1:29" ht="27.75" customHeight="1" thickBot="1" x14ac:dyDescent="0.25">
      <c r="F13" s="5"/>
      <c r="I13" s="5"/>
      <c r="N13" s="5"/>
      <c r="O13" s="5"/>
    </row>
    <row r="14" spans="1:29" ht="27.75" customHeight="1" x14ac:dyDescent="0.2">
      <c r="B14" s="56">
        <v>0</v>
      </c>
      <c r="C14" s="57">
        <v>48</v>
      </c>
      <c r="D14" s="57">
        <v>12</v>
      </c>
      <c r="E14" s="57">
        <v>60</v>
      </c>
      <c r="F14" s="57">
        <v>3</v>
      </c>
      <c r="G14" s="57">
        <v>51</v>
      </c>
      <c r="H14" s="57">
        <v>15</v>
      </c>
      <c r="I14" s="58">
        <v>63</v>
      </c>
      <c r="K14" s="56">
        <v>32</v>
      </c>
      <c r="L14" s="57">
        <v>26</v>
      </c>
      <c r="M14" s="57">
        <v>18</v>
      </c>
      <c r="N14" s="57">
        <v>19</v>
      </c>
      <c r="O14" s="57">
        <v>27</v>
      </c>
      <c r="P14" s="58">
        <v>33</v>
      </c>
    </row>
    <row r="15" spans="1:29" ht="27.75" customHeight="1" x14ac:dyDescent="0.2">
      <c r="B15" s="59">
        <v>32</v>
      </c>
      <c r="C15" s="24">
        <v>16</v>
      </c>
      <c r="D15" s="24">
        <v>44</v>
      </c>
      <c r="E15" s="24">
        <v>28</v>
      </c>
      <c r="F15" s="24">
        <v>35</v>
      </c>
      <c r="G15" s="24">
        <v>19</v>
      </c>
      <c r="H15" s="24">
        <v>47</v>
      </c>
      <c r="I15" s="31">
        <v>31</v>
      </c>
      <c r="K15" s="59">
        <v>25</v>
      </c>
      <c r="L15" s="24">
        <v>12</v>
      </c>
      <c r="M15" s="24">
        <v>5</v>
      </c>
      <c r="N15" s="24">
        <v>6</v>
      </c>
      <c r="O15" s="24">
        <v>13</v>
      </c>
      <c r="P15" s="31">
        <v>28</v>
      </c>
    </row>
    <row r="16" spans="1:29" ht="27.75" customHeight="1" x14ac:dyDescent="0.2">
      <c r="B16" s="59">
        <v>8</v>
      </c>
      <c r="C16" s="24">
        <v>56</v>
      </c>
      <c r="D16" s="24">
        <v>4</v>
      </c>
      <c r="E16" s="24">
        <v>52</v>
      </c>
      <c r="F16" s="24">
        <v>11</v>
      </c>
      <c r="G16" s="24">
        <v>59</v>
      </c>
      <c r="H16" s="24">
        <v>7</v>
      </c>
      <c r="I16" s="31">
        <v>55</v>
      </c>
      <c r="J16" s="5"/>
      <c r="K16" s="59">
        <v>17</v>
      </c>
      <c r="L16" s="24">
        <v>4</v>
      </c>
      <c r="M16" s="24">
        <v>0</v>
      </c>
      <c r="N16" s="24">
        <v>1</v>
      </c>
      <c r="O16" s="24">
        <v>7</v>
      </c>
      <c r="P16" s="31">
        <v>20</v>
      </c>
    </row>
    <row r="17" spans="2:16" ht="27.75" customHeight="1" x14ac:dyDescent="0.2">
      <c r="B17" s="59">
        <v>40</v>
      </c>
      <c r="C17" s="24">
        <v>24</v>
      </c>
      <c r="D17" s="24">
        <v>36</v>
      </c>
      <c r="E17" s="24">
        <v>20</v>
      </c>
      <c r="F17" s="24">
        <v>43</v>
      </c>
      <c r="G17" s="24">
        <v>27</v>
      </c>
      <c r="H17" s="24">
        <v>39</v>
      </c>
      <c r="I17" s="31">
        <v>23</v>
      </c>
      <c r="K17" s="59">
        <v>16</v>
      </c>
      <c r="L17" s="24">
        <v>11</v>
      </c>
      <c r="M17" s="24">
        <v>3</v>
      </c>
      <c r="N17" s="24">
        <v>2</v>
      </c>
      <c r="O17" s="24">
        <v>8</v>
      </c>
      <c r="P17" s="31">
        <v>21</v>
      </c>
    </row>
    <row r="18" spans="2:16" ht="27.75" customHeight="1" x14ac:dyDescent="0.2">
      <c r="B18" s="59">
        <v>2</v>
      </c>
      <c r="C18" s="24">
        <v>50</v>
      </c>
      <c r="D18" s="24">
        <v>14</v>
      </c>
      <c r="E18" s="24">
        <v>62</v>
      </c>
      <c r="F18" s="24">
        <v>1</v>
      </c>
      <c r="G18" s="24">
        <v>48</v>
      </c>
      <c r="H18" s="24">
        <v>13</v>
      </c>
      <c r="I18" s="31">
        <v>61</v>
      </c>
      <c r="K18" s="59">
        <v>24</v>
      </c>
      <c r="L18" s="24">
        <v>15</v>
      </c>
      <c r="M18" s="24">
        <v>10</v>
      </c>
      <c r="N18" s="24">
        <v>9</v>
      </c>
      <c r="O18" s="24">
        <v>14</v>
      </c>
      <c r="P18" s="31">
        <v>29</v>
      </c>
    </row>
    <row r="19" spans="2:16" ht="27.75" customHeight="1" thickBot="1" x14ac:dyDescent="0.25">
      <c r="B19" s="59">
        <v>34</v>
      </c>
      <c r="C19" s="24">
        <v>18</v>
      </c>
      <c r="D19" s="24">
        <v>46</v>
      </c>
      <c r="E19" s="24">
        <v>30</v>
      </c>
      <c r="F19" s="24">
        <v>33</v>
      </c>
      <c r="G19" s="24">
        <v>17</v>
      </c>
      <c r="H19" s="24">
        <v>45</v>
      </c>
      <c r="I19" s="31">
        <v>29</v>
      </c>
      <c r="J19" s="5"/>
      <c r="K19" s="60">
        <v>35</v>
      </c>
      <c r="L19" s="32">
        <v>31</v>
      </c>
      <c r="M19" s="32">
        <v>23</v>
      </c>
      <c r="N19" s="32">
        <v>22</v>
      </c>
      <c r="O19" s="32">
        <v>30</v>
      </c>
      <c r="P19" s="33">
        <v>34</v>
      </c>
    </row>
    <row r="20" spans="2:16" ht="27.75" customHeight="1" x14ac:dyDescent="0.2">
      <c r="B20" s="59">
        <v>10</v>
      </c>
      <c r="C20" s="24">
        <v>58</v>
      </c>
      <c r="D20" s="24">
        <v>6</v>
      </c>
      <c r="E20" s="24">
        <v>54</v>
      </c>
      <c r="F20" s="24">
        <v>9</v>
      </c>
      <c r="G20" s="24">
        <v>57</v>
      </c>
      <c r="H20" s="24">
        <v>5</v>
      </c>
      <c r="I20" s="31">
        <v>53</v>
      </c>
      <c r="J20" s="5"/>
      <c r="K20" s="5"/>
      <c r="N20" s="5"/>
      <c r="O20" s="5"/>
      <c r="P20" s="5"/>
    </row>
    <row r="21" spans="2:16" ht="27.75" customHeight="1" thickBot="1" x14ac:dyDescent="0.25">
      <c r="B21" s="60">
        <v>42</v>
      </c>
      <c r="C21" s="32">
        <v>26</v>
      </c>
      <c r="D21" s="32">
        <v>38</v>
      </c>
      <c r="E21" s="32">
        <v>22</v>
      </c>
      <c r="F21" s="32">
        <v>41</v>
      </c>
      <c r="G21" s="32">
        <v>25</v>
      </c>
      <c r="H21" s="32">
        <v>37</v>
      </c>
      <c r="I21" s="33">
        <v>21</v>
      </c>
      <c r="J21" s="5"/>
      <c r="K21" s="5"/>
      <c r="N21" s="5"/>
      <c r="O21" s="5"/>
      <c r="P21" s="5"/>
    </row>
    <row r="22" spans="2:16" ht="27.75" customHeight="1" x14ac:dyDescent="0.2">
      <c r="F22" s="5"/>
      <c r="I22" s="5"/>
      <c r="J22" s="5"/>
      <c r="N22" s="5"/>
      <c r="O22" s="5"/>
      <c r="P22" s="5"/>
    </row>
    <row r="23" spans="2:16" ht="27.75" customHeight="1" x14ac:dyDescent="0.2">
      <c r="F23" s="5"/>
      <c r="I23" s="5"/>
      <c r="J23" s="5"/>
      <c r="K23" s="5"/>
      <c r="N23" s="5"/>
      <c r="O23" s="5"/>
      <c r="P23" s="5"/>
    </row>
    <row r="24" spans="2:16" ht="27.75" customHeight="1" x14ac:dyDescent="0.2">
      <c r="F24" s="5"/>
      <c r="I24" s="5"/>
      <c r="J24" s="5"/>
      <c r="K24" s="5"/>
      <c r="N24" s="5"/>
      <c r="O24" s="5"/>
      <c r="P24" s="5"/>
    </row>
    <row r="25" spans="2:16" ht="27.75" customHeight="1" x14ac:dyDescent="0.2">
      <c r="F25" s="5"/>
      <c r="I25" s="5"/>
      <c r="J25" s="5"/>
      <c r="K25" s="5"/>
      <c r="N25" s="5"/>
      <c r="O25" s="5"/>
      <c r="P25" s="5"/>
    </row>
    <row r="26" spans="2:16" ht="27.75" customHeight="1" x14ac:dyDescent="0.2">
      <c r="F26" s="5"/>
      <c r="I26" s="5"/>
      <c r="J26" s="5"/>
      <c r="K26" s="5"/>
      <c r="N26" s="5"/>
      <c r="O26" s="5"/>
      <c r="P26" s="5"/>
    </row>
    <row r="27" spans="2:16" ht="27.75" customHeight="1" x14ac:dyDescent="0.2">
      <c r="F27" s="5"/>
      <c r="I27" s="5"/>
      <c r="J27" s="5"/>
      <c r="K27" s="5"/>
      <c r="N27" s="5"/>
      <c r="O27" s="5"/>
      <c r="P27" s="5"/>
    </row>
    <row r="28" spans="2:16" ht="27.75" customHeight="1" x14ac:dyDescent="0.2">
      <c r="F28" s="5"/>
      <c r="J28" s="5"/>
      <c r="N28" s="5"/>
      <c r="O28" s="5"/>
    </row>
    <row r="29" spans="2:16" ht="27.75" customHeight="1" x14ac:dyDescent="0.2">
      <c r="F29" s="5"/>
      <c r="J29" s="5"/>
      <c r="K29" s="5"/>
      <c r="N29" s="5"/>
      <c r="O29" s="5"/>
      <c r="P29" s="5"/>
    </row>
    <row r="30" spans="2:16" ht="27.75" customHeight="1" x14ac:dyDescent="0.2">
      <c r="F30" s="5"/>
      <c r="I30" s="5"/>
      <c r="J30" s="5"/>
      <c r="K30" s="5"/>
      <c r="N30" s="5"/>
      <c r="O30" s="5"/>
      <c r="P30" s="5"/>
    </row>
    <row r="31" spans="2:16" ht="27.75" customHeight="1" x14ac:dyDescent="0.2">
      <c r="F31" s="5"/>
      <c r="I31" s="5"/>
      <c r="J31" s="5"/>
      <c r="K31" s="5"/>
      <c r="N31" s="5"/>
      <c r="O31" s="5"/>
    </row>
    <row r="32" spans="2:16" ht="27.75" customHeight="1" x14ac:dyDescent="0.2">
      <c r="F32" s="5"/>
      <c r="I32" s="5"/>
      <c r="J32" s="5"/>
      <c r="K32" s="5"/>
      <c r="N32" s="5"/>
      <c r="O32" s="5"/>
      <c r="P32" s="5"/>
    </row>
    <row r="33" spans="6:16" ht="27.75" customHeight="1" x14ac:dyDescent="0.2">
      <c r="F33" s="5"/>
      <c r="I33" s="5"/>
      <c r="J33" s="5"/>
      <c r="K33" s="5"/>
      <c r="N33" s="5"/>
      <c r="O33" s="5"/>
      <c r="P33" s="5"/>
    </row>
    <row r="34" spans="6:16" ht="27.75" customHeight="1" x14ac:dyDescent="0.2">
      <c r="F34" s="5"/>
      <c r="I34" s="5"/>
      <c r="J34" s="5"/>
      <c r="K34" s="5"/>
      <c r="N34" s="5"/>
      <c r="O34" s="5"/>
      <c r="P34" s="5"/>
    </row>
    <row r="35" spans="6:16" ht="27.75" customHeight="1" x14ac:dyDescent="0.2">
      <c r="F35" s="5"/>
      <c r="I35" s="5"/>
      <c r="J35" s="5"/>
      <c r="K35" s="5"/>
      <c r="N35" s="5"/>
      <c r="O35" s="5"/>
      <c r="P35" s="5"/>
    </row>
    <row r="36" spans="6:16" ht="27.75" customHeight="1" x14ac:dyDescent="0.2">
      <c r="F36" s="5"/>
      <c r="I36" s="5"/>
      <c r="J36" s="5"/>
      <c r="K36" s="5"/>
      <c r="N36" s="5"/>
      <c r="O36" s="5"/>
      <c r="P36" s="5"/>
    </row>
  </sheetData>
  <mergeCells count="1">
    <mergeCell ref="B11:AA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Palettes</vt:lpstr>
      <vt:lpstr>Dithering 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bfxdev</dc:creator>
  <cp:lastModifiedBy>Ben</cp:lastModifiedBy>
  <dcterms:created xsi:type="dcterms:W3CDTF">2020-05-03T18:39:19Z</dcterms:created>
  <dcterms:modified xsi:type="dcterms:W3CDTF">2020-06-02T22:01:34Z</dcterms:modified>
</cp:coreProperties>
</file>