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"/>
    </mc:Choice>
  </mc:AlternateContent>
  <xr:revisionPtr revIDLastSave="0" documentId="13_ncr:1_{1B1FDAEC-4FAD-45FA-AD4F-24F7EACEE71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Бд - Гс V-Траш-2023-10-1 общо" sheetId="6" r:id="rId1"/>
    <sheet name="Бд - Гс V-Траш-2023-10-1-01" sheetId="18" r:id="rId2"/>
    <sheet name="Бд - Гс V-Траш-2023-10-1-02" sheetId="19" r:id="rId3"/>
    <sheet name="Sheet2" sheetId="16" r:id="rId4"/>
  </sheets>
  <definedNames>
    <definedName name="_xlnm._FilterDatabase" localSheetId="0" hidden="1">'Бд - Гс V-Траш-2023-10-1 общо'!$A$2:$O$41</definedName>
    <definedName name="_xlnm._FilterDatabase" localSheetId="1" hidden="1">'Бд - Гс V-Траш-2023-10-1-01'!$A$2:$O$17</definedName>
    <definedName name="_xlnm._FilterDatabase" localSheetId="2" hidden="1">'Бд - Гс V-Траш-2023-10-1-02'!$A$2:$O$16</definedName>
  </definedNames>
  <calcPr calcId="181029"/>
</workbook>
</file>

<file path=xl/calcChain.xml><?xml version="1.0" encoding="utf-8"?>
<calcChain xmlns="http://schemas.openxmlformats.org/spreadsheetml/2006/main">
  <c r="I17" i="19" l="1"/>
  <c r="H17" i="19"/>
  <c r="I14" i="19"/>
  <c r="H14" i="19"/>
  <c r="I5" i="19"/>
  <c r="H5" i="19"/>
  <c r="H18" i="19" s="1"/>
  <c r="L16" i="19"/>
  <c r="J16" i="19"/>
  <c r="K16" i="19" s="1"/>
  <c r="M15" i="19"/>
  <c r="M17" i="19" s="1"/>
  <c r="L15" i="19"/>
  <c r="L17" i="19" s="1"/>
  <c r="J15" i="19"/>
  <c r="K15" i="19" s="1"/>
  <c r="L13" i="19"/>
  <c r="J13" i="19"/>
  <c r="K13" i="19" s="1"/>
  <c r="L12" i="19"/>
  <c r="J12" i="19"/>
  <c r="K12" i="19" s="1"/>
  <c r="L11" i="19"/>
  <c r="J11" i="19"/>
  <c r="K11" i="19" s="1"/>
  <c r="L10" i="19"/>
  <c r="J10" i="19"/>
  <c r="K10" i="19" s="1"/>
  <c r="L9" i="19"/>
  <c r="J9" i="19"/>
  <c r="K9" i="19" s="1"/>
  <c r="L8" i="19"/>
  <c r="J8" i="19"/>
  <c r="K8" i="19" s="1"/>
  <c r="L7" i="19"/>
  <c r="J7" i="19"/>
  <c r="K7" i="19" s="1"/>
  <c r="M6" i="19"/>
  <c r="M14" i="19" s="1"/>
  <c r="L6" i="19"/>
  <c r="L14" i="19" s="1"/>
  <c r="J6" i="19"/>
  <c r="K6" i="19" s="1"/>
  <c r="L4" i="19"/>
  <c r="J4" i="19"/>
  <c r="K4" i="19" s="1"/>
  <c r="M3" i="19"/>
  <c r="M5" i="19" s="1"/>
  <c r="M18" i="19" s="1"/>
  <c r="L3" i="19"/>
  <c r="L5" i="19" s="1"/>
  <c r="J3" i="19"/>
  <c r="K3" i="19" s="1"/>
  <c r="M29" i="6"/>
  <c r="N15" i="19" l="1"/>
  <c r="O15" i="19" s="1"/>
  <c r="I18" i="19"/>
  <c r="K14" i="19"/>
  <c r="L18" i="19"/>
  <c r="J17" i="19"/>
  <c r="K5" i="19"/>
  <c r="K17" i="19"/>
  <c r="J5" i="19"/>
  <c r="J14" i="19"/>
  <c r="N3" i="19"/>
  <c r="N7" i="19"/>
  <c r="O7" i="19" s="1"/>
  <c r="N11" i="19"/>
  <c r="O11" i="19" s="1"/>
  <c r="N8" i="19"/>
  <c r="O8" i="19" s="1"/>
  <c r="N4" i="19"/>
  <c r="O4" i="19" s="1"/>
  <c r="N6" i="19"/>
  <c r="N10" i="19"/>
  <c r="O10" i="19" s="1"/>
  <c r="N9" i="19"/>
  <c r="O9" i="19" s="1"/>
  <c r="N12" i="19"/>
  <c r="O12" i="19" s="1"/>
  <c r="N16" i="19"/>
  <c r="O16" i="19" s="1"/>
  <c r="O17" i="19" s="1"/>
  <c r="N13" i="19"/>
  <c r="O13" i="19" s="1"/>
  <c r="I18" i="18"/>
  <c r="H18" i="18"/>
  <c r="I11" i="18"/>
  <c r="H11" i="18"/>
  <c r="I5" i="18"/>
  <c r="H5" i="18"/>
  <c r="L17" i="18"/>
  <c r="J17" i="18"/>
  <c r="K17" i="18" s="1"/>
  <c r="L16" i="18"/>
  <c r="J16" i="18"/>
  <c r="K16" i="18" s="1"/>
  <c r="L15" i="18"/>
  <c r="J15" i="18"/>
  <c r="K15" i="18" s="1"/>
  <c r="N15" i="18" s="1"/>
  <c r="O15" i="18" s="1"/>
  <c r="L14" i="18"/>
  <c r="J14" i="18"/>
  <c r="K14" i="18" s="1"/>
  <c r="L13" i="18"/>
  <c r="J13" i="18"/>
  <c r="K13" i="18" s="1"/>
  <c r="M12" i="18"/>
  <c r="M18" i="18" s="1"/>
  <c r="L12" i="18"/>
  <c r="L18" i="18" s="1"/>
  <c r="J12" i="18"/>
  <c r="K12" i="18" s="1"/>
  <c r="L10" i="18"/>
  <c r="J10" i="18"/>
  <c r="K10" i="18" s="1"/>
  <c r="L9" i="18"/>
  <c r="J9" i="18"/>
  <c r="K9" i="18" s="1"/>
  <c r="L8" i="18"/>
  <c r="J8" i="18"/>
  <c r="K8" i="18" s="1"/>
  <c r="L7" i="18"/>
  <c r="J7" i="18"/>
  <c r="K7" i="18" s="1"/>
  <c r="M6" i="18"/>
  <c r="M11" i="18" s="1"/>
  <c r="L6" i="18"/>
  <c r="L11" i="18" s="1"/>
  <c r="J6" i="18"/>
  <c r="K6" i="18" s="1"/>
  <c r="L4" i="18"/>
  <c r="J4" i="18"/>
  <c r="K4" i="18" s="1"/>
  <c r="M3" i="18"/>
  <c r="M5" i="18" s="1"/>
  <c r="L3" i="18"/>
  <c r="L5" i="18" s="1"/>
  <c r="J3" i="18"/>
  <c r="K3" i="18" s="1"/>
  <c r="M28" i="6"/>
  <c r="M26" i="6"/>
  <c r="M18" i="6"/>
  <c r="M16" i="6"/>
  <c r="M10" i="6"/>
  <c r="M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3" i="6"/>
  <c r="K11" i="18" l="1"/>
  <c r="H19" i="18"/>
  <c r="K18" i="19"/>
  <c r="J18" i="19"/>
  <c r="O3" i="19"/>
  <c r="N5" i="19"/>
  <c r="N17" i="19"/>
  <c r="O6" i="19"/>
  <c r="O14" i="19" s="1"/>
  <c r="N14" i="19"/>
  <c r="I19" i="18"/>
  <c r="J5" i="18"/>
  <c r="L19" i="18"/>
  <c r="M19" i="18"/>
  <c r="K18" i="18"/>
  <c r="J18" i="18"/>
  <c r="K5" i="18"/>
  <c r="J11" i="18"/>
  <c r="N4" i="18"/>
  <c r="O4" i="18" s="1"/>
  <c r="N6" i="18"/>
  <c r="N13" i="18"/>
  <c r="O13" i="18" s="1"/>
  <c r="N7" i="18"/>
  <c r="O7" i="18" s="1"/>
  <c r="N12" i="18"/>
  <c r="N9" i="18"/>
  <c r="O9" i="18" s="1"/>
  <c r="N17" i="18"/>
  <c r="O17" i="18" s="1"/>
  <c r="N8" i="18"/>
  <c r="O8" i="18" s="1"/>
  <c r="N10" i="18"/>
  <c r="O10" i="18" s="1"/>
  <c r="N14" i="18"/>
  <c r="O14" i="18" s="1"/>
  <c r="N3" i="18"/>
  <c r="N16" i="18"/>
  <c r="O16" i="18" s="1"/>
  <c r="J29" i="6"/>
  <c r="K29" i="6" s="1"/>
  <c r="J30" i="6"/>
  <c r="K30" i="6" s="1"/>
  <c r="J31" i="6"/>
  <c r="K31" i="6" s="1"/>
  <c r="J32" i="6"/>
  <c r="K32" i="6" s="1"/>
  <c r="K19" i="18" l="1"/>
  <c r="N18" i="19"/>
  <c r="O5" i="19"/>
  <c r="O18" i="19" s="1"/>
  <c r="J19" i="18"/>
  <c r="O6" i="18"/>
  <c r="O11" i="18" s="1"/>
  <c r="N11" i="18"/>
  <c r="O12" i="18"/>
  <c r="O18" i="18" s="1"/>
  <c r="N18" i="18"/>
  <c r="O3" i="18"/>
  <c r="N5" i="18"/>
  <c r="N19" i="18" s="1"/>
  <c r="N29" i="6"/>
  <c r="O29" i="6" s="1"/>
  <c r="N32" i="6"/>
  <c r="O32" i="6" s="1"/>
  <c r="N31" i="6"/>
  <c r="O31" i="6" s="1"/>
  <c r="N30" i="6"/>
  <c r="O30" i="6" s="1"/>
  <c r="O5" i="18" l="1"/>
  <c r="O19" i="18" s="1"/>
  <c r="J4" i="6"/>
  <c r="K4" i="6" s="1"/>
  <c r="J5" i="6"/>
  <c r="K5" i="6" s="1"/>
  <c r="N4" i="6" l="1"/>
  <c r="O4" i="6" s="1"/>
  <c r="N5" i="6"/>
  <c r="O5" i="6" s="1"/>
  <c r="J35" i="6"/>
  <c r="K35" i="6" s="1"/>
  <c r="J34" i="6"/>
  <c r="K34" i="6" s="1"/>
  <c r="J47" i="6" l="1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J54" i="6"/>
  <c r="K54" i="6" s="1"/>
  <c r="J55" i="6"/>
  <c r="K55" i="6" s="1"/>
  <c r="J24" i="6"/>
  <c r="K24" i="6" s="1"/>
  <c r="N53" i="6" l="1"/>
  <c r="O53" i="6" s="1"/>
  <c r="N55" i="6"/>
  <c r="O55" i="6" s="1"/>
  <c r="N49" i="6"/>
  <c r="O49" i="6" s="1"/>
  <c r="N51" i="6"/>
  <c r="O51" i="6" s="1"/>
  <c r="N54" i="6"/>
  <c r="O54" i="6" s="1"/>
  <c r="N48" i="6"/>
  <c r="O48" i="6" s="1"/>
  <c r="N50" i="6"/>
  <c r="O50" i="6" s="1"/>
  <c r="N52" i="6"/>
  <c r="O52" i="6" s="1"/>
  <c r="N47" i="6"/>
  <c r="O47" i="6" s="1"/>
  <c r="J42" i="6"/>
  <c r="K42" i="6" s="1"/>
  <c r="J43" i="6"/>
  <c r="K43" i="6" s="1"/>
  <c r="J44" i="6"/>
  <c r="K44" i="6" s="1"/>
  <c r="J45" i="6"/>
  <c r="K45" i="6" s="1"/>
  <c r="J46" i="6"/>
  <c r="K46" i="6" s="1"/>
  <c r="N44" i="6" l="1"/>
  <c r="O44" i="6" s="1"/>
  <c r="N42" i="6"/>
  <c r="O42" i="6" s="1"/>
  <c r="N45" i="6"/>
  <c r="O45" i="6" s="1"/>
  <c r="N43" i="6"/>
  <c r="O43" i="6" s="1"/>
  <c r="N46" i="6"/>
  <c r="O46" i="6" s="1"/>
  <c r="J33" i="6" l="1"/>
  <c r="K33" i="6" s="1"/>
  <c r="J18" i="6" l="1"/>
  <c r="K18" i="6" s="1"/>
  <c r="J19" i="6"/>
  <c r="K19" i="6" s="1"/>
  <c r="J20" i="6"/>
  <c r="K20" i="6" s="1"/>
  <c r="J21" i="6"/>
  <c r="K21" i="6" s="1"/>
  <c r="J17" i="6"/>
  <c r="K17" i="6" s="1"/>
  <c r="J16" i="6"/>
  <c r="K16" i="6" s="1"/>
  <c r="J15" i="6"/>
  <c r="K15" i="6" s="1"/>
  <c r="J14" i="6"/>
  <c r="K14" i="6" s="1"/>
  <c r="J13" i="6"/>
  <c r="K13" i="6" s="1"/>
  <c r="J38" i="6"/>
  <c r="K38" i="6" s="1"/>
  <c r="N18" i="6" l="1"/>
  <c r="O18" i="6" s="1"/>
  <c r="N20" i="6"/>
  <c r="O20" i="6" s="1"/>
  <c r="N14" i="6"/>
  <c r="O14" i="6" s="1"/>
  <c r="N19" i="6"/>
  <c r="O19" i="6" s="1"/>
  <c r="N17" i="6"/>
  <c r="O17" i="6" s="1"/>
  <c r="N16" i="6"/>
  <c r="O16" i="6" s="1"/>
  <c r="N15" i="6"/>
  <c r="O15" i="6" s="1"/>
  <c r="N13" i="6"/>
  <c r="O13" i="6" s="1"/>
  <c r="J6" i="6" l="1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22" i="6"/>
  <c r="K22" i="6" s="1"/>
  <c r="J23" i="6"/>
  <c r="K23" i="6" s="1"/>
  <c r="J25" i="6"/>
  <c r="K25" i="6" s="1"/>
  <c r="J26" i="6"/>
  <c r="K26" i="6" s="1"/>
  <c r="J27" i="6"/>
  <c r="K27" i="6" s="1"/>
  <c r="J28" i="6"/>
  <c r="K28" i="6" s="1"/>
  <c r="J36" i="6"/>
  <c r="K36" i="6" s="1"/>
  <c r="J37" i="6"/>
  <c r="K37" i="6" s="1"/>
  <c r="J39" i="6"/>
  <c r="K39" i="6" s="1"/>
  <c r="J40" i="6"/>
  <c r="K40" i="6" s="1"/>
  <c r="J41" i="6"/>
  <c r="K41" i="6" s="1"/>
  <c r="N12" i="6" l="1"/>
  <c r="O12" i="6" s="1"/>
  <c r="N10" i="6"/>
  <c r="O10" i="6" s="1"/>
  <c r="N36" i="6"/>
  <c r="O36" i="6" s="1"/>
  <c r="N23" i="6"/>
  <c r="O23" i="6" s="1"/>
  <c r="N39" i="6"/>
  <c r="O39" i="6" s="1"/>
  <c r="N26" i="6"/>
  <c r="O26" i="6" s="1"/>
  <c r="N22" i="6"/>
  <c r="O22" i="6" s="1"/>
  <c r="N7" i="6"/>
  <c r="O7" i="6" s="1"/>
  <c r="N34" i="6"/>
  <c r="O34" i="6" s="1"/>
  <c r="N35" i="6"/>
  <c r="O35" i="6" s="1"/>
  <c r="N38" i="6"/>
  <c r="O38" i="6" s="1"/>
  <c r="N41" i="6"/>
  <c r="O41" i="6" s="1"/>
  <c r="N28" i="6"/>
  <c r="O28" i="6" s="1"/>
  <c r="N21" i="6"/>
  <c r="O21" i="6" s="1"/>
  <c r="N8" i="6"/>
  <c r="O8" i="6" s="1"/>
  <c r="N40" i="6"/>
  <c r="O40" i="6" s="1"/>
  <c r="N33" i="6"/>
  <c r="O33" i="6" s="1"/>
  <c r="N24" i="6"/>
  <c r="O24" i="6" s="1"/>
  <c r="N9" i="6"/>
  <c r="O9" i="6" s="1"/>
  <c r="N27" i="6"/>
  <c r="O27" i="6" s="1"/>
  <c r="N25" i="6"/>
  <c r="O25" i="6" s="1"/>
  <c r="N6" i="6"/>
  <c r="O6" i="6" s="1"/>
  <c r="N11" i="6"/>
  <c r="O11" i="6" s="1"/>
  <c r="N37" i="6" l="1"/>
  <c r="O37" i="6" s="1"/>
  <c r="J3" i="6" l="1"/>
  <c r="K3" i="6" s="1"/>
  <c r="N3" i="6" l="1"/>
  <c r="O3" i="6" s="1"/>
</calcChain>
</file>

<file path=xl/sharedStrings.xml><?xml version="1.0" encoding="utf-8"?>
<sst xmlns="http://schemas.openxmlformats.org/spreadsheetml/2006/main" count="353" uniqueCount="39">
  <si>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</si>
  <si>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</si>
  <si>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</si>
  <si>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</si>
  <si>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</si>
  <si>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</si>
  <si>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</si>
  <si>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</si>
  <si>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</si>
  <si>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</si>
  <si>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</si>
  <si>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</si>
  <si>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</si>
  <si>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</si>
  <si>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2701.00</t>
  </si>
  <si>
    <t>Бд - Гс</t>
  </si>
  <si>
    <t>Товарителница
(без ДДС)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</si>
  <si>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</si>
  <si>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</si>
  <si>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</si>
  <si>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</si>
  <si>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V-2023-10-1---      Т        към фактура №</t>
  </si>
  <si>
    <t xml:space="preserve"> 10 /2023</t>
  </si>
  <si>
    <t>03.01.2023 г.</t>
  </si>
  <si>
    <t>04.01.2023 г.</t>
  </si>
  <si>
    <t>05.01.2023 г.</t>
  </si>
  <si>
    <t>06.01.2023 г.</t>
  </si>
  <si>
    <t>08.01.2023 г.</t>
  </si>
  <si>
    <t>09.01.2023 г.</t>
  </si>
  <si>
    <t>1 Total</t>
  </si>
  <si>
    <t>2 Total</t>
  </si>
  <si>
    <t>3 Total</t>
  </si>
  <si>
    <t>Grand Total</t>
  </si>
  <si>
    <t>опис № V-2023-10-1-01   Т        към фактура №</t>
  </si>
  <si>
    <t>14.01.2023 г.</t>
  </si>
  <si>
    <t>опис № V-2023-10-1-02  Т        към фактура №</t>
  </si>
  <si>
    <t>4 Total</t>
  </si>
  <si>
    <t>5 Total</t>
  </si>
  <si>
    <t>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</si>
</sst>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0" xfId="2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/>
    <xf numFmtId="4" fontId="4" fillId="0" borderId="0" xfId="1" applyNumberFormat="1" applyAlignment="1">
      <alignment horizontal="center"/>
    </xf>
    <xf numFmtId="0" fontId="4" fillId="0" borderId="0" xfId="1"/>
    <xf numFmtId="0" fontId="4" fillId="0" borderId="0" xfId="1" applyBorder="1" applyAlignment="1">
      <alignment horizontal="center"/>
    </xf>
    <xf numFmtId="0" fontId="4" fillId="0" borderId="0" xfId="1" applyBorder="1"/>
    <xf numFmtId="1" fontId="4" fillId="0" borderId="0" xfId="1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164" fontId="4" fillId="0" borderId="0" xfId="1" applyNumberFormat="1" applyBorder="1" applyAlignment="1">
      <alignment horizontal="center"/>
    </xf>
    <xf numFmtId="2" fontId="4" fillId="0" borderId="0" xfId="1" applyNumberFormat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 applyAlignment="1">
      <alignment horizontal="center"/>
    </xf>
    <xf numFmtId="0" fontId="7" fillId="0" borderId="1" xfId="3" applyBorder="1"/>
    <xf numFmtId="1" fontId="7" fillId="0" borderId="1" xfId="3" applyNumberFormat="1" applyBorder="1" applyAlignment="1">
      <alignment horizontal="center"/>
    </xf>
    <xf numFmtId="165" fontId="7" fillId="0" borderId="1" xfId="3" applyNumberFormat="1" applyBorder="1" applyAlignment="1">
      <alignment horizontal="center"/>
    </xf>
    <xf numFmtId="164" fontId="7" fillId="0" borderId="1" xfId="3" applyNumberFormat="1" applyBorder="1" applyAlignment="1">
      <alignment horizontal="center"/>
    </xf>
    <xf numFmtId="2" fontId="7" fillId="0" borderId="1" xfId="3" applyNumberFormat="1" applyBorder="1" applyAlignment="1">
      <alignment horizontal="center"/>
    </xf>
    <xf numFmtId="4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0" fontId="7" fillId="0" borderId="0" xfId="3"/>
    <xf numFmtId="0" fontId="7" fillId="0" borderId="0" xfId="3" applyBorder="1" applyAlignment="1">
      <alignment horizontal="center"/>
    </xf>
    <xf numFmtId="0" fontId="7" fillId="0" borderId="0" xfId="3" applyBorder="1"/>
    <xf numFmtId="1" fontId="7" fillId="0" borderId="0" xfId="3" applyNumberFormat="1" applyBorder="1" applyAlignment="1">
      <alignment horizontal="center"/>
    </xf>
    <xf numFmtId="165" fontId="7" fillId="0" borderId="0" xfId="3" applyNumberFormat="1" applyBorder="1" applyAlignment="1">
      <alignment horizontal="center"/>
    </xf>
    <xf numFmtId="164" fontId="7" fillId="0" borderId="0" xfId="3" applyNumberFormat="1" applyBorder="1" applyAlignment="1">
      <alignment horizontal="center"/>
    </xf>
    <xf numFmtId="2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60"/>
  <sheetViews>
    <sheetView zoomScale="140" zoomScaleNormal="140" workbookViewId="0">
      <pane ySplit="2" topLeftCell="A24" activePane="bottomLeft" state="frozen"/>
      <selection activeCell="D899" sqref="D899"/>
      <selection pane="bottomLeft" activeCell="D29" sqref="D29"/>
    </sheetView>
  </sheetViews>
  <sheetFormatPr defaultColWidth="13.5703125" defaultRowHeight="15" x14ac:dyDescent="0.25"/>
  <cols>
    <col min="1" max="1" width="4.5703125" style="4" customWidth="1"/>
    <col min="2" max="2" width="8.7109375" style="4" customWidth="1"/>
    <col min="3" max="3" width="8.28515625" style="4" customWidth="1"/>
    <col min="4" max="4" width="10.140625" style="4" customWidth="1"/>
    <col min="5" max="5" width="11" style="4" customWidth="1"/>
    <col min="6" max="6" width="9" style="4" customWidth="1"/>
    <col min="7" max="7" width="13.42578125" style="4" customWidth="1"/>
    <col min="8" max="8" width="10.42578125" style="5" customWidth="1"/>
    <col min="9" max="9" width="9.7109375" style="6" customWidth="1"/>
    <col min="10" max="10" width="10.5703125" style="6" customWidth="1"/>
    <col min="11" max="11" width="9.28515625" style="6" customWidth="1"/>
    <col min="12" max="12" width="9.42578125" style="6" customWidth="1"/>
    <col min="13" max="13" width="8.85546875" style="6" customWidth="1"/>
    <col min="14" max="14" width="9.42578125" style="6" customWidth="1"/>
    <col min="15" max="15" width="10.28515625" style="6" customWidth="1"/>
  </cols>
  <sheetData>
    <row r="1" spans="1:15" ht="15.75" thickBot="1" x14ac:dyDescent="0.3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0" t="s">
        <v>0</v>
      </c>
      <c r="B2" s="10" t="s">
        <v>1</v>
      </c>
      <c r="C2" s="10" t="s">
        <v>13</v>
      </c>
      <c r="D2" s="10" t="s">
        <v>4</v>
      </c>
      <c r="E2" s="7" t="s">
        <v>5</v>
      </c>
      <c r="F2" s="10" t="s">
        <v>7</v>
      </c>
      <c r="G2" s="10" t="s">
        <v>2</v>
      </c>
      <c r="H2" s="8" t="s">
        <v>8</v>
      </c>
      <c r="I2" s="10" t="s">
        <v>9</v>
      </c>
      <c r="J2" s="10" t="s">
        <v>10</v>
      </c>
      <c r="K2" s="7" t="s">
        <v>11</v>
      </c>
      <c r="L2" s="10" t="s">
        <v>6</v>
      </c>
      <c r="M2" s="10" t="s">
        <v>16</v>
      </c>
      <c r="N2" s="10" t="s">
        <v>3</v>
      </c>
      <c r="O2" s="9" t="s">
        <v>12</v>
      </c>
    </row>
    <row r="3" spans="1:15" ht="15.75" customHeight="1" x14ac:dyDescent="0.25">
      <c r="A3" s="13">
        <v>1</v>
      </c>
      <c r="B3" s="11" t="s">
        <v>15</v>
      </c>
      <c r="C3" s="11" t="s">
        <v>22</v>
      </c>
      <c r="D3" s="2">
        <v>1</v>
      </c>
      <c r="E3" s="12" t="s">
        <v>23</v>
      </c>
      <c r="F3" s="3" t="s">
        <v>14</v>
      </c>
      <c r="G3" s="2">
        <v>845266512209</v>
      </c>
      <c r="H3" s="3">
        <v>24000</v>
      </c>
      <c r="I3" s="2">
        <v>55700</v>
      </c>
      <c r="J3" s="14">
        <f>ROUNDUP((I3/1000),1)</f>
        <v>55.7</v>
      </c>
      <c r="K3" s="15">
        <f>ROUND((1.32*1.95583*J3),2)</f>
        <v>143.80000000000001</v>
      </c>
      <c r="L3" s="16">
        <f>ROUND((10*1.95583),2)</f>
        <v>19.559999999999999</v>
      </c>
      <c r="M3" s="16">
        <f>ROUND((2.1*1.95583),2)</f>
        <v>4.1100000000000003</v>
      </c>
      <c r="N3" s="17">
        <f>ROUND(((SUM(K3:M3))*20/100),2)</f>
        <v>33.49</v>
      </c>
      <c r="O3" s="16">
        <f>SUM(K3:N3)</f>
        <v>200.96000000000004</v>
      </c>
    </row>
    <row r="4" spans="1:15" ht="15.75" customHeight="1" x14ac:dyDescent="0.25">
      <c r="A4" s="13">
        <v>2</v>
      </c>
      <c r="B4" s="11" t="s">
        <v>15</v>
      </c>
      <c r="C4" s="11" t="s">
        <v>22</v>
      </c>
      <c r="D4" s="2">
        <v>1</v>
      </c>
      <c r="E4" s="12" t="s">
        <v>23</v>
      </c>
      <c r="F4" s="3" t="s">
        <v>14</v>
      </c>
      <c r="G4" s="2">
        <v>845266660933</v>
      </c>
      <c r="H4" s="3">
        <v>24000</v>
      </c>
      <c r="I4" s="2">
        <v>55700</v>
      </c>
      <c r="J4" s="14">
        <f>ROUNDUP((I4/1000),1)</f>
        <v>55.7</v>
      </c>
      <c r="K4" s="15">
        <f t="shared" ref="K4:K55" si="0">ROUND((1.32*1.95583*J4),2)</f>
        <v>143.80000000000001</v>
      </c>
      <c r="L4" s="16">
        <f t="shared" ref="L4:L55" si="1">ROUND((10*1.95583),2)</f>
        <v>19.559999999999999</v>
      </c>
      <c r="M4" s="16"/>
      <c r="N4" s="17">
        <f>ROUND(((SUM(K4:M4))*20/100),2)</f>
        <v>32.67</v>
      </c>
      <c r="O4" s="16">
        <f>SUM(K4:N4)</f>
        <v>196.03000000000003</v>
      </c>
    </row>
    <row r="5" spans="1:15" ht="15.75" customHeight="1" x14ac:dyDescent="0.25">
      <c r="A5" s="13">
        <v>3</v>
      </c>
      <c r="B5" s="11" t="s">
        <v>15</v>
      </c>
      <c r="C5" s="11" t="s">
        <v>22</v>
      </c>
      <c r="D5" s="2">
        <v>2</v>
      </c>
      <c r="E5" s="12" t="s">
        <v>24</v>
      </c>
      <c r="F5" s="3" t="s">
        <v>14</v>
      </c>
      <c r="G5" s="2">
        <v>845266510039</v>
      </c>
      <c r="H5" s="3">
        <v>24500</v>
      </c>
      <c r="I5" s="2">
        <v>55100</v>
      </c>
      <c r="J5" s="14">
        <f>ROUNDUP((I5/1000),1)</f>
        <v>55.1</v>
      </c>
      <c r="K5" s="15">
        <f t="shared" si="0"/>
        <v>142.25</v>
      </c>
      <c r="L5" s="16">
        <f t="shared" si="1"/>
        <v>19.559999999999999</v>
      </c>
      <c r="M5" s="16">
        <f>ROUND((2.1*1.95583),2)</f>
        <v>4.1100000000000003</v>
      </c>
      <c r="N5" s="17">
        <f>ROUND(((SUM(K5:M5))*20/100),2)</f>
        <v>33.18</v>
      </c>
      <c r="O5" s="16">
        <f>SUM(K5:N5)</f>
        <v>199.10000000000002</v>
      </c>
    </row>
    <row r="6" spans="1:15" ht="15.75" customHeight="1" x14ac:dyDescent="0.25">
      <c r="A6" s="13">
        <v>4</v>
      </c>
      <c r="B6" s="11" t="s">
        <v>15</v>
      </c>
      <c r="C6" s="11" t="s">
        <v>22</v>
      </c>
      <c r="D6" s="2">
        <v>2</v>
      </c>
      <c r="E6" s="12" t="s">
        <v>24</v>
      </c>
      <c r="F6" s="3" t="s">
        <v>14</v>
      </c>
      <c r="G6" s="2">
        <v>845266510724</v>
      </c>
      <c r="H6" s="3">
        <v>23900</v>
      </c>
      <c r="I6" s="2">
        <v>55750</v>
      </c>
      <c r="J6" s="14">
        <f t="shared" ref="J6:J41" si="2">ROUNDUP((I6/1000),1)</f>
        <v>55.800000000000004</v>
      </c>
      <c r="K6" s="15">
        <f t="shared" si="0"/>
        <v>144.06</v>
      </c>
      <c r="L6" s="16">
        <f t="shared" si="1"/>
        <v>19.559999999999999</v>
      </c>
      <c r="M6" s="16"/>
      <c r="N6" s="17">
        <f t="shared" ref="N6:N41" si="3">ROUND(((SUM(K6:M6))*20/100),2)</f>
        <v>32.72</v>
      </c>
      <c r="O6" s="16">
        <f t="shared" ref="O6:O41" si="4">SUM(K6:N6)</f>
        <v>196.34</v>
      </c>
    </row>
    <row r="7" spans="1:15" ht="15.75" customHeight="1" x14ac:dyDescent="0.25">
      <c r="A7" s="13">
        <v>5</v>
      </c>
      <c r="B7" s="11" t="s">
        <v>15</v>
      </c>
      <c r="C7" s="11" t="s">
        <v>22</v>
      </c>
      <c r="D7" s="2">
        <v>2</v>
      </c>
      <c r="E7" s="12" t="s">
        <v>24</v>
      </c>
      <c r="F7" s="3" t="s">
        <v>14</v>
      </c>
      <c r="G7" s="2">
        <v>335266500057</v>
      </c>
      <c r="H7" s="3">
        <v>24800</v>
      </c>
      <c r="I7" s="2">
        <v>54900</v>
      </c>
      <c r="J7" s="14">
        <f t="shared" si="2"/>
        <v>54.9</v>
      </c>
      <c r="K7" s="15">
        <f t="shared" si="0"/>
        <v>141.74</v>
      </c>
      <c r="L7" s="16">
        <f t="shared" si="1"/>
        <v>19.559999999999999</v>
      </c>
      <c r="M7" s="16"/>
      <c r="N7" s="17">
        <f>ROUND(((SUM(K7:M7))*20/100),2)</f>
        <v>32.26</v>
      </c>
      <c r="O7" s="16">
        <f t="shared" si="4"/>
        <v>193.56</v>
      </c>
    </row>
    <row r="8" spans="1:15" ht="15.75" customHeight="1" x14ac:dyDescent="0.25">
      <c r="A8" s="13">
        <v>6</v>
      </c>
      <c r="B8" s="11" t="s">
        <v>15</v>
      </c>
      <c r="C8" s="11" t="s">
        <v>22</v>
      </c>
      <c r="D8" s="2">
        <v>2</v>
      </c>
      <c r="E8" s="12" t="s">
        <v>24</v>
      </c>
      <c r="F8" s="3" t="s">
        <v>14</v>
      </c>
      <c r="G8" s="2">
        <v>845266512472</v>
      </c>
      <c r="H8" s="3">
        <v>23300</v>
      </c>
      <c r="I8" s="2">
        <v>56200</v>
      </c>
      <c r="J8" s="14">
        <f t="shared" si="2"/>
        <v>56.2</v>
      </c>
      <c r="K8" s="15">
        <f t="shared" si="0"/>
        <v>145.09</v>
      </c>
      <c r="L8" s="16">
        <f t="shared" si="1"/>
        <v>19.559999999999999</v>
      </c>
      <c r="M8" s="16"/>
      <c r="N8" s="17">
        <f t="shared" si="3"/>
        <v>32.93</v>
      </c>
      <c r="O8" s="16">
        <f t="shared" si="4"/>
        <v>197.58</v>
      </c>
    </row>
    <row r="9" spans="1:15" ht="15.75" customHeight="1" x14ac:dyDescent="0.25">
      <c r="A9" s="13">
        <v>7</v>
      </c>
      <c r="B9" s="11" t="s">
        <v>15</v>
      </c>
      <c r="C9" s="11" t="s">
        <v>22</v>
      </c>
      <c r="D9" s="2">
        <v>2</v>
      </c>
      <c r="E9" s="12" t="s">
        <v>24</v>
      </c>
      <c r="F9" s="3" t="s">
        <v>14</v>
      </c>
      <c r="G9" s="2">
        <v>845266512225</v>
      </c>
      <c r="H9" s="3">
        <v>24000</v>
      </c>
      <c r="I9" s="2">
        <v>54200</v>
      </c>
      <c r="J9" s="14">
        <f t="shared" si="2"/>
        <v>54.2</v>
      </c>
      <c r="K9" s="15">
        <f t="shared" si="0"/>
        <v>139.93</v>
      </c>
      <c r="L9" s="16">
        <f t="shared" si="1"/>
        <v>19.559999999999999</v>
      </c>
      <c r="M9" s="16"/>
      <c r="N9" s="17">
        <f t="shared" si="3"/>
        <v>31.9</v>
      </c>
      <c r="O9" s="16">
        <f t="shared" si="4"/>
        <v>191.39000000000001</v>
      </c>
    </row>
    <row r="10" spans="1:15" ht="15.75" customHeight="1" x14ac:dyDescent="0.25">
      <c r="A10" s="13">
        <v>8</v>
      </c>
      <c r="B10" s="11" t="s">
        <v>15</v>
      </c>
      <c r="C10" s="11" t="s">
        <v>22</v>
      </c>
      <c r="D10" s="2">
        <v>3</v>
      </c>
      <c r="E10" s="12" t="s">
        <v>25</v>
      </c>
      <c r="F10" s="3" t="s">
        <v>14</v>
      </c>
      <c r="G10" s="2">
        <v>845266513082</v>
      </c>
      <c r="H10" s="3">
        <v>23500</v>
      </c>
      <c r="I10" s="2">
        <v>56100</v>
      </c>
      <c r="J10" s="14">
        <f t="shared" si="2"/>
        <v>56.1</v>
      </c>
      <c r="K10" s="15">
        <f t="shared" si="0"/>
        <v>144.83000000000001</v>
      </c>
      <c r="L10" s="16">
        <f t="shared" si="1"/>
        <v>19.559999999999999</v>
      </c>
      <c r="M10" s="16">
        <f>ROUND((2.1*1.95583),2)</f>
        <v>4.1100000000000003</v>
      </c>
      <c r="N10" s="17">
        <f t="shared" si="3"/>
        <v>33.700000000000003</v>
      </c>
      <c r="O10" s="16">
        <f t="shared" si="4"/>
        <v>202.20000000000005</v>
      </c>
    </row>
    <row r="11" spans="1:15" ht="15.75" customHeight="1" x14ac:dyDescent="0.25">
      <c r="A11" s="13">
        <v>9</v>
      </c>
      <c r="B11" s="11" t="s">
        <v>15</v>
      </c>
      <c r="C11" s="11" t="s">
        <v>22</v>
      </c>
      <c r="D11" s="2">
        <v>3</v>
      </c>
      <c r="E11" s="12" t="s">
        <v>25</v>
      </c>
      <c r="F11" s="3" t="s">
        <v>14</v>
      </c>
      <c r="G11" s="2">
        <v>845266660107</v>
      </c>
      <c r="H11" s="3">
        <v>24000</v>
      </c>
      <c r="I11" s="2">
        <v>55900</v>
      </c>
      <c r="J11" s="14">
        <f t="shared" si="2"/>
        <v>55.9</v>
      </c>
      <c r="K11" s="15">
        <f t="shared" si="0"/>
        <v>144.32</v>
      </c>
      <c r="L11" s="16">
        <f t="shared" si="1"/>
        <v>19.559999999999999</v>
      </c>
      <c r="M11" s="16"/>
      <c r="N11" s="17">
        <f t="shared" si="3"/>
        <v>32.78</v>
      </c>
      <c r="O11" s="16">
        <f t="shared" si="4"/>
        <v>196.66</v>
      </c>
    </row>
    <row r="12" spans="1:15" ht="15.75" customHeight="1" x14ac:dyDescent="0.25">
      <c r="A12" s="13">
        <v>10</v>
      </c>
      <c r="B12" s="11" t="s">
        <v>15</v>
      </c>
      <c r="C12" s="11" t="s">
        <v>22</v>
      </c>
      <c r="D12" s="2">
        <v>3</v>
      </c>
      <c r="E12" s="12" t="s">
        <v>25</v>
      </c>
      <c r="F12" s="3" t="s">
        <v>14</v>
      </c>
      <c r="G12" s="2">
        <v>845266510799</v>
      </c>
      <c r="H12" s="3">
        <v>24500</v>
      </c>
      <c r="I12" s="2">
        <v>55400</v>
      </c>
      <c r="J12" s="14">
        <f t="shared" si="2"/>
        <v>55.4</v>
      </c>
      <c r="K12" s="15">
        <f t="shared" si="0"/>
        <v>143.03</v>
      </c>
      <c r="L12" s="16">
        <f t="shared" si="1"/>
        <v>19.559999999999999</v>
      </c>
      <c r="M12" s="16"/>
      <c r="N12" s="17">
        <f t="shared" si="3"/>
        <v>32.520000000000003</v>
      </c>
      <c r="O12" s="16">
        <f t="shared" si="4"/>
        <v>195.11</v>
      </c>
    </row>
    <row r="13" spans="1:15" ht="15.75" customHeight="1" x14ac:dyDescent="0.25">
      <c r="A13" s="13">
        <v>11</v>
      </c>
      <c r="B13" s="11" t="s">
        <v>15</v>
      </c>
      <c r="C13" s="11" t="s">
        <v>22</v>
      </c>
      <c r="D13" s="2">
        <v>3</v>
      </c>
      <c r="E13" s="12" t="s">
        <v>25</v>
      </c>
      <c r="F13" s="3" t="s">
        <v>14</v>
      </c>
      <c r="G13" s="2">
        <v>335266530989</v>
      </c>
      <c r="H13" s="3">
        <v>22150</v>
      </c>
      <c r="I13" s="2">
        <v>56600</v>
      </c>
      <c r="J13" s="14">
        <f t="shared" si="2"/>
        <v>56.6</v>
      </c>
      <c r="K13" s="15">
        <f t="shared" si="0"/>
        <v>146.12</v>
      </c>
      <c r="L13" s="16">
        <f t="shared" si="1"/>
        <v>19.559999999999999</v>
      </c>
      <c r="M13" s="16"/>
      <c r="N13" s="17">
        <f t="shared" ref="N13:N20" si="5">ROUND(((SUM(K13:M13))*20/100),2)</f>
        <v>33.14</v>
      </c>
      <c r="O13" s="16">
        <f t="shared" ref="O13:O20" si="6">SUM(K13:N13)</f>
        <v>198.82</v>
      </c>
    </row>
    <row r="14" spans="1:15" ht="15.75" customHeight="1" x14ac:dyDescent="0.25">
      <c r="A14" s="13">
        <v>12</v>
      </c>
      <c r="B14" s="11" t="s">
        <v>15</v>
      </c>
      <c r="C14" s="11" t="s">
        <v>22</v>
      </c>
      <c r="D14" s="2">
        <v>3</v>
      </c>
      <c r="E14" s="12" t="s">
        <v>25</v>
      </c>
      <c r="F14" s="3" t="s">
        <v>14</v>
      </c>
      <c r="G14" s="2">
        <v>335266530898</v>
      </c>
      <c r="H14" s="3">
        <v>23800</v>
      </c>
      <c r="I14" s="2">
        <v>56000</v>
      </c>
      <c r="J14" s="14">
        <f t="shared" si="2"/>
        <v>56</v>
      </c>
      <c r="K14" s="15">
        <f t="shared" si="0"/>
        <v>144.57</v>
      </c>
      <c r="L14" s="16">
        <f t="shared" si="1"/>
        <v>19.559999999999999</v>
      </c>
      <c r="M14" s="16"/>
      <c r="N14" s="17">
        <f t="shared" si="5"/>
        <v>32.83</v>
      </c>
      <c r="O14" s="16">
        <f t="shared" si="6"/>
        <v>196.95999999999998</v>
      </c>
    </row>
    <row r="15" spans="1:15" ht="15.75" customHeight="1" x14ac:dyDescent="0.25">
      <c r="A15" s="13">
        <v>13</v>
      </c>
      <c r="B15" s="11" t="s">
        <v>15</v>
      </c>
      <c r="C15" s="11" t="s">
        <v>22</v>
      </c>
      <c r="D15" s="2">
        <v>3</v>
      </c>
      <c r="E15" s="12" t="s">
        <v>25</v>
      </c>
      <c r="F15" s="3" t="s">
        <v>14</v>
      </c>
      <c r="G15" s="2">
        <v>335266576594</v>
      </c>
      <c r="H15" s="3">
        <v>25500</v>
      </c>
      <c r="I15" s="2">
        <v>53700</v>
      </c>
      <c r="J15" s="14">
        <f t="shared" si="2"/>
        <v>53.7</v>
      </c>
      <c r="K15" s="15">
        <f t="shared" si="0"/>
        <v>138.63999999999999</v>
      </c>
      <c r="L15" s="16">
        <f t="shared" si="1"/>
        <v>19.559999999999999</v>
      </c>
      <c r="M15" s="16"/>
      <c r="N15" s="17">
        <f t="shared" si="5"/>
        <v>31.64</v>
      </c>
      <c r="O15" s="16">
        <f t="shared" si="6"/>
        <v>189.83999999999997</v>
      </c>
    </row>
    <row r="16" spans="1:15" ht="15.75" customHeight="1" x14ac:dyDescent="0.25">
      <c r="A16" s="13">
        <v>14</v>
      </c>
      <c r="B16" s="11" t="s">
        <v>15</v>
      </c>
      <c r="C16" s="11" t="s">
        <v>22</v>
      </c>
      <c r="D16" s="2">
        <v>4</v>
      </c>
      <c r="E16" s="12" t="s">
        <v>26</v>
      </c>
      <c r="F16" s="3" t="s">
        <v>14</v>
      </c>
      <c r="G16" s="2">
        <v>845266512357</v>
      </c>
      <c r="H16" s="3">
        <v>23300</v>
      </c>
      <c r="I16" s="2">
        <v>55900</v>
      </c>
      <c r="J16" s="14">
        <f t="shared" si="2"/>
        <v>55.9</v>
      </c>
      <c r="K16" s="15">
        <f t="shared" si="0"/>
        <v>144.32</v>
      </c>
      <c r="L16" s="16">
        <f t="shared" si="1"/>
        <v>19.559999999999999</v>
      </c>
      <c r="M16" s="16">
        <f>ROUND((2.1*1.95583),2)</f>
        <v>4.1100000000000003</v>
      </c>
      <c r="N16" s="17">
        <f t="shared" si="5"/>
        <v>33.6</v>
      </c>
      <c r="O16" s="16">
        <f t="shared" si="6"/>
        <v>201.59</v>
      </c>
    </row>
    <row r="17" spans="1:15" ht="15.75" customHeight="1" x14ac:dyDescent="0.25">
      <c r="A17" s="13">
        <v>15</v>
      </c>
      <c r="B17" s="11" t="s">
        <v>15</v>
      </c>
      <c r="C17" s="11" t="s">
        <v>22</v>
      </c>
      <c r="D17" s="2">
        <v>4</v>
      </c>
      <c r="E17" s="12" t="s">
        <v>26</v>
      </c>
      <c r="F17" s="3" t="s">
        <v>14</v>
      </c>
      <c r="G17" s="2">
        <v>845266513207</v>
      </c>
      <c r="H17" s="3">
        <v>24100</v>
      </c>
      <c r="I17" s="2">
        <v>55500</v>
      </c>
      <c r="J17" s="14">
        <f t="shared" si="2"/>
        <v>55.5</v>
      </c>
      <c r="K17" s="15">
        <f t="shared" si="0"/>
        <v>143.28</v>
      </c>
      <c r="L17" s="16">
        <f t="shared" si="1"/>
        <v>19.559999999999999</v>
      </c>
      <c r="M17" s="16"/>
      <c r="N17" s="17">
        <f t="shared" si="5"/>
        <v>32.57</v>
      </c>
      <c r="O17" s="16">
        <f t="shared" si="6"/>
        <v>195.41</v>
      </c>
    </row>
    <row r="18" spans="1:15" ht="15.75" customHeight="1" x14ac:dyDescent="0.25">
      <c r="A18" s="13">
        <v>16</v>
      </c>
      <c r="B18" s="11" t="s">
        <v>15</v>
      </c>
      <c r="C18" s="11" t="s">
        <v>22</v>
      </c>
      <c r="D18" s="2">
        <v>5</v>
      </c>
      <c r="E18" s="12" t="s">
        <v>27</v>
      </c>
      <c r="F18" s="3" t="s">
        <v>14</v>
      </c>
      <c r="G18" s="2">
        <v>335266500255</v>
      </c>
      <c r="H18" s="3">
        <v>24700</v>
      </c>
      <c r="I18" s="2">
        <v>55100</v>
      </c>
      <c r="J18" s="14">
        <f t="shared" si="2"/>
        <v>55.1</v>
      </c>
      <c r="K18" s="15">
        <f t="shared" si="0"/>
        <v>142.25</v>
      </c>
      <c r="L18" s="16">
        <f t="shared" si="1"/>
        <v>19.559999999999999</v>
      </c>
      <c r="M18" s="16">
        <f>ROUND((2.1*1.95583),2)</f>
        <v>4.1100000000000003</v>
      </c>
      <c r="N18" s="17">
        <f t="shared" si="5"/>
        <v>33.18</v>
      </c>
      <c r="O18" s="16">
        <f t="shared" si="6"/>
        <v>199.10000000000002</v>
      </c>
    </row>
    <row r="19" spans="1:15" ht="15.75" customHeight="1" x14ac:dyDescent="0.25">
      <c r="A19" s="13">
        <v>17</v>
      </c>
      <c r="B19" s="11" t="s">
        <v>15</v>
      </c>
      <c r="C19" s="11" t="s">
        <v>22</v>
      </c>
      <c r="D19" s="2">
        <v>5</v>
      </c>
      <c r="E19" s="12" t="s">
        <v>27</v>
      </c>
      <c r="F19" s="3" t="s">
        <v>14</v>
      </c>
      <c r="G19" s="2">
        <v>845266512621</v>
      </c>
      <c r="H19" s="3">
        <v>23900</v>
      </c>
      <c r="I19" s="2">
        <v>55900</v>
      </c>
      <c r="J19" s="14">
        <f t="shared" si="2"/>
        <v>55.9</v>
      </c>
      <c r="K19" s="15">
        <f t="shared" si="0"/>
        <v>144.32</v>
      </c>
      <c r="L19" s="16">
        <f t="shared" si="1"/>
        <v>19.559999999999999</v>
      </c>
      <c r="M19" s="16"/>
      <c r="N19" s="17">
        <f t="shared" si="5"/>
        <v>32.78</v>
      </c>
      <c r="O19" s="16">
        <f t="shared" si="6"/>
        <v>196.66</v>
      </c>
    </row>
    <row r="20" spans="1:15" ht="15.75" customHeight="1" x14ac:dyDescent="0.25">
      <c r="A20" s="13">
        <v>18</v>
      </c>
      <c r="B20" s="11" t="s">
        <v>15</v>
      </c>
      <c r="C20" s="11" t="s">
        <v>22</v>
      </c>
      <c r="D20" s="2">
        <v>5</v>
      </c>
      <c r="E20" s="12" t="s">
        <v>27</v>
      </c>
      <c r="F20" s="3" t="s">
        <v>14</v>
      </c>
      <c r="G20" s="2">
        <v>845266513124</v>
      </c>
      <c r="H20" s="3">
        <v>24240</v>
      </c>
      <c r="I20" s="2">
        <v>55510</v>
      </c>
      <c r="J20" s="14">
        <f t="shared" si="2"/>
        <v>55.6</v>
      </c>
      <c r="K20" s="15">
        <f t="shared" si="0"/>
        <v>143.54</v>
      </c>
      <c r="L20" s="16">
        <f t="shared" si="1"/>
        <v>19.559999999999999</v>
      </c>
      <c r="M20" s="16"/>
      <c r="N20" s="17">
        <f t="shared" si="5"/>
        <v>32.619999999999997</v>
      </c>
      <c r="O20" s="16">
        <f t="shared" si="6"/>
        <v>195.72</v>
      </c>
    </row>
    <row r="21" spans="1:15" ht="15.75" customHeight="1" x14ac:dyDescent="0.25">
      <c r="A21" s="13">
        <v>19</v>
      </c>
      <c r="B21" s="11" t="s">
        <v>15</v>
      </c>
      <c r="C21" s="11" t="s">
        <v>22</v>
      </c>
      <c r="D21" s="2">
        <v>5</v>
      </c>
      <c r="E21" s="12" t="s">
        <v>27</v>
      </c>
      <c r="F21" s="3" t="s">
        <v>14</v>
      </c>
      <c r="G21" s="2">
        <v>845266661055</v>
      </c>
      <c r="H21" s="3">
        <v>22250</v>
      </c>
      <c r="I21" s="2">
        <v>57350</v>
      </c>
      <c r="J21" s="14">
        <f t="shared" si="2"/>
        <v>57.4</v>
      </c>
      <c r="K21" s="15">
        <f t="shared" si="0"/>
        <v>148.19</v>
      </c>
      <c r="L21" s="16">
        <f t="shared" si="1"/>
        <v>19.559999999999999</v>
      </c>
      <c r="M21" s="16"/>
      <c r="N21" s="17">
        <f t="shared" si="3"/>
        <v>33.549999999999997</v>
      </c>
      <c r="O21" s="16">
        <f t="shared" si="4"/>
        <v>201.3</v>
      </c>
    </row>
    <row r="22" spans="1:15" ht="15.75" customHeight="1" x14ac:dyDescent="0.25">
      <c r="A22" s="13">
        <v>20</v>
      </c>
      <c r="B22" s="11" t="s">
        <v>15</v>
      </c>
      <c r="C22" s="11" t="s">
        <v>22</v>
      </c>
      <c r="D22" s="2">
        <v>5</v>
      </c>
      <c r="E22" s="12" t="s">
        <v>27</v>
      </c>
      <c r="F22" s="3" t="s">
        <v>14</v>
      </c>
      <c r="G22" s="2">
        <v>845266513223</v>
      </c>
      <c r="H22" s="3">
        <v>24700</v>
      </c>
      <c r="I22" s="2">
        <v>54900</v>
      </c>
      <c r="J22" s="14">
        <f t="shared" si="2"/>
        <v>54.9</v>
      </c>
      <c r="K22" s="15">
        <f t="shared" si="0"/>
        <v>141.74</v>
      </c>
      <c r="L22" s="16">
        <f t="shared" si="1"/>
        <v>19.559999999999999</v>
      </c>
      <c r="M22" s="16"/>
      <c r="N22" s="17">
        <f t="shared" si="3"/>
        <v>32.26</v>
      </c>
      <c r="O22" s="16">
        <f t="shared" si="4"/>
        <v>193.56</v>
      </c>
    </row>
    <row r="23" spans="1:15" ht="15.75" customHeight="1" x14ac:dyDescent="0.25">
      <c r="A23" s="13">
        <v>21</v>
      </c>
      <c r="B23" s="11" t="s">
        <v>15</v>
      </c>
      <c r="C23" s="11" t="s">
        <v>22</v>
      </c>
      <c r="D23" s="2">
        <v>5</v>
      </c>
      <c r="E23" s="12" t="s">
        <v>27</v>
      </c>
      <c r="F23" s="3" t="s">
        <v>14</v>
      </c>
      <c r="G23" s="2">
        <v>845266660495</v>
      </c>
      <c r="H23" s="3">
        <v>24250</v>
      </c>
      <c r="I23" s="2">
        <v>55300</v>
      </c>
      <c r="J23" s="14">
        <f t="shared" si="2"/>
        <v>55.3</v>
      </c>
      <c r="K23" s="15">
        <f t="shared" si="0"/>
        <v>142.77000000000001</v>
      </c>
      <c r="L23" s="16">
        <f t="shared" si="1"/>
        <v>19.559999999999999</v>
      </c>
      <c r="M23" s="16"/>
      <c r="N23" s="17">
        <f t="shared" si="3"/>
        <v>32.47</v>
      </c>
      <c r="O23" s="16">
        <f t="shared" si="4"/>
        <v>194.8</v>
      </c>
    </row>
    <row r="24" spans="1:15" ht="15.75" customHeight="1" x14ac:dyDescent="0.25">
      <c r="A24" s="13">
        <v>22</v>
      </c>
      <c r="B24" s="11" t="s">
        <v>15</v>
      </c>
      <c r="C24" s="11" t="s">
        <v>22</v>
      </c>
      <c r="D24" s="2">
        <v>5</v>
      </c>
      <c r="E24" s="12" t="s">
        <v>27</v>
      </c>
      <c r="F24" s="3" t="s">
        <v>14</v>
      </c>
      <c r="G24" s="2">
        <v>335266576487</v>
      </c>
      <c r="H24" s="3">
        <v>24900</v>
      </c>
      <c r="I24" s="2">
        <v>54700</v>
      </c>
      <c r="J24" s="14">
        <f t="shared" si="2"/>
        <v>54.7</v>
      </c>
      <c r="K24" s="15">
        <f t="shared" si="0"/>
        <v>141.22</v>
      </c>
      <c r="L24" s="16">
        <f t="shared" si="1"/>
        <v>19.559999999999999</v>
      </c>
      <c r="M24" s="16"/>
      <c r="N24" s="17">
        <f t="shared" si="3"/>
        <v>32.159999999999997</v>
      </c>
      <c r="O24" s="16">
        <f t="shared" si="4"/>
        <v>192.94</v>
      </c>
    </row>
    <row r="25" spans="1:15" ht="15.75" customHeight="1" x14ac:dyDescent="0.25">
      <c r="A25" s="13">
        <v>23</v>
      </c>
      <c r="B25" s="11" t="s">
        <v>15</v>
      </c>
      <c r="C25" s="11" t="s">
        <v>22</v>
      </c>
      <c r="D25" s="2">
        <v>5</v>
      </c>
      <c r="E25" s="12" t="s">
        <v>27</v>
      </c>
      <c r="F25" s="3" t="s">
        <v>14</v>
      </c>
      <c r="G25" s="2">
        <v>335266500206</v>
      </c>
      <c r="H25" s="3">
        <v>24600</v>
      </c>
      <c r="I25" s="2">
        <v>54800</v>
      </c>
      <c r="J25" s="14">
        <f t="shared" si="2"/>
        <v>54.8</v>
      </c>
      <c r="K25" s="15">
        <f t="shared" si="0"/>
        <v>141.47999999999999</v>
      </c>
      <c r="L25" s="16">
        <f t="shared" si="1"/>
        <v>19.559999999999999</v>
      </c>
      <c r="M25" s="16"/>
      <c r="N25" s="17">
        <f t="shared" si="3"/>
        <v>32.21</v>
      </c>
      <c r="O25" s="16">
        <f t="shared" si="4"/>
        <v>193.25</v>
      </c>
    </row>
    <row r="26" spans="1:15" ht="15.75" customHeight="1" x14ac:dyDescent="0.25">
      <c r="A26" s="13">
        <v>24</v>
      </c>
      <c r="B26" s="11" t="s">
        <v>15</v>
      </c>
      <c r="C26" s="11" t="s">
        <v>22</v>
      </c>
      <c r="D26" s="2">
        <v>6</v>
      </c>
      <c r="E26" s="12" t="s">
        <v>28</v>
      </c>
      <c r="F26" s="3" t="s">
        <v>14</v>
      </c>
      <c r="G26" s="2">
        <v>845266512985</v>
      </c>
      <c r="H26" s="3">
        <v>24700</v>
      </c>
      <c r="I26" s="2">
        <v>55200</v>
      </c>
      <c r="J26" s="14">
        <f t="shared" si="2"/>
        <v>55.2</v>
      </c>
      <c r="K26" s="15">
        <f t="shared" si="0"/>
        <v>142.51</v>
      </c>
      <c r="L26" s="16">
        <f t="shared" si="1"/>
        <v>19.559999999999999</v>
      </c>
      <c r="M26" s="16">
        <f>ROUND((2.1*1.95583),2)</f>
        <v>4.1100000000000003</v>
      </c>
      <c r="N26" s="17">
        <f t="shared" si="3"/>
        <v>33.24</v>
      </c>
      <c r="O26" s="16">
        <f t="shared" si="4"/>
        <v>199.42000000000002</v>
      </c>
    </row>
    <row r="27" spans="1:15" ht="15.75" customHeight="1" x14ac:dyDescent="0.25">
      <c r="A27" s="13">
        <v>25</v>
      </c>
      <c r="B27" s="11" t="s">
        <v>15</v>
      </c>
      <c r="C27" s="11" t="s">
        <v>22</v>
      </c>
      <c r="D27" s="2">
        <v>6</v>
      </c>
      <c r="E27" s="12" t="s">
        <v>28</v>
      </c>
      <c r="F27" s="3" t="s">
        <v>14</v>
      </c>
      <c r="G27" s="2">
        <v>335266576230</v>
      </c>
      <c r="H27" s="3">
        <v>24900</v>
      </c>
      <c r="I27" s="2">
        <v>54900</v>
      </c>
      <c r="J27" s="14">
        <f t="shared" si="2"/>
        <v>54.9</v>
      </c>
      <c r="K27" s="15">
        <f t="shared" si="0"/>
        <v>141.74</v>
      </c>
      <c r="L27" s="16">
        <f t="shared" si="1"/>
        <v>19.559999999999999</v>
      </c>
      <c r="M27" s="16"/>
      <c r="N27" s="17">
        <f t="shared" si="3"/>
        <v>32.26</v>
      </c>
      <c r="O27" s="16">
        <f t="shared" si="4"/>
        <v>193.56</v>
      </c>
    </row>
    <row r="28" spans="1:15" ht="15.75" customHeight="1" x14ac:dyDescent="0.25">
      <c r="A28" s="13">
        <v>26</v>
      </c>
      <c r="B28" s="11" t="s">
        <v>15</v>
      </c>
      <c r="C28" s="11" t="s">
        <v>22</v>
      </c>
      <c r="D28" s="2">
        <v>7</v>
      </c>
      <c r="E28" s="12" t="s">
        <v>34</v>
      </c>
      <c r="F28" s="3" t="s">
        <v>14</v>
      </c>
      <c r="G28" s="2">
        <v>845266513173</v>
      </c>
      <c r="H28" s="3">
        <v>24100</v>
      </c>
      <c r="I28" s="2">
        <v>55400</v>
      </c>
      <c r="J28" s="14">
        <f t="shared" si="2"/>
        <v>55.4</v>
      </c>
      <c r="K28" s="15">
        <f t="shared" si="0"/>
        <v>143.03</v>
      </c>
      <c r="L28" s="16">
        <f t="shared" si="1"/>
        <v>19.559999999999999</v>
      </c>
      <c r="M28" s="16">
        <f>ROUND((2.1*1.95583),2)</f>
        <v>4.1100000000000003</v>
      </c>
      <c r="N28" s="17">
        <f t="shared" si="3"/>
        <v>33.340000000000003</v>
      </c>
      <c r="O28" s="16">
        <f t="shared" si="4"/>
        <v>200.04000000000002</v>
      </c>
    </row>
    <row r="29" spans="1:15" ht="15.75" customHeight="1" x14ac:dyDescent="0.25">
      <c r="A29" s="13">
        <v>27</v>
      </c>
      <c r="B29" s="11" t="s">
        <v>15</v>
      </c>
      <c r="C29" s="11" t="s">
        <v>22</v>
      </c>
      <c r="D29" s="2"/>
      <c r="E29" s="12"/>
      <c r="F29" s="3" t="s">
        <v>14</v>
      </c>
      <c r="G29" s="2"/>
      <c r="H29" s="3"/>
      <c r="I29" s="2"/>
      <c r="J29" s="14">
        <f t="shared" ref="J29:J32" si="7">ROUNDUP((I29/1000),1)</f>
        <v>0</v>
      </c>
      <c r="K29" s="15">
        <f t="shared" si="0"/>
        <v>0</v>
      </c>
      <c r="L29" s="16">
        <f t="shared" si="1"/>
        <v>19.559999999999999</v>
      </c>
      <c r="M29" s="16">
        <f>ROUND((2.1*1.95583),2)</f>
        <v>4.1100000000000003</v>
      </c>
      <c r="N29" s="17">
        <f t="shared" ref="N29:N32" si="8">ROUND(((SUM(K29:M29))*20/100),2)</f>
        <v>4.7300000000000004</v>
      </c>
      <c r="O29" s="16">
        <f t="shared" ref="O29:O32" si="9">SUM(K29:N29)</f>
        <v>28.4</v>
      </c>
    </row>
    <row r="30" spans="1:15" ht="15.75" customHeight="1" x14ac:dyDescent="0.25">
      <c r="A30" s="13">
        <v>28</v>
      </c>
      <c r="B30" s="11" t="s">
        <v>15</v>
      </c>
      <c r="C30" s="11" t="s">
        <v>22</v>
      </c>
      <c r="D30" s="2"/>
      <c r="E30" s="12"/>
      <c r="F30" s="3" t="s">
        <v>14</v>
      </c>
      <c r="G30" s="2"/>
      <c r="H30" s="3"/>
      <c r="I30" s="2"/>
      <c r="J30" s="14">
        <f t="shared" si="7"/>
        <v>0</v>
      </c>
      <c r="K30" s="15">
        <f t="shared" si="0"/>
        <v>0</v>
      </c>
      <c r="L30" s="16">
        <f t="shared" si="1"/>
        <v>19.559999999999999</v>
      </c>
      <c r="M30" s="16"/>
      <c r="N30" s="17">
        <f t="shared" si="8"/>
        <v>3.91</v>
      </c>
      <c r="O30" s="16">
        <f t="shared" si="9"/>
        <v>23.47</v>
      </c>
    </row>
    <row r="31" spans="1:15" ht="15.75" customHeight="1" x14ac:dyDescent="0.25">
      <c r="A31" s="13">
        <v>29</v>
      </c>
      <c r="B31" s="11" t="s">
        <v>15</v>
      </c>
      <c r="C31" s="11" t="s">
        <v>22</v>
      </c>
      <c r="D31" s="2"/>
      <c r="E31" s="12"/>
      <c r="F31" s="3" t="s">
        <v>14</v>
      </c>
      <c r="G31" s="2"/>
      <c r="H31" s="3"/>
      <c r="I31" s="2"/>
      <c r="J31" s="14">
        <f t="shared" si="7"/>
        <v>0</v>
      </c>
      <c r="K31" s="15">
        <f t="shared" si="0"/>
        <v>0</v>
      </c>
      <c r="L31" s="16">
        <f t="shared" si="1"/>
        <v>19.559999999999999</v>
      </c>
      <c r="M31" s="16"/>
      <c r="N31" s="17">
        <f t="shared" si="8"/>
        <v>3.91</v>
      </c>
      <c r="O31" s="16">
        <f t="shared" si="9"/>
        <v>23.47</v>
      </c>
    </row>
    <row r="32" spans="1:15" ht="15.75" customHeight="1" x14ac:dyDescent="0.25">
      <c r="A32" s="13">
        <v>30</v>
      </c>
      <c r="B32" s="11" t="s">
        <v>15</v>
      </c>
      <c r="C32" s="11" t="s">
        <v>22</v>
      </c>
      <c r="D32" s="2"/>
      <c r="E32" s="12"/>
      <c r="F32" s="3" t="s">
        <v>14</v>
      </c>
      <c r="G32" s="2"/>
      <c r="H32" s="3"/>
      <c r="I32" s="2"/>
      <c r="J32" s="14">
        <f t="shared" si="7"/>
        <v>0</v>
      </c>
      <c r="K32" s="15">
        <f t="shared" si="0"/>
        <v>0</v>
      </c>
      <c r="L32" s="16">
        <f t="shared" si="1"/>
        <v>19.559999999999999</v>
      </c>
      <c r="M32" s="16"/>
      <c r="N32" s="17">
        <f t="shared" si="8"/>
        <v>3.91</v>
      </c>
      <c r="O32" s="16">
        <f t="shared" si="9"/>
        <v>23.47</v>
      </c>
    </row>
    <row r="33" spans="1:15" ht="15.75" customHeight="1" x14ac:dyDescent="0.25">
      <c r="A33" s="13">
        <v>31</v>
      </c>
      <c r="B33" s="11" t="s">
        <v>15</v>
      </c>
      <c r="C33" s="11" t="s">
        <v>22</v>
      </c>
      <c r="D33" s="2"/>
      <c r="E33" s="12"/>
      <c r="F33" s="3" t="s">
        <v>14</v>
      </c>
      <c r="G33" s="2"/>
      <c r="H33" s="3"/>
      <c r="I33" s="2"/>
      <c r="J33" s="14">
        <f t="shared" si="2"/>
        <v>0</v>
      </c>
      <c r="K33" s="15">
        <f t="shared" si="0"/>
        <v>0</v>
      </c>
      <c r="L33" s="16">
        <f t="shared" si="1"/>
        <v>19.559999999999999</v>
      </c>
      <c r="M33" s="16"/>
      <c r="N33" s="17">
        <f t="shared" si="3"/>
        <v>3.91</v>
      </c>
      <c r="O33" s="16">
        <f t="shared" si="4"/>
        <v>23.47</v>
      </c>
    </row>
    <row r="34" spans="1:15" ht="15.75" customHeight="1" x14ac:dyDescent="0.25">
      <c r="A34" s="13">
        <v>32</v>
      </c>
      <c r="B34" s="11" t="s">
        <v>15</v>
      </c>
      <c r="C34" s="11" t="s">
        <v>22</v>
      </c>
      <c r="D34" s="2"/>
      <c r="E34" s="12"/>
      <c r="F34" s="3" t="s">
        <v>14</v>
      </c>
      <c r="G34" s="2"/>
      <c r="H34" s="3"/>
      <c r="I34" s="2"/>
      <c r="J34" s="14">
        <f t="shared" si="2"/>
        <v>0</v>
      </c>
      <c r="K34" s="15">
        <f t="shared" si="0"/>
        <v>0</v>
      </c>
      <c r="L34" s="16">
        <f t="shared" si="1"/>
        <v>19.559999999999999</v>
      </c>
      <c r="M34" s="16"/>
      <c r="N34" s="17">
        <f t="shared" si="3"/>
        <v>3.91</v>
      </c>
      <c r="O34" s="16">
        <f t="shared" si="4"/>
        <v>23.47</v>
      </c>
    </row>
    <row r="35" spans="1:15" ht="15.75" customHeight="1" x14ac:dyDescent="0.25">
      <c r="A35" s="13">
        <v>33</v>
      </c>
      <c r="B35" s="11" t="s">
        <v>15</v>
      </c>
      <c r="C35" s="11" t="s">
        <v>22</v>
      </c>
      <c r="D35" s="2"/>
      <c r="E35" s="12"/>
      <c r="F35" s="3" t="s">
        <v>14</v>
      </c>
      <c r="G35" s="2"/>
      <c r="H35" s="3"/>
      <c r="I35" s="2"/>
      <c r="J35" s="14">
        <f t="shared" si="2"/>
        <v>0</v>
      </c>
      <c r="K35" s="15">
        <f t="shared" si="0"/>
        <v>0</v>
      </c>
      <c r="L35" s="16">
        <f t="shared" si="1"/>
        <v>19.559999999999999</v>
      </c>
      <c r="M35" s="16"/>
      <c r="N35" s="17">
        <f t="shared" si="3"/>
        <v>3.91</v>
      </c>
      <c r="O35" s="16">
        <f t="shared" si="4"/>
        <v>23.47</v>
      </c>
    </row>
    <row r="36" spans="1:15" ht="15.75" customHeight="1" x14ac:dyDescent="0.25">
      <c r="A36" s="13">
        <v>34</v>
      </c>
      <c r="B36" s="11" t="s">
        <v>15</v>
      </c>
      <c r="C36" s="11" t="s">
        <v>22</v>
      </c>
      <c r="D36" s="2"/>
      <c r="E36" s="12"/>
      <c r="F36" s="3" t="s">
        <v>14</v>
      </c>
      <c r="G36" s="2"/>
      <c r="H36" s="3"/>
      <c r="I36" s="2"/>
      <c r="J36" s="14">
        <f t="shared" si="2"/>
        <v>0</v>
      </c>
      <c r="K36" s="15">
        <f t="shared" si="0"/>
        <v>0</v>
      </c>
      <c r="L36" s="16">
        <f t="shared" si="1"/>
        <v>19.559999999999999</v>
      </c>
      <c r="M36" s="16"/>
      <c r="N36" s="17">
        <f t="shared" si="3"/>
        <v>3.91</v>
      </c>
      <c r="O36" s="16">
        <f t="shared" si="4"/>
        <v>23.47</v>
      </c>
    </row>
    <row r="37" spans="1:15" ht="15.75" customHeight="1" x14ac:dyDescent="0.25">
      <c r="A37" s="13">
        <v>35</v>
      </c>
      <c r="B37" s="11" t="s">
        <v>15</v>
      </c>
      <c r="C37" s="11" t="s">
        <v>22</v>
      </c>
      <c r="D37" s="2"/>
      <c r="E37" s="12"/>
      <c r="F37" s="3" t="s">
        <v>14</v>
      </c>
      <c r="G37" s="2"/>
      <c r="H37" s="3"/>
      <c r="I37" s="2"/>
      <c r="J37" s="14">
        <f t="shared" si="2"/>
        <v>0</v>
      </c>
      <c r="K37" s="15">
        <f t="shared" si="0"/>
        <v>0</v>
      </c>
      <c r="L37" s="16">
        <f t="shared" si="1"/>
        <v>19.559999999999999</v>
      </c>
      <c r="M37" s="16"/>
      <c r="N37" s="17">
        <f t="shared" si="3"/>
        <v>3.91</v>
      </c>
      <c r="O37" s="16">
        <f t="shared" si="4"/>
        <v>23.47</v>
      </c>
    </row>
    <row r="38" spans="1:15" ht="15.75" customHeight="1" x14ac:dyDescent="0.25">
      <c r="A38" s="13">
        <v>36</v>
      </c>
      <c r="B38" s="11" t="s">
        <v>15</v>
      </c>
      <c r="C38" s="11" t="s">
        <v>22</v>
      </c>
      <c r="D38" s="2"/>
      <c r="E38" s="12"/>
      <c r="F38" s="3" t="s">
        <v>14</v>
      </c>
      <c r="G38" s="2"/>
      <c r="H38" s="3"/>
      <c r="I38" s="2"/>
      <c r="J38" s="14">
        <f t="shared" si="2"/>
        <v>0</v>
      </c>
      <c r="K38" s="15">
        <f t="shared" si="0"/>
        <v>0</v>
      </c>
      <c r="L38" s="16">
        <f t="shared" si="1"/>
        <v>19.559999999999999</v>
      </c>
      <c r="M38" s="16"/>
      <c r="N38" s="17">
        <f t="shared" si="3"/>
        <v>3.91</v>
      </c>
      <c r="O38" s="16">
        <f t="shared" si="4"/>
        <v>23.47</v>
      </c>
    </row>
    <row r="39" spans="1:15" ht="15.75" customHeight="1" x14ac:dyDescent="0.25">
      <c r="A39" s="13">
        <v>37</v>
      </c>
      <c r="B39" s="11" t="s">
        <v>15</v>
      </c>
      <c r="C39" s="11" t="s">
        <v>22</v>
      </c>
      <c r="D39" s="2"/>
      <c r="E39" s="12"/>
      <c r="F39" s="3" t="s">
        <v>14</v>
      </c>
      <c r="G39" s="2"/>
      <c r="H39" s="3"/>
      <c r="I39" s="2"/>
      <c r="J39" s="14">
        <f t="shared" si="2"/>
        <v>0</v>
      </c>
      <c r="K39" s="15">
        <f t="shared" si="0"/>
        <v>0</v>
      </c>
      <c r="L39" s="16">
        <f t="shared" si="1"/>
        <v>19.559999999999999</v>
      </c>
      <c r="M39" s="16"/>
      <c r="N39" s="17">
        <f t="shared" si="3"/>
        <v>3.91</v>
      </c>
      <c r="O39" s="16">
        <f t="shared" si="4"/>
        <v>23.47</v>
      </c>
    </row>
    <row r="40" spans="1:15" ht="15.75" customHeight="1" x14ac:dyDescent="0.25">
      <c r="A40" s="13">
        <v>38</v>
      </c>
      <c r="B40" s="11" t="s">
        <v>15</v>
      </c>
      <c r="C40" s="11" t="s">
        <v>22</v>
      </c>
      <c r="D40" s="2"/>
      <c r="E40" s="12"/>
      <c r="F40" s="3" t="s">
        <v>14</v>
      </c>
      <c r="G40" s="2"/>
      <c r="H40" s="3"/>
      <c r="I40" s="2"/>
      <c r="J40" s="14">
        <f t="shared" si="2"/>
        <v>0</v>
      </c>
      <c r="K40" s="15">
        <f t="shared" si="0"/>
        <v>0</v>
      </c>
      <c r="L40" s="16">
        <f t="shared" si="1"/>
        <v>19.559999999999999</v>
      </c>
      <c r="M40" s="16"/>
      <c r="N40" s="17">
        <f t="shared" si="3"/>
        <v>3.91</v>
      </c>
      <c r="O40" s="16">
        <f t="shared" si="4"/>
        <v>23.47</v>
      </c>
    </row>
    <row r="41" spans="1:15" ht="15.75" customHeight="1" x14ac:dyDescent="0.25">
      <c r="A41" s="13">
        <v>39</v>
      </c>
      <c r="B41" s="11" t="s">
        <v>15</v>
      </c>
      <c r="C41" s="11" t="s">
        <v>22</v>
      </c>
      <c r="D41" s="2"/>
      <c r="E41" s="12"/>
      <c r="F41" s="3" t="s">
        <v>14</v>
      </c>
      <c r="G41" s="2"/>
      <c r="H41" s="3"/>
      <c r="I41" s="2"/>
      <c r="J41" s="14">
        <f t="shared" si="2"/>
        <v>0</v>
      </c>
      <c r="K41" s="15">
        <f t="shared" si="0"/>
        <v>0</v>
      </c>
      <c r="L41" s="16">
        <f t="shared" si="1"/>
        <v>19.559999999999999</v>
      </c>
      <c r="M41" s="16"/>
      <c r="N41" s="17">
        <f t="shared" si="3"/>
        <v>3.91</v>
      </c>
      <c r="O41" s="16">
        <f t="shared" si="4"/>
        <v>23.47</v>
      </c>
    </row>
    <row r="42" spans="1:15" x14ac:dyDescent="0.25">
      <c r="A42" s="13">
        <v>40</v>
      </c>
      <c r="B42" s="11" t="s">
        <v>15</v>
      </c>
      <c r="C42" s="11" t="s">
        <v>22</v>
      </c>
      <c r="D42" s="2"/>
      <c r="E42" s="12"/>
      <c r="F42" s="3" t="s">
        <v>14</v>
      </c>
      <c r="G42" s="2"/>
      <c r="H42" s="3"/>
      <c r="I42" s="2"/>
      <c r="J42" s="14">
        <f t="shared" ref="J42:J46" si="10">ROUNDUP((I42/1000),1)</f>
        <v>0</v>
      </c>
      <c r="K42" s="15">
        <f t="shared" si="0"/>
        <v>0</v>
      </c>
      <c r="L42" s="16">
        <f t="shared" si="1"/>
        <v>19.559999999999999</v>
      </c>
      <c r="M42" s="16"/>
      <c r="N42" s="17">
        <f t="shared" ref="N42:N46" si="11">ROUND(((SUM(K42:M42))*20/100),2)</f>
        <v>3.91</v>
      </c>
      <c r="O42" s="16">
        <f t="shared" ref="O42:O46" si="12">SUM(K42:N42)</f>
        <v>23.47</v>
      </c>
    </row>
    <row r="43" spans="1:15" x14ac:dyDescent="0.25">
      <c r="A43" s="13">
        <v>41</v>
      </c>
      <c r="B43" s="11" t="s">
        <v>15</v>
      </c>
      <c r="C43" s="11" t="s">
        <v>22</v>
      </c>
      <c r="D43" s="2"/>
      <c r="E43" s="12"/>
      <c r="F43" s="3" t="s">
        <v>14</v>
      </c>
      <c r="G43" s="2"/>
      <c r="H43" s="3"/>
      <c r="I43" s="2"/>
      <c r="J43" s="14">
        <f t="shared" si="10"/>
        <v>0</v>
      </c>
      <c r="K43" s="15">
        <f t="shared" si="0"/>
        <v>0</v>
      </c>
      <c r="L43" s="16">
        <f t="shared" si="1"/>
        <v>19.559999999999999</v>
      </c>
      <c r="M43" s="16"/>
      <c r="N43" s="17">
        <f t="shared" si="11"/>
        <v>3.91</v>
      </c>
      <c r="O43" s="16">
        <f t="shared" si="12"/>
        <v>23.47</v>
      </c>
    </row>
    <row r="44" spans="1:15" ht="15.75" customHeight="1" x14ac:dyDescent="0.25">
      <c r="A44" s="13">
        <v>42</v>
      </c>
      <c r="B44" s="11" t="s">
        <v>15</v>
      </c>
      <c r="C44" s="11" t="s">
        <v>22</v>
      </c>
      <c r="D44" s="2"/>
      <c r="E44" s="12"/>
      <c r="F44" s="3" t="s">
        <v>14</v>
      </c>
      <c r="G44" s="2"/>
      <c r="H44" s="3"/>
      <c r="I44" s="2"/>
      <c r="J44" s="14">
        <f t="shared" si="10"/>
        <v>0</v>
      </c>
      <c r="K44" s="15">
        <f t="shared" si="0"/>
        <v>0</v>
      </c>
      <c r="L44" s="16">
        <f t="shared" si="1"/>
        <v>19.559999999999999</v>
      </c>
      <c r="M44" s="16"/>
      <c r="N44" s="17">
        <f t="shared" si="11"/>
        <v>3.91</v>
      </c>
      <c r="O44" s="16">
        <f t="shared" si="12"/>
        <v>23.47</v>
      </c>
    </row>
    <row r="45" spans="1:15" s="6" customFormat="1" ht="12.75" x14ac:dyDescent="0.2">
      <c r="A45" s="13">
        <v>43</v>
      </c>
      <c r="B45" s="11" t="s">
        <v>15</v>
      </c>
      <c r="C45" s="11" t="s">
        <v>22</v>
      </c>
      <c r="D45" s="2"/>
      <c r="E45" s="12"/>
      <c r="F45" s="3" t="s">
        <v>14</v>
      </c>
      <c r="G45" s="2"/>
      <c r="H45" s="3"/>
      <c r="I45" s="2"/>
      <c r="J45" s="14">
        <f t="shared" si="10"/>
        <v>0</v>
      </c>
      <c r="K45" s="15">
        <f t="shared" si="0"/>
        <v>0</v>
      </c>
      <c r="L45" s="16">
        <f t="shared" si="1"/>
        <v>19.559999999999999</v>
      </c>
      <c r="M45" s="16"/>
      <c r="N45" s="17">
        <f t="shared" si="11"/>
        <v>3.91</v>
      </c>
      <c r="O45" s="16">
        <f t="shared" si="12"/>
        <v>23.47</v>
      </c>
    </row>
    <row r="46" spans="1:15" x14ac:dyDescent="0.25">
      <c r="A46" s="13">
        <v>44</v>
      </c>
      <c r="B46" s="11" t="s">
        <v>15</v>
      </c>
      <c r="C46" s="11" t="s">
        <v>22</v>
      </c>
      <c r="D46" s="2"/>
      <c r="E46" s="12"/>
      <c r="F46" s="3" t="s">
        <v>14</v>
      </c>
      <c r="G46" s="2"/>
      <c r="H46" s="3"/>
      <c r="I46" s="2"/>
      <c r="J46" s="14">
        <f t="shared" si="10"/>
        <v>0</v>
      </c>
      <c r="K46" s="15">
        <f t="shared" si="0"/>
        <v>0</v>
      </c>
      <c r="L46" s="16">
        <f t="shared" si="1"/>
        <v>19.559999999999999</v>
      </c>
      <c r="M46" s="16"/>
      <c r="N46" s="17">
        <f t="shared" si="11"/>
        <v>3.91</v>
      </c>
      <c r="O46" s="16">
        <f t="shared" si="12"/>
        <v>23.47</v>
      </c>
    </row>
    <row r="47" spans="1:15" x14ac:dyDescent="0.25">
      <c r="A47" s="13">
        <v>45</v>
      </c>
      <c r="B47" s="11" t="s">
        <v>15</v>
      </c>
      <c r="C47" s="11" t="s">
        <v>22</v>
      </c>
      <c r="D47" s="2"/>
      <c r="E47" s="12"/>
      <c r="F47" s="3" t="s">
        <v>14</v>
      </c>
      <c r="G47" s="2"/>
      <c r="H47" s="3"/>
      <c r="I47" s="2"/>
      <c r="J47" s="14">
        <f t="shared" ref="J47:J55" si="13">ROUNDUP((I47/1000),1)</f>
        <v>0</v>
      </c>
      <c r="K47" s="15">
        <f t="shared" si="0"/>
        <v>0</v>
      </c>
      <c r="L47" s="16">
        <f t="shared" si="1"/>
        <v>19.559999999999999</v>
      </c>
      <c r="M47" s="16"/>
      <c r="N47" s="17">
        <f t="shared" ref="N47:N55" si="14">ROUND(((SUM(K47:M47))*20/100),2)</f>
        <v>3.91</v>
      </c>
      <c r="O47" s="16">
        <f t="shared" ref="O47:O55" si="15">SUM(K47:N47)</f>
        <v>23.47</v>
      </c>
    </row>
    <row r="48" spans="1:15" x14ac:dyDescent="0.25">
      <c r="A48" s="13">
        <v>46</v>
      </c>
      <c r="B48" s="11" t="s">
        <v>15</v>
      </c>
      <c r="C48" s="11" t="s">
        <v>22</v>
      </c>
      <c r="D48" s="2"/>
      <c r="E48" s="12"/>
      <c r="F48" s="3" t="s">
        <v>14</v>
      </c>
      <c r="G48" s="2"/>
      <c r="H48" s="3"/>
      <c r="I48" s="2"/>
      <c r="J48" s="14">
        <f t="shared" si="13"/>
        <v>0</v>
      </c>
      <c r="K48" s="15">
        <f t="shared" si="0"/>
        <v>0</v>
      </c>
      <c r="L48" s="16">
        <f t="shared" si="1"/>
        <v>19.559999999999999</v>
      </c>
      <c r="M48" s="16"/>
      <c r="N48" s="17">
        <f t="shared" si="14"/>
        <v>3.91</v>
      </c>
      <c r="O48" s="16">
        <f t="shared" si="15"/>
        <v>23.47</v>
      </c>
    </row>
    <row r="49" spans="1:15" x14ac:dyDescent="0.25">
      <c r="A49" s="13">
        <v>47</v>
      </c>
      <c r="B49" s="11" t="s">
        <v>15</v>
      </c>
      <c r="C49" s="11" t="s">
        <v>22</v>
      </c>
      <c r="D49" s="2"/>
      <c r="E49" s="12"/>
      <c r="F49" s="3" t="s">
        <v>14</v>
      </c>
      <c r="G49" s="2"/>
      <c r="H49" s="3"/>
      <c r="I49" s="2"/>
      <c r="J49" s="14">
        <f t="shared" si="13"/>
        <v>0</v>
      </c>
      <c r="K49" s="15">
        <f t="shared" si="0"/>
        <v>0</v>
      </c>
      <c r="L49" s="16">
        <f t="shared" si="1"/>
        <v>19.559999999999999</v>
      </c>
      <c r="M49" s="16"/>
      <c r="N49" s="17">
        <f t="shared" si="14"/>
        <v>3.91</v>
      </c>
      <c r="O49" s="16">
        <f t="shared" si="15"/>
        <v>23.47</v>
      </c>
    </row>
    <row r="50" spans="1:15" x14ac:dyDescent="0.25">
      <c r="A50" s="13">
        <v>48</v>
      </c>
      <c r="B50" s="11" t="s">
        <v>15</v>
      </c>
      <c r="C50" s="11" t="s">
        <v>22</v>
      </c>
      <c r="D50" s="2"/>
      <c r="E50" s="12"/>
      <c r="F50" s="3" t="s">
        <v>14</v>
      </c>
      <c r="G50" s="2"/>
      <c r="H50" s="3"/>
      <c r="I50" s="2"/>
      <c r="J50" s="14">
        <f t="shared" si="13"/>
        <v>0</v>
      </c>
      <c r="K50" s="15">
        <f t="shared" si="0"/>
        <v>0</v>
      </c>
      <c r="L50" s="16">
        <f t="shared" si="1"/>
        <v>19.559999999999999</v>
      </c>
      <c r="M50" s="16"/>
      <c r="N50" s="17">
        <f t="shared" si="14"/>
        <v>3.91</v>
      </c>
      <c r="O50" s="16">
        <f t="shared" si="15"/>
        <v>23.47</v>
      </c>
    </row>
    <row r="51" spans="1:15" x14ac:dyDescent="0.25">
      <c r="A51" s="13">
        <v>49</v>
      </c>
      <c r="B51" s="11" t="s">
        <v>15</v>
      </c>
      <c r="C51" s="11" t="s">
        <v>22</v>
      </c>
      <c r="D51" s="2"/>
      <c r="E51" s="12"/>
      <c r="F51" s="3" t="s">
        <v>14</v>
      </c>
      <c r="G51" s="2"/>
      <c r="H51" s="3"/>
      <c r="I51" s="2"/>
      <c r="J51" s="14">
        <f t="shared" si="13"/>
        <v>0</v>
      </c>
      <c r="K51" s="15">
        <f t="shared" si="0"/>
        <v>0</v>
      </c>
      <c r="L51" s="16">
        <f t="shared" si="1"/>
        <v>19.559999999999999</v>
      </c>
      <c r="M51" s="16"/>
      <c r="N51" s="17">
        <f t="shared" si="14"/>
        <v>3.91</v>
      </c>
      <c r="O51" s="16">
        <f t="shared" si="15"/>
        <v>23.47</v>
      </c>
    </row>
    <row r="52" spans="1:15" x14ac:dyDescent="0.25">
      <c r="A52" s="13">
        <v>50</v>
      </c>
      <c r="B52" s="11" t="s">
        <v>15</v>
      </c>
      <c r="C52" s="11" t="s">
        <v>22</v>
      </c>
      <c r="D52" s="2"/>
      <c r="E52" s="12"/>
      <c r="F52" s="3" t="s">
        <v>14</v>
      </c>
      <c r="G52" s="2"/>
      <c r="H52" s="3"/>
      <c r="I52" s="2"/>
      <c r="J52" s="14">
        <f t="shared" si="13"/>
        <v>0</v>
      </c>
      <c r="K52" s="15">
        <f t="shared" si="0"/>
        <v>0</v>
      </c>
      <c r="L52" s="16">
        <f t="shared" si="1"/>
        <v>19.559999999999999</v>
      </c>
      <c r="M52" s="16"/>
      <c r="N52" s="17">
        <f t="shared" si="14"/>
        <v>3.91</v>
      </c>
      <c r="O52" s="16">
        <f t="shared" si="15"/>
        <v>23.47</v>
      </c>
    </row>
    <row r="53" spans="1:15" x14ac:dyDescent="0.25">
      <c r="A53" s="13">
        <v>51</v>
      </c>
      <c r="B53" s="11" t="s">
        <v>15</v>
      </c>
      <c r="C53" s="11" t="s">
        <v>22</v>
      </c>
      <c r="D53" s="2"/>
      <c r="E53" s="12"/>
      <c r="F53" s="3" t="s">
        <v>14</v>
      </c>
      <c r="G53" s="2"/>
      <c r="H53" s="3"/>
      <c r="I53" s="2"/>
      <c r="J53" s="14">
        <f t="shared" si="13"/>
        <v>0</v>
      </c>
      <c r="K53" s="15">
        <f t="shared" si="0"/>
        <v>0</v>
      </c>
      <c r="L53" s="16">
        <f t="shared" si="1"/>
        <v>19.559999999999999</v>
      </c>
      <c r="M53" s="16"/>
      <c r="N53" s="17">
        <f t="shared" si="14"/>
        <v>3.91</v>
      </c>
      <c r="O53" s="16">
        <f t="shared" si="15"/>
        <v>23.47</v>
      </c>
    </row>
    <row r="54" spans="1:15" x14ac:dyDescent="0.25">
      <c r="A54" s="13">
        <v>52</v>
      </c>
      <c r="B54" s="11" t="s">
        <v>15</v>
      </c>
      <c r="C54" s="11" t="s">
        <v>22</v>
      </c>
      <c r="D54" s="2"/>
      <c r="E54" s="12"/>
      <c r="F54" s="3" t="s">
        <v>14</v>
      </c>
      <c r="G54" s="2"/>
      <c r="H54" s="3"/>
      <c r="I54" s="2"/>
      <c r="J54" s="14">
        <f t="shared" si="13"/>
        <v>0</v>
      </c>
      <c r="K54" s="15">
        <f t="shared" si="0"/>
        <v>0</v>
      </c>
      <c r="L54" s="16">
        <f t="shared" si="1"/>
        <v>19.559999999999999</v>
      </c>
      <c r="M54" s="16"/>
      <c r="N54" s="17">
        <f t="shared" si="14"/>
        <v>3.91</v>
      </c>
      <c r="O54" s="16">
        <f t="shared" si="15"/>
        <v>23.47</v>
      </c>
    </row>
    <row r="55" spans="1:15" x14ac:dyDescent="0.25">
      <c r="A55" s="13">
        <v>53</v>
      </c>
      <c r="B55" s="11" t="s">
        <v>15</v>
      </c>
      <c r="C55" s="11" t="s">
        <v>22</v>
      </c>
      <c r="D55" s="2"/>
      <c r="E55" s="12"/>
      <c r="F55" s="3" t="s">
        <v>14</v>
      </c>
      <c r="G55" s="2"/>
      <c r="H55" s="3"/>
      <c r="I55" s="2"/>
      <c r="J55" s="14">
        <f t="shared" si="13"/>
        <v>0</v>
      </c>
      <c r="K55" s="15">
        <f t="shared" si="0"/>
        <v>0</v>
      </c>
      <c r="L55" s="16">
        <f t="shared" si="1"/>
        <v>19.559999999999999</v>
      </c>
      <c r="M55" s="16"/>
      <c r="N55" s="17">
        <f t="shared" si="14"/>
        <v>3.91</v>
      </c>
      <c r="O55" s="16">
        <f t="shared" si="15"/>
        <v>23.47</v>
      </c>
    </row>
    <row r="59" spans="1:15" ht="15.75" customHeight="1" x14ac:dyDescent="0.25">
      <c r="A59" s="6"/>
      <c r="B59" s="22"/>
      <c r="C59" s="22"/>
      <c r="D59" s="4" t="s">
        <v>17</v>
      </c>
      <c r="J59" s="6" t="s">
        <v>18</v>
      </c>
      <c r="N59" s="17"/>
      <c r="O59" s="17"/>
    </row>
    <row r="60" spans="1:15" s="6" customFormat="1" x14ac:dyDescent="0.25">
      <c r="A60" s="4"/>
      <c r="B60" s="4"/>
      <c r="C60" s="4"/>
      <c r="D60" s="18" t="s">
        <v>19</v>
      </c>
      <c r="E60" s="18"/>
      <c r="F60" s="18"/>
      <c r="G60" s="4"/>
      <c r="H60" s="19"/>
      <c r="I60" s="20"/>
      <c r="J60" s="21" t="s">
        <v>20</v>
      </c>
      <c r="K60" s="21"/>
      <c r="L60" s="21"/>
    </row>
  </sheetData>
  <autoFilter ref="A2:O41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</sheetPr>
  <dimension ref="A1:O24"/>
  <sheetViews>
    <sheetView zoomScale="140" zoomScaleNormal="140" workbookViewId="0">
      <pane ySplit="2" topLeftCell="A3" activePane="bottomLeft" state="frozen"/>
      <selection activeCell="D899" sqref="D899"/>
      <selection pane="bottomLeft" activeCell="B21" sqref="B21"/>
    </sheetView>
  </sheetViews>
  <sheetFormatPr defaultColWidth="13.5703125" defaultRowHeight="15" outlineLevelRow="2" x14ac:dyDescent="0.25"/>
  <cols>
    <col min="1" max="1" width="4.5703125" style="4" customWidth="1"/>
    <col min="2" max="2" width="8.7109375" style="4" customWidth="1"/>
    <col min="3" max="3" width="8.28515625" style="4" customWidth="1"/>
    <col min="4" max="4" width="10.140625" style="4" customWidth="1"/>
    <col min="5" max="5" width="11" style="4" customWidth="1"/>
    <col min="6" max="6" width="9" style="4" customWidth="1"/>
    <col min="7" max="7" width="13.42578125" style="4" customWidth="1"/>
    <col min="8" max="8" width="10.42578125" style="5" customWidth="1"/>
    <col min="9" max="9" width="9.7109375" style="6" customWidth="1"/>
    <col min="10" max="10" width="10.5703125" style="6" customWidth="1"/>
    <col min="11" max="11" width="9.28515625" style="6" customWidth="1"/>
    <col min="12" max="12" width="9.42578125" style="6" customWidth="1"/>
    <col min="13" max="13" width="8.85546875" style="6" customWidth="1"/>
    <col min="14" max="14" width="9.42578125" style="6" customWidth="1"/>
    <col min="15" max="15" width="10.28515625" style="6" customWidth="1"/>
  </cols>
  <sheetData>
    <row r="1" spans="1:15" ht="15.75" thickBot="1" x14ac:dyDescent="0.3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0" t="s">
        <v>0</v>
      </c>
      <c r="B2" s="10" t="s">
        <v>1</v>
      </c>
      <c r="C2" s="10" t="s">
        <v>13</v>
      </c>
      <c r="D2" s="10" t="s">
        <v>4</v>
      </c>
      <c r="E2" s="7" t="s">
        <v>5</v>
      </c>
      <c r="F2" s="10" t="s">
        <v>7</v>
      </c>
      <c r="G2" s="10" t="s">
        <v>2</v>
      </c>
      <c r="H2" s="8" t="s">
        <v>8</v>
      </c>
      <c r="I2" s="10" t="s">
        <v>9</v>
      </c>
      <c r="J2" s="10" t="s">
        <v>10</v>
      </c>
      <c r="K2" s="7" t="s">
        <v>11</v>
      </c>
      <c r="L2" s="10" t="s">
        <v>6</v>
      </c>
      <c r="M2" s="10" t="s">
        <v>16</v>
      </c>
      <c r="N2" s="10" t="s">
        <v>3</v>
      </c>
      <c r="O2" s="9" t="s">
        <v>12</v>
      </c>
    </row>
    <row r="3" spans="1:15" ht="15.75" customHeight="1" outlineLevel="2" x14ac:dyDescent="0.25">
      <c r="A3" s="13">
        <v>1</v>
      </c>
      <c r="B3" s="11" t="s">
        <v>15</v>
      </c>
      <c r="C3" s="11" t="s">
        <v>22</v>
      </c>
      <c r="D3" s="2">
        <v>1</v>
      </c>
      <c r="E3" s="12" t="s">
        <v>23</v>
      </c>
      <c r="F3" s="3" t="s">
        <v>14</v>
      </c>
      <c r="G3" s="2">
        <v>845266512209</v>
      </c>
      <c r="H3" s="3">
        <v>24000</v>
      </c>
      <c r="I3" s="2">
        <v>55700</v>
      </c>
      <c r="J3" s="14">
        <f>ROUNDUP((I3/1000),1)</f>
        <v>55.7</v>
      </c>
      <c r="K3" s="15">
        <f>ROUND((1.32*1.95583*J3),2)</f>
        <v>143.80000000000001</v>
      </c>
      <c r="L3" s="16">
        <f>ROUND((10*1.95583),2)</f>
        <v>19.559999999999999</v>
      </c>
      <c r="M3" s="16">
        <f>ROUND((2.1*1.95583),2)</f>
        <v>4.1100000000000003</v>
      </c>
      <c r="N3" s="17">
        <f>ROUND(((SUM(K3:M3))*20/100),2)</f>
        <v>33.49</v>
      </c>
      <c r="O3" s="16">
        <f>SUM(K3:N3)</f>
        <v>200.96000000000004</v>
      </c>
    </row>
    <row r="4" spans="1:15" ht="15.75" customHeight="1" outlineLevel="2" x14ac:dyDescent="0.25">
      <c r="A4" s="13">
        <v>2</v>
      </c>
      <c r="B4" s="11" t="s">
        <v>15</v>
      </c>
      <c r="C4" s="11" t="s">
        <v>22</v>
      </c>
      <c r="D4" s="2">
        <v>1</v>
      </c>
      <c r="E4" s="12" t="s">
        <v>23</v>
      </c>
      <c r="F4" s="3" t="s">
        <v>14</v>
      </c>
      <c r="G4" s="2">
        <v>845266660933</v>
      </c>
      <c r="H4" s="3">
        <v>24000</v>
      </c>
      <c r="I4" s="2">
        <v>55700</v>
      </c>
      <c r="J4" s="14">
        <f>ROUNDUP((I4/1000),1)</f>
        <v>55.7</v>
      </c>
      <c r="K4" s="15">
        <f t="shared" ref="K4:K17" si="0">ROUND((1.32*1.95583*J4),2)</f>
        <v>143.80000000000001</v>
      </c>
      <c r="L4" s="16">
        <f t="shared" ref="L4:L17" si="1">ROUND((10*1.95583),2)</f>
        <v>19.559999999999999</v>
      </c>
      <c r="M4" s="16"/>
      <c r="N4" s="17">
        <f>ROUND(((SUM(K4:M4))*20/100),2)</f>
        <v>32.67</v>
      </c>
      <c r="O4" s="16">
        <f>SUM(K4:N4)</f>
        <v>196.03000000000003</v>
      </c>
    </row>
    <row r="5" spans="1:15" s="40" customFormat="1" ht="15.75" customHeight="1" outlineLevel="1" x14ac:dyDescent="0.25">
      <c r="A5" s="32"/>
      <c r="B5" s="33"/>
      <c r="C5" s="33"/>
      <c r="D5" s="34" t="s">
        <v>29</v>
      </c>
      <c r="E5" s="35"/>
      <c r="F5" s="32"/>
      <c r="G5" s="34">
        <v>2</v>
      </c>
      <c r="H5" s="32">
        <f t="shared" ref="H5:O5" si="2">SUBTOTAL(9,H3:H4)</f>
        <v>48000</v>
      </c>
      <c r="I5" s="34">
        <f t="shared" si="2"/>
        <v>111400</v>
      </c>
      <c r="J5" s="36">
        <f t="shared" si="2"/>
        <v>111.4</v>
      </c>
      <c r="K5" s="37">
        <f t="shared" si="2"/>
        <v>287.60000000000002</v>
      </c>
      <c r="L5" s="38">
        <f t="shared" si="2"/>
        <v>39.119999999999997</v>
      </c>
      <c r="M5" s="38">
        <f t="shared" si="2"/>
        <v>4.1100000000000003</v>
      </c>
      <c r="N5" s="39">
        <f t="shared" si="2"/>
        <v>66.16</v>
      </c>
      <c r="O5" s="38">
        <f t="shared" si="2"/>
        <v>396.99000000000007</v>
      </c>
    </row>
    <row r="6" spans="1:15" ht="15.75" customHeight="1" outlineLevel="2" x14ac:dyDescent="0.25">
      <c r="A6" s="13">
        <v>3</v>
      </c>
      <c r="B6" s="11" t="s">
        <v>15</v>
      </c>
      <c r="C6" s="11" t="s">
        <v>22</v>
      </c>
      <c r="D6" s="2">
        <v>2</v>
      </c>
      <c r="E6" s="12" t="s">
        <v>24</v>
      </c>
      <c r="F6" s="3" t="s">
        <v>14</v>
      </c>
      <c r="G6" s="2">
        <v>845266510039</v>
      </c>
      <c r="H6" s="3">
        <v>24500</v>
      </c>
      <c r="I6" s="2">
        <v>55100</v>
      </c>
      <c r="J6" s="14">
        <f>ROUNDUP((I6/1000),1)</f>
        <v>55.1</v>
      </c>
      <c r="K6" s="15">
        <f t="shared" si="0"/>
        <v>142.25</v>
      </c>
      <c r="L6" s="16">
        <f t="shared" si="1"/>
        <v>19.559999999999999</v>
      </c>
      <c r="M6" s="16">
        <f>ROUND((2.1*1.95583),2)</f>
        <v>4.1100000000000003</v>
      </c>
      <c r="N6" s="17">
        <f>ROUND(((SUM(K6:M6))*20/100),2)</f>
        <v>33.18</v>
      </c>
      <c r="O6" s="16">
        <f>SUM(K6:N6)</f>
        <v>199.10000000000002</v>
      </c>
    </row>
    <row r="7" spans="1:15" ht="15.75" customHeight="1" outlineLevel="2" x14ac:dyDescent="0.25">
      <c r="A7" s="13">
        <v>4</v>
      </c>
      <c r="B7" s="11" t="s">
        <v>15</v>
      </c>
      <c r="C7" s="11" t="s">
        <v>22</v>
      </c>
      <c r="D7" s="2">
        <v>2</v>
      </c>
      <c r="E7" s="12" t="s">
        <v>24</v>
      </c>
      <c r="F7" s="3" t="s">
        <v>14</v>
      </c>
      <c r="G7" s="2">
        <v>845266510724</v>
      </c>
      <c r="H7" s="3">
        <v>23900</v>
      </c>
      <c r="I7" s="2">
        <v>55750</v>
      </c>
      <c r="J7" s="14">
        <f t="shared" ref="J7:J17" si="3">ROUNDUP((I7/1000),1)</f>
        <v>55.800000000000004</v>
      </c>
      <c r="K7" s="15">
        <f t="shared" si="0"/>
        <v>144.06</v>
      </c>
      <c r="L7" s="16">
        <f t="shared" si="1"/>
        <v>19.559999999999999</v>
      </c>
      <c r="M7" s="16"/>
      <c r="N7" s="17">
        <f t="shared" ref="N7:N17" si="4">ROUND(((SUM(K7:M7))*20/100),2)</f>
        <v>32.72</v>
      </c>
      <c r="O7" s="16">
        <f t="shared" ref="O7:O17" si="5">SUM(K7:N7)</f>
        <v>196.34</v>
      </c>
    </row>
    <row r="8" spans="1:15" ht="15.75" customHeight="1" outlineLevel="2" x14ac:dyDescent="0.25">
      <c r="A8" s="13">
        <v>5</v>
      </c>
      <c r="B8" s="11" t="s">
        <v>15</v>
      </c>
      <c r="C8" s="11" t="s">
        <v>22</v>
      </c>
      <c r="D8" s="2">
        <v>2</v>
      </c>
      <c r="E8" s="12" t="s">
        <v>24</v>
      </c>
      <c r="F8" s="3" t="s">
        <v>14</v>
      </c>
      <c r="G8" s="2">
        <v>335266500057</v>
      </c>
      <c r="H8" s="3">
        <v>24800</v>
      </c>
      <c r="I8" s="2">
        <v>54900</v>
      </c>
      <c r="J8" s="14">
        <f t="shared" si="3"/>
        <v>54.9</v>
      </c>
      <c r="K8" s="15">
        <f t="shared" si="0"/>
        <v>141.74</v>
      </c>
      <c r="L8" s="16">
        <f t="shared" si="1"/>
        <v>19.559999999999999</v>
      </c>
      <c r="M8" s="16"/>
      <c r="N8" s="17">
        <f>ROUND(((SUM(K8:M8))*20/100),2)</f>
        <v>32.26</v>
      </c>
      <c r="O8" s="16">
        <f t="shared" si="5"/>
        <v>193.56</v>
      </c>
    </row>
    <row r="9" spans="1:15" ht="15.75" customHeight="1" outlineLevel="2" x14ac:dyDescent="0.25">
      <c r="A9" s="13">
        <v>6</v>
      </c>
      <c r="B9" s="11" t="s">
        <v>15</v>
      </c>
      <c r="C9" s="11" t="s">
        <v>22</v>
      </c>
      <c r="D9" s="2">
        <v>2</v>
      </c>
      <c r="E9" s="12" t="s">
        <v>24</v>
      </c>
      <c r="F9" s="3" t="s">
        <v>14</v>
      </c>
      <c r="G9" s="2">
        <v>845266512472</v>
      </c>
      <c r="H9" s="3">
        <v>23300</v>
      </c>
      <c r="I9" s="2">
        <v>56200</v>
      </c>
      <c r="J9" s="14">
        <f t="shared" si="3"/>
        <v>56.2</v>
      </c>
      <c r="K9" s="15">
        <f t="shared" si="0"/>
        <v>145.09</v>
      </c>
      <c r="L9" s="16">
        <f t="shared" si="1"/>
        <v>19.559999999999999</v>
      </c>
      <c r="M9" s="16"/>
      <c r="N9" s="17">
        <f t="shared" si="4"/>
        <v>32.93</v>
      </c>
      <c r="O9" s="16">
        <f t="shared" si="5"/>
        <v>197.58</v>
      </c>
    </row>
    <row r="10" spans="1:15" ht="15.75" customHeight="1" outlineLevel="2" x14ac:dyDescent="0.25">
      <c r="A10" s="13">
        <v>7</v>
      </c>
      <c r="B10" s="11" t="s">
        <v>15</v>
      </c>
      <c r="C10" s="11" t="s">
        <v>22</v>
      </c>
      <c r="D10" s="2">
        <v>2</v>
      </c>
      <c r="E10" s="12" t="s">
        <v>24</v>
      </c>
      <c r="F10" s="3" t="s">
        <v>14</v>
      </c>
      <c r="G10" s="2">
        <v>845266512225</v>
      </c>
      <c r="H10" s="3">
        <v>24000</v>
      </c>
      <c r="I10" s="2">
        <v>54200</v>
      </c>
      <c r="J10" s="14">
        <f t="shared" si="3"/>
        <v>54.2</v>
      </c>
      <c r="K10" s="15">
        <f t="shared" si="0"/>
        <v>139.93</v>
      </c>
      <c r="L10" s="16">
        <f t="shared" si="1"/>
        <v>19.559999999999999</v>
      </c>
      <c r="M10" s="16"/>
      <c r="N10" s="17">
        <f t="shared" si="4"/>
        <v>31.9</v>
      </c>
      <c r="O10" s="16">
        <f t="shared" si="5"/>
        <v>191.39000000000001</v>
      </c>
    </row>
    <row r="11" spans="1:15" s="40" customFormat="1" ht="15.75" customHeight="1" outlineLevel="1" x14ac:dyDescent="0.25">
      <c r="A11" s="32"/>
      <c r="B11" s="33"/>
      <c r="C11" s="33"/>
      <c r="D11" s="34" t="s">
        <v>30</v>
      </c>
      <c r="E11" s="35"/>
      <c r="F11" s="32"/>
      <c r="G11" s="34">
        <v>5</v>
      </c>
      <c r="H11" s="32">
        <f t="shared" ref="H11:O11" si="6">SUBTOTAL(9,H6:H10)</f>
        <v>120500</v>
      </c>
      <c r="I11" s="34">
        <f t="shared" si="6"/>
        <v>276150</v>
      </c>
      <c r="J11" s="36">
        <f t="shared" si="6"/>
        <v>276.2</v>
      </c>
      <c r="K11" s="37">
        <f t="shared" si="6"/>
        <v>713.06999999999994</v>
      </c>
      <c r="L11" s="38">
        <f t="shared" si="6"/>
        <v>97.8</v>
      </c>
      <c r="M11" s="38">
        <f t="shared" si="6"/>
        <v>4.1100000000000003</v>
      </c>
      <c r="N11" s="39">
        <f t="shared" si="6"/>
        <v>162.99</v>
      </c>
      <c r="O11" s="38">
        <f t="shared" si="6"/>
        <v>977.97</v>
      </c>
    </row>
    <row r="12" spans="1:15" ht="15.75" customHeight="1" outlineLevel="2" x14ac:dyDescent="0.25">
      <c r="A12" s="13">
        <v>8</v>
      </c>
      <c r="B12" s="11" t="s">
        <v>15</v>
      </c>
      <c r="C12" s="11" t="s">
        <v>22</v>
      </c>
      <c r="D12" s="2">
        <v>3</v>
      </c>
      <c r="E12" s="12" t="s">
        <v>25</v>
      </c>
      <c r="F12" s="3" t="s">
        <v>14</v>
      </c>
      <c r="G12" s="2">
        <v>845266513082</v>
      </c>
      <c r="H12" s="3">
        <v>23500</v>
      </c>
      <c r="I12" s="2">
        <v>56100</v>
      </c>
      <c r="J12" s="14">
        <f t="shared" si="3"/>
        <v>56.1</v>
      </c>
      <c r="K12" s="15">
        <f t="shared" si="0"/>
        <v>144.83000000000001</v>
      </c>
      <c r="L12" s="16">
        <f t="shared" si="1"/>
        <v>19.559999999999999</v>
      </c>
      <c r="M12" s="16">
        <f>ROUND((2.1*1.95583),2)</f>
        <v>4.1100000000000003</v>
      </c>
      <c r="N12" s="17">
        <f t="shared" si="4"/>
        <v>33.700000000000003</v>
      </c>
      <c r="O12" s="16">
        <f t="shared" si="5"/>
        <v>202.20000000000005</v>
      </c>
    </row>
    <row r="13" spans="1:15" ht="15.75" customHeight="1" outlineLevel="2" x14ac:dyDescent="0.25">
      <c r="A13" s="13">
        <v>9</v>
      </c>
      <c r="B13" s="11" t="s">
        <v>15</v>
      </c>
      <c r="C13" s="11" t="s">
        <v>22</v>
      </c>
      <c r="D13" s="2">
        <v>3</v>
      </c>
      <c r="E13" s="12" t="s">
        <v>25</v>
      </c>
      <c r="F13" s="3" t="s">
        <v>14</v>
      </c>
      <c r="G13" s="2">
        <v>845266660107</v>
      </c>
      <c r="H13" s="3">
        <v>24000</v>
      </c>
      <c r="I13" s="2">
        <v>55900</v>
      </c>
      <c r="J13" s="14">
        <f t="shared" si="3"/>
        <v>55.9</v>
      </c>
      <c r="K13" s="15">
        <f t="shared" si="0"/>
        <v>144.32</v>
      </c>
      <c r="L13" s="16">
        <f t="shared" si="1"/>
        <v>19.559999999999999</v>
      </c>
      <c r="M13" s="16"/>
      <c r="N13" s="17">
        <f t="shared" si="4"/>
        <v>32.78</v>
      </c>
      <c r="O13" s="16">
        <f t="shared" si="5"/>
        <v>196.66</v>
      </c>
    </row>
    <row r="14" spans="1:15" ht="15.75" customHeight="1" outlineLevel="2" x14ac:dyDescent="0.25">
      <c r="A14" s="13">
        <v>10</v>
      </c>
      <c r="B14" s="11" t="s">
        <v>15</v>
      </c>
      <c r="C14" s="11" t="s">
        <v>22</v>
      </c>
      <c r="D14" s="2">
        <v>3</v>
      </c>
      <c r="E14" s="12" t="s">
        <v>25</v>
      </c>
      <c r="F14" s="3" t="s">
        <v>14</v>
      </c>
      <c r="G14" s="2">
        <v>845266510799</v>
      </c>
      <c r="H14" s="3">
        <v>24500</v>
      </c>
      <c r="I14" s="2">
        <v>55400</v>
      </c>
      <c r="J14" s="14">
        <f t="shared" si="3"/>
        <v>55.4</v>
      </c>
      <c r="K14" s="15">
        <f t="shared" si="0"/>
        <v>143.03</v>
      </c>
      <c r="L14" s="16">
        <f t="shared" si="1"/>
        <v>19.559999999999999</v>
      </c>
      <c r="M14" s="16"/>
      <c r="N14" s="17">
        <f t="shared" si="4"/>
        <v>32.520000000000003</v>
      </c>
      <c r="O14" s="16">
        <f t="shared" si="5"/>
        <v>195.11</v>
      </c>
    </row>
    <row r="15" spans="1:15" ht="15.75" customHeight="1" outlineLevel="2" x14ac:dyDescent="0.25">
      <c r="A15" s="13">
        <v>11</v>
      </c>
      <c r="B15" s="11" t="s">
        <v>15</v>
      </c>
      <c r="C15" s="11" t="s">
        <v>22</v>
      </c>
      <c r="D15" s="2">
        <v>3</v>
      </c>
      <c r="E15" s="12" t="s">
        <v>25</v>
      </c>
      <c r="F15" s="3" t="s">
        <v>14</v>
      </c>
      <c r="G15" s="2">
        <v>335266530989</v>
      </c>
      <c r="H15" s="3">
        <v>22150</v>
      </c>
      <c r="I15" s="2">
        <v>56600</v>
      </c>
      <c r="J15" s="14">
        <f t="shared" si="3"/>
        <v>56.6</v>
      </c>
      <c r="K15" s="15">
        <f t="shared" si="0"/>
        <v>146.12</v>
      </c>
      <c r="L15" s="16">
        <f t="shared" si="1"/>
        <v>19.559999999999999</v>
      </c>
      <c r="M15" s="16"/>
      <c r="N15" s="17">
        <f t="shared" si="4"/>
        <v>33.14</v>
      </c>
      <c r="O15" s="16">
        <f t="shared" si="5"/>
        <v>198.82</v>
      </c>
    </row>
    <row r="16" spans="1:15" ht="15.75" customHeight="1" outlineLevel="2" x14ac:dyDescent="0.25">
      <c r="A16" s="13">
        <v>12</v>
      </c>
      <c r="B16" s="11" t="s">
        <v>15</v>
      </c>
      <c r="C16" s="11" t="s">
        <v>22</v>
      </c>
      <c r="D16" s="2">
        <v>3</v>
      </c>
      <c r="E16" s="12" t="s">
        <v>25</v>
      </c>
      <c r="F16" s="3" t="s">
        <v>14</v>
      </c>
      <c r="G16" s="2">
        <v>335266530898</v>
      </c>
      <c r="H16" s="3">
        <v>23800</v>
      </c>
      <c r="I16" s="2">
        <v>56000</v>
      </c>
      <c r="J16" s="14">
        <f t="shared" si="3"/>
        <v>56</v>
      </c>
      <c r="K16" s="15">
        <f t="shared" si="0"/>
        <v>144.57</v>
      </c>
      <c r="L16" s="16">
        <f t="shared" si="1"/>
        <v>19.559999999999999</v>
      </c>
      <c r="M16" s="16"/>
      <c r="N16" s="17">
        <f t="shared" si="4"/>
        <v>32.83</v>
      </c>
      <c r="O16" s="16">
        <f t="shared" si="5"/>
        <v>196.95999999999998</v>
      </c>
    </row>
    <row r="17" spans="1:15" ht="15.75" customHeight="1" outlineLevel="2" x14ac:dyDescent="0.25">
      <c r="A17" s="13">
        <v>13</v>
      </c>
      <c r="B17" s="11" t="s">
        <v>15</v>
      </c>
      <c r="C17" s="11" t="s">
        <v>22</v>
      </c>
      <c r="D17" s="2">
        <v>3</v>
      </c>
      <c r="E17" s="12" t="s">
        <v>25</v>
      </c>
      <c r="F17" s="3" t="s">
        <v>14</v>
      </c>
      <c r="G17" s="2">
        <v>335266576594</v>
      </c>
      <c r="H17" s="3">
        <v>25500</v>
      </c>
      <c r="I17" s="2">
        <v>53700</v>
      </c>
      <c r="J17" s="14">
        <f t="shared" si="3"/>
        <v>53.7</v>
      </c>
      <c r="K17" s="15">
        <f t="shared" si="0"/>
        <v>138.63999999999999</v>
      </c>
      <c r="L17" s="16">
        <f t="shared" si="1"/>
        <v>19.559999999999999</v>
      </c>
      <c r="M17" s="16"/>
      <c r="N17" s="17">
        <f t="shared" si="4"/>
        <v>31.64</v>
      </c>
      <c r="O17" s="16">
        <f t="shared" si="5"/>
        <v>189.83999999999997</v>
      </c>
    </row>
    <row r="18" spans="1:15" s="40" customFormat="1" ht="15.75" customHeight="1" outlineLevel="1" x14ac:dyDescent="0.25">
      <c r="A18" s="41"/>
      <c r="B18" s="42"/>
      <c r="C18" s="42"/>
      <c r="D18" s="43" t="s">
        <v>31</v>
      </c>
      <c r="E18" s="44"/>
      <c r="F18" s="41"/>
      <c r="G18" s="43">
        <v>6</v>
      </c>
      <c r="H18" s="41">
        <f t="shared" ref="H18:O18" si="7">SUBTOTAL(9,H12:H17)</f>
        <v>143450</v>
      </c>
      <c r="I18" s="43">
        <f t="shared" si="7"/>
        <v>333700</v>
      </c>
      <c r="J18" s="45">
        <f t="shared" si="7"/>
        <v>333.7</v>
      </c>
      <c r="K18" s="46">
        <f t="shared" si="7"/>
        <v>861.50999999999988</v>
      </c>
      <c r="L18" s="47">
        <f t="shared" si="7"/>
        <v>117.36</v>
      </c>
      <c r="M18" s="47">
        <f t="shared" si="7"/>
        <v>4.1100000000000003</v>
      </c>
      <c r="N18" s="39">
        <f t="shared" si="7"/>
        <v>196.60999999999996</v>
      </c>
      <c r="O18" s="47">
        <f t="shared" si="7"/>
        <v>1179.5899999999999</v>
      </c>
    </row>
    <row r="19" spans="1:15" s="24" customFormat="1" ht="15.75" customHeight="1" x14ac:dyDescent="0.25">
      <c r="A19" s="25"/>
      <c r="B19" s="26"/>
      <c r="C19" s="26"/>
      <c r="D19" s="27" t="s">
        <v>32</v>
      </c>
      <c r="E19" s="28"/>
      <c r="F19" s="25"/>
      <c r="G19" s="27">
        <v>13</v>
      </c>
      <c r="H19" s="25">
        <f t="shared" ref="H19:O19" si="8">SUBTOTAL(9,H3:H17)</f>
        <v>311950</v>
      </c>
      <c r="I19" s="27">
        <f t="shared" si="8"/>
        <v>721250</v>
      </c>
      <c r="J19" s="29">
        <f t="shared" si="8"/>
        <v>721.30000000000007</v>
      </c>
      <c r="K19" s="30">
        <f t="shared" si="8"/>
        <v>1862.1799999999998</v>
      </c>
      <c r="L19" s="31">
        <f t="shared" si="8"/>
        <v>254.28</v>
      </c>
      <c r="M19" s="31">
        <f t="shared" si="8"/>
        <v>12.330000000000002</v>
      </c>
      <c r="N19" s="23">
        <f t="shared" si="8"/>
        <v>425.75999999999993</v>
      </c>
      <c r="O19" s="31">
        <f t="shared" si="8"/>
        <v>2554.5500000000006</v>
      </c>
    </row>
    <row r="23" spans="1:15" ht="15.75" customHeight="1" x14ac:dyDescent="0.25">
      <c r="A23" s="6"/>
      <c r="B23" s="22"/>
      <c r="C23" s="22"/>
      <c r="D23" s="4" t="s">
        <v>17</v>
      </c>
      <c r="J23" s="6" t="s">
        <v>18</v>
      </c>
      <c r="N23" s="17"/>
      <c r="O23" s="17"/>
    </row>
    <row r="24" spans="1:15" s="6" customFormat="1" x14ac:dyDescent="0.25">
      <c r="A24" s="4"/>
      <c r="B24" s="4"/>
      <c r="C24" s="4"/>
      <c r="D24" s="18" t="s">
        <v>19</v>
      </c>
      <c r="E24" s="18"/>
      <c r="F24" s="18"/>
      <c r="G24" s="4"/>
      <c r="H24" s="19"/>
      <c r="I24" s="20"/>
      <c r="J24" s="21" t="s">
        <v>20</v>
      </c>
      <c r="K24" s="21"/>
      <c r="L24" s="21"/>
    </row>
  </sheetData>
  <autoFilter ref="A2:O17" xr:uid="{00000000-0009-0000-0000-000001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applyStyles="1"/>
  </sheetPr>
  <dimension ref="A1:O23"/>
  <sheetViews>
    <sheetView tabSelected="1" zoomScale="140" zoomScaleNormal="140" workbookViewId="0">
      <pane ySplit="2" topLeftCell="A15" activePane="bottomLeft" state="frozen"/>
      <selection activeCell="D899" sqref="D899"/>
      <selection pane="bottomLeft" activeCell="G20" sqref="G20"/>
    </sheetView>
  </sheetViews>
  <sheetFormatPr defaultColWidth="13.5703125" defaultRowHeight="15" outlineLevelRow="2" x14ac:dyDescent="0.25"/>
  <cols>
    <col min="1" max="1" width="4.5703125" style="4" customWidth="1"/>
    <col min="2" max="2" width="8.7109375" style="4" customWidth="1"/>
    <col min="3" max="3" width="8.28515625" style="4" customWidth="1"/>
    <col min="4" max="4" width="10.140625" style="4" customWidth="1"/>
    <col min="5" max="5" width="11" style="4" customWidth="1"/>
    <col min="6" max="6" width="9" style="4" customWidth="1"/>
    <col min="7" max="7" width="13.42578125" style="4" customWidth="1"/>
    <col min="8" max="8" width="10.42578125" style="5" customWidth="1"/>
    <col min="9" max="9" width="9.7109375" style="6" customWidth="1"/>
    <col min="10" max="10" width="10.5703125" style="6" customWidth="1"/>
    <col min="11" max="11" width="9.28515625" style="6" customWidth="1"/>
    <col min="12" max="12" width="9.42578125" style="6" customWidth="1"/>
    <col min="13" max="13" width="8.85546875" style="6" customWidth="1"/>
    <col min="14" max="14" width="9.42578125" style="6" customWidth="1"/>
    <col min="15" max="15" width="10.28515625" style="6" customWidth="1"/>
  </cols>
  <sheetData>
    <row r="1" spans="1:15" ht="15.75" thickBot="1" x14ac:dyDescent="0.3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0" t="s">
        <v>0</v>
      </c>
      <c r="B2" s="10" t="s">
        <v>1</v>
      </c>
      <c r="C2" s="10" t="s">
        <v>13</v>
      </c>
      <c r="D2" s="10" t="s">
        <v>4</v>
      </c>
      <c r="E2" s="7" t="s">
        <v>5</v>
      </c>
      <c r="F2" s="10" t="s">
        <v>7</v>
      </c>
      <c r="G2" s="10" t="s">
        <v>2</v>
      </c>
      <c r="H2" s="8" t="s">
        <v>8</v>
      </c>
      <c r="I2" s="10" t="s">
        <v>9</v>
      </c>
      <c r="J2" s="10" t="s">
        <v>10</v>
      </c>
      <c r="K2" s="7" t="s">
        <v>11</v>
      </c>
      <c r="L2" s="10" t="s">
        <v>6</v>
      </c>
      <c r="M2" s="10" t="s">
        <v>16</v>
      </c>
      <c r="N2" s="10" t="s">
        <v>3</v>
      </c>
      <c r="O2" s="9" t="s">
        <v>12</v>
      </c>
    </row>
    <row r="3" spans="1:15" ht="15.75" customHeight="1" outlineLevel="2" x14ac:dyDescent="0.25">
      <c r="A3" s="13">
        <v>1</v>
      </c>
      <c r="B3" s="11" t="s">
        <v>15</v>
      </c>
      <c r="C3" s="11" t="s">
        <v>22</v>
      </c>
      <c r="D3" s="2">
        <v>4</v>
      </c>
      <c r="E3" s="12" t="s">
        <v>26</v>
      </c>
      <c r="F3" s="3" t="s">
        <v>14</v>
      </c>
      <c r="G3" s="2">
        <v>845266512357</v>
      </c>
      <c r="H3" s="3">
        <v>23300</v>
      </c>
      <c r="I3" s="2">
        <v>55900</v>
      </c>
      <c r="J3" s="14">
        <f t="shared" ref="J3:J16" si="0">ROUNDUP((I3/1000),1)</f>
        <v>55.9</v>
      </c>
      <c r="K3" s="15">
        <f t="shared" ref="K3:K16" si="1">ROUND((1.32*1.95583*J3),2)</f>
        <v>144.32</v>
      </c>
      <c r="L3" s="16">
        <f t="shared" ref="L3:L16" si="2">ROUND((10*1.95583),2)</f>
        <v>19.559999999999999</v>
      </c>
      <c r="M3" s="16">
        <f>ROUND((2.1*1.95583),2)</f>
        <v>4.1100000000000003</v>
      </c>
      <c r="N3" s="17">
        <f t="shared" ref="N3:N8" si="3">ROUND(((SUM(K3:M3))*20/100),2)</f>
        <v>33.6</v>
      </c>
      <c r="O3" s="16">
        <f t="shared" ref="O3:O8" si="4">SUM(K3:N3)</f>
        <v>201.59</v>
      </c>
    </row>
    <row r="4" spans="1:15" ht="15.75" customHeight="1" outlineLevel="2" x14ac:dyDescent="0.25">
      <c r="A4" s="13">
        <v>2</v>
      </c>
      <c r="B4" s="11" t="s">
        <v>15</v>
      </c>
      <c r="C4" s="11" t="s">
        <v>22</v>
      </c>
      <c r="D4" s="2">
        <v>4</v>
      </c>
      <c r="E4" s="12" t="s">
        <v>26</v>
      </c>
      <c r="F4" s="3" t="s">
        <v>14</v>
      </c>
      <c r="G4" s="2">
        <v>845266513207</v>
      </c>
      <c r="H4" s="3">
        <v>24100</v>
      </c>
      <c r="I4" s="2">
        <v>55500</v>
      </c>
      <c r="J4" s="14">
        <f t="shared" si="0"/>
        <v>55.5</v>
      </c>
      <c r="K4" s="15">
        <f t="shared" si="1"/>
        <v>143.28</v>
      </c>
      <c r="L4" s="16">
        <f t="shared" si="2"/>
        <v>19.559999999999999</v>
      </c>
      <c r="M4" s="16"/>
      <c r="N4" s="17">
        <f t="shared" si="3"/>
        <v>32.57</v>
      </c>
      <c r="O4" s="16">
        <f t="shared" si="4"/>
        <v>195.41</v>
      </c>
    </row>
    <row r="5" spans="1:15" s="40" customFormat="1" ht="15.75" customHeight="1" outlineLevel="1" x14ac:dyDescent="0.25">
      <c r="A5" s="32"/>
      <c r="B5" s="33"/>
      <c r="C5" s="33"/>
      <c r="D5" s="34" t="s">
        <v>36</v>
      </c>
      <c r="E5" s="35"/>
      <c r="F5" s="32"/>
      <c r="G5" s="34">
        <v>2</v>
      </c>
      <c r="H5" s="32">
        <f t="shared" ref="H5:O5" si="5">SUBTOTAL(9,H3:H4)</f>
        <v>47400</v>
      </c>
      <c r="I5" s="34">
        <f t="shared" si="5"/>
        <v>111400</v>
      </c>
      <c r="J5" s="36">
        <f t="shared" si="5"/>
        <v>111.4</v>
      </c>
      <c r="K5" s="37">
        <f t="shared" si="5"/>
        <v>287.60000000000002</v>
      </c>
      <c r="L5" s="38">
        <f t="shared" si="5"/>
        <v>39.119999999999997</v>
      </c>
      <c r="M5" s="38">
        <f t="shared" si="5"/>
        <v>4.1100000000000003</v>
      </c>
      <c r="N5" s="39">
        <f t="shared" si="5"/>
        <v>66.17</v>
      </c>
      <c r="O5" s="38">
        <f t="shared" si="5"/>
        <v>397</v>
      </c>
    </row>
    <row r="6" spans="1:15" ht="15.75" customHeight="1" outlineLevel="2" x14ac:dyDescent="0.25">
      <c r="A6" s="13">
        <v>3</v>
      </c>
      <c r="B6" s="11" t="s">
        <v>15</v>
      </c>
      <c r="C6" s="11" t="s">
        <v>22</v>
      </c>
      <c r="D6" s="2">
        <v>5</v>
      </c>
      <c r="E6" s="12" t="s">
        <v>27</v>
      </c>
      <c r="F6" s="3" t="s">
        <v>14</v>
      </c>
      <c r="G6" s="2">
        <v>335266500255</v>
      </c>
      <c r="H6" s="3">
        <v>24700</v>
      </c>
      <c r="I6" s="2">
        <v>55100</v>
      </c>
      <c r="J6" s="14">
        <f t="shared" si="0"/>
        <v>55.1</v>
      </c>
      <c r="K6" s="15">
        <f t="shared" si="1"/>
        <v>142.25</v>
      </c>
      <c r="L6" s="16">
        <f t="shared" si="2"/>
        <v>19.559999999999999</v>
      </c>
      <c r="M6" s="16">
        <f>ROUND((2.1*1.95583),2)</f>
        <v>4.1100000000000003</v>
      </c>
      <c r="N6" s="17">
        <f t="shared" si="3"/>
        <v>33.18</v>
      </c>
      <c r="O6" s="16">
        <f t="shared" si="4"/>
        <v>199.10000000000002</v>
      </c>
    </row>
    <row r="7" spans="1:15" ht="15.75" customHeight="1" outlineLevel="2" x14ac:dyDescent="0.25">
      <c r="A7" s="13">
        <v>4</v>
      </c>
      <c r="B7" s="11" t="s">
        <v>15</v>
      </c>
      <c r="C7" s="11" t="s">
        <v>22</v>
      </c>
      <c r="D7" s="2">
        <v>5</v>
      </c>
      <c r="E7" s="12" t="s">
        <v>27</v>
      </c>
      <c r="F7" s="3" t="s">
        <v>14</v>
      </c>
      <c r="G7" s="2">
        <v>845266512621</v>
      </c>
      <c r="H7" s="3">
        <v>23900</v>
      </c>
      <c r="I7" s="2">
        <v>55900</v>
      </c>
      <c r="J7" s="14">
        <f t="shared" si="0"/>
        <v>55.9</v>
      </c>
      <c r="K7" s="15">
        <f t="shared" si="1"/>
        <v>144.32</v>
      </c>
      <c r="L7" s="16">
        <f t="shared" si="2"/>
        <v>19.559999999999999</v>
      </c>
      <c r="M7" s="16"/>
      <c r="N7" s="17">
        <f t="shared" si="3"/>
        <v>32.78</v>
      </c>
      <c r="O7" s="16">
        <f t="shared" si="4"/>
        <v>196.66</v>
      </c>
    </row>
    <row r="8" spans="1:15" ht="15.75" customHeight="1" outlineLevel="2" x14ac:dyDescent="0.25">
      <c r="A8" s="13">
        <v>5</v>
      </c>
      <c r="B8" s="11" t="s">
        <v>15</v>
      </c>
      <c r="C8" s="11" t="s">
        <v>22</v>
      </c>
      <c r="D8" s="2">
        <v>5</v>
      </c>
      <c r="E8" s="12" t="s">
        <v>27</v>
      </c>
      <c r="F8" s="3" t="s">
        <v>14</v>
      </c>
      <c r="G8" s="2">
        <v>845266513124</v>
      </c>
      <c r="H8" s="3">
        <v>24240</v>
      </c>
      <c r="I8" s="2">
        <v>55510</v>
      </c>
      <c r="J8" s="14">
        <f t="shared" si="0"/>
        <v>55.6</v>
      </c>
      <c r="K8" s="15">
        <f t="shared" si="1"/>
        <v>143.54</v>
      </c>
      <c r="L8" s="16">
        <f t="shared" si="2"/>
        <v>19.559999999999999</v>
      </c>
      <c r="M8" s="16"/>
      <c r="N8" s="17">
        <f t="shared" si="3"/>
        <v>32.619999999999997</v>
      </c>
      <c r="O8" s="16">
        <f t="shared" si="4"/>
        <v>195.72</v>
      </c>
    </row>
    <row r="9" spans="1:15" ht="15.75" customHeight="1" outlineLevel="2" x14ac:dyDescent="0.25">
      <c r="A9" s="13">
        <v>6</v>
      </c>
      <c r="B9" s="11" t="s">
        <v>15</v>
      </c>
      <c r="C9" s="11" t="s">
        <v>22</v>
      </c>
      <c r="D9" s="2">
        <v>5</v>
      </c>
      <c r="E9" s="12" t="s">
        <v>27</v>
      </c>
      <c r="F9" s="3" t="s">
        <v>14</v>
      </c>
      <c r="G9" s="2">
        <v>845266661055</v>
      </c>
      <c r="H9" s="3">
        <v>22250</v>
      </c>
      <c r="I9" s="2">
        <v>57350</v>
      </c>
      <c r="J9" s="14">
        <f t="shared" si="0"/>
        <v>57.4</v>
      </c>
      <c r="K9" s="15">
        <f t="shared" si="1"/>
        <v>148.19</v>
      </c>
      <c r="L9" s="16">
        <f t="shared" si="2"/>
        <v>19.559999999999999</v>
      </c>
      <c r="M9" s="16"/>
      <c r="N9" s="17">
        <f t="shared" ref="N9:N16" si="6">ROUND(((SUM(K9:M9))*20/100),2)</f>
        <v>33.549999999999997</v>
      </c>
      <c r="O9" s="16">
        <f t="shared" ref="O9:O16" si="7">SUM(K9:N9)</f>
        <v>201.3</v>
      </c>
    </row>
    <row r="10" spans="1:15" ht="15.75" customHeight="1" outlineLevel="2" x14ac:dyDescent="0.25">
      <c r="A10" s="13">
        <v>7</v>
      </c>
      <c r="B10" s="11" t="s">
        <v>15</v>
      </c>
      <c r="C10" s="11" t="s">
        <v>22</v>
      </c>
      <c r="D10" s="2">
        <v>5</v>
      </c>
      <c r="E10" s="12" t="s">
        <v>27</v>
      </c>
      <c r="F10" s="3" t="s">
        <v>14</v>
      </c>
      <c r="G10" s="2">
        <v>845266513223</v>
      </c>
      <c r="H10" s="3">
        <v>24700</v>
      </c>
      <c r="I10" s="2">
        <v>54900</v>
      </c>
      <c r="J10" s="14">
        <f t="shared" si="0"/>
        <v>54.9</v>
      </c>
      <c r="K10" s="15">
        <f t="shared" si="1"/>
        <v>141.74</v>
      </c>
      <c r="L10" s="16">
        <f t="shared" si="2"/>
        <v>19.559999999999999</v>
      </c>
      <c r="M10" s="16"/>
      <c r="N10" s="17">
        <f t="shared" si="6"/>
        <v>32.26</v>
      </c>
      <c r="O10" s="16">
        <f t="shared" si="7"/>
        <v>193.56</v>
      </c>
    </row>
    <row r="11" spans="1:15" ht="15.75" customHeight="1" outlineLevel="2" x14ac:dyDescent="0.25">
      <c r="A11" s="13">
        <v>8</v>
      </c>
      <c r="B11" s="11" t="s">
        <v>15</v>
      </c>
      <c r="C11" s="11" t="s">
        <v>22</v>
      </c>
      <c r="D11" s="2">
        <v>5</v>
      </c>
      <c r="E11" s="12" t="s">
        <v>27</v>
      </c>
      <c r="F11" s="3" t="s">
        <v>14</v>
      </c>
      <c r="G11" s="2">
        <v>845266660495</v>
      </c>
      <c r="H11" s="3">
        <v>24250</v>
      </c>
      <c r="I11" s="2">
        <v>55300</v>
      </c>
      <c r="J11" s="14">
        <f t="shared" si="0"/>
        <v>55.3</v>
      </c>
      <c r="K11" s="15">
        <f t="shared" si="1"/>
        <v>142.77000000000001</v>
      </c>
      <c r="L11" s="16">
        <f t="shared" si="2"/>
        <v>19.559999999999999</v>
      </c>
      <c r="M11" s="16"/>
      <c r="N11" s="17">
        <f t="shared" si="6"/>
        <v>32.47</v>
      </c>
      <c r="O11" s="16">
        <f t="shared" si="7"/>
        <v>194.8</v>
      </c>
    </row>
    <row r="12" spans="1:15" ht="15.75" customHeight="1" outlineLevel="2" x14ac:dyDescent="0.25">
      <c r="A12" s="13">
        <v>9</v>
      </c>
      <c r="B12" s="11" t="s">
        <v>15</v>
      </c>
      <c r="C12" s="11" t="s">
        <v>22</v>
      </c>
      <c r="D12" s="2">
        <v>5</v>
      </c>
      <c r="E12" s="12" t="s">
        <v>27</v>
      </c>
      <c r="F12" s="3" t="s">
        <v>14</v>
      </c>
      <c r="G12" s="2">
        <v>335266576487</v>
      </c>
      <c r="H12" s="3">
        <v>24900</v>
      </c>
      <c r="I12" s="2">
        <v>54700</v>
      </c>
      <c r="J12" s="14">
        <f t="shared" si="0"/>
        <v>54.7</v>
      </c>
      <c r="K12" s="15">
        <f t="shared" si="1"/>
        <v>141.22</v>
      </c>
      <c r="L12" s="16">
        <f t="shared" si="2"/>
        <v>19.559999999999999</v>
      </c>
      <c r="M12" s="16"/>
      <c r="N12" s="17">
        <f t="shared" si="6"/>
        <v>32.159999999999997</v>
      </c>
      <c r="O12" s="16">
        <f t="shared" si="7"/>
        <v>192.94</v>
      </c>
    </row>
    <row r="13" spans="1:15" ht="15.75" customHeight="1" outlineLevel="2" x14ac:dyDescent="0.25">
      <c r="A13" s="13">
        <v>10</v>
      </c>
      <c r="B13" s="11" t="s">
        <v>15</v>
      </c>
      <c r="C13" s="11" t="s">
        <v>22</v>
      </c>
      <c r="D13" s="2">
        <v>5</v>
      </c>
      <c r="E13" s="12" t="s">
        <v>27</v>
      </c>
      <c r="F13" s="3" t="s">
        <v>14</v>
      </c>
      <c r="G13" s="2">
        <v>335266500206</v>
      </c>
      <c r="H13" s="3">
        <v>24600</v>
      </c>
      <c r="I13" s="2">
        <v>54800</v>
      </c>
      <c r="J13" s="14">
        <f t="shared" si="0"/>
        <v>54.8</v>
      </c>
      <c r="K13" s="15">
        <f t="shared" si="1"/>
        <v>141.47999999999999</v>
      </c>
      <c r="L13" s="16">
        <f t="shared" si="2"/>
        <v>19.559999999999999</v>
      </c>
      <c r="M13" s="16"/>
      <c r="N13" s="17">
        <f t="shared" si="6"/>
        <v>32.21</v>
      </c>
      <c r="O13" s="16">
        <f t="shared" si="7"/>
        <v>193.25</v>
      </c>
    </row>
    <row r="14" spans="1:15" s="40" customFormat="1" ht="15.75" customHeight="1" outlineLevel="1" x14ac:dyDescent="0.25">
      <c r="A14" s="32"/>
      <c r="B14" s="33"/>
      <c r="C14" s="33"/>
      <c r="D14" s="34" t="s">
        <v>37</v>
      </c>
      <c r="E14" s="35"/>
      <c r="F14" s="32"/>
      <c r="G14" s="34">
        <v>8</v>
      </c>
      <c r="H14" s="32">
        <f t="shared" ref="H14:O14" si="8">SUBTOTAL(9,H6:H13)</f>
        <v>193540</v>
      </c>
      <c r="I14" s="34">
        <f t="shared" si="8"/>
        <v>443560</v>
      </c>
      <c r="J14" s="36">
        <f t="shared" si="8"/>
        <v>443.7</v>
      </c>
      <c r="K14" s="37">
        <f t="shared" si="8"/>
        <v>1145.51</v>
      </c>
      <c r="L14" s="38">
        <f t="shared" si="8"/>
        <v>156.47999999999999</v>
      </c>
      <c r="M14" s="38">
        <f t="shared" si="8"/>
        <v>4.1100000000000003</v>
      </c>
      <c r="N14" s="39">
        <f t="shared" si="8"/>
        <v>261.22999999999996</v>
      </c>
      <c r="O14" s="38">
        <f t="shared" si="8"/>
        <v>1567.33</v>
      </c>
    </row>
    <row r="15" spans="1:15" ht="15.75" customHeight="1" outlineLevel="2" x14ac:dyDescent="0.25">
      <c r="A15" s="13">
        <v>11</v>
      </c>
      <c r="B15" s="11" t="s">
        <v>15</v>
      </c>
      <c r="C15" s="11" t="s">
        <v>22</v>
      </c>
      <c r="D15" s="2">
        <v>6</v>
      </c>
      <c r="E15" s="12" t="s">
        <v>28</v>
      </c>
      <c r="F15" s="3" t="s">
        <v>14</v>
      </c>
      <c r="G15" s="2">
        <v>845266512985</v>
      </c>
      <c r="H15" s="3">
        <v>24700</v>
      </c>
      <c r="I15" s="2">
        <v>55200</v>
      </c>
      <c r="J15" s="14">
        <f t="shared" si="0"/>
        <v>55.2</v>
      </c>
      <c r="K15" s="15">
        <f t="shared" si="1"/>
        <v>142.51</v>
      </c>
      <c r="L15" s="16">
        <f t="shared" si="2"/>
        <v>19.559999999999999</v>
      </c>
      <c r="M15" s="16">
        <f>ROUND((2.1*1.95583),2)</f>
        <v>4.1100000000000003</v>
      </c>
      <c r="N15" s="17">
        <f t="shared" si="6"/>
        <v>33.24</v>
      </c>
      <c r="O15" s="16">
        <f t="shared" si="7"/>
        <v>199.42000000000002</v>
      </c>
    </row>
    <row r="16" spans="1:15" ht="15.75" customHeight="1" outlineLevel="2" x14ac:dyDescent="0.25">
      <c r="A16" s="13">
        <v>12</v>
      </c>
      <c r="B16" s="11" t="s">
        <v>15</v>
      </c>
      <c r="C16" s="11" t="s">
        <v>22</v>
      </c>
      <c r="D16" s="2">
        <v>6</v>
      </c>
      <c r="E16" s="12" t="s">
        <v>28</v>
      </c>
      <c r="F16" s="3" t="s">
        <v>14</v>
      </c>
      <c r="G16" s="2">
        <v>335266576230</v>
      </c>
      <c r="H16" s="3">
        <v>24900</v>
      </c>
      <c r="I16" s="2">
        <v>54900</v>
      </c>
      <c r="J16" s="14">
        <f t="shared" si="0"/>
        <v>54.9</v>
      </c>
      <c r="K16" s="15">
        <f t="shared" si="1"/>
        <v>141.74</v>
      </c>
      <c r="L16" s="16">
        <f t="shared" si="2"/>
        <v>19.559999999999999</v>
      </c>
      <c r="M16" s="16"/>
      <c r="N16" s="17">
        <f t="shared" si="6"/>
        <v>32.26</v>
      </c>
      <c r="O16" s="16">
        <f t="shared" si="7"/>
        <v>193.56</v>
      </c>
    </row>
    <row r="17" spans="1:15" s="40" customFormat="1" ht="15.75" customHeight="1" outlineLevel="1" x14ac:dyDescent="0.25">
      <c r="A17" s="41"/>
      <c r="B17" s="42"/>
      <c r="C17" s="42"/>
      <c r="D17" s="43" t="s">
        <v>38</v>
      </c>
      <c r="E17" s="44"/>
      <c r="F17" s="41"/>
      <c r="G17" s="43">
        <v>2</v>
      </c>
      <c r="H17" s="41">
        <f t="shared" ref="H17:O17" si="9">SUBTOTAL(9,H15:H16)</f>
        <v>49600</v>
      </c>
      <c r="I17" s="43">
        <f t="shared" si="9"/>
        <v>110100</v>
      </c>
      <c r="J17" s="45">
        <f t="shared" si="9"/>
        <v>110.1</v>
      </c>
      <c r="K17" s="46">
        <f t="shared" si="9"/>
        <v>284.25</v>
      </c>
      <c r="L17" s="47">
        <f t="shared" si="9"/>
        <v>39.119999999999997</v>
      </c>
      <c r="M17" s="47">
        <f t="shared" si="9"/>
        <v>4.1100000000000003</v>
      </c>
      <c r="N17" s="39">
        <f t="shared" si="9"/>
        <v>65.5</v>
      </c>
      <c r="O17" s="47">
        <f t="shared" si="9"/>
        <v>392.98</v>
      </c>
    </row>
    <row r="18" spans="1:15" s="24" customFormat="1" ht="15.75" customHeight="1" x14ac:dyDescent="0.25">
      <c r="A18" s="25"/>
      <c r="B18" s="26"/>
      <c r="C18" s="26"/>
      <c r="D18" s="27" t="s">
        <v>32</v>
      </c>
      <c r="E18" s="28"/>
      <c r="F18" s="25"/>
      <c r="G18" s="27">
        <v>12</v>
      </c>
      <c r="H18" s="25">
        <f t="shared" ref="H18:O18" si="10">SUBTOTAL(9,H3:H16)</f>
        <v>290540</v>
      </c>
      <c r="I18" s="27">
        <f t="shared" si="10"/>
        <v>665060</v>
      </c>
      <c r="J18" s="29">
        <f t="shared" si="10"/>
        <v>665.19999999999993</v>
      </c>
      <c r="K18" s="30">
        <f t="shared" si="10"/>
        <v>1717.3600000000001</v>
      </c>
      <c r="L18" s="31">
        <f t="shared" si="10"/>
        <v>234.72</v>
      </c>
      <c r="M18" s="31">
        <f t="shared" si="10"/>
        <v>12.330000000000002</v>
      </c>
      <c r="N18" s="23">
        <f t="shared" si="10"/>
        <v>392.89999999999992</v>
      </c>
      <c r="O18" s="31">
        <f t="shared" si="10"/>
        <v>2357.31</v>
      </c>
    </row>
    <row r="22" spans="1:15" ht="15.75" customHeight="1" x14ac:dyDescent="0.25">
      <c r="A22" s="6"/>
      <c r="B22" s="22"/>
      <c r="C22" s="22"/>
      <c r="D22" s="4" t="s">
        <v>17</v>
      </c>
      <c r="J22" s="6" t="s">
        <v>18</v>
      </c>
      <c r="N22" s="17"/>
      <c r="O22" s="17"/>
    </row>
    <row r="23" spans="1:15" s="6" customFormat="1" x14ac:dyDescent="0.25">
      <c r="A23" s="4"/>
      <c r="B23" s="4"/>
      <c r="C23" s="4"/>
      <c r="D23" s="18" t="s">
        <v>19</v>
      </c>
      <c r="E23" s="18"/>
      <c r="F23" s="18"/>
      <c r="G23" s="4"/>
      <c r="H23" s="19"/>
      <c r="I23" s="20"/>
      <c r="J23" s="21" t="s">
        <v>20</v>
      </c>
      <c r="K23" s="21"/>
      <c r="L23" s="21"/>
    </row>
  </sheetData>
  <autoFilter ref="A2:O16" xr:uid="{00000000-0009-0000-0000-000002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Бд - Гс V-Траш-2023-10-1 общо</vt:lpstr>
      <vt:lpstr>Бд - Гс V-Траш-2023-10-1-01</vt:lpstr>
      <vt:lpstr>Бд - Гс V-Траш-2023-10-1-02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2023-01-16T12:59:21Z</cp:lastPrinted>
  <dcterms:created xsi:type="dcterms:W3CDTF">2014-03-13T08:23:56Z</dcterms:created>
  <dcterms:modified xsi:type="dcterms:W3CDTF">2023-01-18T09:40:27Z</dcterms:modified>
</cp:coreProperties>
</file>