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DEKEMVRI_2024/FAKTURI/"/>
    </mc:Choice>
  </mc:AlternateContent>
  <xr:revisionPtr revIDLastSave="0" documentId="8_{9729E7B4-F960-4BD4-A000-BF955A211D7D}" xr6:coauthVersionLast="47" xr6:coauthVersionMax="47" xr10:uidLastSave="{00000000-0000-0000-0000-000000000000}"/>
  <bookViews>
    <workbookView xWindow="-120" yWindow="-120" windowWidth="29040" windowHeight="15840" xr2:uid="{BB9C7CF8-23E7-4549-AC80-47BC5D7C0250}"/>
  </bookViews>
  <sheets>
    <sheet name="Плевен 20.12.-31.12.202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I10" i="1"/>
  <c r="H10" i="1"/>
  <c r="J10" i="1" s="1"/>
  <c r="H9" i="1"/>
  <c r="I8" i="1"/>
  <c r="J8" i="1" s="1"/>
  <c r="H8" i="1"/>
  <c r="H7" i="1"/>
  <c r="I7" i="1" s="1"/>
  <c r="H6" i="1"/>
  <c r="H5" i="1"/>
  <c r="I4" i="1"/>
  <c r="J4" i="1" s="1"/>
  <c r="H4" i="1"/>
  <c r="D19" i="1" s="1"/>
  <c r="I6" i="1" l="1"/>
  <c r="J6" i="1" s="1"/>
  <c r="J7" i="1"/>
  <c r="I5" i="1"/>
  <c r="J5" i="1" s="1"/>
  <c r="I9" i="1"/>
  <c r="J9" i="1" s="1"/>
</calcChain>
</file>

<file path=xl/sharedStrings.xml><?xml version="1.0" encoding="utf-8"?>
<sst xmlns="http://schemas.openxmlformats.org/spreadsheetml/2006/main" count="24" uniqueCount="19">
  <si>
    <t>ТОПЛОФИКАЦИЯ ПЛЕВЕН</t>
  </si>
  <si>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</si>
  <si>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</si>
  <si>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</si>
  <si>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</si>
  <si>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</si>
  <si>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</si>
  <si>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ДДС, 20%</t>
  </si>
  <si>
    <t>Стойност с ДДС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</si>
  <si>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C041P03</t>
    </r>
  </si>
  <si>
    <t>MWh</t>
  </si>
  <si>
    <t>Доставен природен газ в газообразно състояние на линия C041P03</t>
  </si>
  <si>
    <t>Доставен природен газ в газообразно състояние на линия C041P04</t>
  </si>
  <si>
    <t>Пренос на природен газ м. Декември 2024 г.</t>
  </si>
  <si>
    <t>Превишен капацитет</t>
  </si>
  <si>
    <t>Капацитет в рамките на деня</t>
  </si>
  <si>
    <t>Р-ди по чл.18 от Дог.№ ПГ-0106/ДГ24/025/25.03.2024 г.</t>
  </si>
  <si>
    <t>бр.</t>
  </si>
  <si>
    <t>Период на доставка: 20.12.2024 г. 07:00:00 –01.12.2024 г. 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</si>
</sst>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4" x14ac:knownFonts="1">
    <font>
      <sz val="11"/>
      <color theme="1"/>
      <name val="Aptos Narrow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wrapText="1"/>
    </xf>
    <xf numFmtId="164" fontId="1" fillId="3" borderId="1" xfId="0" applyNumberFormat="1" applyFont="1" applyFill="1" applyBorder="1" applyAlignment="1">
      <alignment horizontal="right" vertical="center"/>
    </xf>
    <xf numFmtId="2" fontId="1" fillId="3" borderId="1" xfId="0" applyNumberFormat="1" applyFont="1" applyFill="1" applyBorder="1" applyAlignment="1">
      <alignment horizontal="right" vertical="center"/>
    </xf>
    <xf numFmtId="4" fontId="1" fillId="3" borderId="1" xfId="0" applyNumberFormat="1" applyFont="1" applyFill="1" applyBorder="1" applyAlignment="1">
      <alignment horizontal="right" vertical="center"/>
    </xf>
    <xf numFmtId="4" fontId="1" fillId="3" borderId="0" xfId="0" applyNumberFormat="1" applyFont="1" applyFill="1"/>
    <xf numFmtId="0" fontId="1" fillId="3" borderId="0" xfId="0" applyFont="1" applyFill="1"/>
    <xf numFmtId="165" fontId="1" fillId="0" borderId="1" xfId="0" applyNumberFormat="1" applyFont="1" applyBorder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  <xf numFmtId="4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ibiell.sharepoint.com/sites/Tibiel/Shared%20Documents/IKONOMIKA/Aneta_TIBIEL/Analiz%202017-2022/DOSTAVKI_2024/DEKEMVRI_2024/FAKTURI/&#1058;&#1086;&#1087;&#1083;&#1086;&#1092;&#1080;&#1082;&#1072;&#1094;&#1080;&#1080;/fakturi_DEKEMVRI_20.12-31.12.2024.xlsx" TargetMode="External"/><Relationship Id="rId1" Type="http://schemas.openxmlformats.org/officeDocument/2006/relationships/externalLinkPath" Target="&#1058;&#1086;&#1087;&#1083;&#1086;&#1092;&#1080;&#1082;&#1072;&#1094;&#1080;&#1080;/fakturi_DEKEMVRI_20.12-31.12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Плевен 20.12.-31.12.2024"/>
      <sheetName val="Бургас 20.12.-31.12.2024"/>
      <sheetName val="Враца 20.12.-31.12.2024"/>
      <sheetName val="Перник 20.12.-31.12.2024"/>
      <sheetName val="Русе 20.12.-31.12.2024"/>
      <sheetName val="ВеликоТърново 20.12.-31.12.2024"/>
      <sheetName val="Марица 3 20.12.-31.12.2024"/>
    </sheetNames>
    <sheetDataSet>
      <sheetData sheetId="0"/>
      <sheetData sheetId="1">
        <row r="5">
          <cell r="F5">
            <v>215</v>
          </cell>
          <cell r="H5">
            <v>16316.35</v>
          </cell>
        </row>
      </sheetData>
      <sheetData sheetId="2">
        <row r="6">
          <cell r="F6">
            <v>342.92399999999998</v>
          </cell>
          <cell r="H6">
            <v>26024.502359999999</v>
          </cell>
        </row>
        <row r="7">
          <cell r="F7">
            <v>738.83699999999999</v>
          </cell>
          <cell r="H7">
            <v>56070.339930000002</v>
          </cell>
        </row>
      </sheetData>
      <sheetData sheetId="3">
        <row r="4">
          <cell r="F4">
            <v>1835.9670000000001</v>
          </cell>
          <cell r="H4">
            <v>139331.53563</v>
          </cell>
        </row>
      </sheetData>
      <sheetData sheetId="4">
        <row r="4">
          <cell r="F4">
            <v>588.37</v>
          </cell>
          <cell r="H4">
            <v>44651.399299999997</v>
          </cell>
        </row>
      </sheetData>
      <sheetData sheetId="5">
        <row r="4">
          <cell r="F4">
            <v>61</v>
          </cell>
          <cell r="H4">
            <v>4629.29</v>
          </cell>
        </row>
      </sheetData>
      <sheetData sheetId="6">
        <row r="4">
          <cell r="F4">
            <v>1749.4379999999999</v>
          </cell>
          <cell r="H4">
            <v>143436.42161999998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11C8-BF8A-4F36-A597-69E8DCF784DC}">
  <dimension ref="C2:K19"/>
  <sheetViews>
    <sheetView tabSelected="1" zoomScaleNormal="100" workbookViewId="0">
      <selection activeCell="F6" sqref="F6"/>
    </sheetView>
  </sheetViews>
  <sheetFormatPr defaultColWidth="8.85546875" defaultRowHeight="15.75" x14ac:dyDescent="0.25"/>
  <cols>
    <col min="1" max="3" width="8.85546875" style="1"/>
    <col min="4" max="4" width="30.7109375" style="1" customWidth="1"/>
    <col min="5" max="5" width="9.85546875" style="1" bestFit="1" customWidth="1"/>
    <col min="6" max="6" width="13.7109375" style="1" customWidth="1"/>
    <col min="7" max="7" width="19.7109375" style="1" customWidth="1"/>
    <col min="8" max="8" width="17.7109375" style="1" bestFit="1" customWidth="1"/>
    <col min="9" max="9" width="17.42578125" style="1" customWidth="1"/>
    <col min="10" max="10" width="14" style="1" customWidth="1"/>
    <col min="11" max="11" width="11" style="1" bestFit="1" customWidth="1"/>
    <col min="12" max="16384" width="8.85546875" style="1"/>
  </cols>
  <sheetData>
    <row r="2" spans="3:11" x14ac:dyDescent="0.25">
      <c r="D2" s="1" t="s">
        <v>0</v>
      </c>
    </row>
    <row r="3" spans="3:11" ht="31.5" x14ac:dyDescent="0.25">
      <c r="C3" s="2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3:11" s="10" customFormat="1" ht="47.25" x14ac:dyDescent="0.25">
      <c r="C4" s="4">
        <v>1</v>
      </c>
      <c r="D4" s="5" t="s">
        <v>9</v>
      </c>
      <c r="E4" s="4" t="s">
        <v>10</v>
      </c>
      <c r="F4" s="6">
        <v>655.21299999999997</v>
      </c>
      <c r="G4" s="7">
        <v>236.77</v>
      </c>
      <c r="H4" s="8">
        <f>F4*G4</f>
        <v>155134.78201</v>
      </c>
      <c r="I4" s="8">
        <f>H4*0.2</f>
        <v>31026.956402</v>
      </c>
      <c r="J4" s="8">
        <f>H4+I4</f>
        <v>186161.73841200001</v>
      </c>
      <c r="K4" s="9"/>
    </row>
    <row r="5" spans="3:11" s="10" customFormat="1" ht="47.25" x14ac:dyDescent="0.25">
      <c r="C5" s="4">
        <v>2</v>
      </c>
      <c r="D5" s="5" t="s">
        <v>11</v>
      </c>
      <c r="E5" s="4" t="s">
        <v>10</v>
      </c>
      <c r="F5" s="6">
        <v>-957.74199999999996</v>
      </c>
      <c r="G5" s="7">
        <v>75.89</v>
      </c>
      <c r="H5" s="8">
        <f t="shared" ref="H5:H10" si="0">F5*G5</f>
        <v>-72683.040379999991</v>
      </c>
      <c r="I5" s="8">
        <f t="shared" ref="I5:I10" si="1">H5*0.2</f>
        <v>-14536.608075999999</v>
      </c>
      <c r="J5" s="8">
        <f t="shared" ref="J5:J10" si="2">H5+I5</f>
        <v>-87219.648455999995</v>
      </c>
      <c r="K5" s="9"/>
    </row>
    <row r="6" spans="3:11" s="10" customFormat="1" ht="47.25" x14ac:dyDescent="0.25">
      <c r="C6" s="4">
        <v>3</v>
      </c>
      <c r="D6" s="5" t="s">
        <v>12</v>
      </c>
      <c r="E6" s="4" t="s">
        <v>10</v>
      </c>
      <c r="F6" s="6">
        <v>958.74199999999996</v>
      </c>
      <c r="G6" s="7">
        <v>236.77</v>
      </c>
      <c r="H6" s="8">
        <f t="shared" si="0"/>
        <v>227001.34333999999</v>
      </c>
      <c r="I6" s="8">
        <f t="shared" si="1"/>
        <v>45400.268668000004</v>
      </c>
      <c r="J6" s="8">
        <f t="shared" si="2"/>
        <v>272401.61200800003</v>
      </c>
      <c r="K6" s="9"/>
    </row>
    <row r="7" spans="3:11" customFormat="1" ht="31.5" x14ac:dyDescent="0.25">
      <c r="C7" s="4">
        <v>4</v>
      </c>
      <c r="D7" s="5" t="s">
        <v>13</v>
      </c>
      <c r="E7" s="4" t="s">
        <v>10</v>
      </c>
      <c r="F7" s="6">
        <v>1612.9549999999999</v>
      </c>
      <c r="G7" s="11">
        <v>1.0733999999999999</v>
      </c>
      <c r="H7" s="8">
        <f t="shared" si="0"/>
        <v>1731.3458969999997</v>
      </c>
      <c r="I7" s="8">
        <f t="shared" si="1"/>
        <v>346.26917939999998</v>
      </c>
      <c r="J7" s="8">
        <f t="shared" si="2"/>
        <v>2077.6150763999995</v>
      </c>
    </row>
    <row r="8" spans="3:11" customFormat="1" x14ac:dyDescent="0.25">
      <c r="C8" s="4">
        <v>5</v>
      </c>
      <c r="D8" s="5" t="s">
        <v>14</v>
      </c>
      <c r="E8" s="4" t="s">
        <v>10</v>
      </c>
      <c r="F8" s="6">
        <v>89.383999999999986</v>
      </c>
      <c r="G8" s="11">
        <v>8.6122999999999994</v>
      </c>
      <c r="H8" s="8">
        <f t="shared" si="0"/>
        <v>769.80182319999983</v>
      </c>
      <c r="I8" s="8">
        <f t="shared" si="1"/>
        <v>153.96036463999997</v>
      </c>
      <c r="J8" s="8">
        <f t="shared" si="2"/>
        <v>923.7621878399998</v>
      </c>
    </row>
    <row r="9" spans="3:11" customFormat="1" x14ac:dyDescent="0.25">
      <c r="C9" s="4">
        <v>6</v>
      </c>
      <c r="D9" s="5" t="s">
        <v>15</v>
      </c>
      <c r="E9" s="4" t="s">
        <v>10</v>
      </c>
      <c r="F9" s="6">
        <v>95</v>
      </c>
      <c r="G9" s="11">
        <v>7.4818999999999996</v>
      </c>
      <c r="H9" s="8">
        <f t="shared" si="0"/>
        <v>710.78049999999996</v>
      </c>
      <c r="I9" s="8">
        <f t="shared" si="1"/>
        <v>142.15610000000001</v>
      </c>
      <c r="J9" s="8">
        <f t="shared" si="2"/>
        <v>852.9366</v>
      </c>
    </row>
    <row r="10" spans="3:11" ht="31.5" x14ac:dyDescent="0.25">
      <c r="C10" s="4">
        <v>7</v>
      </c>
      <c r="D10" s="5" t="s">
        <v>16</v>
      </c>
      <c r="E10" s="4" t="s">
        <v>17</v>
      </c>
      <c r="F10" s="6">
        <v>1</v>
      </c>
      <c r="G10" s="8">
        <v>61905.87</v>
      </c>
      <c r="H10" s="8">
        <f t="shared" si="0"/>
        <v>61905.87</v>
      </c>
      <c r="I10" s="8">
        <f t="shared" si="1"/>
        <v>12381.174000000001</v>
      </c>
      <c r="J10" s="8">
        <f t="shared" si="2"/>
        <v>74287.044000000009</v>
      </c>
    </row>
    <row r="11" spans="3:11" ht="16.5" customHeight="1" x14ac:dyDescent="0.25">
      <c r="C11" s="12"/>
      <c r="D11" s="13"/>
      <c r="J11" s="14"/>
    </row>
    <row r="12" spans="3:11" x14ac:dyDescent="0.25">
      <c r="D12" s="13" t="s">
        <v>18</v>
      </c>
    </row>
    <row r="13" spans="3:11" x14ac:dyDescent="0.25">
      <c r="C13" s="12"/>
      <c r="D13" s="13"/>
    </row>
    <row r="15" spans="3:11" x14ac:dyDescent="0.25">
      <c r="G15" s="15">
        <f>+F4+'[1]Бургас 20.12.-31.12.2024'!F5+'[1]Враца 20.12.-31.12.2024'!F6+'[1]Враца 20.12.-31.12.2024'!F7+'[1]Перник 20.12.-31.12.2024'!F4+'[1]Русе 20.12.-31.12.2024'!F4+'[1]ВеликоТърново 20.12.-31.12.2024'!F4+'[1]Марица 3 20.12.-31.12.2024'!F4</f>
        <v>6186.7489999999998</v>
      </c>
    </row>
    <row r="17" spans="3:11" x14ac:dyDescent="0.25">
      <c r="C17" s="16"/>
      <c r="D17" s="16"/>
      <c r="E17" s="16"/>
      <c r="G17" s="14"/>
      <c r="H17" s="14"/>
      <c r="K17" s="14"/>
    </row>
    <row r="18" spans="3:11" x14ac:dyDescent="0.25">
      <c r="D18" s="15"/>
    </row>
    <row r="19" spans="3:11" x14ac:dyDescent="0.25">
      <c r="D19" s="14">
        <f>+H4+'[1]Бургас 20.12.-31.12.2024'!H5+'[1]Враца 20.12.-31.12.2024'!H6+'[1]Враца 20.12.-31.12.2024'!H7+'[1]Перник 20.12.-31.12.2024'!H4+'[1]Русе 20.12.-31.12.2024'!H4+'[1]ВеликоТърново 20.12.-31.12.2024'!H4+'[1]Марица 3 20.12.-31.12.2024'!H4</f>
        <v>585594.62084999995</v>
      </c>
    </row>
  </sheetData>
  <mergeCells count="1">
    <mergeCell ref="C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Плевен 20.12.-31.12.2024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Ivanova</dc:creator>
  <cp:lastModifiedBy>Aneta Ivanova</cp:lastModifiedBy>
  <dcterms:created xsi:type="dcterms:W3CDTF">2025-01-13T09:55:08Z</dcterms:created>
  <dcterms:modified xsi:type="dcterms:W3CDTF">2025-01-13T09:55:31Z</dcterms:modified>
</cp:coreProperties>
</file>