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filterPrivacy="1"/>
  <xr:revisionPtr revIDLastSave="57" documentId="8_{22A74D67-A7C2-4641-8F82-252EDF65D9C1}" xr6:coauthVersionLast="47" xr6:coauthVersionMax="47" xr10:uidLastSave="{40467FD3-9A64-4767-AB9D-5E5485F876F6}"/>
  <bookViews>
    <workbookView xWindow="-120" yWindow="-120" windowWidth="29040" windowHeight="15840" xr2:uid="{00000000-000D-0000-FFFF-FFFF00000000}"/>
  </bookViews>
  <sheets>
    <sheet name="ПРИЛОЖЕНИЕ 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7" i="3" l="1"/>
  <c r="M27" i="3"/>
  <c r="O26" i="3"/>
  <c r="M26" i="3"/>
  <c r="O25" i="3"/>
  <c r="M25" i="3"/>
  <c r="O24" i="3"/>
  <c r="M24" i="3"/>
  <c r="O23" i="3"/>
  <c r="M23" i="3"/>
  <c r="O22" i="3"/>
  <c r="M22" i="3"/>
  <c r="O21" i="3"/>
  <c r="M21" i="3"/>
  <c r="O20" i="3"/>
  <c r="M20" i="3"/>
  <c r="O19" i="3"/>
  <c r="M19" i="3"/>
  <c r="O18" i="3"/>
  <c r="M18" i="3"/>
  <c r="O17" i="3"/>
  <c r="M17" i="3"/>
  <c r="O16" i="3"/>
  <c r="M16" i="3"/>
  <c r="O14" i="3"/>
  <c r="M14" i="3"/>
  <c r="O13" i="3"/>
  <c r="J10" i="3"/>
  <c r="J9" i="3"/>
  <c r="J8" i="3"/>
  <c r="J7" i="3"/>
  <c r="J6" i="3"/>
  <c r="J5" i="3"/>
  <c r="M13" i="3" l="1"/>
  <c r="J4" i="3" l="1"/>
  <c r="H4" i="3"/>
  <c r="F4" i="3"/>
  <c r="K28" i="3" l="1"/>
  <c r="O28" i="3" l="1"/>
  <c r="N28" i="3" s="1"/>
  <c r="M28" i="3"/>
  <c r="L28" i="3" s="1"/>
</calcChain>
</file>

<file path=xl/sharedStrings.xml><?xml version="1.0" encoding="utf-8"?>
<sst xmlns="http://schemas.openxmlformats.org/spreadsheetml/2006/main" count="148" uniqueCount="50">
  <si>
    <t>Дата на счетоводен документ</t>
  </si>
  <si>
    <t>ЕИК</t>
  </si>
  <si>
    <t>Вид получател - краен клиент или краен снабдител</t>
  </si>
  <si>
    <t>Доставка в добивен период ( 22/23 или 23/24)</t>
  </si>
  <si>
    <t>Изчислен размер на компенсацията за 1 MWh за конкретната фактура</t>
  </si>
  <si>
    <t>Средно претеглена цена на нагнетяване за 1 MWh изчислена в приложение № 2</t>
  </si>
  <si>
    <t>ПРИЛОЖЕНИЕ № 3</t>
  </si>
  <si>
    <t>Наименование на Краен клиент/краен снабдител</t>
  </si>
  <si>
    <t>Номер на счетоводен документ</t>
  </si>
  <si>
    <t>Количество природен газ в MWh</t>
  </si>
  <si>
    <t>Единична цана на природния газ за 1 MWh</t>
  </si>
  <si>
    <t>Стойност на доставения природен газ</t>
  </si>
  <si>
    <t>Максимално допустимо количество за компенсиране съгласно програмата</t>
  </si>
  <si>
    <t>ОБЩО изчислено за двата перода</t>
  </si>
  <si>
    <t>Изчислена компенсация по конкретната фактура</t>
  </si>
  <si>
    <t>Mаксимален размер на компенсацията за 1 MW съгласно РМС 489/2024</t>
  </si>
  <si>
    <t>април</t>
  </si>
  <si>
    <t>ноември</t>
  </si>
  <si>
    <t>декември</t>
  </si>
  <si>
    <t>януари</t>
  </si>
  <si>
    <t>март</t>
  </si>
  <si>
    <t>Общо реално добито количество природен газ от ПГХ Чирен през добивен сезон 2023/2024 г., MWh</t>
  </si>
  <si>
    <t>Месец на доставка</t>
  </si>
  <si>
    <t>ОБЩО реално добити количества за двата добивни периода</t>
  </si>
  <si>
    <t>Име на дружеството</t>
  </si>
  <si>
    <t>Номер на договор</t>
  </si>
  <si>
    <t>Вид счетоводен документ - фактура (дебитно, кредитно или др.)</t>
  </si>
  <si>
    <t>Точка на доставка</t>
  </si>
  <si>
    <t>Общо реално добито количество природен газ от ПГХ Чирен през добивен сезон 2022/2023 г., MWh</t>
  </si>
  <si>
    <t xml:space="preserve">февруари </t>
  </si>
  <si>
    <t>Топлофикация Плевен АД</t>
  </si>
  <si>
    <t>краен клиент</t>
  </si>
  <si>
    <t>22,01,2024</t>
  </si>
  <si>
    <t>фактура</t>
  </si>
  <si>
    <t>2023-2024</t>
  </si>
  <si>
    <t>58ZC041P03</t>
  </si>
  <si>
    <t>31,01,2024</t>
  </si>
  <si>
    <t>кредитно известие</t>
  </si>
  <si>
    <t>21,02,2024</t>
  </si>
  <si>
    <t>февруари</t>
  </si>
  <si>
    <t>29,02,2024</t>
  </si>
  <si>
    <t>Топлофикация Бургас ЕАД</t>
  </si>
  <si>
    <t>58ZC059P02</t>
  </si>
  <si>
    <t>Топлофикация Враца ЕАД</t>
  </si>
  <si>
    <t>58ZC102P01;58ZC104P01</t>
  </si>
  <si>
    <t>21,03,2024</t>
  </si>
  <si>
    <t>31,03,2024</t>
  </si>
  <si>
    <t>01,07,2024</t>
  </si>
  <si>
    <t>№1/24.07.2024</t>
  </si>
  <si>
    <t>"ТИБИЕЛ" ЕООД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</si>
</sst>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  <charset val="204"/>
    </font>
    <font>
      <sz val="8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Verdana"/>
      <family val="2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0" borderId="0" xfId="0" applyFont="1"/>
    <xf numFmtId="2" fontId="3" fillId="0" borderId="17" xfId="0" applyNumberFormat="1" applyFont="1" applyBorder="1" applyAlignment="1">
      <alignment horizontal="center" vertical="center" wrapText="1"/>
    </xf>
    <xf numFmtId="2" fontId="3" fillId="0" borderId="18" xfId="0" applyNumberFormat="1" applyFont="1" applyBorder="1" applyAlignment="1">
      <alignment horizontal="center" vertical="center" wrapText="1"/>
    </xf>
    <xf numFmtId="2" fontId="5" fillId="0" borderId="19" xfId="0" applyNumberFormat="1" applyFont="1" applyBorder="1" applyAlignment="1">
      <alignment horizontal="center" vertical="center" wrapText="1"/>
    </xf>
    <xf numFmtId="2" fontId="5" fillId="0" borderId="17" xfId="0" applyNumberFormat="1" applyFont="1" applyBorder="1" applyAlignment="1">
      <alignment wrapText="1"/>
    </xf>
    <xf numFmtId="2" fontId="4" fillId="0" borderId="18" xfId="0" applyNumberFormat="1" applyFont="1" applyBorder="1"/>
    <xf numFmtId="4" fontId="4" fillId="0" borderId="18" xfId="0" applyNumberFormat="1" applyFont="1" applyBorder="1"/>
    <xf numFmtId="4" fontId="4" fillId="0" borderId="19" xfId="0" applyNumberFormat="1" applyFont="1" applyBorder="1"/>
    <xf numFmtId="2" fontId="3" fillId="0" borderId="24" xfId="0" applyNumberFormat="1" applyFont="1" applyBorder="1" applyAlignment="1">
      <alignment wrapText="1"/>
    </xf>
    <xf numFmtId="2" fontId="3" fillId="0" borderId="24" xfId="0" applyNumberFormat="1" applyFont="1" applyBorder="1" applyAlignment="1">
      <alignment horizontal="center" vertical="center" wrapText="1"/>
    </xf>
    <xf numFmtId="2" fontId="3" fillId="0" borderId="24" xfId="0" applyNumberFormat="1" applyFont="1" applyBorder="1" applyAlignment="1">
      <alignment horizontal="center" vertical="center"/>
    </xf>
    <xf numFmtId="2" fontId="3" fillId="0" borderId="26" xfId="0" applyNumberFormat="1" applyFont="1" applyBorder="1" applyAlignment="1">
      <alignment vertical="center" wrapText="1"/>
    </xf>
    <xf numFmtId="2" fontId="3" fillId="0" borderId="25" xfId="0" applyNumberFormat="1" applyFont="1" applyBorder="1" applyAlignment="1">
      <alignment vertical="center" wrapText="1"/>
    </xf>
    <xf numFmtId="2" fontId="3" fillId="0" borderId="0" xfId="0" applyNumberFormat="1" applyFont="1" applyAlignment="1">
      <alignment vertical="center" wrapText="1"/>
    </xf>
    <xf numFmtId="2" fontId="3" fillId="0" borderId="27" xfId="0" applyNumberFormat="1" applyFont="1" applyBorder="1" applyAlignment="1">
      <alignment vertical="center" wrapText="1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Protection="1">
      <protection locked="0"/>
    </xf>
    <xf numFmtId="4" fontId="4" fillId="0" borderId="9" xfId="0" applyNumberFormat="1" applyFont="1" applyBorder="1" applyProtection="1">
      <protection locked="0"/>
    </xf>
    <xf numFmtId="4" fontId="4" fillId="0" borderId="1" xfId="0" applyNumberFormat="1" applyFont="1" applyBorder="1" applyProtection="1">
      <protection locked="0"/>
    </xf>
    <xf numFmtId="4" fontId="4" fillId="0" borderId="12" xfId="0" applyNumberFormat="1" applyFont="1" applyBorder="1" applyProtection="1">
      <protection locked="0"/>
    </xf>
    <xf numFmtId="2" fontId="4" fillId="0" borderId="8" xfId="0" applyNumberFormat="1" applyFont="1" applyBorder="1" applyProtection="1">
      <protection locked="0"/>
    </xf>
    <xf numFmtId="2" fontId="4" fillId="0" borderId="9" xfId="0" applyNumberFormat="1" applyFont="1" applyBorder="1" applyProtection="1">
      <protection locked="0"/>
    </xf>
    <xf numFmtId="2" fontId="4" fillId="0" borderId="5" xfId="0" applyNumberFormat="1" applyFont="1" applyBorder="1" applyProtection="1">
      <protection locked="0"/>
    </xf>
    <xf numFmtId="2" fontId="4" fillId="0" borderId="1" xfId="0" applyNumberFormat="1" applyFont="1" applyBorder="1" applyProtection="1">
      <protection locked="0"/>
    </xf>
    <xf numFmtId="2" fontId="4" fillId="0" borderId="11" xfId="0" applyNumberFormat="1" applyFont="1" applyBorder="1" applyProtection="1">
      <protection locked="0"/>
    </xf>
    <xf numFmtId="2" fontId="4" fillId="0" borderId="12" xfId="0" applyNumberFormat="1" applyFont="1" applyBorder="1" applyProtection="1">
      <protection locked="0"/>
    </xf>
    <xf numFmtId="2" fontId="3" fillId="0" borderId="14" xfId="0" applyNumberFormat="1" applyFont="1" applyBorder="1" applyAlignment="1" applyProtection="1">
      <alignment horizontal="center" vertical="center" wrapText="1"/>
      <protection locked="0"/>
    </xf>
    <xf numFmtId="3" fontId="3" fillId="0" borderId="14" xfId="0" applyNumberFormat="1" applyFont="1" applyBorder="1" applyAlignment="1" applyProtection="1">
      <alignment horizontal="center" vertical="center" wrapText="1"/>
      <protection locked="0"/>
    </xf>
    <xf numFmtId="2" fontId="3" fillId="0" borderId="28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2" fontId="5" fillId="0" borderId="4" xfId="0" applyNumberFormat="1" applyFont="1" applyBorder="1" applyAlignment="1">
      <alignment wrapText="1"/>
    </xf>
    <xf numFmtId="2" fontId="5" fillId="0" borderId="15" xfId="0" applyNumberFormat="1" applyFont="1" applyBorder="1" applyAlignment="1">
      <alignment horizontal="center" vertical="center"/>
    </xf>
    <xf numFmtId="2" fontId="5" fillId="0" borderId="20" xfId="0" applyNumberFormat="1" applyFont="1" applyBorder="1" applyAlignment="1">
      <alignment horizontal="center" vertical="center" wrapText="1"/>
    </xf>
    <xf numFmtId="2" fontId="5" fillId="0" borderId="15" xfId="0" applyNumberFormat="1" applyFont="1" applyBorder="1" applyAlignment="1">
      <alignment horizontal="center" vertical="center" wrapText="1"/>
    </xf>
    <xf numFmtId="0" fontId="6" fillId="0" borderId="0" xfId="0" applyFont="1"/>
    <xf numFmtId="2" fontId="5" fillId="0" borderId="5" xfId="0" applyNumberFormat="1" applyFont="1" applyBorder="1" applyAlignment="1">
      <alignment wrapText="1"/>
    </xf>
    <xf numFmtId="2" fontId="5" fillId="0" borderId="2" xfId="0" applyNumberFormat="1" applyFont="1" applyBorder="1" applyAlignment="1" applyProtection="1">
      <alignment wrapText="1"/>
      <protection locked="0"/>
    </xf>
    <xf numFmtId="2" fontId="5" fillId="0" borderId="21" xfId="0" applyNumberFormat="1" applyFont="1" applyBorder="1" applyAlignment="1">
      <alignment wrapText="1"/>
    </xf>
    <xf numFmtId="0" fontId="6" fillId="0" borderId="23" xfId="0" applyFont="1" applyBorder="1"/>
    <xf numFmtId="2" fontId="5" fillId="0" borderId="6" xfId="0" applyNumberFormat="1" applyFont="1" applyBorder="1" applyAlignment="1">
      <alignment wrapText="1"/>
    </xf>
    <xf numFmtId="2" fontId="5" fillId="0" borderId="7" xfId="0" applyNumberFormat="1" applyFont="1" applyBorder="1" applyAlignment="1" applyProtection="1">
      <alignment wrapText="1"/>
      <protection locked="0"/>
    </xf>
    <xf numFmtId="2" fontId="5" fillId="0" borderId="22" xfId="0" applyNumberFormat="1" applyFont="1" applyBorder="1" applyAlignment="1">
      <alignment wrapText="1"/>
    </xf>
    <xf numFmtId="2" fontId="5" fillId="0" borderId="16" xfId="0" applyNumberFormat="1" applyFont="1" applyBorder="1" applyAlignment="1">
      <alignment horizontal="center" vertical="center"/>
    </xf>
    <xf numFmtId="2" fontId="5" fillId="0" borderId="16" xfId="0" applyNumberFormat="1" applyFont="1" applyBorder="1" applyAlignment="1">
      <alignment horizontal="center" vertical="center" wrapText="1"/>
    </xf>
    <xf numFmtId="2" fontId="5" fillId="0" borderId="16" xfId="0" applyNumberFormat="1" applyFont="1" applyBorder="1" applyAlignment="1">
      <alignment wrapText="1"/>
    </xf>
    <xf numFmtId="2" fontId="5" fillId="0" borderId="24" xfId="0" applyNumberFormat="1" applyFont="1" applyBorder="1"/>
    <xf numFmtId="2" fontId="5" fillId="0" borderId="18" xfId="0" applyNumberFormat="1" applyFont="1" applyBorder="1" applyAlignment="1">
      <alignment horizontal="center" vertical="center" wrapText="1"/>
    </xf>
    <xf numFmtId="2" fontId="7" fillId="0" borderId="9" xfId="0" applyNumberFormat="1" applyFont="1" applyBorder="1" applyProtection="1">
      <protection locked="0"/>
    </xf>
    <xf numFmtId="2" fontId="7" fillId="0" borderId="1" xfId="0" applyNumberFormat="1" applyFont="1" applyBorder="1" applyProtection="1">
      <protection locked="0"/>
    </xf>
    <xf numFmtId="2" fontId="7" fillId="0" borderId="12" xfId="0" applyNumberFormat="1" applyFont="1" applyBorder="1" applyProtection="1">
      <protection locked="0"/>
    </xf>
    <xf numFmtId="2" fontId="7" fillId="0" borderId="18" xfId="0" applyNumberFormat="1" applyFont="1" applyBorder="1"/>
    <xf numFmtId="4" fontId="7" fillId="0" borderId="18" xfId="0" applyNumberFormat="1" applyFont="1" applyBorder="1"/>
    <xf numFmtId="4" fontId="4" fillId="0" borderId="10" xfId="0" applyNumberFormat="1" applyFont="1" applyBorder="1" applyProtection="1">
      <protection locked="0"/>
    </xf>
    <xf numFmtId="4" fontId="4" fillId="0" borderId="2" xfId="0" applyNumberFormat="1" applyFont="1" applyBorder="1" applyProtection="1">
      <protection locked="0"/>
    </xf>
    <xf numFmtId="4" fontId="4" fillId="0" borderId="13" xfId="0" applyNumberFormat="1" applyFont="1" applyBorder="1" applyProtection="1">
      <protection locked="0"/>
    </xf>
    <xf numFmtId="4" fontId="4" fillId="0" borderId="3" xfId="0" applyNumberFormat="1" applyFont="1" applyBorder="1" applyProtection="1"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35"/>
  <sheetViews>
    <sheetView tabSelected="1" zoomScale="70" zoomScaleNormal="70" workbookViewId="0">
      <selection activeCell="B6" sqref="B6"/>
    </sheetView>
  </sheetViews>
  <sheetFormatPr defaultColWidth="9.140625" defaultRowHeight="12.75" x14ac:dyDescent="0.2"/>
  <cols>
    <col min="1" max="1" width="9.140625" style="1"/>
    <col min="2" max="2" width="26" style="1" customWidth="1"/>
    <col min="3" max="3" width="22.140625" style="1" customWidth="1"/>
    <col min="4" max="4" width="23.42578125" style="1" customWidth="1"/>
    <col min="5" max="5" width="28.7109375" style="1" customWidth="1"/>
    <col min="6" max="6" width="17.28515625" style="1" customWidth="1"/>
    <col min="7" max="7" width="25" style="1" customWidth="1"/>
    <col min="8" max="8" width="23.7109375" style="1" customWidth="1"/>
    <col min="9" max="9" width="22.85546875" style="1" customWidth="1"/>
    <col min="10" max="10" width="24.42578125" style="1" customWidth="1"/>
    <col min="11" max="11" width="19.140625" style="1" customWidth="1"/>
    <col min="12" max="12" width="25.140625" style="1" customWidth="1"/>
    <col min="13" max="13" width="18.85546875" style="1" customWidth="1"/>
    <col min="14" max="14" width="19" style="1" customWidth="1"/>
    <col min="15" max="15" width="19.42578125" style="1" customWidth="1"/>
    <col min="16" max="16" width="38.7109375" style="1" customWidth="1"/>
    <col min="17" max="16384" width="9.140625" style="1"/>
  </cols>
  <sheetData>
    <row r="1" spans="2:15" ht="15.75" x14ac:dyDescent="0.2">
      <c r="B1" s="61" t="s">
        <v>6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spans="2:15" ht="15.75" x14ac:dyDescent="0.25">
      <c r="B2" s="33" t="s">
        <v>24</v>
      </c>
      <c r="C2" s="60" t="s">
        <v>49</v>
      </c>
      <c r="D2" s="60"/>
      <c r="E2" s="18"/>
      <c r="F2" s="19"/>
      <c r="G2" s="20"/>
      <c r="H2" s="20"/>
      <c r="I2" s="20"/>
      <c r="J2" s="20"/>
      <c r="K2" s="3"/>
      <c r="L2" s="3"/>
      <c r="M2" s="3"/>
      <c r="N2" s="3"/>
      <c r="O2" s="3"/>
    </row>
    <row r="3" spans="2:15" ht="16.5" thickBot="1" x14ac:dyDescent="0.3">
      <c r="B3" s="33" t="s">
        <v>25</v>
      </c>
      <c r="C3" s="60" t="s">
        <v>48</v>
      </c>
      <c r="D3" s="60"/>
      <c r="E3" s="18"/>
      <c r="F3" s="19"/>
      <c r="G3" s="20"/>
      <c r="H3" s="20"/>
      <c r="I3" s="20"/>
      <c r="J3" s="20"/>
      <c r="K3" s="3"/>
      <c r="L3" s="3"/>
      <c r="M3" s="3"/>
      <c r="N3" s="3"/>
      <c r="O3" s="3"/>
    </row>
    <row r="4" spans="2:15" ht="84" customHeight="1" thickBot="1" x14ac:dyDescent="0.3">
      <c r="B4" s="32" t="s">
        <v>5</v>
      </c>
      <c r="C4" s="32" t="s">
        <v>15</v>
      </c>
      <c r="D4" s="32" t="s">
        <v>12</v>
      </c>
      <c r="E4" s="34" t="s">
        <v>28</v>
      </c>
      <c r="F4" s="35">
        <f>SUM(F5:F10)</f>
        <v>34300</v>
      </c>
      <c r="G4" s="34" t="s">
        <v>21</v>
      </c>
      <c r="H4" s="35">
        <f>SUM(H5:H10)</f>
        <v>166552.774</v>
      </c>
      <c r="I4" s="36" t="s">
        <v>23</v>
      </c>
      <c r="J4" s="37">
        <f>SUM(J5:J10)</f>
        <v>200852.774</v>
      </c>
      <c r="K4" s="38"/>
    </row>
    <row r="5" spans="2:15" ht="15" customHeight="1" thickBot="1" x14ac:dyDescent="0.3">
      <c r="B5" s="30">
        <v>236.77</v>
      </c>
      <c r="C5" s="30">
        <v>150</v>
      </c>
      <c r="D5" s="31">
        <v>148036</v>
      </c>
      <c r="E5" s="39" t="s">
        <v>17</v>
      </c>
      <c r="F5" s="40">
        <v>0</v>
      </c>
      <c r="G5" s="39" t="s">
        <v>17</v>
      </c>
      <c r="H5" s="40">
        <v>0</v>
      </c>
      <c r="I5" s="41" t="s">
        <v>17</v>
      </c>
      <c r="J5" s="40">
        <f>+H5+F5</f>
        <v>0</v>
      </c>
      <c r="K5" s="38"/>
    </row>
    <row r="6" spans="2:15" ht="15" customHeight="1" x14ac:dyDescent="0.25">
      <c r="B6" s="14"/>
      <c r="C6" s="14"/>
      <c r="D6" s="15"/>
      <c r="E6" s="39" t="s">
        <v>18</v>
      </c>
      <c r="F6" s="40">
        <v>0</v>
      </c>
      <c r="G6" s="39" t="s">
        <v>18</v>
      </c>
      <c r="H6" s="40">
        <v>0</v>
      </c>
      <c r="I6" s="41" t="s">
        <v>18</v>
      </c>
      <c r="J6" s="40">
        <f t="shared" ref="J6:J10" si="0">+H6+F6</f>
        <v>0</v>
      </c>
      <c r="K6" s="38"/>
    </row>
    <row r="7" spans="2:15" ht="15" customHeight="1" x14ac:dyDescent="0.25">
      <c r="B7" s="16"/>
      <c r="C7" s="16"/>
      <c r="D7" s="17"/>
      <c r="E7" s="39" t="s">
        <v>19</v>
      </c>
      <c r="F7" s="40">
        <v>4950</v>
      </c>
      <c r="G7" s="39" t="s">
        <v>19</v>
      </c>
      <c r="H7" s="40">
        <v>76256</v>
      </c>
      <c r="I7" s="41" t="s">
        <v>19</v>
      </c>
      <c r="J7" s="40">
        <f t="shared" si="0"/>
        <v>81206</v>
      </c>
      <c r="K7" s="38"/>
    </row>
    <row r="8" spans="2:15" ht="15" customHeight="1" x14ac:dyDescent="0.25">
      <c r="B8" s="16"/>
      <c r="C8" s="16"/>
      <c r="D8" s="17"/>
      <c r="E8" s="39" t="s">
        <v>29</v>
      </c>
      <c r="F8" s="40">
        <v>900</v>
      </c>
      <c r="G8" s="39" t="s">
        <v>29</v>
      </c>
      <c r="H8" s="40">
        <v>56200</v>
      </c>
      <c r="I8" s="39" t="s">
        <v>29</v>
      </c>
      <c r="J8" s="40">
        <f t="shared" si="0"/>
        <v>57100</v>
      </c>
      <c r="K8" s="38"/>
    </row>
    <row r="9" spans="2:15" ht="15" customHeight="1" x14ac:dyDescent="0.25">
      <c r="B9" s="16"/>
      <c r="C9" s="16"/>
      <c r="D9" s="17"/>
      <c r="E9" s="39" t="s">
        <v>20</v>
      </c>
      <c r="F9" s="40">
        <v>22950</v>
      </c>
      <c r="G9" s="39" t="s">
        <v>20</v>
      </c>
      <c r="H9" s="40">
        <v>34096.773999999998</v>
      </c>
      <c r="I9" s="41" t="s">
        <v>20</v>
      </c>
      <c r="J9" s="40">
        <f t="shared" si="0"/>
        <v>57046.773999999998</v>
      </c>
      <c r="K9" s="42"/>
    </row>
    <row r="10" spans="2:15" ht="15" customHeight="1" thickBot="1" x14ac:dyDescent="0.3">
      <c r="B10" s="16"/>
      <c r="C10" s="16"/>
      <c r="D10" s="17"/>
      <c r="E10" s="43" t="s">
        <v>16</v>
      </c>
      <c r="F10" s="44">
        <v>5500</v>
      </c>
      <c r="G10" s="43" t="s">
        <v>16</v>
      </c>
      <c r="H10" s="44">
        <v>0</v>
      </c>
      <c r="I10" s="45" t="s">
        <v>16</v>
      </c>
      <c r="J10" s="44">
        <f t="shared" si="0"/>
        <v>5500</v>
      </c>
      <c r="K10" s="42"/>
    </row>
    <row r="11" spans="2:15" ht="36.75" customHeight="1" thickBot="1" x14ac:dyDescent="0.3">
      <c r="B11" s="12"/>
      <c r="C11" s="13"/>
      <c r="D11" s="12"/>
      <c r="E11" s="46"/>
      <c r="F11" s="47"/>
      <c r="G11" s="47"/>
      <c r="H11" s="48"/>
      <c r="I11" s="48"/>
      <c r="J11" s="48"/>
      <c r="K11" s="49"/>
      <c r="L11" s="11"/>
      <c r="M11" s="12"/>
    </row>
    <row r="12" spans="2:15" ht="95.25" thickBot="1" x14ac:dyDescent="0.25">
      <c r="B12" s="4" t="s">
        <v>7</v>
      </c>
      <c r="C12" s="5" t="s">
        <v>2</v>
      </c>
      <c r="D12" s="5" t="s">
        <v>1</v>
      </c>
      <c r="E12" s="50" t="s">
        <v>8</v>
      </c>
      <c r="F12" s="50" t="s">
        <v>0</v>
      </c>
      <c r="G12" s="50" t="s">
        <v>26</v>
      </c>
      <c r="H12" s="50" t="s">
        <v>3</v>
      </c>
      <c r="I12" s="50" t="s">
        <v>22</v>
      </c>
      <c r="J12" s="50" t="s">
        <v>27</v>
      </c>
      <c r="K12" s="50" t="s">
        <v>9</v>
      </c>
      <c r="L12" s="5" t="s">
        <v>10</v>
      </c>
      <c r="M12" s="5" t="s">
        <v>11</v>
      </c>
      <c r="N12" s="5" t="s">
        <v>4</v>
      </c>
      <c r="O12" s="6" t="s">
        <v>14</v>
      </c>
    </row>
    <row r="13" spans="2:15" ht="15.75" x14ac:dyDescent="0.25">
      <c r="B13" s="24" t="s">
        <v>30</v>
      </c>
      <c r="C13" s="25" t="s">
        <v>31</v>
      </c>
      <c r="D13" s="25">
        <v>114005624</v>
      </c>
      <c r="E13" s="51">
        <v>3000002619</v>
      </c>
      <c r="F13" s="51" t="s">
        <v>32</v>
      </c>
      <c r="G13" s="51" t="s">
        <v>33</v>
      </c>
      <c r="H13" s="51" t="s">
        <v>34</v>
      </c>
      <c r="I13" s="51" t="s">
        <v>19</v>
      </c>
      <c r="J13" s="51" t="s">
        <v>35</v>
      </c>
      <c r="K13" s="51">
        <v>55249.154000000002</v>
      </c>
      <c r="L13" s="21">
        <v>69.84</v>
      </c>
      <c r="M13" s="21">
        <f>+K13*L13</f>
        <v>3858600.9153600005</v>
      </c>
      <c r="N13" s="21">
        <v>150</v>
      </c>
      <c r="O13" s="56">
        <f>+N13*K13</f>
        <v>8287373.1000000006</v>
      </c>
    </row>
    <row r="14" spans="2:15" ht="15.75" x14ac:dyDescent="0.25">
      <c r="B14" s="26" t="s">
        <v>30</v>
      </c>
      <c r="C14" s="27" t="s">
        <v>31</v>
      </c>
      <c r="D14" s="27">
        <v>114005624</v>
      </c>
      <c r="E14" s="52">
        <v>3000002630</v>
      </c>
      <c r="F14" s="52" t="s">
        <v>36</v>
      </c>
      <c r="G14" s="52" t="s">
        <v>33</v>
      </c>
      <c r="H14" s="52" t="s">
        <v>34</v>
      </c>
      <c r="I14" s="52" t="s">
        <v>19</v>
      </c>
      <c r="J14" s="52" t="s">
        <v>35</v>
      </c>
      <c r="K14" s="52">
        <v>21006.846000000001</v>
      </c>
      <c r="L14" s="21">
        <v>69.84</v>
      </c>
      <c r="M14" s="22">
        <f>+K14*L14</f>
        <v>1467118.1246400001</v>
      </c>
      <c r="N14" s="21">
        <v>150</v>
      </c>
      <c r="O14" s="57">
        <f t="shared" ref="O14" si="1">+N14*K14</f>
        <v>3151026.9000000004</v>
      </c>
    </row>
    <row r="15" spans="2:15" ht="15.75" x14ac:dyDescent="0.25">
      <c r="B15" s="26" t="s">
        <v>30</v>
      </c>
      <c r="C15" s="27" t="s">
        <v>31</v>
      </c>
      <c r="D15" s="27">
        <v>114005624</v>
      </c>
      <c r="E15" s="52">
        <v>1000000289</v>
      </c>
      <c r="F15" s="52" t="s">
        <v>47</v>
      </c>
      <c r="G15" s="52" t="s">
        <v>37</v>
      </c>
      <c r="H15" s="52" t="s">
        <v>34</v>
      </c>
      <c r="I15" s="52" t="s">
        <v>19</v>
      </c>
      <c r="J15" s="52"/>
      <c r="K15" s="52"/>
      <c r="L15" s="21"/>
      <c r="M15" s="22">
        <v>-674109.78767999995</v>
      </c>
      <c r="N15" s="21"/>
      <c r="O15" s="57"/>
    </row>
    <row r="16" spans="2:15" ht="15.75" x14ac:dyDescent="0.25">
      <c r="B16" s="26" t="s">
        <v>30</v>
      </c>
      <c r="C16" s="27" t="s">
        <v>31</v>
      </c>
      <c r="D16" s="27">
        <v>114005624</v>
      </c>
      <c r="E16" s="52">
        <v>3000002674</v>
      </c>
      <c r="F16" s="52" t="s">
        <v>38</v>
      </c>
      <c r="G16" s="52" t="s">
        <v>33</v>
      </c>
      <c r="H16" s="52" t="s">
        <v>34</v>
      </c>
      <c r="I16" s="52" t="s">
        <v>39</v>
      </c>
      <c r="J16" s="52" t="s">
        <v>35</v>
      </c>
      <c r="K16" s="52">
        <v>27643</v>
      </c>
      <c r="L16" s="21">
        <v>71.08</v>
      </c>
      <c r="M16" s="22">
        <f t="shared" ref="M16:M27" si="2">+K16*L16</f>
        <v>1964864.44</v>
      </c>
      <c r="N16" s="21">
        <v>150</v>
      </c>
      <c r="O16" s="57">
        <f t="shared" ref="O16:O27" si="3">+N16*K16</f>
        <v>4146450</v>
      </c>
    </row>
    <row r="17" spans="2:15" ht="15.75" x14ac:dyDescent="0.25">
      <c r="B17" s="26" t="s">
        <v>30</v>
      </c>
      <c r="C17" s="27" t="s">
        <v>31</v>
      </c>
      <c r="D17" s="27">
        <v>114005624</v>
      </c>
      <c r="E17" s="52">
        <v>3000002681</v>
      </c>
      <c r="F17" s="52" t="s">
        <v>40</v>
      </c>
      <c r="G17" s="52" t="s">
        <v>33</v>
      </c>
      <c r="H17" s="52" t="s">
        <v>34</v>
      </c>
      <c r="I17" s="52" t="s">
        <v>39</v>
      </c>
      <c r="J17" s="52" t="s">
        <v>35</v>
      </c>
      <c r="K17" s="52">
        <v>14272</v>
      </c>
      <c r="L17" s="21">
        <v>71.08</v>
      </c>
      <c r="M17" s="22">
        <f t="shared" si="2"/>
        <v>1014453.76</v>
      </c>
      <c r="N17" s="21">
        <v>150</v>
      </c>
      <c r="O17" s="57">
        <f t="shared" si="3"/>
        <v>2140800</v>
      </c>
    </row>
    <row r="18" spans="2:15" ht="15.75" x14ac:dyDescent="0.25">
      <c r="B18" s="26" t="s">
        <v>41</v>
      </c>
      <c r="C18" s="27" t="s">
        <v>31</v>
      </c>
      <c r="D18" s="27">
        <v>102011085</v>
      </c>
      <c r="E18" s="52">
        <v>3000002675</v>
      </c>
      <c r="F18" s="52" t="s">
        <v>38</v>
      </c>
      <c r="G18" s="52" t="s">
        <v>33</v>
      </c>
      <c r="H18" s="52" t="s">
        <v>34</v>
      </c>
      <c r="I18" s="52" t="s">
        <v>39</v>
      </c>
      <c r="J18" s="52" t="s">
        <v>42</v>
      </c>
      <c r="K18" s="52">
        <v>5568</v>
      </c>
      <c r="L18" s="21">
        <v>71.08</v>
      </c>
      <c r="M18" s="22">
        <f t="shared" si="2"/>
        <v>395773.44</v>
      </c>
      <c r="N18" s="21">
        <v>150</v>
      </c>
      <c r="O18" s="57">
        <f t="shared" si="3"/>
        <v>835200</v>
      </c>
    </row>
    <row r="19" spans="2:15" ht="15.75" x14ac:dyDescent="0.25">
      <c r="B19" s="26" t="s">
        <v>41</v>
      </c>
      <c r="C19" s="27" t="s">
        <v>31</v>
      </c>
      <c r="D19" s="27">
        <v>102011085</v>
      </c>
      <c r="E19" s="52">
        <v>3000002679</v>
      </c>
      <c r="F19" s="52" t="s">
        <v>40</v>
      </c>
      <c r="G19" s="52" t="s">
        <v>33</v>
      </c>
      <c r="H19" s="52" t="s">
        <v>34</v>
      </c>
      <c r="I19" s="52" t="s">
        <v>39</v>
      </c>
      <c r="J19" s="52" t="s">
        <v>42</v>
      </c>
      <c r="K19" s="52">
        <v>2784</v>
      </c>
      <c r="L19" s="21">
        <v>71.08</v>
      </c>
      <c r="M19" s="22">
        <f t="shared" si="2"/>
        <v>197886.72</v>
      </c>
      <c r="N19" s="21">
        <v>150</v>
      </c>
      <c r="O19" s="57">
        <f t="shared" si="3"/>
        <v>417600</v>
      </c>
    </row>
    <row r="20" spans="2:15" ht="15.75" x14ac:dyDescent="0.25">
      <c r="B20" s="26" t="s">
        <v>43</v>
      </c>
      <c r="C20" s="27" t="s">
        <v>31</v>
      </c>
      <c r="D20" s="27">
        <v>106006256</v>
      </c>
      <c r="E20" s="52">
        <v>3000002676</v>
      </c>
      <c r="F20" s="52" t="s">
        <v>38</v>
      </c>
      <c r="G20" s="52" t="s">
        <v>33</v>
      </c>
      <c r="H20" s="52" t="s">
        <v>34</v>
      </c>
      <c r="I20" s="52" t="s">
        <v>39</v>
      </c>
      <c r="J20" s="52" t="s">
        <v>44</v>
      </c>
      <c r="K20" s="52">
        <v>3955</v>
      </c>
      <c r="L20" s="21">
        <v>71.08</v>
      </c>
      <c r="M20" s="22">
        <f t="shared" si="2"/>
        <v>281121.39999999997</v>
      </c>
      <c r="N20" s="21">
        <v>150</v>
      </c>
      <c r="O20" s="57">
        <f t="shared" si="3"/>
        <v>593250</v>
      </c>
    </row>
    <row r="21" spans="2:15" ht="15.75" x14ac:dyDescent="0.25">
      <c r="B21" s="26" t="s">
        <v>43</v>
      </c>
      <c r="C21" s="27" t="s">
        <v>31</v>
      </c>
      <c r="D21" s="27">
        <v>106006256</v>
      </c>
      <c r="E21" s="52">
        <v>3000002680</v>
      </c>
      <c r="F21" s="52" t="s">
        <v>40</v>
      </c>
      <c r="G21" s="52" t="s">
        <v>33</v>
      </c>
      <c r="H21" s="52" t="s">
        <v>34</v>
      </c>
      <c r="I21" s="52" t="s">
        <v>39</v>
      </c>
      <c r="J21" s="52" t="s">
        <v>44</v>
      </c>
      <c r="K21" s="52">
        <v>1978</v>
      </c>
      <c r="L21" s="21">
        <v>71.08</v>
      </c>
      <c r="M21" s="22">
        <f t="shared" si="2"/>
        <v>140596.24</v>
      </c>
      <c r="N21" s="21">
        <v>150</v>
      </c>
      <c r="O21" s="57">
        <f t="shared" si="3"/>
        <v>296700</v>
      </c>
    </row>
    <row r="22" spans="2:15" ht="15.75" x14ac:dyDescent="0.25">
      <c r="B22" s="26" t="s">
        <v>30</v>
      </c>
      <c r="C22" s="27" t="s">
        <v>31</v>
      </c>
      <c r="D22" s="27">
        <v>114005624</v>
      </c>
      <c r="E22" s="52">
        <v>3000002720</v>
      </c>
      <c r="F22" s="52" t="s">
        <v>45</v>
      </c>
      <c r="G22" s="52" t="s">
        <v>33</v>
      </c>
      <c r="H22" s="52" t="s">
        <v>34</v>
      </c>
      <c r="I22" s="52" t="s">
        <v>20</v>
      </c>
      <c r="J22" s="52" t="s">
        <v>35</v>
      </c>
      <c r="K22" s="52">
        <v>10652</v>
      </c>
      <c r="L22" s="21">
        <v>57.59</v>
      </c>
      <c r="M22" s="22">
        <f t="shared" si="2"/>
        <v>613448.68000000005</v>
      </c>
      <c r="N22" s="21">
        <v>150</v>
      </c>
      <c r="O22" s="57">
        <f t="shared" si="3"/>
        <v>1597800</v>
      </c>
    </row>
    <row r="23" spans="2:15" ht="15.75" x14ac:dyDescent="0.25">
      <c r="B23" s="26" t="s">
        <v>30</v>
      </c>
      <c r="C23" s="27" t="s">
        <v>31</v>
      </c>
      <c r="D23" s="27">
        <v>114005624</v>
      </c>
      <c r="E23" s="52">
        <v>3000002737</v>
      </c>
      <c r="F23" s="52" t="s">
        <v>46</v>
      </c>
      <c r="G23" s="52" t="s">
        <v>33</v>
      </c>
      <c r="H23" s="52" t="s">
        <v>34</v>
      </c>
      <c r="I23" s="52" t="s">
        <v>20</v>
      </c>
      <c r="J23" s="52" t="s">
        <v>35</v>
      </c>
      <c r="K23" s="52">
        <v>2414</v>
      </c>
      <c r="L23" s="21">
        <v>57.59</v>
      </c>
      <c r="M23" s="22">
        <f t="shared" si="2"/>
        <v>139022.26</v>
      </c>
      <c r="N23" s="21">
        <v>150</v>
      </c>
      <c r="O23" s="57">
        <f t="shared" si="3"/>
        <v>362100</v>
      </c>
    </row>
    <row r="24" spans="2:15" ht="15.75" x14ac:dyDescent="0.25">
      <c r="B24" s="26" t="s">
        <v>41</v>
      </c>
      <c r="C24" s="27" t="s">
        <v>31</v>
      </c>
      <c r="D24" s="27">
        <v>102011085</v>
      </c>
      <c r="E24" s="52">
        <v>3000002718</v>
      </c>
      <c r="F24" s="52" t="s">
        <v>45</v>
      </c>
      <c r="G24" s="52" t="s">
        <v>33</v>
      </c>
      <c r="H24" s="52" t="s">
        <v>34</v>
      </c>
      <c r="I24" s="52" t="s">
        <v>20</v>
      </c>
      <c r="J24" s="52" t="s">
        <v>42</v>
      </c>
      <c r="K24" s="52">
        <v>962</v>
      </c>
      <c r="L24" s="21">
        <v>57.59</v>
      </c>
      <c r="M24" s="22">
        <f t="shared" si="2"/>
        <v>55401.58</v>
      </c>
      <c r="N24" s="21">
        <v>150</v>
      </c>
      <c r="O24" s="57">
        <f t="shared" si="3"/>
        <v>144300</v>
      </c>
    </row>
    <row r="25" spans="2:15" ht="15.75" x14ac:dyDescent="0.25">
      <c r="B25" s="26" t="s">
        <v>41</v>
      </c>
      <c r="C25" s="27" t="s">
        <v>31</v>
      </c>
      <c r="D25" s="27">
        <v>102011085</v>
      </c>
      <c r="E25" s="52">
        <v>3000002735</v>
      </c>
      <c r="F25" s="52" t="s">
        <v>46</v>
      </c>
      <c r="G25" s="52" t="s">
        <v>33</v>
      </c>
      <c r="H25" s="52" t="s">
        <v>34</v>
      </c>
      <c r="I25" s="52" t="s">
        <v>20</v>
      </c>
      <c r="J25" s="52" t="s">
        <v>42</v>
      </c>
      <c r="K25" s="52">
        <v>481</v>
      </c>
      <c r="L25" s="21">
        <v>57.59</v>
      </c>
      <c r="M25" s="22">
        <f t="shared" si="2"/>
        <v>27700.79</v>
      </c>
      <c r="N25" s="21">
        <v>150</v>
      </c>
      <c r="O25" s="57">
        <f t="shared" si="3"/>
        <v>72150</v>
      </c>
    </row>
    <row r="26" spans="2:15" ht="15.75" x14ac:dyDescent="0.25">
      <c r="B26" s="26" t="s">
        <v>43</v>
      </c>
      <c r="C26" s="27" t="s">
        <v>31</v>
      </c>
      <c r="D26" s="27">
        <v>106006256</v>
      </c>
      <c r="E26" s="52">
        <v>3000002719</v>
      </c>
      <c r="F26" s="52" t="s">
        <v>45</v>
      </c>
      <c r="G26" s="52" t="s">
        <v>33</v>
      </c>
      <c r="H26" s="52" t="s">
        <v>34</v>
      </c>
      <c r="I26" s="52" t="s">
        <v>20</v>
      </c>
      <c r="J26" s="52" t="s">
        <v>44</v>
      </c>
      <c r="K26" s="52">
        <v>936</v>
      </c>
      <c r="L26" s="21">
        <v>57.59</v>
      </c>
      <c r="M26" s="22">
        <f t="shared" si="2"/>
        <v>53904.240000000005</v>
      </c>
      <c r="N26" s="21">
        <v>150</v>
      </c>
      <c r="O26" s="57">
        <f t="shared" si="3"/>
        <v>140400</v>
      </c>
    </row>
    <row r="27" spans="2:15" ht="16.5" thickBot="1" x14ac:dyDescent="0.3">
      <c r="B27" s="28" t="s">
        <v>43</v>
      </c>
      <c r="C27" s="29" t="s">
        <v>31</v>
      </c>
      <c r="D27" s="29">
        <v>106006256</v>
      </c>
      <c r="E27" s="53">
        <v>3000002736</v>
      </c>
      <c r="F27" s="53" t="s">
        <v>46</v>
      </c>
      <c r="G27" s="53" t="s">
        <v>33</v>
      </c>
      <c r="H27" s="53" t="s">
        <v>34</v>
      </c>
      <c r="I27" s="53" t="s">
        <v>20</v>
      </c>
      <c r="J27" s="53" t="s">
        <v>44</v>
      </c>
      <c r="K27" s="53">
        <v>135</v>
      </c>
      <c r="L27" s="58">
        <v>57.59</v>
      </c>
      <c r="M27" s="23">
        <f t="shared" si="2"/>
        <v>7774.6500000000005</v>
      </c>
      <c r="N27" s="21">
        <v>150</v>
      </c>
      <c r="O27" s="59">
        <f t="shared" si="3"/>
        <v>20250</v>
      </c>
    </row>
    <row r="28" spans="2:15" ht="42.75" customHeight="1" thickBot="1" x14ac:dyDescent="0.3">
      <c r="B28" s="7" t="s">
        <v>13</v>
      </c>
      <c r="C28" s="8"/>
      <c r="D28" s="8"/>
      <c r="E28" s="54"/>
      <c r="F28" s="54"/>
      <c r="G28" s="54"/>
      <c r="H28" s="54"/>
      <c r="I28" s="54"/>
      <c r="J28" s="54"/>
      <c r="K28" s="55">
        <f>SUM(K13:K27)</f>
        <v>148036</v>
      </c>
      <c r="L28" s="9">
        <f>M28/K28</f>
        <v>64.467814939068873</v>
      </c>
      <c r="M28" s="9">
        <f>SUM(M13:M27)</f>
        <v>9543557.4523200002</v>
      </c>
      <c r="N28" s="9">
        <f>O28/K28</f>
        <v>150</v>
      </c>
      <c r="O28" s="10">
        <f>SUM(O13:O27)</f>
        <v>22205400</v>
      </c>
    </row>
    <row r="29" spans="2:15" x14ac:dyDescent="0.2">
      <c r="E29" s="38"/>
      <c r="F29" s="38"/>
      <c r="G29" s="38"/>
      <c r="H29" s="38"/>
      <c r="I29" s="38"/>
      <c r="J29" s="38"/>
      <c r="K29" s="38"/>
    </row>
    <row r="30" spans="2:15" x14ac:dyDescent="0.2">
      <c r="E30" s="38"/>
      <c r="F30" s="38"/>
      <c r="G30" s="38"/>
      <c r="H30" s="38"/>
      <c r="I30" s="38"/>
      <c r="J30" s="38"/>
      <c r="K30" s="38"/>
    </row>
    <row r="31" spans="2:15" x14ac:dyDescent="0.2">
      <c r="H31" s="2"/>
      <c r="I31" s="2"/>
      <c r="J31" s="2"/>
    </row>
    <row r="32" spans="2:15" x14ac:dyDescent="0.2">
      <c r="H32" s="2"/>
      <c r="I32" s="2"/>
      <c r="J32" s="2"/>
    </row>
    <row r="33" spans="8:10" x14ac:dyDescent="0.2">
      <c r="H33" s="2"/>
      <c r="I33" s="2"/>
      <c r="J33" s="2"/>
    </row>
    <row r="34" spans="8:10" x14ac:dyDescent="0.2">
      <c r="H34" s="2"/>
      <c r="I34" s="2"/>
      <c r="J34" s="2"/>
    </row>
    <row r="35" spans="8:10" x14ac:dyDescent="0.2">
      <c r="H35" s="2"/>
      <c r="I35" s="2"/>
      <c r="J35" s="2"/>
    </row>
  </sheetData>
  <sheetProtection algorithmName="SHA-512" hashValue="MBUG3YP9u3d72s04vQFtN08eQUnmUYxAXDKzyr9Z4bTHR5XwAzsJpq//BHzqbyClywOtYQHiGmwAuELmf6OR3Q==" saltValue="bVKRFZVWzpjtXy3yryy+ng==" spinCount="100000" sheet="1" objects="1" scenarios="1" insertRows="0" autoFilter="0"/>
  <mergeCells count="3">
    <mergeCell ref="C2:D2"/>
    <mergeCell ref="C3:D3"/>
    <mergeCell ref="B1:O1"/>
  </mergeCells>
  <phoneticPr fontId="2" type="noConversion"/>
  <pageMargins left="0.7" right="0.7" top="0.75" bottom="0.75" header="0.3" footer="0.3"/>
  <pageSetup paperSize="9" scale="4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A1CBAE-2F01-4D3A-873D-B75A3642BA10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2.xml><?xml version="1.0" encoding="utf-8"?>
<ds:datastoreItem xmlns:ds="http://schemas.openxmlformats.org/officeDocument/2006/customXml" ds:itemID="{4FB79BDC-B3EB-4BE9-ABBC-4B1ECB6BC16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3B27B8-F96C-4FBC-ACDD-4F4A2B9528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ПРИЛОЖЕНИЕ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2024-08-07T11:17:36Z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