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JUNI_2024/FAKTURI/Топлофикации/DRUGI_KLIENTI/Второ плащане/"/>
    </mc:Choice>
  </mc:AlternateContent>
  <xr:revisionPtr revIDLastSave="260" documentId="13_ncr:1_{22211FAB-D5FA-419A-9AA0-FEFA41CB047F}" xr6:coauthVersionLast="47" xr6:coauthVersionMax="47" xr10:uidLastSave="{20AA5083-F84C-4E7A-88BC-CE6311F6A63E}"/>
  <bookViews>
    <workbookView xWindow="-120" yWindow="-120" windowWidth="29040" windowHeight="15840" tabRatio="787" activeTab="4" xr2:uid="{D93E4178-CC31-4D87-86F4-CC1B2ECB3685}"/>
  </bookViews>
  <sheets>
    <sheet name="Ав.плащане ТРУД" sheetId="23" r:id="rId1"/>
    <sheet name="Ав.плащане Бултекс" sheetId="27" r:id="rId2"/>
    <sheet name="Ав.плащане Доминекс" sheetId="5" r:id="rId3"/>
    <sheet name="РВД" sheetId="33" r:id="rId4"/>
    <sheet name="Ав.плащане Алуком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33" l="1"/>
  <c r="E6" i="33" l="1"/>
  <c r="G6" i="33" s="1"/>
  <c r="H6" i="33" l="1"/>
  <c r="I6" i="33" s="1"/>
  <c r="E5" i="33"/>
  <c r="G5" i="33" s="1"/>
  <c r="G4" i="33"/>
  <c r="H4" i="33" l="1"/>
  <c r="I4" i="33" s="1"/>
  <c r="H5" i="33"/>
  <c r="I5" i="33" s="1"/>
  <c r="I7" i="33" l="1"/>
  <c r="G4" i="27" l="1"/>
  <c r="H4" i="27" l="1"/>
  <c r="I4" i="27" s="1"/>
  <c r="G4" i="23" l="1"/>
  <c r="H4" i="23" s="1"/>
  <c r="I4" i="23" l="1"/>
  <c r="G4" i="5" l="1"/>
  <c r="H4" i="5" s="1"/>
  <c r="G4" i="12"/>
  <c r="H4" i="12" s="1"/>
  <c r="I4" i="5" l="1"/>
  <c r="I4" i="12" l="1"/>
</calcChain>
</file>

<file path=xl/sharedStrings.xml><?xml version="1.0" encoding="utf-8"?>
<sst xmlns="http://schemas.openxmlformats.org/spreadsheetml/2006/main" count="59" uniqueCount="19">
  <si>
    <t>№</t>
  </si>
  <si>
    <t>Стока/Услуга</t>
  </si>
  <si>
    <t>Мярка</t>
  </si>
  <si>
    <t xml:space="preserve">Количество </t>
  </si>
  <si>
    <t>Ед. цена без ДДС</t>
  </si>
  <si>
    <t>Стойност в лева</t>
  </si>
  <si>
    <t>ДДС</t>
  </si>
  <si>
    <t>Стойност с ДДС</t>
  </si>
  <si>
    <t>MWh</t>
  </si>
  <si>
    <t>ДДС 20%</t>
  </si>
  <si>
    <t>ТРУД</t>
  </si>
  <si>
    <t xml:space="preserve"> Бултекс</t>
  </si>
  <si>
    <t>Доминекс</t>
  </si>
  <si>
    <t>РВД</t>
  </si>
  <si>
    <t>Алуком</t>
  </si>
  <si>
    <t>Авансово плащане 50% - доставка на природен газ 01.06.-30.06.2024</t>
  </si>
  <si>
    <t>Доставка на природен газ м.Юни 2024 1-во  плащане 50%</t>
  </si>
  <si>
    <t>Търговска надбавка за доставка на природен газ м. Юни 2024 1-во  плащане 50%</t>
  </si>
  <si>
    <t>Пренос на природен газ м.Юни 2024 1-во  плащане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</si>
</sst>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0"/>
  </numFmts>
  <fonts count="7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8"/>
      <color rgb="FF21252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/>
    <xf numFmtId="165" fontId="2" fillId="0" borderId="0" xfId="0" applyNumberFormat="1" applyFont="1"/>
    <xf numFmtId="0" fontId="2" fillId="3" borderId="0" xfId="0" applyFont="1" applyFill="1"/>
    <xf numFmtId="4" fontId="2" fillId="3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wrapText="1"/>
    </xf>
    <xf numFmtId="0" fontId="3" fillId="3" borderId="0" xfId="0" applyFont="1" applyFill="1"/>
    <xf numFmtId="2" fontId="5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/>
    </xf>
    <xf numFmtId="4" fontId="2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164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6" fillId="0" borderId="0" xfId="0" applyFont="1"/>
    <xf numFmtId="2" fontId="2" fillId="0" borderId="1" xfId="0" applyNumberFormat="1" applyFont="1" applyBorder="1" applyAlignment="1">
      <alignment horizontal="center" vertical="center"/>
    </xf>
    <xf numFmtId="2" fontId="2" fillId="0" borderId="0" xfId="0" applyNumberFormat="1" applyFont="1"/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wrapText="1"/>
    </xf>
    <xf numFmtId="164" fontId="2" fillId="0" borderId="3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4" fontId="2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217EB-2B48-40CA-BB67-736E5C6BC061}">
  <sheetPr>
    <tabColor theme="0"/>
  </sheetPr>
  <dimension ref="B2:I7"/>
  <sheetViews>
    <sheetView topLeftCell="A2" workbookViewId="0">
      <selection activeCell="A5" sqref="A5:XFD5"/>
    </sheetView>
  </sheetViews>
  <sheetFormatPr defaultColWidth="8.88671875" defaultRowHeight="15.6" x14ac:dyDescent="0.3"/>
  <cols>
    <col min="1" max="1" width="8.88671875" style="3"/>
    <col min="2" max="2" width="9.109375" style="3" bestFit="1" customWidth="1"/>
    <col min="3" max="3" width="34.44140625" style="3" customWidth="1"/>
    <col min="4" max="4" width="7.109375" style="3" bestFit="1" customWidth="1"/>
    <col min="5" max="5" width="14.44140625" style="3" customWidth="1"/>
    <col min="6" max="6" width="15.6640625" style="3" customWidth="1"/>
    <col min="7" max="7" width="12.33203125" style="3" customWidth="1"/>
    <col min="8" max="8" width="10.6640625" style="3" customWidth="1"/>
    <col min="9" max="9" width="11" style="3" bestFit="1" customWidth="1"/>
    <col min="10" max="16384" width="8.88671875" style="3"/>
  </cols>
  <sheetData>
    <row r="2" spans="2:9" x14ac:dyDescent="0.3">
      <c r="C2" s="3" t="s">
        <v>10</v>
      </c>
    </row>
    <row r="3" spans="2:9" s="8" customFormat="1" ht="31.2" x14ac:dyDescent="0.3">
      <c r="B3" s="9" t="s">
        <v>0</v>
      </c>
      <c r="C3" s="9" t="s">
        <v>1</v>
      </c>
      <c r="D3" s="9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</row>
    <row r="4" spans="2:9" s="12" customFormat="1" ht="31.2" x14ac:dyDescent="0.3">
      <c r="B4" s="16">
        <v>1</v>
      </c>
      <c r="C4" s="11" t="s">
        <v>15</v>
      </c>
      <c r="D4" s="16" t="s">
        <v>8</v>
      </c>
      <c r="E4" s="17">
        <v>145</v>
      </c>
      <c r="F4" s="13">
        <v>61.44</v>
      </c>
      <c r="G4" s="18">
        <f>E4*F4</f>
        <v>8908.7999999999993</v>
      </c>
      <c r="H4" s="18">
        <f>G4*0.2</f>
        <v>1781.76</v>
      </c>
      <c r="I4" s="18">
        <f>G4+H4</f>
        <v>10690.56</v>
      </c>
    </row>
    <row r="5" spans="2:9" x14ac:dyDescent="0.3">
      <c r="B5" s="8"/>
      <c r="C5" s="8"/>
      <c r="D5" s="8"/>
      <c r="E5" s="8"/>
      <c r="F5" s="8"/>
      <c r="G5" s="8"/>
      <c r="H5" s="8"/>
      <c r="I5" s="8"/>
    </row>
    <row r="6" spans="2:9" x14ac:dyDescent="0.3">
      <c r="C6" s="4"/>
      <c r="E6" s="5"/>
    </row>
    <row r="7" spans="2:9" x14ac:dyDescent="0.3">
      <c r="C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1AE3-6FDA-4F48-87B1-7F5BDDDE23EA}">
  <sheetPr>
    <tabColor theme="0"/>
  </sheetPr>
  <dimension ref="B2:I6"/>
  <sheetViews>
    <sheetView workbookViewId="0">
      <selection activeCell="A5" sqref="A5:XFD5"/>
    </sheetView>
  </sheetViews>
  <sheetFormatPr defaultColWidth="8.88671875" defaultRowHeight="15.6" x14ac:dyDescent="0.3"/>
  <cols>
    <col min="1" max="1" width="8.88671875" style="3"/>
    <col min="2" max="2" width="9.109375" style="3" bestFit="1" customWidth="1"/>
    <col min="3" max="3" width="34.44140625" style="3" customWidth="1"/>
    <col min="4" max="4" width="7.109375" style="3" bestFit="1" customWidth="1"/>
    <col min="5" max="5" width="14.44140625" style="3" customWidth="1"/>
    <col min="6" max="6" width="15.6640625" style="3" customWidth="1"/>
    <col min="7" max="7" width="12.33203125" style="3" customWidth="1"/>
    <col min="8" max="8" width="10.6640625" style="3" customWidth="1"/>
    <col min="9" max="9" width="11" style="3" bestFit="1" customWidth="1"/>
    <col min="10" max="16384" width="8.88671875" style="3"/>
  </cols>
  <sheetData>
    <row r="2" spans="2:9" x14ac:dyDescent="0.3">
      <c r="C2" s="3" t="s">
        <v>11</v>
      </c>
    </row>
    <row r="3" spans="2:9" ht="31.2" x14ac:dyDescent="0.3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31.2" x14ac:dyDescent="0.3">
      <c r="B4" s="14">
        <v>1</v>
      </c>
      <c r="C4" s="11" t="s">
        <v>15</v>
      </c>
      <c r="D4" s="14" t="s">
        <v>8</v>
      </c>
      <c r="E4" s="15">
        <v>26.5</v>
      </c>
      <c r="F4" s="13">
        <v>61.44</v>
      </c>
      <c r="G4" s="7">
        <f>+E4*F4</f>
        <v>1628.1599999999999</v>
      </c>
      <c r="H4" s="7">
        <f>+G4*0.2</f>
        <v>325.63200000000001</v>
      </c>
      <c r="I4" s="7">
        <f>G4+H4</f>
        <v>1953.7919999999999</v>
      </c>
    </row>
    <row r="5" spans="2:9" x14ac:dyDescent="0.3">
      <c r="C5" s="4"/>
      <c r="E5" s="5"/>
      <c r="I5" s="19"/>
    </row>
    <row r="6" spans="2:9" x14ac:dyDescent="0.3">
      <c r="C6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738E9-B68D-4E27-ACFA-EE0DEFE53AB0}">
  <sheetPr>
    <tabColor theme="0"/>
  </sheetPr>
  <dimension ref="B2:I7"/>
  <sheetViews>
    <sheetView topLeftCell="A2" workbookViewId="0">
      <selection activeCell="A5" sqref="A5:XFD6"/>
    </sheetView>
  </sheetViews>
  <sheetFormatPr defaultColWidth="8.88671875" defaultRowHeight="15.6" x14ac:dyDescent="0.3"/>
  <cols>
    <col min="1" max="1" width="8.88671875" style="3"/>
    <col min="2" max="2" width="9.109375" style="3" bestFit="1" customWidth="1"/>
    <col min="3" max="3" width="34.44140625" style="3" customWidth="1"/>
    <col min="4" max="4" width="7.109375" style="3" bestFit="1" customWidth="1"/>
    <col min="5" max="5" width="14.44140625" style="3" customWidth="1"/>
    <col min="6" max="6" width="15.6640625" style="3" customWidth="1"/>
    <col min="7" max="7" width="12.33203125" style="3" customWidth="1"/>
    <col min="8" max="8" width="10.6640625" style="3" customWidth="1"/>
    <col min="9" max="9" width="11" style="3" bestFit="1" customWidth="1"/>
    <col min="10" max="16384" width="8.88671875" style="3"/>
  </cols>
  <sheetData>
    <row r="2" spans="2:9" x14ac:dyDescent="0.3">
      <c r="C2" s="3" t="s">
        <v>12</v>
      </c>
    </row>
    <row r="3" spans="2:9" ht="31.2" x14ac:dyDescent="0.3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31.2" x14ac:dyDescent="0.3">
      <c r="B4" s="14">
        <v>1</v>
      </c>
      <c r="C4" s="11" t="s">
        <v>15</v>
      </c>
      <c r="D4" s="14" t="s">
        <v>8</v>
      </c>
      <c r="E4" s="15">
        <v>205</v>
      </c>
      <c r="F4" s="13">
        <v>61.44</v>
      </c>
      <c r="G4" s="7">
        <f>+F4*E4</f>
        <v>12595.199999999999</v>
      </c>
      <c r="H4" s="7">
        <f>+G4*0.2</f>
        <v>2519.04</v>
      </c>
      <c r="I4" s="7">
        <f>+G4+H4</f>
        <v>15114.239999999998</v>
      </c>
    </row>
    <row r="5" spans="2:9" x14ac:dyDescent="0.3">
      <c r="B5" s="8"/>
      <c r="C5" s="8"/>
      <c r="D5" s="8"/>
      <c r="E5" s="8"/>
      <c r="F5" s="8"/>
      <c r="G5" s="8"/>
      <c r="H5" s="8"/>
      <c r="I5" s="8"/>
    </row>
    <row r="6" spans="2:9" x14ac:dyDescent="0.3">
      <c r="C6" s="4"/>
      <c r="E6" s="5"/>
    </row>
    <row r="7" spans="2:9" x14ac:dyDescent="0.3">
      <c r="C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D5E9-D22F-4783-A3EF-A418DE296EC4}">
  <sheetPr>
    <tabColor theme="0"/>
  </sheetPr>
  <dimension ref="B2:J7"/>
  <sheetViews>
    <sheetView workbookViewId="0">
      <selection activeCell="A7" sqref="A7:XFD7"/>
    </sheetView>
  </sheetViews>
  <sheetFormatPr defaultColWidth="8.88671875" defaultRowHeight="15.6" x14ac:dyDescent="0.3"/>
  <cols>
    <col min="1" max="1" width="8.88671875" style="3"/>
    <col min="2" max="2" width="9.109375" style="3" bestFit="1" customWidth="1"/>
    <col min="3" max="3" width="40" style="3" customWidth="1"/>
    <col min="4" max="4" width="8.6640625" style="3" customWidth="1"/>
    <col min="5" max="5" width="14.44140625" style="3" customWidth="1"/>
    <col min="6" max="6" width="15.6640625" style="3" customWidth="1"/>
    <col min="7" max="7" width="12.33203125" style="3" customWidth="1"/>
    <col min="8" max="8" width="10.6640625" style="3" customWidth="1"/>
    <col min="9" max="9" width="11" style="3" bestFit="1" customWidth="1"/>
    <col min="10" max="16384" width="8.88671875" style="3"/>
  </cols>
  <sheetData>
    <row r="2" spans="2:10" x14ac:dyDescent="0.3">
      <c r="C2" s="3" t="s">
        <v>13</v>
      </c>
    </row>
    <row r="3" spans="2:10" ht="31.2" x14ac:dyDescent="0.3">
      <c r="B3" s="24" t="s">
        <v>0</v>
      </c>
      <c r="C3" s="24" t="s">
        <v>1</v>
      </c>
      <c r="D3" s="24" t="s">
        <v>2</v>
      </c>
      <c r="E3" s="25" t="s">
        <v>3</v>
      </c>
      <c r="F3" s="25" t="s">
        <v>4</v>
      </c>
      <c r="G3" s="25" t="s">
        <v>5</v>
      </c>
      <c r="H3" s="25" t="s">
        <v>9</v>
      </c>
      <c r="I3" s="25" t="s">
        <v>7</v>
      </c>
    </row>
    <row r="4" spans="2:10" ht="31.2" x14ac:dyDescent="0.3">
      <c r="B4" s="20">
        <v>1</v>
      </c>
      <c r="C4" s="26" t="s">
        <v>16</v>
      </c>
      <c r="D4" s="20" t="s">
        <v>8</v>
      </c>
      <c r="E4" s="22">
        <f>2.83*15</f>
        <v>42.45</v>
      </c>
      <c r="F4" s="15">
        <v>59.44</v>
      </c>
      <c r="G4" s="23">
        <f>E4*F4</f>
        <v>2523.2280000000001</v>
      </c>
      <c r="H4" s="23">
        <f>G4*0.2</f>
        <v>504.64560000000006</v>
      </c>
      <c r="I4" s="23">
        <f>G4+H4</f>
        <v>3027.8735999999999</v>
      </c>
      <c r="J4" s="27"/>
    </row>
    <row r="5" spans="2:10" ht="46.8" x14ac:dyDescent="0.3">
      <c r="B5" s="20">
        <v>2</v>
      </c>
      <c r="C5" s="21" t="s">
        <v>17</v>
      </c>
      <c r="D5" s="20" t="s">
        <v>8</v>
      </c>
      <c r="E5" s="22">
        <f>+E4</f>
        <v>42.45</v>
      </c>
      <c r="F5" s="28">
        <v>0.5</v>
      </c>
      <c r="G5" s="23">
        <f t="shared" ref="G5:G6" si="0">E5*F5</f>
        <v>21.225000000000001</v>
      </c>
      <c r="H5" s="23">
        <f t="shared" ref="H5:H6" si="1">G5*0.2</f>
        <v>4.2450000000000001</v>
      </c>
      <c r="I5" s="23">
        <f t="shared" ref="I5:I6" si="2">G5+H5</f>
        <v>25.470000000000002</v>
      </c>
      <c r="J5" s="29"/>
    </row>
    <row r="6" spans="2:10" ht="31.2" x14ac:dyDescent="0.3">
      <c r="B6" s="30">
        <v>3</v>
      </c>
      <c r="C6" s="31" t="s">
        <v>18</v>
      </c>
      <c r="D6" s="30" t="s">
        <v>8</v>
      </c>
      <c r="E6" s="32">
        <f>+E4</f>
        <v>42.45</v>
      </c>
      <c r="F6" s="33">
        <v>0.52290000000000003</v>
      </c>
      <c r="G6" s="34">
        <f t="shared" si="0"/>
        <v>22.197105000000004</v>
      </c>
      <c r="H6" s="34">
        <f t="shared" si="1"/>
        <v>4.4394210000000012</v>
      </c>
      <c r="I6" s="34">
        <f t="shared" si="2"/>
        <v>26.636526000000003</v>
      </c>
      <c r="J6" s="29"/>
    </row>
    <row r="7" spans="2:10" x14ac:dyDescent="0.3">
      <c r="I7" s="19">
        <f>SUM(I4:I6)</f>
        <v>3079.9801259999995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D1CA-CBFB-4048-B82D-77BF766CD21A}">
  <sheetPr>
    <tabColor theme="0"/>
  </sheetPr>
  <dimension ref="B2:I7"/>
  <sheetViews>
    <sheetView tabSelected="1" workbookViewId="0">
      <selection activeCell="B11" sqref="B11"/>
    </sheetView>
  </sheetViews>
  <sheetFormatPr defaultColWidth="8.88671875" defaultRowHeight="15.6" x14ac:dyDescent="0.3"/>
  <cols>
    <col min="1" max="1" width="8.88671875" style="3"/>
    <col min="2" max="2" width="9.109375" style="3" bestFit="1" customWidth="1"/>
    <col min="3" max="3" width="34.44140625" style="3" customWidth="1"/>
    <col min="4" max="4" width="7.109375" style="3" bestFit="1" customWidth="1"/>
    <col min="5" max="5" width="14.44140625" style="3" customWidth="1"/>
    <col min="6" max="6" width="15.6640625" style="3" customWidth="1"/>
    <col min="7" max="7" width="12.33203125" style="3" customWidth="1"/>
    <col min="8" max="8" width="10.6640625" style="3" customWidth="1"/>
    <col min="9" max="9" width="11" style="3" bestFit="1" customWidth="1"/>
    <col min="10" max="16384" width="8.88671875" style="3"/>
  </cols>
  <sheetData>
    <row r="2" spans="2:9" x14ac:dyDescent="0.3">
      <c r="C2" s="3" t="s">
        <v>14</v>
      </c>
    </row>
    <row r="3" spans="2:9" ht="31.2" x14ac:dyDescent="0.3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31.2" x14ac:dyDescent="0.3">
      <c r="B4" s="14">
        <v>1</v>
      </c>
      <c r="C4" s="11" t="s">
        <v>15</v>
      </c>
      <c r="D4" s="14" t="s">
        <v>8</v>
      </c>
      <c r="E4" s="15">
        <v>13</v>
      </c>
      <c r="F4" s="13">
        <v>61.44</v>
      </c>
      <c r="G4" s="7">
        <f>+E4*F4</f>
        <v>798.72</v>
      </c>
      <c r="H4" s="7">
        <f>+G4*0.2</f>
        <v>159.74400000000003</v>
      </c>
      <c r="I4" s="7">
        <f>G4+H4</f>
        <v>958.46400000000006</v>
      </c>
    </row>
    <row r="5" spans="2:9" x14ac:dyDescent="0.3">
      <c r="B5" s="8"/>
      <c r="C5" s="8"/>
      <c r="D5" s="8"/>
      <c r="E5" s="8"/>
      <c r="F5" s="8"/>
      <c r="G5" s="8"/>
      <c r="H5" s="8"/>
      <c r="I5" s="8"/>
    </row>
    <row r="6" spans="2:9" x14ac:dyDescent="0.3">
      <c r="C6" s="4"/>
      <c r="E6" s="5"/>
      <c r="I6" s="19"/>
    </row>
    <row r="7" spans="2:9" x14ac:dyDescent="0.3">
      <c r="C7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C54BA05-93F6-4E83-8EF7-D58221135D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4D4648-D695-41D4-9BA4-78042D21D9D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41A56D-52CF-48B6-BB94-FB16CB79A59A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Ав.плащане ТРУД</vt:lpstr>
      <vt:lpstr>Ав.плащане Бултекс</vt:lpstr>
      <vt:lpstr>Ав.плащане Доминекс</vt:lpstr>
      <vt:lpstr>РВД</vt:lpstr>
      <vt:lpstr>Ав.плащане Алуком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Aneta Ivanova</cp:lastModifiedBy>
  <dcterms:created xsi:type="dcterms:W3CDTF">2020-04-03T06:22:14Z</dcterms:created>
  <dcterms:modified xsi:type="dcterms:W3CDTF">2024-06-20T10:10:54Z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