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\\VASUTP\shared\тибиел\TIBIEL _RAZDELIANE_01102023\Преобразуване на Тибиел ЕООД-011023\"/>
    </mc:Choice>
  </mc:AlternateContent>
  <xr:revisionPtr revIDLastSave="0" documentId="13_ncr:1_{B7004DC4-0DFA-4C37-BAF1-28A3686E20C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БАЛАНС" sheetId="1" r:id="rId1"/>
    <sheet name="Активи " sheetId="2" r:id="rId2"/>
    <sheet name="ПАСИВИ" sheetId="3" r:id="rId3"/>
    <sheet name="ДОКУМЕНТИ " sheetId="4" r:id="rId4"/>
    <sheet name="Активи с нулева стойност " sheetId="5" r:id="rId5"/>
  </sheets>
  <externalReferences>
    <externalReference r:id="rId6"/>
  </externalReferences>
  <definedNames>
    <definedName name="_xlnm._FilterDatabase" localSheetId="1" hidden="1">'Активи '!$A$2:$I$443</definedName>
    <definedName name="_xlnm._FilterDatabase" localSheetId="2" hidden="1">ПАСИВИ!$A$1:$L$251</definedName>
    <definedName name="authorName">[1]Начална!$AA$3</definedName>
    <definedName name="pdeReportingDate">[1]Начална!$AA$2</definedName>
    <definedName name="reportConsolidation">[1]Начална!$A$3</definedName>
  </definedNames>
  <calcPr calcId="191029"/>
</workbook>
</file>

<file path=xl/calcChain.xml><?xml version="1.0" encoding="utf-8"?>
<calcChain xmlns="http://schemas.openxmlformats.org/spreadsheetml/2006/main">
  <c r="I26" i="3" l="1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27" i="3"/>
  <c r="H226" i="3"/>
  <c r="H225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7" i="3"/>
  <c r="H176" i="3"/>
  <c r="H175" i="3"/>
  <c r="H173" i="3"/>
  <c r="H172" i="3"/>
  <c r="H170" i="3"/>
  <c r="H169" i="3"/>
  <c r="H168" i="3"/>
  <c r="H167" i="3"/>
  <c r="H166" i="3"/>
  <c r="H162" i="3"/>
  <c r="H161" i="3"/>
  <c r="H160" i="3"/>
  <c r="H159" i="3"/>
  <c r="H146" i="3"/>
  <c r="H145" i="3"/>
  <c r="H144" i="3"/>
  <c r="H143" i="3"/>
  <c r="H127" i="3" l="1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27" i="3"/>
  <c r="H26" i="3"/>
  <c r="H25" i="3"/>
  <c r="H24" i="3"/>
  <c r="H23" i="3"/>
  <c r="H22" i="3"/>
  <c r="H21" i="3"/>
  <c r="H20" i="3"/>
  <c r="H231" i="3"/>
  <c r="H230" i="3"/>
  <c r="H229" i="3"/>
  <c r="H228" i="3"/>
  <c r="H224" i="3"/>
  <c r="H223" i="3"/>
  <c r="H222" i="3"/>
  <c r="H220" i="3"/>
  <c r="H219" i="3"/>
  <c r="H218" i="3"/>
  <c r="H216" i="3"/>
  <c r="H215" i="3"/>
  <c r="H213" i="3"/>
  <c r="H179" i="3"/>
  <c r="H178" i="3"/>
  <c r="H174" i="3"/>
  <c r="H171" i="3"/>
  <c r="H165" i="3"/>
  <c r="H164" i="3"/>
  <c r="H163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2" i="3"/>
  <c r="H141" i="3"/>
  <c r="H140" i="3"/>
  <c r="H139" i="3"/>
  <c r="H138" i="3"/>
  <c r="H137" i="3"/>
  <c r="H136" i="3"/>
  <c r="H135" i="3"/>
  <c r="H134" i="3"/>
  <c r="H133" i="3"/>
  <c r="H132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2" i="3"/>
  <c r="H41" i="3"/>
  <c r="H40" i="3"/>
  <c r="H39" i="3"/>
  <c r="H38" i="3"/>
  <c r="H37" i="3"/>
  <c r="H31" i="3"/>
  <c r="H19" i="3"/>
  <c r="H18" i="3"/>
  <c r="H17" i="3"/>
  <c r="H12" i="3"/>
  <c r="H9" i="3"/>
  <c r="H8" i="3"/>
  <c r="H7" i="3"/>
  <c r="I3" i="3"/>
  <c r="J3" i="3" s="1"/>
  <c r="I433" i="2"/>
  <c r="H433" i="2" s="1"/>
  <c r="H411" i="2"/>
  <c r="H400" i="2"/>
  <c r="H394" i="2"/>
  <c r="H393" i="2"/>
  <c r="I379" i="2"/>
  <c r="H370" i="2"/>
  <c r="H360" i="2"/>
  <c r="H348" i="2"/>
  <c r="H337" i="2"/>
  <c r="I331" i="2"/>
  <c r="H331" i="2" s="1"/>
  <c r="I330" i="2"/>
  <c r="H330" i="2" s="1"/>
  <c r="H332" i="2"/>
  <c r="I304" i="2"/>
  <c r="H304" i="2" s="1"/>
  <c r="I299" i="2"/>
  <c r="H299" i="2" s="1"/>
  <c r="I298" i="2"/>
  <c r="H298" i="2" s="1"/>
  <c r="I295" i="2"/>
  <c r="I284" i="2"/>
  <c r="H282" i="2"/>
  <c r="H269" i="2"/>
  <c r="I258" i="2"/>
  <c r="H137" i="2"/>
  <c r="H136" i="2"/>
  <c r="H135" i="2"/>
  <c r="H134" i="2"/>
  <c r="H133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6" i="2"/>
  <c r="H67" i="2"/>
  <c r="H68" i="2"/>
  <c r="H69" i="2"/>
  <c r="H31" i="2"/>
  <c r="H73" i="2"/>
  <c r="H19" i="2"/>
  <c r="H18" i="2"/>
  <c r="H17" i="2"/>
  <c r="H16" i="2"/>
  <c r="H15" i="2"/>
  <c r="H14" i="2"/>
  <c r="H13" i="2"/>
  <c r="H441" i="2"/>
  <c r="H440" i="2"/>
  <c r="H439" i="2"/>
  <c r="H174" i="2"/>
  <c r="H432" i="2"/>
  <c r="I431" i="2"/>
  <c r="H431" i="2" s="1"/>
  <c r="I430" i="2"/>
  <c r="H430" i="2" s="1"/>
  <c r="I429" i="2"/>
  <c r="H429" i="2" s="1"/>
  <c r="I428" i="2"/>
  <c r="H428" i="2" s="1"/>
  <c r="I427" i="2"/>
  <c r="H427" i="2" s="1"/>
  <c r="I426" i="2"/>
  <c r="H426" i="2" s="1"/>
  <c r="H425" i="2"/>
  <c r="I424" i="2"/>
  <c r="H424" i="2" s="1"/>
  <c r="I423" i="2"/>
  <c r="H423" i="2" s="1"/>
  <c r="I422" i="2"/>
  <c r="H422" i="2" s="1"/>
  <c r="H421" i="2"/>
  <c r="H420" i="2"/>
  <c r="H419" i="2"/>
  <c r="H418" i="2"/>
  <c r="H417" i="2"/>
  <c r="H416" i="2"/>
  <c r="H415" i="2"/>
  <c r="H414" i="2"/>
  <c r="H413" i="2"/>
  <c r="H412" i="2"/>
  <c r="H410" i="2"/>
  <c r="H409" i="2"/>
  <c r="H408" i="2"/>
  <c r="H407" i="2"/>
  <c r="H406" i="2"/>
  <c r="H405" i="2"/>
  <c r="H404" i="2"/>
  <c r="H403" i="2"/>
  <c r="H402" i="2"/>
  <c r="H401" i="2"/>
  <c r="H399" i="2"/>
  <c r="H398" i="2"/>
  <c r="H397" i="2"/>
  <c r="H396" i="2"/>
  <c r="H392" i="2"/>
  <c r="H391" i="2"/>
  <c r="H390" i="2"/>
  <c r="H389" i="2"/>
  <c r="H388" i="2"/>
  <c r="H387" i="2"/>
  <c r="H386" i="2"/>
  <c r="H385" i="2"/>
  <c r="H376" i="2"/>
  <c r="H375" i="2"/>
  <c r="H369" i="2"/>
  <c r="H368" i="2"/>
  <c r="H367" i="2"/>
  <c r="H366" i="2"/>
  <c r="H365" i="2"/>
  <c r="H364" i="2"/>
  <c r="H363" i="2"/>
  <c r="H362" i="2"/>
  <c r="H361" i="2"/>
  <c r="H359" i="2"/>
  <c r="H358" i="2"/>
  <c r="H357" i="2"/>
  <c r="H356" i="2"/>
  <c r="H355" i="2"/>
  <c r="H354" i="2"/>
  <c r="H349" i="2"/>
  <c r="H347" i="2"/>
  <c r="I346" i="2"/>
  <c r="H346" i="2" s="1"/>
  <c r="H345" i="2"/>
  <c r="I344" i="2"/>
  <c r="H344" i="2" s="1"/>
  <c r="I343" i="2"/>
  <c r="H343" i="2" s="1"/>
  <c r="I342" i="2"/>
  <c r="H342" i="2" s="1"/>
  <c r="H341" i="2"/>
  <c r="H340" i="2"/>
  <c r="I339" i="2"/>
  <c r="H339" i="2" s="1"/>
  <c r="H338" i="2"/>
  <c r="H336" i="2"/>
  <c r="H335" i="2"/>
  <c r="H334" i="2"/>
  <c r="H333" i="2"/>
  <c r="I329" i="2"/>
  <c r="H329" i="2" s="1"/>
  <c r="I328" i="2"/>
  <c r="H328" i="2" s="1"/>
  <c r="H327" i="2"/>
  <c r="I326" i="2"/>
  <c r="H326" i="2" s="1"/>
  <c r="I325" i="2"/>
  <c r="H325" i="2" s="1"/>
  <c r="H324" i="2"/>
  <c r="I323" i="2"/>
  <c r="H323" i="2" s="1"/>
  <c r="H322" i="2"/>
  <c r="I321" i="2"/>
  <c r="H321" i="2" s="1"/>
  <c r="I320" i="2"/>
  <c r="H320" i="2" s="1"/>
  <c r="I319" i="2"/>
  <c r="H319" i="2" s="1"/>
  <c r="I318" i="2"/>
  <c r="H318" i="2" s="1"/>
  <c r="I317" i="2"/>
  <c r="H317" i="2" s="1"/>
  <c r="H316" i="2"/>
  <c r="H315" i="2"/>
  <c r="I314" i="2"/>
  <c r="H314" i="2" s="1"/>
  <c r="H313" i="2"/>
  <c r="I312" i="2"/>
  <c r="H312" i="2" s="1"/>
  <c r="H311" i="2"/>
  <c r="H310" i="2"/>
  <c r="H309" i="2"/>
  <c r="I308" i="2"/>
  <c r="H308" i="2" s="1"/>
  <c r="I307" i="2"/>
  <c r="H307" i="2" s="1"/>
  <c r="I306" i="2"/>
  <c r="H306" i="2" s="1"/>
  <c r="I305" i="2"/>
  <c r="H305" i="2" s="1"/>
  <c r="H303" i="2"/>
  <c r="I302" i="2"/>
  <c r="H302" i="2" s="1"/>
  <c r="I301" i="2"/>
  <c r="H301" i="2" s="1"/>
  <c r="I300" i="2"/>
  <c r="H300" i="2" s="1"/>
  <c r="H297" i="2"/>
  <c r="H296" i="2"/>
  <c r="H294" i="2"/>
  <c r="H293" i="2"/>
  <c r="H292" i="2"/>
  <c r="H291" i="2"/>
  <c r="H290" i="2"/>
  <c r="H289" i="2"/>
  <c r="H288" i="2"/>
  <c r="H287" i="2"/>
  <c r="H286" i="2"/>
  <c r="H285" i="2"/>
  <c r="H283" i="2"/>
  <c r="H281" i="2"/>
  <c r="H280" i="2"/>
  <c r="H279" i="2"/>
  <c r="H278" i="2"/>
  <c r="H277" i="2"/>
  <c r="H276" i="2"/>
  <c r="H275" i="2"/>
  <c r="H274" i="2"/>
  <c r="H273" i="2"/>
  <c r="H268" i="2"/>
  <c r="H267" i="2"/>
  <c r="H266" i="2"/>
  <c r="H265" i="2"/>
  <c r="H264" i="2"/>
  <c r="H263" i="2"/>
  <c r="H262" i="2"/>
  <c r="I260" i="2"/>
  <c r="H260" i="2" s="1"/>
  <c r="I259" i="2"/>
  <c r="H259" i="2" s="1"/>
  <c r="H256" i="2"/>
  <c r="H255" i="2"/>
  <c r="H253" i="2"/>
  <c r="H252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3" i="2"/>
  <c r="H212" i="2"/>
  <c r="H211" i="2"/>
  <c r="H210" i="2"/>
  <c r="H209" i="2"/>
  <c r="H208" i="2"/>
  <c r="H207" i="2"/>
  <c r="H206" i="2"/>
  <c r="H205" i="2"/>
  <c r="H204" i="2"/>
  <c r="H202" i="2"/>
  <c r="H201" i="2"/>
  <c r="H200" i="2"/>
  <c r="H199" i="2"/>
  <c r="H198" i="2"/>
  <c r="H197" i="2"/>
  <c r="H195" i="2"/>
  <c r="H194" i="2"/>
  <c r="H193" i="2"/>
  <c r="H192" i="2"/>
  <c r="H191" i="2"/>
  <c r="H190" i="2"/>
  <c r="H189" i="2"/>
  <c r="H188" i="2"/>
  <c r="H187" i="2"/>
  <c r="H179" i="2"/>
  <c r="H178" i="2"/>
  <c r="H171" i="2"/>
  <c r="H165" i="2"/>
  <c r="H164" i="2"/>
  <c r="H163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2" i="2"/>
  <c r="H141" i="2"/>
  <c r="H140" i="2"/>
  <c r="H139" i="2"/>
  <c r="H138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I93" i="2"/>
  <c r="H93" i="2" s="1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I65" i="2"/>
  <c r="H65" i="2" s="1"/>
  <c r="I64" i="2"/>
  <c r="H64" i="2" s="1"/>
  <c r="H26" i="2"/>
  <c r="H25" i="2"/>
  <c r="H24" i="2"/>
  <c r="H23" i="2"/>
  <c r="H12" i="2"/>
  <c r="H11" i="2"/>
  <c r="H10" i="2"/>
  <c r="H9" i="2"/>
  <c r="H8" i="2"/>
  <c r="H7" i="2"/>
  <c r="B100" i="1"/>
  <c r="D92" i="1"/>
  <c r="C92" i="1"/>
  <c r="D79" i="1"/>
  <c r="D85" i="1" s="1"/>
  <c r="C79" i="1"/>
  <c r="C85" i="1" s="1"/>
  <c r="C94" i="1" s="1"/>
  <c r="D76" i="1"/>
  <c r="C76" i="1"/>
  <c r="D65" i="1"/>
  <c r="C65" i="1"/>
  <c r="H61" i="1"/>
  <c r="H71" i="1" s="1"/>
  <c r="H79" i="1" s="1"/>
  <c r="G61" i="1"/>
  <c r="G71" i="1" s="1"/>
  <c r="G79" i="1" s="1"/>
  <c r="H56" i="1"/>
  <c r="D52" i="1"/>
  <c r="C52" i="1"/>
  <c r="H50" i="1"/>
  <c r="G50" i="1"/>
  <c r="G56" i="1" s="1"/>
  <c r="D46" i="1"/>
  <c r="D40" i="1"/>
  <c r="C40" i="1"/>
  <c r="D35" i="1"/>
  <c r="C35" i="1"/>
  <c r="C46" i="1" s="1"/>
  <c r="D33" i="1"/>
  <c r="C33" i="1"/>
  <c r="H28" i="1"/>
  <c r="H34" i="1" s="1"/>
  <c r="G28" i="1"/>
  <c r="G34" i="1" s="1"/>
  <c r="D28" i="1"/>
  <c r="C28" i="1"/>
  <c r="H26" i="1"/>
  <c r="H22" i="1"/>
  <c r="G22" i="1"/>
  <c r="G26" i="1" s="1"/>
  <c r="D20" i="1"/>
  <c r="D56" i="1" s="1"/>
  <c r="C20" i="1"/>
  <c r="H18" i="1"/>
  <c r="G18" i="1"/>
  <c r="A2" i="1"/>
  <c r="H3" i="3" l="1"/>
  <c r="H3" i="2"/>
  <c r="C95" i="1"/>
  <c r="H37" i="1"/>
  <c r="H95" i="1" s="1"/>
  <c r="D94" i="1"/>
  <c r="D95" i="1" s="1"/>
  <c r="C56" i="1"/>
  <c r="G37" i="1"/>
  <c r="G95" i="1" s="1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259" authorId="0" shapeId="0" xr:uid="{101CFDC2-D11C-4C8E-9201-AE153042388B}">
      <text>
        <r>
          <rPr>
            <b/>
            <sz val="9"/>
            <color indexed="81"/>
            <rFont val="Segoe UI"/>
            <family val="2"/>
            <charset val="204"/>
          </rPr>
          <t>user:</t>
        </r>
        <r>
          <rPr>
            <sz val="9"/>
            <color indexed="81"/>
            <rFont val="Segoe UI"/>
            <family val="2"/>
            <charset val="204"/>
          </rPr>
          <t xml:space="preserve">
87.07 лв. ???</t>
        </r>
      </text>
    </comment>
  </commentList>
</comments>
</file>

<file path=xl/sharedStrings.xml><?xml version="1.0" encoding="utf-8"?>
<sst xmlns="http://schemas.openxmlformats.org/spreadsheetml/2006/main" count="1619" uniqueCount="1273">
  <si>
    <t xml:space="preserve">СЧЕТОВОДЕН  БАЛАНС </t>
  </si>
  <si>
    <t>на ТИБИЕЛ ЕООД</t>
  </si>
  <si>
    <t>ЕИК по БУЛСТАТ: 106588084</t>
  </si>
  <si>
    <t>(в хил.лева)</t>
  </si>
  <si>
    <t>АКТИВИ</t>
  </si>
  <si>
    <t xml:space="preserve">Код на реда </t>
  </si>
  <si>
    <t xml:space="preserve">Текущ период </t>
  </si>
  <si>
    <t xml:space="preserve">Предходен период </t>
  </si>
  <si>
    <t xml:space="preserve"> СОБСТВЕН КАПИТАЛ, МАЛЦИНСТВЕНО УЧАСТИЕ  И ПАСИВИ </t>
  </si>
  <si>
    <t>Текущ период</t>
  </si>
  <si>
    <t>Предходен период</t>
  </si>
  <si>
    <t>а</t>
  </si>
  <si>
    <t>б</t>
  </si>
  <si>
    <t xml:space="preserve">А. НЕТЕКУЩИ АКТИВИ </t>
  </si>
  <si>
    <t>А. СОБСТВЕН КАПИТАЛ</t>
  </si>
  <si>
    <t>I. Имоти, машини, съоръжения и оборудване</t>
  </si>
  <si>
    <t xml:space="preserve">I. Основен капитал </t>
  </si>
  <si>
    <t>1. Земи (терени )</t>
  </si>
  <si>
    <t>1-0011</t>
  </si>
  <si>
    <t xml:space="preserve">Записан и внесен капитал т.ч.:  </t>
  </si>
  <si>
    <t>1-0411</t>
  </si>
  <si>
    <t>2. Сгради и конструкции</t>
  </si>
  <si>
    <t>1-0012</t>
  </si>
  <si>
    <t>обикновени акции</t>
  </si>
  <si>
    <t>1-0411-1</t>
  </si>
  <si>
    <t xml:space="preserve">3. Машини и оборудване </t>
  </si>
  <si>
    <t>1-0013</t>
  </si>
  <si>
    <t>привилегировани акции</t>
  </si>
  <si>
    <t>1-0411-2</t>
  </si>
  <si>
    <t>4. Съоръжения</t>
  </si>
  <si>
    <t>1-0014</t>
  </si>
  <si>
    <t>Изкупени собствени обикновени акции</t>
  </si>
  <si>
    <t>1-0417</t>
  </si>
  <si>
    <t xml:space="preserve">5. Транспортни средства </t>
  </si>
  <si>
    <t>1-0015</t>
  </si>
  <si>
    <t>Изкупени собствени привилегировани акции</t>
  </si>
  <si>
    <t>1-0417-1</t>
  </si>
  <si>
    <t>6. Стопански инвентар</t>
  </si>
  <si>
    <t>1-0017-1</t>
  </si>
  <si>
    <t>Невнесен капитал</t>
  </si>
  <si>
    <t>1-0416</t>
  </si>
  <si>
    <t>7. Разходи за придобиване и ликвидация на дълготрайни материални активи</t>
  </si>
  <si>
    <t>1-0018</t>
  </si>
  <si>
    <t>Общо за група І:</t>
  </si>
  <si>
    <t>1-0410</t>
  </si>
  <si>
    <t xml:space="preserve">8. Други </t>
  </si>
  <si>
    <t>1-0017</t>
  </si>
  <si>
    <t>II. Резерви</t>
  </si>
  <si>
    <t>Общо за група I:</t>
  </si>
  <si>
    <t>1-0010</t>
  </si>
  <si>
    <t xml:space="preserve">1. Премийни резерви  при емитиране на ценни книжа </t>
  </si>
  <si>
    <t>1-0421</t>
  </si>
  <si>
    <t xml:space="preserve">II. Инвестиционни имоти </t>
  </si>
  <si>
    <t>1-0041</t>
  </si>
  <si>
    <t>2. Резерв от последващи оценки на активите и пасивите</t>
  </si>
  <si>
    <t>1-0422</t>
  </si>
  <si>
    <t xml:space="preserve">III. Биологични активи </t>
  </si>
  <si>
    <t>1-0016</t>
  </si>
  <si>
    <t>3. Целеви резерви, в т.ч.:</t>
  </si>
  <si>
    <t>1-0423</t>
  </si>
  <si>
    <t>IV. Нематериални активи</t>
  </si>
  <si>
    <t>общи резерви</t>
  </si>
  <si>
    <t>1-0424</t>
  </si>
  <si>
    <t>1. Права върху собственост</t>
  </si>
  <si>
    <t>1-0021</t>
  </si>
  <si>
    <t>специализирани резерви</t>
  </si>
  <si>
    <t>1-0425</t>
  </si>
  <si>
    <t>2. Програмни продукти</t>
  </si>
  <si>
    <t>1-0022</t>
  </si>
  <si>
    <t>други резерви</t>
  </si>
  <si>
    <t>1-0426</t>
  </si>
  <si>
    <t>3. Продукти от развойна дейност</t>
  </si>
  <si>
    <t>1-0023</t>
  </si>
  <si>
    <t>Общо за група II:</t>
  </si>
  <si>
    <t>1-0420</t>
  </si>
  <si>
    <t xml:space="preserve">4. Други </t>
  </si>
  <si>
    <t>1-0024</t>
  </si>
  <si>
    <t>III. Финансов резултат</t>
  </si>
  <si>
    <t>Общо за група IV:</t>
  </si>
  <si>
    <t>1-0020</t>
  </si>
  <si>
    <t>1. Натрупана печалба  (загуба) в т.ч.:</t>
  </si>
  <si>
    <t>1-0451</t>
  </si>
  <si>
    <t>неразпределена печалба</t>
  </si>
  <si>
    <t>1-0452</t>
  </si>
  <si>
    <t>V. Търговска репутация</t>
  </si>
  <si>
    <t>непокрита загуба</t>
  </si>
  <si>
    <t>1-0453</t>
  </si>
  <si>
    <t>1. Положителна репутация</t>
  </si>
  <si>
    <t>1-0051</t>
  </si>
  <si>
    <t xml:space="preserve">еднократен ефект от промени в счетоводната политика </t>
  </si>
  <si>
    <t>1-0451-1</t>
  </si>
  <si>
    <t>2. Отрицателна репутация</t>
  </si>
  <si>
    <t>1-0052</t>
  </si>
  <si>
    <t>2. Текуща печалба</t>
  </si>
  <si>
    <t>1-0454</t>
  </si>
  <si>
    <t>Общо за група V:</t>
  </si>
  <si>
    <t>1-0050</t>
  </si>
  <si>
    <t>3. Текуща загуба</t>
  </si>
  <si>
    <t>1-0455</t>
  </si>
  <si>
    <t>VI. Финансови активи</t>
  </si>
  <si>
    <t>Общо за група III:</t>
  </si>
  <si>
    <t>1-0450</t>
  </si>
  <si>
    <t xml:space="preserve">1. Инвестиции в: </t>
  </si>
  <si>
    <t>1-0031</t>
  </si>
  <si>
    <t>дъщерни предприятия</t>
  </si>
  <si>
    <t>1-0032</t>
  </si>
  <si>
    <t>смесени предприятия</t>
  </si>
  <si>
    <t>1-0033</t>
  </si>
  <si>
    <t>ОБЩО  ЗА РАЗДЕЛ "А" (I+II+III):</t>
  </si>
  <si>
    <t>1-0400</t>
  </si>
  <si>
    <t>асоциирани предприятия</t>
  </si>
  <si>
    <t>1-0034</t>
  </si>
  <si>
    <t>други предприятия</t>
  </si>
  <si>
    <t>1-0035</t>
  </si>
  <si>
    <t xml:space="preserve">2. Държани до настъпване на падеж </t>
  </si>
  <si>
    <t>1-0042</t>
  </si>
  <si>
    <t>Б. МАЛЦИНСТВЕНО УЧАСТИЕ</t>
  </si>
  <si>
    <t>1-0400-1</t>
  </si>
  <si>
    <t xml:space="preserve">държавни ценни книжа </t>
  </si>
  <si>
    <t>1-0042-1</t>
  </si>
  <si>
    <t xml:space="preserve">облигации, в т.ч.: </t>
  </si>
  <si>
    <t>1-0042-2</t>
  </si>
  <si>
    <t xml:space="preserve">В. НЕТЕКУЩИ ПАСИВИ </t>
  </si>
  <si>
    <t xml:space="preserve">общински облигации </t>
  </si>
  <si>
    <t>1-0042-3</t>
  </si>
  <si>
    <t>I. Търговски и други задължения</t>
  </si>
  <si>
    <t>други инвестиции, държани до настъпване на падеж</t>
  </si>
  <si>
    <t>1-0042-4</t>
  </si>
  <si>
    <t>1. Задължения към свързани предприятия</t>
  </si>
  <si>
    <t>1-0511</t>
  </si>
  <si>
    <t xml:space="preserve">3. Други </t>
  </si>
  <si>
    <t>1-0042-5</t>
  </si>
  <si>
    <t>2.Задължения по получени заеми от банки и небанкови финансови институции</t>
  </si>
  <si>
    <t>1-0512</t>
  </si>
  <si>
    <t>Общо за група VI:</t>
  </si>
  <si>
    <t>1-0040</t>
  </si>
  <si>
    <t>3. Задължения по ЗУНК</t>
  </si>
  <si>
    <t>1-0512-1</t>
  </si>
  <si>
    <t>VII. Търговски и други вземания</t>
  </si>
  <si>
    <t>4. Задължения по получени търговски заеми</t>
  </si>
  <si>
    <t>1-0514</t>
  </si>
  <si>
    <t>1. Вземания от свързани предприятия</t>
  </si>
  <si>
    <t>1-0044</t>
  </si>
  <si>
    <t>5. Задължения по облигационни заеми</t>
  </si>
  <si>
    <t>1-0515</t>
  </si>
  <si>
    <t>2. Вземания по търговски заеми</t>
  </si>
  <si>
    <t>1-0045</t>
  </si>
  <si>
    <t xml:space="preserve">6. Други </t>
  </si>
  <si>
    <t>1-0517</t>
  </si>
  <si>
    <t xml:space="preserve">3. Вземания по финансов лизинг </t>
  </si>
  <si>
    <t>1-0046-1</t>
  </si>
  <si>
    <t>1-0510</t>
  </si>
  <si>
    <t>1-0046</t>
  </si>
  <si>
    <t>Общо за група VII:</t>
  </si>
  <si>
    <t>1-0040-1</t>
  </si>
  <si>
    <t xml:space="preserve">II. Други нетекущи пасиви </t>
  </si>
  <si>
    <t>1-0510-1</t>
  </si>
  <si>
    <t xml:space="preserve"> </t>
  </si>
  <si>
    <t xml:space="preserve">III. Приходи за бъдещи периоди </t>
  </si>
  <si>
    <t>1-0520</t>
  </si>
  <si>
    <t xml:space="preserve">VIII. Разходи за бъдещи периоди </t>
  </si>
  <si>
    <t>1-0060</t>
  </si>
  <si>
    <t xml:space="preserve">IV. Пасиви по отсрочени данъци </t>
  </si>
  <si>
    <t>1-0516</t>
  </si>
  <si>
    <t xml:space="preserve">IX. Активи по отсрочени данъци  </t>
  </si>
  <si>
    <t>1-0060-1</t>
  </si>
  <si>
    <t xml:space="preserve">V.Финансирания </t>
  </si>
  <si>
    <t>1-0520-1</t>
  </si>
  <si>
    <t>ОБЩО  ЗА РАЗДЕЛ "А" (I+II+III+IV+V+VI+VII+VIII+IX):</t>
  </si>
  <si>
    <t>1-0100</t>
  </si>
  <si>
    <t>ОБЩО  ЗА РАЗДЕЛ "В" (I+II+III+IV+V):</t>
  </si>
  <si>
    <t>1-0500</t>
  </si>
  <si>
    <t xml:space="preserve">Б. ТЕКУЩИ АКТИВИ </t>
  </si>
  <si>
    <t>Г. ТЕКУЩИ ПАСИВИ</t>
  </si>
  <si>
    <t>I. Материални запаси</t>
  </si>
  <si>
    <t>1. Материали</t>
  </si>
  <si>
    <t>1-0071</t>
  </si>
  <si>
    <t>1. Задължения по получени заеми към банки и  небанкови финансови институции</t>
  </si>
  <si>
    <t>1-0612</t>
  </si>
  <si>
    <t>2. Продукция</t>
  </si>
  <si>
    <t>1-0072</t>
  </si>
  <si>
    <t xml:space="preserve">2. Текуща част от нетекущите задължения </t>
  </si>
  <si>
    <t>1-0510-2</t>
  </si>
  <si>
    <t>3. Стоки</t>
  </si>
  <si>
    <t>1-0073</t>
  </si>
  <si>
    <t xml:space="preserve">3. Текущи задължения, в т.ч.:  </t>
  </si>
  <si>
    <t>1-0630</t>
  </si>
  <si>
    <t>4. Незавършено производство</t>
  </si>
  <si>
    <t>1-0076</t>
  </si>
  <si>
    <t>задължения към свързани предприятия</t>
  </si>
  <si>
    <t>1-0611</t>
  </si>
  <si>
    <t xml:space="preserve">5. Биологични активи </t>
  </si>
  <si>
    <t>1-0074</t>
  </si>
  <si>
    <t xml:space="preserve">задължения по получени търговски заеми </t>
  </si>
  <si>
    <t>1-0614</t>
  </si>
  <si>
    <t>6. Други</t>
  </si>
  <si>
    <t>1-0077</t>
  </si>
  <si>
    <t xml:space="preserve">задължения към доставчици и клиенти </t>
  </si>
  <si>
    <t>1-0613</t>
  </si>
  <si>
    <t>1-0070</t>
  </si>
  <si>
    <t>получени аванси</t>
  </si>
  <si>
    <t>1-0613-1</t>
  </si>
  <si>
    <t>задължения към персонала</t>
  </si>
  <si>
    <t>1-0615</t>
  </si>
  <si>
    <t>II. Търговски и  други вземания</t>
  </si>
  <si>
    <t>задължения към осигурителни предприятия</t>
  </si>
  <si>
    <t>1-0616</t>
  </si>
  <si>
    <t xml:space="preserve">1. Вземания от свързани предприятия </t>
  </si>
  <si>
    <t>1-0081</t>
  </si>
  <si>
    <t>данъчни задължения</t>
  </si>
  <si>
    <t>1-0617</t>
  </si>
  <si>
    <t>2. Вземания от клиенти и доставчици</t>
  </si>
  <si>
    <t>1-0082</t>
  </si>
  <si>
    <t>1-0618</t>
  </si>
  <si>
    <t xml:space="preserve">3. Предоставени аванси </t>
  </si>
  <si>
    <t>1-0086-1</t>
  </si>
  <si>
    <t xml:space="preserve">5. Провизии </t>
  </si>
  <si>
    <t>1-0619</t>
  </si>
  <si>
    <t>4. Вземания по предоставени търговски заеми</t>
  </si>
  <si>
    <t>1-0083</t>
  </si>
  <si>
    <t>1-0610</t>
  </si>
  <si>
    <t>5. Съдебни и присъдени вземания</t>
  </si>
  <si>
    <t>1-0084</t>
  </si>
  <si>
    <t>6. Данъци за възстановяване</t>
  </si>
  <si>
    <t>1-0085</t>
  </si>
  <si>
    <t xml:space="preserve">II. Други текущи пасиви </t>
  </si>
  <si>
    <t>1-0610-1</t>
  </si>
  <si>
    <t xml:space="preserve">7. Вземания от персонала </t>
  </si>
  <si>
    <t>1-0086-2</t>
  </si>
  <si>
    <t>8. Други</t>
  </si>
  <si>
    <t>1-0086</t>
  </si>
  <si>
    <t>1-0700</t>
  </si>
  <si>
    <t>1-0080</t>
  </si>
  <si>
    <t xml:space="preserve">IV. Финансирания </t>
  </si>
  <si>
    <t>1-0700-1</t>
  </si>
  <si>
    <t xml:space="preserve">III.Финансови активи </t>
  </si>
  <si>
    <t>1. Финансови активи, държани за търгуване в т. ч.</t>
  </si>
  <si>
    <t>1-0093</t>
  </si>
  <si>
    <t xml:space="preserve"> ОБЩО  ЗА РАЗДЕЛ "Г" (I+II+III+IV):</t>
  </si>
  <si>
    <t>1-0750</t>
  </si>
  <si>
    <t xml:space="preserve">дългови ценни книжа </t>
  </si>
  <si>
    <t>1-0093-1</t>
  </si>
  <si>
    <t>дeривативи</t>
  </si>
  <si>
    <t>1-0093-2</t>
  </si>
  <si>
    <t xml:space="preserve">други </t>
  </si>
  <si>
    <t>1-0093-3</t>
  </si>
  <si>
    <t xml:space="preserve">2. Финансови активи, обявени за продажба  </t>
  </si>
  <si>
    <t>1-0093-4</t>
  </si>
  <si>
    <t>1-0095</t>
  </si>
  <si>
    <t xml:space="preserve">Общо за група III: </t>
  </si>
  <si>
    <t>1-0090</t>
  </si>
  <si>
    <t>IV. Парични средства и парични еквиваленти</t>
  </si>
  <si>
    <t>1. Парични средства в брой</t>
  </si>
  <si>
    <t>1-0151</t>
  </si>
  <si>
    <t>2. Парични средства в безсрочни депозити</t>
  </si>
  <si>
    <t>1-0153</t>
  </si>
  <si>
    <t xml:space="preserve">3. Блокирани парични средства </t>
  </si>
  <si>
    <t>1-0155</t>
  </si>
  <si>
    <t>4. Парични еквиваленти</t>
  </si>
  <si>
    <t>1-0157</t>
  </si>
  <si>
    <t>Общо за група  IV:</t>
  </si>
  <si>
    <t>1-0150</t>
  </si>
  <si>
    <t xml:space="preserve">V. Разходи за бъдещи периоди </t>
  </si>
  <si>
    <t>1-0160</t>
  </si>
  <si>
    <t>ОБЩО  ЗА РАЗДЕЛ "Б"(I+II+III+IV+V)</t>
  </si>
  <si>
    <t>1-0200</t>
  </si>
  <si>
    <t>ОБЩО АКТИВИ (А + Б):</t>
  </si>
  <si>
    <t>1-0300</t>
  </si>
  <si>
    <t>СОБСТВЕН КАПИТАЛ, МАЛЦИНСТВЕНО УЧАСТИЕ И ПАСИВИ (А+Б+В+Г):</t>
  </si>
  <si>
    <t>1-0800</t>
  </si>
  <si>
    <t>Дата на съставяне:</t>
  </si>
  <si>
    <t>Съставител:</t>
  </si>
  <si>
    <t>Представляващ/и:</t>
  </si>
  <si>
    <t>.........................</t>
  </si>
  <si>
    <t xml:space="preserve">ТИБИЕЛ </t>
  </si>
  <si>
    <t xml:space="preserve">ТИБИЕЛ _ ГАЗ </t>
  </si>
  <si>
    <t>Инв номер</t>
  </si>
  <si>
    <t xml:space="preserve">име </t>
  </si>
  <si>
    <t>Балансова стойност</t>
  </si>
  <si>
    <t>година</t>
  </si>
  <si>
    <t xml:space="preserve">ПОЗЕМЛЕН ИМОТ 48711.2.65 </t>
  </si>
  <si>
    <t>ПОЗЕМЛЕН ИМОТ 04501.1.9 2</t>
  </si>
  <si>
    <t>ПОЗЕМЛЕН ИМОТ 36566.157.4</t>
  </si>
  <si>
    <t xml:space="preserve">ПОЗЕМЛЕН ИМОТ С.НЕДЕЛИЩЕ </t>
  </si>
  <si>
    <t>ПОЗЕМЛЕН ИМОТ  15 151КВ М</t>
  </si>
  <si>
    <t xml:space="preserve">ПОЗЕМЛЕН ИМОТ  20 100 КВ </t>
  </si>
  <si>
    <t>ПОЗЕМЛЕН ИМОТ  51322.6.3 с.Неделище</t>
  </si>
  <si>
    <t>ПОЗЕМЛЕН ИМОТ  51322.6.53 с.Неделище</t>
  </si>
  <si>
    <t>ПОЗЕМЛЕН ИМОТ  51322.6  с.Неделище</t>
  </si>
  <si>
    <t>ПОЗЕМЛЕН ИМОТ  51322.8 с.Неделище</t>
  </si>
  <si>
    <t>ПОЗЕМЛЕН ИМОТ  51322.6.27 с.Неделище</t>
  </si>
  <si>
    <t>ПОЗЕМЛЕН ИМОТ  51322.6.56 с.Неделище</t>
  </si>
  <si>
    <t>ПОЗЕМЛЕН ИМОТ  51322.6.40 с.Неделище</t>
  </si>
  <si>
    <t>АДМИНИСТРАТИВНА СГРАДА  20310</t>
  </si>
  <si>
    <t xml:space="preserve">ПРОИЗВОДСТВЕНО ХАЛЕ АПАРАТНА </t>
  </si>
  <si>
    <t>ПРОИЗВОДСТВЕНО ХАЛЕ КИСЛОРОДЕ</t>
  </si>
  <si>
    <t xml:space="preserve">МАСЛОСТАНЦИЯ 2034001         </t>
  </si>
  <si>
    <t>СИСТЕМА ЗА СТУДЕНО ТРЕТИРАНЕ</t>
  </si>
  <si>
    <t xml:space="preserve">Година </t>
  </si>
  <si>
    <t>МАШИНА ЛИБХЕР ЧЕЛЕН ТОВАРАЧ 1</t>
  </si>
  <si>
    <t xml:space="preserve">БУЛДОЗЕР КОМАЦУ D 61 141696  </t>
  </si>
  <si>
    <t>БУЛДОЗЕР КОМАЦУ D65PX-15 1416</t>
  </si>
  <si>
    <t>БУЛДОЗЕР КАТЕПИЛАР D6NLCP 141</t>
  </si>
  <si>
    <t>МАШИНА ЛИБХЕР L 550 IND XPOWE</t>
  </si>
  <si>
    <t xml:space="preserve">БУЛДОЗЕР САТ D6TXL  141701   </t>
  </si>
  <si>
    <t>ВЕРИЖЕН БАГЕР HYUNDAI ROBEX 4</t>
  </si>
  <si>
    <t>ВЕРИЖЕН БАГЕР HYUNDAI POBEX 3</t>
  </si>
  <si>
    <t xml:space="preserve">ЗАВАРЪЧЕН АГРЕГАТ 141824     </t>
  </si>
  <si>
    <t xml:space="preserve">ЗАВАРЪЧЕН АГРЕГАТ 141825     </t>
  </si>
  <si>
    <t>ВЕРИЖЕН БАГЕР HYUNDAI POBEX 4</t>
  </si>
  <si>
    <t>БУЛДОЗЕР DREZSTA TD 20M 14180</t>
  </si>
  <si>
    <t>РУДНИЧНА ТРАНСФ. ПОДСТАНЦИЯ 6</t>
  </si>
  <si>
    <t xml:space="preserve">КОМПАКТНА СТАНЦИЯ 141868     </t>
  </si>
  <si>
    <t xml:space="preserve">ВИСОКОНАПОРНА ПОМПА 141869   </t>
  </si>
  <si>
    <t>БУЛДОЗЕР DREZSTA TD 20M - 535</t>
  </si>
  <si>
    <t>РЕЗЕРВОАРНА ЕДИНИЦА С ХИДРОАК</t>
  </si>
  <si>
    <t xml:space="preserve">ЗАТОЧНА МАШИНА 141875        </t>
  </si>
  <si>
    <t xml:space="preserve">СТРУГ 141876                 </t>
  </si>
  <si>
    <t>ВЕРИЖЕН БАГЕР HYUNDAI 450  ША</t>
  </si>
  <si>
    <t xml:space="preserve">ЕЛЕКТРОННА АВТОМОБИЛНА ВЕЗНА </t>
  </si>
  <si>
    <t xml:space="preserve">ЕЛЕКТРОННА АВТОМАТИЧНА ВЕЗНА </t>
  </si>
  <si>
    <t xml:space="preserve">ЕЛЕКТРОПОРОВОД 20КВ 141881   </t>
  </si>
  <si>
    <t xml:space="preserve">КОМПАКТНА СТАНЦИЯ  141867    </t>
  </si>
  <si>
    <t xml:space="preserve">ВИСОКОНАПОРНА ПОМПА 141883   </t>
  </si>
  <si>
    <t>БАГЕР ТОВАРАЧ KOMATSU WB97R-5</t>
  </si>
  <si>
    <t>МОДУЛНА СТАНЦИЯ ЗА ДИЗЕЛОВО Г</t>
  </si>
  <si>
    <t xml:space="preserve">БУЛДОЗЕР AT D6TXL 141704     </t>
  </si>
  <si>
    <t>БУЛДОЗЕР CAT D6T CAT00DTCPEZ</t>
  </si>
  <si>
    <t xml:space="preserve">ЧЕЛЕН ТОВАРАЧ HITACHI ZW 330 </t>
  </si>
  <si>
    <t>КОЛЕСЕН ТОВАРАЧ 966МХЕ 142007</t>
  </si>
  <si>
    <t>КОМПЮТЪРНА КОНФИГУРАЦИЯ*МОНИТ</t>
  </si>
  <si>
    <t>ЛАПТОП ЛЕНОВО IDEAPAD 5 INTEL</t>
  </si>
  <si>
    <t>КОМПЮТЪРНА КОНФИГУРАЦИЯ LENOVO</t>
  </si>
  <si>
    <t>ЛАПТОП LENOVO V15 G2 INTEL</t>
  </si>
  <si>
    <t>ЛЕК АВТОМОБИЛ MITSUBISHI PAJE</t>
  </si>
  <si>
    <t xml:space="preserve">ЛЕК АВТОМОБИЛ TOYOTA АВЕНСИС </t>
  </si>
  <si>
    <t>ЛЕК АВТОМОБИЛ ТОЙОТА КОРОЛА В</t>
  </si>
  <si>
    <t>АВТОМОБИЛ MERSEDES ASTROS3248</t>
  </si>
  <si>
    <t>ШКОДА РАПИД АМБИШЪН 1,0 TSI/7</t>
  </si>
  <si>
    <t>ВАЗ 21214 СА0478СА  Б.Л.20510</t>
  </si>
  <si>
    <t>ВАЗ 21214 СА0477СА Б.Л. 20510</t>
  </si>
  <si>
    <t>ВАЗ 21214 СА0481СА Б.Л. 20510</t>
  </si>
  <si>
    <t>ВАЗ 21214 СА0475СА Б.Л. 20510</t>
  </si>
  <si>
    <t>ВАЗ 21214 СА0479СА Б.Л. 20510</t>
  </si>
  <si>
    <t>ВАЗ 21214 СА7209ВТ Б.Л.205102</t>
  </si>
  <si>
    <t>ВАЗ 21214 СА7216ВТБ.Л.2051023</t>
  </si>
  <si>
    <t>ВАЗ 21214 СА0489СА  Б.Л.20510</t>
  </si>
  <si>
    <t>ВАЗ 21214 СА 7265ВТ Б.Л.20510</t>
  </si>
  <si>
    <t>СПЕЦИАЛЕН АВТОМОБИЛ МАН 20520</t>
  </si>
  <si>
    <t>BMW 530D XDRIVE SEDAN 2051025</t>
  </si>
  <si>
    <t xml:space="preserve">АВТОМОБИЛ AF AD85XC480 E 3=1 </t>
  </si>
  <si>
    <t xml:space="preserve">ЛАДА ВАЗ 21214 НИВА  2051004 </t>
  </si>
  <si>
    <t>ЛЕК АВТОМОБИЛ ШКОДА СВ 0796 С</t>
  </si>
  <si>
    <t>ЛЕК АВТОМОБИЛ ШКОДА СВ 0797 С</t>
  </si>
  <si>
    <t xml:space="preserve">ЛЕК АВТОМОБИЛ VAZ  2131 ЛАДА </t>
  </si>
  <si>
    <t xml:space="preserve">ИВЕКО СА 8717 ММ 2052013     </t>
  </si>
  <si>
    <t xml:space="preserve">КАМАЗ СФ 3209 ТВ 2052014     </t>
  </si>
  <si>
    <t>КАМАЗ СО 8441АА/СА5317ВА 2052</t>
  </si>
  <si>
    <t xml:space="preserve">КАМАЗ СО 1389 НА  2052019    </t>
  </si>
  <si>
    <t xml:space="preserve">КАМАЗ СО 1388 НА 2052020     </t>
  </si>
  <si>
    <t xml:space="preserve">ТАПП КАМАЗ 2052007           </t>
  </si>
  <si>
    <t xml:space="preserve">ТОВАРЕН АВТОМОБИЛ "ИВЕКО" АД </t>
  </si>
  <si>
    <t xml:space="preserve">ИВЕКО СА 7491 МА 2052010     </t>
  </si>
  <si>
    <t>ТОВАРЕН АВТОМОБИЛ GAZ 53D, КН</t>
  </si>
  <si>
    <t>ТОВАРЕН АВТОМОБИЛ MERCEDES BE</t>
  </si>
  <si>
    <t>МЕРЦЕДЕС  3336 К АКТРОС СА 11</t>
  </si>
  <si>
    <t>МЕРЦЕДЕС  3336 К АКТРОС СА 99</t>
  </si>
  <si>
    <t>МЕРЦЕДЕС  3336 К АКТРОС СА991</t>
  </si>
  <si>
    <t>МЕРЦЕДЕС  3336 К АКТРОС СА322</t>
  </si>
  <si>
    <t>МЕРЦЕДЕС  3336 К АКТРОС СА323</t>
  </si>
  <si>
    <t>МЕРЦЕДЕС  3336 К АКТРОС СА846</t>
  </si>
  <si>
    <t>МЕРЦЕДЕС  3336 К АКТРОС СА847</t>
  </si>
  <si>
    <t>ИВЕКО ТРАКЕР СА8982МР Б.Л.205</t>
  </si>
  <si>
    <t>ИВЕКО ТРАКЕР СА9256МР Б.Л.205</t>
  </si>
  <si>
    <t>ИВЕКО ТРАКЕР СА8970МР Б.Л.205</t>
  </si>
  <si>
    <t>ИВЕКО ТРАКЕР СА8981МР Б.Л.205</t>
  </si>
  <si>
    <t>ИВЕКО ТРАКЕР СА 9252МР Б.Л.20</t>
  </si>
  <si>
    <t>MERCEDES ACTROS 4141  7015480</t>
  </si>
  <si>
    <t>MERCEDES ACTROS 4141  7015611</t>
  </si>
  <si>
    <t>ТОВАРЕН АВТОМОБИЛ МЕРЦЕДЕС 41</t>
  </si>
  <si>
    <t>ТОВАРЕН АВТОМОБИЛ DAF 85XC480</t>
  </si>
  <si>
    <t>ТОВАРЕН АВТОМОБИЛ ДАФ АД 85 Х</t>
  </si>
  <si>
    <t>САМОСВАЛНО ПОЛУРЕМАРКЕ WIELTON</t>
  </si>
  <si>
    <t>ТОВАРНА МАШИНА - БЕНАТИ 20520</t>
  </si>
  <si>
    <t>ТОВАРЕН АВТОМОБИЛ ВОЛВО FH 500</t>
  </si>
  <si>
    <t xml:space="preserve">ИВЕКО СА 2264 КХ 2052008     </t>
  </si>
  <si>
    <t xml:space="preserve">ИВЕКО СА 6319 КХ 2052009     </t>
  </si>
  <si>
    <t xml:space="preserve">МАЗ - 500 2052011            </t>
  </si>
  <si>
    <t>ДИЗЕЛОВ ЛОКОМОТИВ 2053001 522</t>
  </si>
  <si>
    <t xml:space="preserve">ДИЗЕЛОВ ЛОКОМОТИВ СЕР.52 273 </t>
  </si>
  <si>
    <t xml:space="preserve">ФАКС ПАНАСОНИК 52645         </t>
  </si>
  <si>
    <t xml:space="preserve">ОФИС КОМПЛЕКТ 141612         </t>
  </si>
  <si>
    <t xml:space="preserve">БОЙЛЕР ЮООЛ 141638           </t>
  </si>
  <si>
    <t xml:space="preserve">БОЙЛЕР 200 Л ЗА ХОРИЗОНТАЛЕН </t>
  </si>
  <si>
    <t xml:space="preserve">БОЙЛЕР МВ 120 V/EL ЕМАЙЛИРАН </t>
  </si>
  <si>
    <t xml:space="preserve">КОПИРНА МАШИНА КАНОН 141579  </t>
  </si>
  <si>
    <t>КТП БЕЗ ТРАНСФ. 6/400/МЕТАЛНА</t>
  </si>
  <si>
    <t xml:space="preserve">ХЛАДИЛНИК 141595             </t>
  </si>
  <si>
    <t xml:space="preserve">ГОТВАРСКА ПЕЧКА 141596       </t>
  </si>
  <si>
    <t xml:space="preserve">МИКРОВЪЛНОВА ПЕЧКА 141597    </t>
  </si>
  <si>
    <t xml:space="preserve">КАФЕМАШИНА 141598            </t>
  </si>
  <si>
    <t xml:space="preserve">МИВКА ЮОСМ 141609            </t>
  </si>
  <si>
    <t>613-2-1</t>
  </si>
  <si>
    <t xml:space="preserve"> КИСЛОРОДЕН ЦЕХ/КОРНИКОМ/</t>
  </si>
  <si>
    <t>613-2-2</t>
  </si>
  <si>
    <t xml:space="preserve"> АКТИВИ ПРИДОБИТИ ОТ МИНА ЧУКУРОВО</t>
  </si>
  <si>
    <t>613-3</t>
  </si>
  <si>
    <t xml:space="preserve"> РАЗХОДИ ЗА УВЕЛИЧЕНИЕ НА ДМА  --ИВН.Н 141034</t>
  </si>
  <si>
    <t>221-1</t>
  </si>
  <si>
    <t xml:space="preserve">ТИБИЕЛ СОЛАР ЕООД </t>
  </si>
  <si>
    <t>497-1-1</t>
  </si>
  <si>
    <t xml:space="preserve">База неползвани отпуски </t>
  </si>
  <si>
    <t>497-2-1</t>
  </si>
  <si>
    <t>База разлика межди ДАП и САП</t>
  </si>
  <si>
    <t>Наличности в склад "АКС - СИЛВИЯ ВАНГЕЛОВА"</t>
  </si>
  <si>
    <t xml:space="preserve">    Код   </t>
  </si>
  <si>
    <t xml:space="preserve">             Наименование           </t>
  </si>
  <si>
    <t xml:space="preserve">  Количество</t>
  </si>
  <si>
    <t xml:space="preserve">  ME </t>
  </si>
  <si>
    <t xml:space="preserve">   Ср. цена </t>
  </si>
  <si>
    <t xml:space="preserve">    Стойност   </t>
  </si>
  <si>
    <t xml:space="preserve">АНТИФРИЗ 045                        </t>
  </si>
  <si>
    <t xml:space="preserve">   Л </t>
  </si>
  <si>
    <t xml:space="preserve">БИОРАЗГРАДИМ ОБЕЗМАСЛИТЕЛ 115       </t>
  </si>
  <si>
    <t xml:space="preserve">ГРЕС АЕРОЗОЛНА С ТЕФЛОН PF300  090  </t>
  </si>
  <si>
    <t xml:space="preserve">  БР </t>
  </si>
  <si>
    <t xml:space="preserve">ДВИГАТЕЛНО МАСЛО М-10 Д 009         </t>
  </si>
  <si>
    <t xml:space="preserve">ЕКСТРАТЕН БЕНЗИН 086                </t>
  </si>
  <si>
    <t xml:space="preserve">КОМПРЕСОРНО МАСЛО МВК-220   007     </t>
  </si>
  <si>
    <t xml:space="preserve">МАСЛО CORALIA VDL 68  121           </t>
  </si>
  <si>
    <t xml:space="preserve">МАСЛО ТУРБ. ТП - 32                 </t>
  </si>
  <si>
    <t xml:space="preserve">ТРАНСФОРМАТОРНО МАСЛО 052           </t>
  </si>
  <si>
    <t>БУТИЛКИ ЗА МНОГОКРАТНА УПОТРЕБА /12.</t>
  </si>
  <si>
    <t xml:space="preserve">КАСОВ АПАРАТ ДАТЕКС DP-55 KL 101    </t>
  </si>
  <si>
    <t xml:space="preserve">КОЛБА ЕРЛЕНМАЙЕР ОТ 500 МЛ -41      </t>
  </si>
  <si>
    <t xml:space="preserve">МАТРИЦА НА ИЗДЕЛИЕ  1313            </t>
  </si>
  <si>
    <t xml:space="preserve">ПИПЕТИ ОТ 10 МЛ 116                 </t>
  </si>
  <si>
    <t xml:space="preserve">ПИПЕТИ ОТ 2 МЛ 115                  </t>
  </si>
  <si>
    <t xml:space="preserve">КОНТРА ЗА КЛАПАНИ НА КОМПРЕСОР 1805 </t>
  </si>
  <si>
    <t xml:space="preserve">КУПЛОНГ 1085                        </t>
  </si>
  <si>
    <t xml:space="preserve">ПЛАСТИНИ ЗА КЛАПАНИ 1372            </t>
  </si>
  <si>
    <t xml:space="preserve">ПЛАСТИНИ ПИК 220  1310              </t>
  </si>
  <si>
    <t>ПРЕЛИВНИ ШЛАНГОВЕ ЗА КРИОГЕННИ ТЕЧНО</t>
  </si>
  <si>
    <t xml:space="preserve">ПРЪСТЕНИ МАСЛЕНИ 1962               </t>
  </si>
  <si>
    <t xml:space="preserve">ТАМПОН СЪЕДИНИТЕЛ 521               </t>
  </si>
  <si>
    <t xml:space="preserve">УПЛ.ПРЪСТЕНИ 1963                   </t>
  </si>
  <si>
    <t>УПЛЪТНИТЕЛИ САЛНИКОВИ ЗА КОМПРЕСОР 4</t>
  </si>
  <si>
    <t xml:space="preserve">ФИБЪР  2863                         </t>
  </si>
  <si>
    <t xml:space="preserve">АЗОТНА КИСЕЛИНА ОТ 1 Л  696         </t>
  </si>
  <si>
    <t xml:space="preserve">БОЛТ 12 ММ 060                      </t>
  </si>
  <si>
    <t xml:space="preserve">ВИЕЛАСТИК 400Х200 181               </t>
  </si>
  <si>
    <t xml:space="preserve">ГАЙКА 3;4;5;6 ММ 095                </t>
  </si>
  <si>
    <t xml:space="preserve">ГРУНД 120                           </t>
  </si>
  <si>
    <t>ЕТИЛОВ АЛКОХОЛ АБСОЛ.99.9% ОТ 1 Л  6</t>
  </si>
  <si>
    <t xml:space="preserve">КОБАЛТОВ НИТРАТ ОТ 0.250 КГ 687     </t>
  </si>
  <si>
    <t xml:space="preserve">  КГ </t>
  </si>
  <si>
    <t xml:space="preserve">КОМБИ ФЛАНЕЦ 948                    </t>
  </si>
  <si>
    <t xml:space="preserve">КРЪГЛА СТОМАНА 968                  </t>
  </si>
  <si>
    <t xml:space="preserve">МЕДЕН ЛИСТ 808                      </t>
  </si>
  <si>
    <t xml:space="preserve">МЕМБРАНИ ГУМЕНИ 1314                </t>
  </si>
  <si>
    <t xml:space="preserve">МОРСКА СОЛ 601                      </t>
  </si>
  <si>
    <t xml:space="preserve">МУФА 1 1/2 664                      </t>
  </si>
  <si>
    <t xml:space="preserve">НАБЪБНАЛ ПЕРЛИТ 168                 </t>
  </si>
  <si>
    <t xml:space="preserve">  М3 </t>
  </si>
  <si>
    <t xml:space="preserve">ПИРОГАЛОЛ ОТ 0.500 ГР. 678          </t>
  </si>
  <si>
    <t xml:space="preserve">ПИРОГАЛОЛ ОТ 100 ГР. 680            </t>
  </si>
  <si>
    <t xml:space="preserve">ПРИПОЙ L AG 25 SNFC 2.0X500 MM 1007 </t>
  </si>
  <si>
    <t xml:space="preserve">САЛНИКОВ СЕГМЕНТ ЗА 4М10 205        </t>
  </si>
  <si>
    <t xml:space="preserve">СЕГЛЕНТ УПЛЪТНЯВАЩ ЗА М410 202      </t>
  </si>
  <si>
    <t xml:space="preserve">СЕГМЕНТ ЗА 4М10 206                 </t>
  </si>
  <si>
    <t xml:space="preserve">СЕГМЕНТ ЗАТВАРЯЩ ЗА 4М10  203       </t>
  </si>
  <si>
    <t xml:space="preserve">СЕГМЕНТ Н202-1-19 209               </t>
  </si>
  <si>
    <t xml:space="preserve">СЕГМЕНТ Н202-2-19 210               </t>
  </si>
  <si>
    <t xml:space="preserve">СТОМАНА S 30 846                    </t>
  </si>
  <si>
    <t xml:space="preserve">ТЕТРАДКИ 049                        </t>
  </si>
  <si>
    <t xml:space="preserve">ТРЪБИ ЧЕРНИ 1 "  482                </t>
  </si>
  <si>
    <t xml:space="preserve">   М </t>
  </si>
  <si>
    <t xml:space="preserve">ФОРМУЛЯРИ 019                       </t>
  </si>
  <si>
    <t xml:space="preserve">ФРЕОН Р 22 829                      </t>
  </si>
  <si>
    <t xml:space="preserve">ФРЕОН Р 507  828                    </t>
  </si>
  <si>
    <t xml:space="preserve">ХРОМЕН НИТРАТ ОТ 500 ГР.  688       </t>
  </si>
  <si>
    <t xml:space="preserve">ЩЕПСЕЛ 16 А 125                     </t>
  </si>
  <si>
    <t>Наличности в склад "ТИБИЕЛ ЕООД"</t>
  </si>
  <si>
    <t xml:space="preserve">ГСМ -  БОБОВ ДОЛ                    </t>
  </si>
  <si>
    <t xml:space="preserve">ГСМ- ПЕРНИК                         </t>
  </si>
  <si>
    <t>EUA - КВОТИ ЗА ЕМИСИИ НА ПАРНИКОВИ Г</t>
  </si>
  <si>
    <t xml:space="preserve">   Т </t>
  </si>
  <si>
    <t>ПРИРОДЕН ГАЗ ДОСТАВЕН</t>
  </si>
  <si>
    <t>70854 *</t>
  </si>
  <si>
    <t xml:space="preserve">ПРИРОДЕН ГАЗ НА СЪХРАНЕНИЕ В ЧИРЕН  </t>
  </si>
  <si>
    <t xml:space="preserve">  MWH</t>
  </si>
  <si>
    <t xml:space="preserve">ПРОДАЖБА НА ПРИРОДЕН ГАЗ С ОТЛОЖЕНА </t>
  </si>
  <si>
    <t>ЧАСТИ ЗА  ГАЗОВ ГЕНЕРАТОР ЗА ТЕЦ БОБ</t>
  </si>
  <si>
    <t xml:space="preserve">ЧАСТИ ЗА КО ГЕНЕРАГОРИ ТФ ВРАЦА     </t>
  </si>
  <si>
    <t>ЧАСТИ ЗА КО ГЕНЕРАТОРИ  ЗА ТФ. ПЕРНИ</t>
  </si>
  <si>
    <t>ЧАСТИ ЗА КО ГЕНЕРАТОРИ  ЗА ТФ. ПЛЕВЕ</t>
  </si>
  <si>
    <t xml:space="preserve">ЧАСТИ ЗА КО ГЕНЕРАТОРИ  ТФ РУСЕ     </t>
  </si>
  <si>
    <t>ЧАСТИ ЗА КО ГЕНЕРАТОРИ ЗА ТФ. БУРГАС</t>
  </si>
  <si>
    <t>ЧАСТИ ЗА КО ГЕНЕРАТОРИ ЗА ТФ. ВЕЛИКО</t>
  </si>
  <si>
    <t>ЧАСТИ ЗА КО ГЕНЕРАТОРИ ЗА ТФ СЛИВЕН</t>
  </si>
  <si>
    <t>БР.</t>
  </si>
  <si>
    <t>411-1</t>
  </si>
  <si>
    <t>ТЕЦ БОБОВ ДОЛ  АД</t>
  </si>
  <si>
    <t>411-4</t>
  </si>
  <si>
    <t>МИНА СТАНЯНЦИ ЕАД</t>
  </si>
  <si>
    <t>411-6</t>
  </si>
  <si>
    <t>МИНА БЕЛИ БРЕГ АД</t>
  </si>
  <si>
    <t>411-7</t>
  </si>
  <si>
    <t>ФУНДАМЕНТАЛ ЕООД</t>
  </si>
  <si>
    <t>411-15</t>
  </si>
  <si>
    <t>ТЕЦ МАРИЦА 3 АД</t>
  </si>
  <si>
    <t>411-18</t>
  </si>
  <si>
    <t>ТОПЛОФИКАЦИЯ - СЛИВЕН ИНЖ-АНГЕЛ АНГЕЛОВ ЕАД</t>
  </si>
  <si>
    <t>411-19</t>
  </si>
  <si>
    <t>БРИКЕЛ ЕАД</t>
  </si>
  <si>
    <t>411-20</t>
  </si>
  <si>
    <t>ХИЙТ ЕНЕРДЖИ ЕООД</t>
  </si>
  <si>
    <t>411-21</t>
  </si>
  <si>
    <t>ТОПЛОФИКАЦИЯ ПЕРНИК АД</t>
  </si>
  <si>
    <t>411-22</t>
  </si>
  <si>
    <t>МАРИЦА ЕНЕРДЖИ ЕООД</t>
  </si>
  <si>
    <t>411-27</t>
  </si>
  <si>
    <t>ТРАШ ЕНЕРДЖИ ЕООД</t>
  </si>
  <si>
    <t>411-28</t>
  </si>
  <si>
    <t>ТОПЛОФИКАЦИЯ РУСЕ АД</t>
  </si>
  <si>
    <t>411-32</t>
  </si>
  <si>
    <t>ГРАНД ЕНЕРДЖИ ДИСТРИБЮШЪН ЕООД</t>
  </si>
  <si>
    <t>411-34</t>
  </si>
  <si>
    <t>АТОМЕНЕРГОРЕМОНТ ТРАНС ЕООД</t>
  </si>
  <si>
    <t>411-35</t>
  </si>
  <si>
    <t>ФОРЕСТ КЛЪБ ЕООД</t>
  </si>
  <si>
    <t>411-36</t>
  </si>
  <si>
    <t>ГЛОБАЛ ЕКСПРЕС ЕООД</t>
  </si>
  <si>
    <t>411-37</t>
  </si>
  <si>
    <t>М ТЕХНИК ЕООД</t>
  </si>
  <si>
    <t>411-39</t>
  </si>
  <si>
    <t>НОВА ВАРОВА КОМПАНИЯ ЕООД</t>
  </si>
  <si>
    <t>411-43</t>
  </si>
  <si>
    <t>СА.И.Е. ЕООД</t>
  </si>
  <si>
    <t>411-49</t>
  </si>
  <si>
    <t>АЙ ВИ ПИ КОМЪРШЪЛ ЕООД</t>
  </si>
  <si>
    <t>411-50</t>
  </si>
  <si>
    <t>ТРАШ ЕКО ПАК ЕООД</t>
  </si>
  <si>
    <t>411-51</t>
  </si>
  <si>
    <t>КОУЛ ЕНЕРДЖИ ЕООД</t>
  </si>
  <si>
    <t>411-52</t>
  </si>
  <si>
    <t>ТОПЛОФИКАЦИЯ ПЛЕВЕН АД</t>
  </si>
  <si>
    <t>411-53</t>
  </si>
  <si>
    <t>ТОПЛОФИКАЦИЯ ВРАЦА ЕАД</t>
  </si>
  <si>
    <t>411-54</t>
  </si>
  <si>
    <t>ТОПЛОФИКАЦИЯ БУРГАС ЕАД</t>
  </si>
  <si>
    <t>411-55</t>
  </si>
  <si>
    <t>БУЛГАРТРАНСГАЗ ЕАД</t>
  </si>
  <si>
    <t>411-57</t>
  </si>
  <si>
    <t>МЕТ ЕНЕРДЖИ ТРЕЙДИНГ БЪЛГАРИЯ</t>
  </si>
  <si>
    <t>411-63</t>
  </si>
  <si>
    <t>ЕНЕРГИКО ЕООД</t>
  </si>
  <si>
    <t>411-64</t>
  </si>
  <si>
    <t>GRUPPO SOCIETA GAS RIMINI SPA</t>
  </si>
  <si>
    <t>411-65</t>
  </si>
  <si>
    <t>РУСЕ КЕМИКЪЛС АД</t>
  </si>
  <si>
    <t>411-66</t>
  </si>
  <si>
    <t>ВИЕЕ БЪЛГАРИЯ ЕООД</t>
  </si>
  <si>
    <t>411-67</t>
  </si>
  <si>
    <t>НЕОХИМ АД</t>
  </si>
  <si>
    <t>411-72</t>
  </si>
  <si>
    <t>ДОМИНЕКС ПРО ЕООД</t>
  </si>
  <si>
    <t>411-73</t>
  </si>
  <si>
    <t>БЕРУС ООД</t>
  </si>
  <si>
    <t>411-75</t>
  </si>
  <si>
    <t>ТРУД АД</t>
  </si>
  <si>
    <t>411-76</t>
  </si>
  <si>
    <t>ДП РЪКОВОДСТВО НА ВЪЗДУШНОТО ДВИЖЕНИЕ</t>
  </si>
  <si>
    <t>411-77</t>
  </si>
  <si>
    <t>ТОПЛОФИКАЦИЯ - ВТ АД</t>
  </si>
  <si>
    <t>411-81</t>
  </si>
  <si>
    <t>ЕГГС ЕООД</t>
  </si>
  <si>
    <t>411-82</t>
  </si>
  <si>
    <t>МИН ИНВЕСТ ЕООД</t>
  </si>
  <si>
    <t>411-83</t>
  </si>
  <si>
    <t>БЪЛГЕРИАН ГАЗ КЪМПАНИ ЕООД</t>
  </si>
  <si>
    <t>411-84</t>
  </si>
  <si>
    <t>ИНЖ ПРОДЖЕКТ КОНСУЛТ ЕООД</t>
  </si>
  <si>
    <t>411-87</t>
  </si>
  <si>
    <t>DXT INTERNATIONAL SA BG</t>
  </si>
  <si>
    <t>411-88</t>
  </si>
  <si>
    <t>НОМАД ЕНЕРДЖИ КЪМПАНИ ЕООД</t>
  </si>
  <si>
    <t>411-93</t>
  </si>
  <si>
    <t>ЮРОПИАН ТРЕЙД ОФ ЕНЕРДЖИ АД</t>
  </si>
  <si>
    <t>411-95</t>
  </si>
  <si>
    <t>АЛУКОМ АД</t>
  </si>
  <si>
    <t>411-96</t>
  </si>
  <si>
    <t>ИЛИНДЕН ЕООД</t>
  </si>
  <si>
    <t>411-97</t>
  </si>
  <si>
    <t>ВАПТЕХ  ЕАД</t>
  </si>
  <si>
    <t>411-98</t>
  </si>
  <si>
    <t>ОРГАХИМ РЕЗИНС АД</t>
  </si>
  <si>
    <t>411-10</t>
  </si>
  <si>
    <t>0 ТЕНЕКС-С АД</t>
  </si>
  <si>
    <t>2 ТРАШ РЕСУРС ЕООД</t>
  </si>
  <si>
    <t>3 ДЕКОТЕКС АД</t>
  </si>
  <si>
    <t>5 ХИДРО ПАУЪР ЮТИЛИТИС ЕООД</t>
  </si>
  <si>
    <t>7 SNTGN TRANSGAZ SA</t>
  </si>
  <si>
    <t>9 AIK ENERGY ROMANIA SRL</t>
  </si>
  <si>
    <t>411-11</t>
  </si>
  <si>
    <t>0 СОВЕКС ЕМ</t>
  </si>
  <si>
    <t>411-12</t>
  </si>
  <si>
    <t>2 СИГМА ИНВЕСТ ЕООД</t>
  </si>
  <si>
    <t>3 WIEE ROMANIA SRL</t>
  </si>
  <si>
    <t>PREMIER ENERDGY S.R.L.</t>
  </si>
  <si>
    <t xml:space="preserve">НОВА ПАУЪР ЕООД               </t>
  </si>
  <si>
    <t>411-13</t>
  </si>
  <si>
    <t>ВИ АЙ ХЪНТИНГ ООД</t>
  </si>
  <si>
    <t>402-15</t>
  </si>
  <si>
    <t>402-10</t>
  </si>
  <si>
    <t xml:space="preserve">МИТНИЧЕСКО БЮРО ПЕРНИК   </t>
  </si>
  <si>
    <t xml:space="preserve">ТЙВА ИНТЕРНЕШАНЪЛ ЕООД   </t>
  </si>
  <si>
    <t>402-18</t>
  </si>
  <si>
    <t xml:space="preserve">БАЛКАН КОУЛ ТРЕЙДИНГ ООД </t>
  </si>
  <si>
    <t>ЛУКОЙЛ БЪЛГАРИЯ ЕООД</t>
  </si>
  <si>
    <t>402-24</t>
  </si>
  <si>
    <t xml:space="preserve">ЕНСИС  ООД               </t>
  </si>
  <si>
    <t>402-25</t>
  </si>
  <si>
    <t>FGSZ NATURAL GAS TRANSMIS</t>
  </si>
  <si>
    <t>402-26</t>
  </si>
  <si>
    <t xml:space="preserve">ЕУРАТЕК ФИНАНС АД        </t>
  </si>
  <si>
    <t>402-29</t>
  </si>
  <si>
    <t xml:space="preserve">WARTISLA HUNGARY KFT     </t>
  </si>
  <si>
    <t>402-30</t>
  </si>
  <si>
    <t>BURSA ROMANA DE MARFURI S</t>
  </si>
  <si>
    <t>402-31</t>
  </si>
  <si>
    <t xml:space="preserve">М ЛИЗИНГ ЕАД             </t>
  </si>
  <si>
    <t xml:space="preserve">SNTGN  TRANSGAZ SA       </t>
  </si>
  <si>
    <t xml:space="preserve">ROKAS LAW FIRM           </t>
  </si>
  <si>
    <t>402-32</t>
  </si>
  <si>
    <t xml:space="preserve">MYTILINEOS S.A.          </t>
  </si>
  <si>
    <t xml:space="preserve">ТИЯ ЛОГИСТИКС ЕООД       </t>
  </si>
  <si>
    <t>402-34</t>
  </si>
  <si>
    <t>ZORG BIOGAZ AG</t>
  </si>
  <si>
    <t>402-35</t>
  </si>
  <si>
    <t xml:space="preserve">NORM POWER SYSTEMS       </t>
  </si>
  <si>
    <t>229-11</t>
  </si>
  <si>
    <t xml:space="preserve">ЕЛИТ ГРУП 2003 ЕООД      </t>
  </si>
  <si>
    <t>229-23</t>
  </si>
  <si>
    <t xml:space="preserve">ТЕЦ БОБОВ ДОЛ ЕД         </t>
  </si>
  <si>
    <t>229-26</t>
  </si>
  <si>
    <t>МИНИ ОТКРИТ ВЪГЛЕДОБИВ ЕА</t>
  </si>
  <si>
    <t>229-29</t>
  </si>
  <si>
    <t>МИНА ЧЕРНО МОРЕ-БУРГАС АД</t>
  </si>
  <si>
    <t>229-32</t>
  </si>
  <si>
    <t xml:space="preserve">ЩАЙН ИНВЕСТИЦИОН ЕООД    </t>
  </si>
  <si>
    <t>229-36</t>
  </si>
  <si>
    <t xml:space="preserve">МИНА БАЛКАН 2000 ЕАД     </t>
  </si>
  <si>
    <t>229-37</t>
  </si>
  <si>
    <t>МИН ИНДЪСТРИ ЕООД</t>
  </si>
  <si>
    <t>229-38</t>
  </si>
  <si>
    <t xml:space="preserve">ФОРЕСТ КЛЪБ ЕООД         </t>
  </si>
  <si>
    <t>229-40</t>
  </si>
  <si>
    <t xml:space="preserve">ФУЛ ДИСТРИБЮШЪН ЕООД     </t>
  </si>
  <si>
    <t>229-43</t>
  </si>
  <si>
    <t xml:space="preserve">ДИМИТЪР ИВАНОВ АБАДЖИЕВ  </t>
  </si>
  <si>
    <t>229-44</t>
  </si>
  <si>
    <t xml:space="preserve">КАЛИСТА 2004 ЕООД        </t>
  </si>
  <si>
    <t>229-49</t>
  </si>
  <si>
    <t xml:space="preserve">ГЛОБАЛ ЕКСПРЕС ЕООД      </t>
  </si>
  <si>
    <t>229-50</t>
  </si>
  <si>
    <t>ГРАНД ЕНЕРДЖИ ДИСТРИБЮШЪН</t>
  </si>
  <si>
    <t>229-53</t>
  </si>
  <si>
    <t xml:space="preserve">Д КОНСЕЙ ООД             </t>
  </si>
  <si>
    <t>229-55</t>
  </si>
  <si>
    <t xml:space="preserve">ТОПЛОФИКАЦИЯ ПЛЕВЕН АД   </t>
  </si>
  <si>
    <t>229-57</t>
  </si>
  <si>
    <t xml:space="preserve">ПРОХОРОВО МАЙНИНГ АД     </t>
  </si>
  <si>
    <t>229-60</t>
  </si>
  <si>
    <t>444-7</t>
  </si>
  <si>
    <t>ВЪГЛЕДОБИВ БОБОВ ДОЛ ЕООД-ВЗЕМАНЕ ПО ТД 55/11 НА КОС</t>
  </si>
  <si>
    <t>252-1</t>
  </si>
  <si>
    <t xml:space="preserve">ИнтерКомерс ГРУП  ЕООД </t>
  </si>
  <si>
    <t xml:space="preserve">498-2 </t>
  </si>
  <si>
    <t xml:space="preserve">ДОСТАВЧИЦИ ПО АВАНСИ     </t>
  </si>
  <si>
    <t xml:space="preserve">ЛУКОЙЛ БЪЛГАРИЯ ЕООД                    </t>
  </si>
  <si>
    <t xml:space="preserve">КОРЕКТ МЕДИА ГРУП ЕООД                  </t>
  </si>
  <si>
    <t xml:space="preserve">ОВЕРГАЗ МРЕЖИ АД                        </t>
  </si>
  <si>
    <t xml:space="preserve">WARTSILA FINLAND OY                     </t>
  </si>
  <si>
    <t xml:space="preserve">WARTSILA HUNGARY KFT                    </t>
  </si>
  <si>
    <t xml:space="preserve">WARTSILA HUNGARY KFT BG                 </t>
  </si>
  <si>
    <t xml:space="preserve">МВБ ТРАК ЕНД БЪС БЪЛГАРИЯ ЕАД           </t>
  </si>
  <si>
    <t xml:space="preserve">ZORG BIOGAZ AG                          </t>
  </si>
  <si>
    <t>M AND J DENMARK A/B</t>
  </si>
  <si>
    <t>ГЕБОВ КЪМПАНИ ЕООД</t>
  </si>
  <si>
    <t>Лихви</t>
  </si>
  <si>
    <t xml:space="preserve">498-4 </t>
  </si>
  <si>
    <t xml:space="preserve">ДРУГИ ПРЕВОДИ            </t>
  </si>
  <si>
    <t>498-13</t>
  </si>
  <si>
    <t xml:space="preserve">ТЕЦ БОБОВ ДОЛ АД         </t>
  </si>
  <si>
    <t>498-26</t>
  </si>
  <si>
    <t>ЕЛИТ ГРУП 2003 ЕООД - СУБ</t>
  </si>
  <si>
    <t>498-27</t>
  </si>
  <si>
    <t>ВЪГЛЕДОБИВНА КОМПАНИЯ ООД</t>
  </si>
  <si>
    <t>498-39</t>
  </si>
  <si>
    <t>ПРОТОКОЛИ-ПРИХВАЩАНЯ</t>
  </si>
  <si>
    <t>498-43</t>
  </si>
  <si>
    <t>БУЛГАРПЛОД СОФИЯ АД - СУБ</t>
  </si>
  <si>
    <t>498-44</t>
  </si>
  <si>
    <t>МАГАЗИНИ ЕВРОПА АД - СУБР</t>
  </si>
  <si>
    <t>498-46</t>
  </si>
  <si>
    <t>ВЪГЛЕДОБИВ ЧЕРНО МОРЕ ООД</t>
  </si>
  <si>
    <t>498-48</t>
  </si>
  <si>
    <t>КОРНИКОМ ООД - СУБРОГАЦИЯ</t>
  </si>
  <si>
    <t>498-51</t>
  </si>
  <si>
    <t>ТРАЯЛ БЪЛГАРИЯ ЕООД - СУБ</t>
  </si>
  <si>
    <t>498-52</t>
  </si>
  <si>
    <t>ЕКО АНАЛИЗ ВЗЕМАНЕ ПО ЦЕС</t>
  </si>
  <si>
    <t>498-58</t>
  </si>
  <si>
    <t xml:space="preserve">МАХ-2003 ЕОООД           </t>
  </si>
  <si>
    <t>498-60</t>
  </si>
  <si>
    <t xml:space="preserve">БРИКЕЛ ЕАД /СУБРОГАЦИЯ   </t>
  </si>
  <si>
    <t>498-61</t>
  </si>
  <si>
    <t>ТЕЦ МАРИЦА 3 АД / СУБРОГА</t>
  </si>
  <si>
    <t>498-70</t>
  </si>
  <si>
    <t>ИНТЕРКОМЕРС ГРУП ПЛЮС ЦЕС</t>
  </si>
  <si>
    <t>498-75</t>
  </si>
  <si>
    <t>498-89</t>
  </si>
  <si>
    <t xml:space="preserve">ПАУЪР ФУЛ ЕООД - ВЗЕМАНЕ </t>
  </si>
  <si>
    <t>498-96</t>
  </si>
  <si>
    <t>БРИКЕЛ ЦЕСИЯ-ВЗЕМАНЕ ОТ Б</t>
  </si>
  <si>
    <t>498-10</t>
  </si>
  <si>
    <t xml:space="preserve">КОУЛ ЕНЕРДЖИ ЕООД        </t>
  </si>
  <si>
    <t xml:space="preserve">АЙ ВИ ПИ КОМЪРШЪЛ ЕООД   </t>
  </si>
  <si>
    <t>АЙ ВИ ПИ КОМЪРШЪЛ ЕООД ВЗ</t>
  </si>
  <si>
    <t>498-14</t>
  </si>
  <si>
    <t>НОМАД ЕНЕРДЖИ КЪМПАНИ ЕОО</t>
  </si>
  <si>
    <t>НАСЛЕДНИЦИ НА ПОЗЕМЛЕН ИМ</t>
  </si>
  <si>
    <t>498-15</t>
  </si>
  <si>
    <t xml:space="preserve">492-1 </t>
  </si>
  <si>
    <t>БДЖ ТП ЕООД - ОТ 29.10.20</t>
  </si>
  <si>
    <t xml:space="preserve">492-2 </t>
  </si>
  <si>
    <t>ОБЕЗПЕЧЕНИЕ ЗА ГОРИВО ПРЕ</t>
  </si>
  <si>
    <t xml:space="preserve">492-4 </t>
  </si>
  <si>
    <t>БУЛГАРТРАНСГАЗ ЕАД - ДЕПО</t>
  </si>
  <si>
    <t xml:space="preserve">492-5 </t>
  </si>
  <si>
    <t>БУЛГАРТРАНСГАЗ -ДЕПОЗИТ П</t>
  </si>
  <si>
    <t xml:space="preserve">492-6 </t>
  </si>
  <si>
    <t xml:space="preserve">492-7 </t>
  </si>
  <si>
    <t>СВЕТОСЛАВ ВЕНЦИСЛАВОВ АТА</t>
  </si>
  <si>
    <t>492-11</t>
  </si>
  <si>
    <t>492-15</t>
  </si>
  <si>
    <t>ICGB AD - ДЕПОЗИТ ЗА БАЛА</t>
  </si>
  <si>
    <t>492-16</t>
  </si>
  <si>
    <t>ICGB AD - ДЕПОЗИТ КАПАЦИТ</t>
  </si>
  <si>
    <t>492-17</t>
  </si>
  <si>
    <t>BURSA ROMANA DE MARRURI S</t>
  </si>
  <si>
    <t>492-18</t>
  </si>
  <si>
    <t>TRANS ADRIATIC PIPELINE A</t>
  </si>
  <si>
    <t>492-19</t>
  </si>
  <si>
    <t>DESFA - ГАРАНЦИЯ ПО ДОГОВ</t>
  </si>
  <si>
    <t>492-20</t>
  </si>
  <si>
    <t>ДЕПОЗИТ ЗА ПЛАЩАНЕ ЗА ОФИ</t>
  </si>
  <si>
    <t>492-21</t>
  </si>
  <si>
    <t xml:space="preserve">SOCAR TRADING GAS AND POWER-ДЕПОЗИТ ЗА </t>
  </si>
  <si>
    <t>R.J.O`BRRIEN LIMITED UNITED KINGDOM</t>
  </si>
  <si>
    <t>Каса</t>
  </si>
  <si>
    <t>Банка лв.</t>
  </si>
  <si>
    <t>Банка евро.</t>
  </si>
  <si>
    <t>Проверка</t>
  </si>
  <si>
    <t>101-1</t>
  </si>
  <si>
    <t>ОК</t>
  </si>
  <si>
    <t xml:space="preserve">ПРЕДЛОЖЕНИЕ ОТ ДАНИЕЛ </t>
  </si>
  <si>
    <t>112-1</t>
  </si>
  <si>
    <t xml:space="preserve">Резерв от преоценка </t>
  </si>
  <si>
    <t xml:space="preserve">122-1 </t>
  </si>
  <si>
    <t>НЕРАЗПРЕДЕЛЕНА ПЕЧАЛБА ОТ 2011</t>
  </si>
  <si>
    <t xml:space="preserve">122-2 </t>
  </si>
  <si>
    <t>НЕРАЗПРЕДЕЛЕНА ПЕЧАЛБА 2012</t>
  </si>
  <si>
    <t xml:space="preserve">122-3 </t>
  </si>
  <si>
    <t>НЕРАЗПРЕДЕЛЕНА ПЕЧАЛБА ОТ 2013</t>
  </si>
  <si>
    <t xml:space="preserve">122-5 </t>
  </si>
  <si>
    <t>НЕРАЗПРЕДЕЛЕНА ПЕЧАЛБА ОТ 2014</t>
  </si>
  <si>
    <t xml:space="preserve">122-6 </t>
  </si>
  <si>
    <t>НЕРАЗПРЕДЕЛЕНА ПЕЧАЛБА ОТ 2015</t>
  </si>
  <si>
    <t xml:space="preserve">122-8 </t>
  </si>
  <si>
    <t>НЕРАЗПРЕДЕЛЕНА ПЕЧАЛБА ОТ 2017</t>
  </si>
  <si>
    <t xml:space="preserve">122-9 </t>
  </si>
  <si>
    <t>НЕРАЗПРЕДЕЛЕНА ПЕЧЕЛБА ОТ 2018</t>
  </si>
  <si>
    <t>122-10</t>
  </si>
  <si>
    <t>НЕРАЗПРЕДЕЛЕНА ПЕЧАЛБА ОТ 2019</t>
  </si>
  <si>
    <t>122-11</t>
  </si>
  <si>
    <t>НЕРАЗПРЕДЕЛЕНА ПЕЧАЛБА ОТ 2020</t>
  </si>
  <si>
    <t>122-12</t>
  </si>
  <si>
    <t>НЕРАЗПРЕДЕЛЕНА ПЕЧАЛБА ОТ 2021</t>
  </si>
  <si>
    <t>122-13</t>
  </si>
  <si>
    <t>НЕРАЗПРЕДЕЛЕНА ПЕЧАЛБА ОТ 2022</t>
  </si>
  <si>
    <t>123-1</t>
  </si>
  <si>
    <t>текуща печалба</t>
  </si>
  <si>
    <t>159-1</t>
  </si>
  <si>
    <t>ЕУРАТЕК ФИНАНС АД -Д-Р ЗА ЛИЗИНГ Щ 03DL_005817-Л.АВТ. ШКОДА СВ0796СА</t>
  </si>
  <si>
    <t>159-2</t>
  </si>
  <si>
    <t>ЕУРАТЕК ФИНАНС АД -Д-Р ЗА ЛИЗИНГ Щ 03DL_005818-Л.АВТ. ШКОДА СВ0797СА</t>
  </si>
  <si>
    <t>159-4</t>
  </si>
  <si>
    <t>АУТО БОХЕМИЯ АД Д.Р  ЗА ЛИЗИНГ Л.АВТОМОБИЛ  ШКОДА  РАПИД 04-L-010682 03.11.2021</t>
  </si>
  <si>
    <t>159-5</t>
  </si>
  <si>
    <t>М ЛИЗИНГ  ЕАД</t>
  </si>
  <si>
    <t>159-6</t>
  </si>
  <si>
    <t>ВФС БЪЛГАРИЯ ЕООД Д-Р ЗА ЛИЗИНГ 3100423-1 ЗА VOLVO FH 4X2T YV2RT40A6PB425130 СВ8835ХВ</t>
  </si>
  <si>
    <t>159-7</t>
  </si>
  <si>
    <t>ВФС БЪЛГАРИЯ ЕООД Д-Р ЗА ЛИЗИНГ 3159406-1 ЗА VOLVO FH 4X2 YV2RT40AXPB441623 СВ8160ХН</t>
  </si>
  <si>
    <t>151-12</t>
  </si>
  <si>
    <t>151-14</t>
  </si>
  <si>
    <t>БУЛТРЕЙД КОРПОРЕЙШЪН ЕООД</t>
  </si>
  <si>
    <t>151-16</t>
  </si>
  <si>
    <t xml:space="preserve">АТОМЕНЕРГОРЕМОНТ АД      </t>
  </si>
  <si>
    <t>151-18</t>
  </si>
  <si>
    <t xml:space="preserve">МИНА СТАНЯНЦИ ЕАД        </t>
  </si>
  <si>
    <t>151-21</t>
  </si>
  <si>
    <t xml:space="preserve">КОРНИКОМ ООД             </t>
  </si>
  <si>
    <t>151-22</t>
  </si>
  <si>
    <t xml:space="preserve">ТРЕЙД ДИ 2004  ЕООД      </t>
  </si>
  <si>
    <t>151-23</t>
  </si>
  <si>
    <t xml:space="preserve">ТОПЛОФИКАЦИЯ ВРАЦА ЕАД   </t>
  </si>
  <si>
    <t>151-25</t>
  </si>
  <si>
    <t>151-26</t>
  </si>
  <si>
    <t>ЕНЕРГОИНВЕСТИНЖЕНЕРИНГ ЕО</t>
  </si>
  <si>
    <t>151-27</t>
  </si>
  <si>
    <t>АТОМЕНЕРГОРЕМОНТ АД - ЗАЕ</t>
  </si>
  <si>
    <t>151-28</t>
  </si>
  <si>
    <t xml:space="preserve">СА.И.Е. ЕООД             </t>
  </si>
  <si>
    <t>151-30</t>
  </si>
  <si>
    <t xml:space="preserve">ЧЕСТИЙМ  ЕООД            </t>
  </si>
  <si>
    <t>151-33</t>
  </si>
  <si>
    <t>151-35</t>
  </si>
  <si>
    <t>НОМАД ЕНЕРДЖИКЪМПАНИ ЕООД</t>
  </si>
  <si>
    <t>151-37</t>
  </si>
  <si>
    <t xml:space="preserve">ПРО ТРЕЙД ФИНАНС КОНСУЛТ </t>
  </si>
  <si>
    <t>151-39</t>
  </si>
  <si>
    <t xml:space="preserve">ПОРТОВИ ФЛОТ СОФИЯ       </t>
  </si>
  <si>
    <t>151-40</t>
  </si>
  <si>
    <t xml:space="preserve">КОНСОРЦИУМ ЕНЕРГИЯ МК АД </t>
  </si>
  <si>
    <t>151-43</t>
  </si>
  <si>
    <t>БУЛГАРХИДРОПОНИК ООД ЗАЕМ</t>
  </si>
  <si>
    <t>151-44</t>
  </si>
  <si>
    <t>ХИДРО ПАУЪР ЮТИЛИТИС  ЕОО</t>
  </si>
  <si>
    <t xml:space="preserve">401-2 </t>
  </si>
  <si>
    <t>ВЪГЛЕДОБИВ БОБОВ ДОЛ ЕООД</t>
  </si>
  <si>
    <t xml:space="preserve">401-3 </t>
  </si>
  <si>
    <t xml:space="preserve">401-4 </t>
  </si>
  <si>
    <t xml:space="preserve">МИНА БЕЛИ БРЕГ АД        </t>
  </si>
  <si>
    <t>401-94</t>
  </si>
  <si>
    <t xml:space="preserve">БДЖ-ТОВАРНИ ПРЕВОЗИ ЕООД </t>
  </si>
  <si>
    <t>401-10</t>
  </si>
  <si>
    <t xml:space="preserve">СМАРТПРО ООД             </t>
  </si>
  <si>
    <t xml:space="preserve">КОРЕКТ ПЛЮС ООД          </t>
  </si>
  <si>
    <t>401-11</t>
  </si>
  <si>
    <t>ЕТ БАЛАРО ТРАНС - КРАСИМИ</t>
  </si>
  <si>
    <t>401-16</t>
  </si>
  <si>
    <t xml:space="preserve">НОТАРИУС ВЕСЕЛА ИВЧЕВА   </t>
  </si>
  <si>
    <t>401-21</t>
  </si>
  <si>
    <t>401-26</t>
  </si>
  <si>
    <t xml:space="preserve">ТБД ТОВАРНИ ПРЕВОЗИ ЕАД  </t>
  </si>
  <si>
    <t>401-27</t>
  </si>
  <si>
    <t xml:space="preserve">ХИЙТ ЕНЕРДЖИ ЕООД        </t>
  </si>
  <si>
    <t>401-31</t>
  </si>
  <si>
    <t xml:space="preserve">ТОП ИНЖЕНЕРИНГ ООД       </t>
  </si>
  <si>
    <t>401-32</t>
  </si>
  <si>
    <t xml:space="preserve">ЛИТЕКС АД                </t>
  </si>
  <si>
    <t>401-33</t>
  </si>
  <si>
    <t>401-34</t>
  </si>
  <si>
    <t xml:space="preserve">ТБС ТРАДИКС ООД          </t>
  </si>
  <si>
    <t>401-35</t>
  </si>
  <si>
    <t xml:space="preserve">БУЛГАРТРАНСГАЗ ЕАД       </t>
  </si>
  <si>
    <t>АЙ ВИ ПИ КОМЪРШЪЛ</t>
  </si>
  <si>
    <t>401-36</t>
  </si>
  <si>
    <t>ГАЗОВ ХЪБ БАЛКАН ЕАД</t>
  </si>
  <si>
    <t xml:space="preserve">ГЛОБЪЛ КОММЕРС 1 ООД     </t>
  </si>
  <si>
    <t>БЪЛГЕРИАН ГАЗ КЪМПАНИ ЕОО</t>
  </si>
  <si>
    <t>401-37</t>
  </si>
  <si>
    <t xml:space="preserve">ВАНЯ КОЙЧЕВА МИЛЧЕВА     </t>
  </si>
  <si>
    <t>ДИ ЕЙЧ ЕЛ ЕКСПРЕС БЪЛГАРИ</t>
  </si>
  <si>
    <t>401-38</t>
  </si>
  <si>
    <t xml:space="preserve">БОРИКА АД                </t>
  </si>
  <si>
    <t xml:space="preserve">ТРАШ ЕНЕРДЖИ ЕООД        </t>
  </si>
  <si>
    <t>ALMAJ, IORDANCHE-SOCIETATE</t>
  </si>
  <si>
    <t>401-39</t>
  </si>
  <si>
    <t xml:space="preserve">СОТ-СИГНАЛНО ОХРАНИТЕЛНА </t>
  </si>
  <si>
    <t>КРИБ-КОНФЕДЕРАЦИЯ НА РАБО</t>
  </si>
  <si>
    <t xml:space="preserve">ИНТЕР ЕКСПРЕС ФРЕЙТ ЕООД </t>
  </si>
  <si>
    <t>СЪСТЕЙНАБЪЛ ЕНЕРДЖИ СЪПЛА</t>
  </si>
  <si>
    <t xml:space="preserve">ОВЕРГАЗ МРЕЖИ АД         </t>
  </si>
  <si>
    <t>401-40</t>
  </si>
  <si>
    <t xml:space="preserve">КОМЕТ ИНВЕСТ ЕООД        </t>
  </si>
  <si>
    <t>А1 БЪЛГАРИЯ ЕАД</t>
  </si>
  <si>
    <t xml:space="preserve">БУЛМАРКЕТ ДМ ЕООД        </t>
  </si>
  <si>
    <t xml:space="preserve">ANRE                     </t>
  </si>
  <si>
    <t>401-41</t>
  </si>
  <si>
    <t>KDD CENTAL SECURITIES CLA</t>
  </si>
  <si>
    <t xml:space="preserve">БУЛГАРГАЗ ЕАД            </t>
  </si>
  <si>
    <t>ТОПЛОФИКАЦИЯ БУРГАС АД</t>
  </si>
  <si>
    <t xml:space="preserve">ГРАНД КЕПИТАЛ ООД        </t>
  </si>
  <si>
    <t>401-42</t>
  </si>
  <si>
    <t xml:space="preserve">ЛЮНИК ЕООД               </t>
  </si>
  <si>
    <t xml:space="preserve">WARTSILA FINLAND OY      </t>
  </si>
  <si>
    <t>АДВОКАТСКО ДРУЖЕСТВО ВЛАД</t>
  </si>
  <si>
    <t>VERTIS ENVIRONMENTAL</t>
  </si>
  <si>
    <t xml:space="preserve">АУТО БОХЕМИЯ АД          </t>
  </si>
  <si>
    <t>401-43</t>
  </si>
  <si>
    <t xml:space="preserve">ГАЛ БИ ООД               </t>
  </si>
  <si>
    <t xml:space="preserve">ЗАД ОЗК  ЗАСТРАХОВАНЕ    </t>
  </si>
  <si>
    <t>401-44</t>
  </si>
  <si>
    <t xml:space="preserve">ЕЛТРАК БЪЛГАРИЯ ЕООД     </t>
  </si>
  <si>
    <t>401-45</t>
  </si>
  <si>
    <t>ЙОАНА СИМЕОНОВА -НОТАРИУС</t>
  </si>
  <si>
    <t xml:space="preserve">КОМСИГ ЕАД               </t>
  </si>
  <si>
    <t>401-46</t>
  </si>
  <si>
    <t xml:space="preserve">SNTGN TRANSGAZ   SA      </t>
  </si>
  <si>
    <t xml:space="preserve">FUTURESTECHS.COM LTD     </t>
  </si>
  <si>
    <t>401-47</t>
  </si>
  <si>
    <t xml:space="preserve">ТНТ БЪЛГАРИЯ ЕООД        </t>
  </si>
  <si>
    <t xml:space="preserve">ТОТАЛ СЪРВИСИС  БЪЛГАРИЯ </t>
  </si>
  <si>
    <t xml:space="preserve">БУЛГАРХИДРОПОНИК ООД     </t>
  </si>
  <si>
    <t>401-48</t>
  </si>
  <si>
    <t>CAN TEKSTIL ENTEGRE</t>
  </si>
  <si>
    <t>MMAB  MAJNABBE MOTOR DIES</t>
  </si>
  <si>
    <t>401-49</t>
  </si>
  <si>
    <t xml:space="preserve">DXT INTERNATIONAL SA     </t>
  </si>
  <si>
    <t xml:space="preserve">WARTSILA HUNGARY KFT BG  </t>
  </si>
  <si>
    <t>401-50</t>
  </si>
  <si>
    <t xml:space="preserve">С ПЛЮС С-С,ТИМЕВА ЕООД   </t>
  </si>
  <si>
    <t xml:space="preserve">НОТАРИУС ДЕНИЦА ГЪРНЕВА  </t>
  </si>
  <si>
    <t xml:space="preserve">МЕРИДИАН ЕООД            </t>
  </si>
  <si>
    <t>401-51</t>
  </si>
  <si>
    <t xml:space="preserve">AIK ENERGY ROMANIA SRL   </t>
  </si>
  <si>
    <t>401-52</t>
  </si>
  <si>
    <t>REGIONAL BUSINESS CENTRES</t>
  </si>
  <si>
    <t>401-53</t>
  </si>
  <si>
    <t>АКТАЕЛ ЕООД</t>
  </si>
  <si>
    <t>УНИВЕРСАЛ 2001 ЕООД</t>
  </si>
  <si>
    <t xml:space="preserve">WARTSILA GREECE S.A      </t>
  </si>
  <si>
    <t>401-56</t>
  </si>
  <si>
    <t>ТОПЛОФИКАЦИЯ-ВТ АД</t>
  </si>
  <si>
    <t>TIBIEL S D.O.O. BEOGRAD</t>
  </si>
  <si>
    <t>412-2</t>
  </si>
  <si>
    <t>КЛИЕНТИ ПО АВАНСИ-ТЕЦ БОБОВ ДОЛ</t>
  </si>
  <si>
    <t>412-8</t>
  </si>
  <si>
    <t>КЛИЕНТИ ПО АВАНСИ-РУСЕ КЕМИКЪЛС АД</t>
  </si>
  <si>
    <t>412-11</t>
  </si>
  <si>
    <t>КЛИЕНТИ ПО АВАНСИ -ДОМИНЕКС ПРО ЕООД</t>
  </si>
  <si>
    <t>412-16</t>
  </si>
  <si>
    <t xml:space="preserve">КЛИЕНТИ ПО АВАНСИ - ДП РЪКОВОДСТВО НА ВЪЗДУШНОТО ДВИЖЕНИЕ </t>
  </si>
  <si>
    <t>412-25</t>
  </si>
  <si>
    <t xml:space="preserve">КЛИЕНТИ ПО АВАНСИ - ТЕНЕКС - С </t>
  </si>
  <si>
    <t>412-28</t>
  </si>
  <si>
    <t>КЛИЕНТИ ПО АВАНСИ - ТРАШ  Енерджи</t>
  </si>
  <si>
    <t>412-30</t>
  </si>
  <si>
    <t>КЛИЕНТИ ПО АВАНСИ - ПРИРОДЕН ГАЗ С ОТЛОЖЕНА ДОСТАВКА</t>
  </si>
  <si>
    <t>Персонал</t>
  </si>
  <si>
    <t xml:space="preserve">Разчети със Социално Осигуряване  </t>
  </si>
  <si>
    <t>Разчети по акциз</t>
  </si>
  <si>
    <t>Разчети с бюджети и др</t>
  </si>
  <si>
    <t xml:space="preserve">ДДС </t>
  </si>
  <si>
    <t>РАзчети по  ЗДДФЛ</t>
  </si>
  <si>
    <t>499-10</t>
  </si>
  <si>
    <t>ТЕЦ БОБОВ ДОЛ АД</t>
  </si>
  <si>
    <t xml:space="preserve">ДАОС                     </t>
  </si>
  <si>
    <t>499-11</t>
  </si>
  <si>
    <t xml:space="preserve">КРЕДИТОРИ ПО ЗАПЛАТИ     </t>
  </si>
  <si>
    <t>499-12</t>
  </si>
  <si>
    <t>СПОРТЕН КОМПЛЕКС БАНЯ-ЦЕД</t>
  </si>
  <si>
    <t>БУЛГАРХИДРОПОНИК-ЦЕСИЯ- З</t>
  </si>
  <si>
    <t>КОЙБА - ЗАДЪЛЖЕНИЯ ПО ЦЕС</t>
  </si>
  <si>
    <t>499-13</t>
  </si>
  <si>
    <t>499-14</t>
  </si>
  <si>
    <t>ТОПЛИФИКАЦИЯ ВЕЛИКО ТЪРНО</t>
  </si>
  <si>
    <t>ТОПЛОФИКАЦИЯ ПЛЕВЕН АД ЗА</t>
  </si>
  <si>
    <t>499-16</t>
  </si>
  <si>
    <t xml:space="preserve">ДОМИНЕКС ПРО ЕООД        </t>
  </si>
  <si>
    <t xml:space="preserve">ВИЕЕ БЪЛГАРИЯ ЕООД       </t>
  </si>
  <si>
    <t>499-17</t>
  </si>
  <si>
    <t xml:space="preserve">ТРУД АД                  </t>
  </si>
  <si>
    <t>499-18</t>
  </si>
  <si>
    <t>ПОРТОВИ ФЛОТ СОФИЯ - ЗАДЪ</t>
  </si>
  <si>
    <t>499-19</t>
  </si>
  <si>
    <t xml:space="preserve">ЛИЙФ МЪРЧЪНТ ЕООД- ЦЕСИЯ </t>
  </si>
  <si>
    <t>499-20</t>
  </si>
  <si>
    <t xml:space="preserve">ДАОС -ЗАДЪЛЖЕНИЕ ПО ЦЕСИЯ                    </t>
  </si>
  <si>
    <t>496-4 ГРАНД СЕКЮРИТИ</t>
  </si>
  <si>
    <t>496-5 ТРАЯЛ БЪЛГАРИЯ</t>
  </si>
  <si>
    <t>496-11 МАХ-2003 ЕООД</t>
  </si>
  <si>
    <t>496-15-4 ТРАЯЛ БЪЛГАРИЯ</t>
  </si>
  <si>
    <t>496-15-7 ТЕЦ БОБОВ ДОЛ АД</t>
  </si>
  <si>
    <t>496-15-11 АТОМЕНЕРГОРЕМОНТ АД</t>
  </si>
  <si>
    <t>496-15-13 МИНА СТАНЯНЦИ ЕАД</t>
  </si>
  <si>
    <t>496-15-15 БУЛТРЕЙДКОРПОРЕЙШЪН ЕООД</t>
  </si>
  <si>
    <t>496-15-16 КОРНИКОМ ЕООД</t>
  </si>
  <si>
    <t>496-15-17 ТРЕЙД-ДИ 2004 ООД</t>
  </si>
  <si>
    <t>496-15-18 ТОПЛОФИКАЦИЯ ВРАЦА ЕАД</t>
  </si>
  <si>
    <t>496-15-20 КАЛИСТА 2004 ЕООД</t>
  </si>
  <si>
    <t>496-15-22 ЕНЕРГОИНВЕСТИНЖЕНЕРИНГ ЕООД</t>
  </si>
  <si>
    <t>496-15-23 АТОМЕНЕРГОРЕМОНТ АД- ЛИХВИ ЗАЕМ ФОРМИРАН ОТ ЦЕСИЯ С ПТФК</t>
  </si>
  <si>
    <t>496-15-24 СА.И.Е. ЕООД</t>
  </si>
  <si>
    <t>496-15-26 ПРО ТРЕЙД ФИНАНС КОНСУЛТ ЕООД Д-Р ОТ 17.09.2021</t>
  </si>
  <si>
    <t>496-15-27 ЧЕСТИЙМ ЕООД</t>
  </si>
  <si>
    <t>496-15-28 НОМАД ЕНЕРДЖИ КЪМПАНИ ЕООД</t>
  </si>
  <si>
    <t>496-15-29 ИНЖ ПРОДЖЕКТ КОНСУЛТ ЕООД</t>
  </si>
  <si>
    <t>496-15-33 ПОРТОВИ ФЛОТ СОФИЯ</t>
  </si>
  <si>
    <t>496-15-34 БУЛГАРХИДРОПОНИК ООД ЛИХВИ ПО ЗАЕМ ОТ  ЦЕСИЯ  С ГЕД</t>
  </si>
  <si>
    <t>496-15-35 ХИДРО ПАУЪР ЮТИЛИТИС ЕООД</t>
  </si>
  <si>
    <t>496-15-36 КОНСОРЦИУМ ЕНЕРГИЯ МК АД</t>
  </si>
  <si>
    <t>496-16-1 ЕЛИТ ГРУП 2003 ООД</t>
  </si>
  <si>
    <t>496-16-2 ВЪГЛЕДОБИВНА КОМПАНИЯ</t>
  </si>
  <si>
    <t>496-16-3 МАГАЗИНИ ЕВРОПА -ЛИХВИ СУБРОГАЦИЯ</t>
  </si>
  <si>
    <t>496-16-4 ТРАЯЛ БЪЛГАРИЯ  ЕООД-СУБРОГАЦИЯ ЛИХВИ</t>
  </si>
  <si>
    <t>496-16-5 ВЪГЛЕДОБИВ ЧЕРНО МОРЕ-СУБРОГАЦИЯ ЛИХВИ</t>
  </si>
  <si>
    <t>496-16-6 БУЛГАРПЛОД СУБРОГАЦИЯ ЛИХВИ</t>
  </si>
  <si>
    <t>496-16-8 КОРНИКОМ ЕООД СУБРОГАЦИЯ ЛИХВИ</t>
  </si>
  <si>
    <t>496-16-9 БРИКЕЛ</t>
  </si>
  <si>
    <t>496-16-10 ТЕЦ МАРИЦА 3</t>
  </si>
  <si>
    <t>496-17-5 ВЪГЛЕДОБИВ БОБОВ ДОЛ ЕАД</t>
  </si>
  <si>
    <t>496-17-8 ОВЕРГАЗ МРЕЖИ АД</t>
  </si>
  <si>
    <t>496-19 МИНА ЧУКУРОВО</t>
  </si>
  <si>
    <t>496-20 ТОПЛОФИКАЦИЯ ПЕРНИК</t>
  </si>
  <si>
    <t>496-22 МИНА ЧЕРНО МОРЕ АД</t>
  </si>
  <si>
    <t>496-23 МИНИ ОТКРИТ ВЪГЛЕДОБИВ АД</t>
  </si>
  <si>
    <t>496-25 ЩАЙН ИНВЕСТИЦИОН ЕООД</t>
  </si>
  <si>
    <t>496-27 ФОРЕСТ КЛЪБ ЕООД</t>
  </si>
  <si>
    <t>496-28 МИНА БАЛКАН 2000 ЕАД</t>
  </si>
  <si>
    <t>496-29 ВЪГЛЕДОБИВ ЧЕРНО МОРЕ ЕООД</t>
  </si>
  <si>
    <t>496-30 МИН ИНДЪСТРИ ЕООД</t>
  </si>
  <si>
    <t>496-32 ФУЛ ДИСТРИБЮШЪН ЕООД</t>
  </si>
  <si>
    <t>496-33 ТРЕЙ ДИ  2004 ООД</t>
  </si>
  <si>
    <t>496-36 ДИМИТЪР ИВАНОВ АБАДЖИЕВ</t>
  </si>
  <si>
    <t>496-37 КАЛИСТА 2004 ЕООД</t>
  </si>
  <si>
    <t>496-38 ТЕЦ БОБОВ ДОЛ АД</t>
  </si>
  <si>
    <t>496-39 ФЛАЙ ПАУЪР ЕООД</t>
  </si>
  <si>
    <t>496-42 Д КОНСЕЙ ЕООД</t>
  </si>
  <si>
    <t>496-43 ИВАЙЛО ГРИГОРОВ АСЕНОВ</t>
  </si>
  <si>
    <t>496-44 ГЛОБАЛ ЕКСПРЕС ЕООД</t>
  </si>
  <si>
    <t>496-46 ЕЛИТ ГРУП ЕООД</t>
  </si>
  <si>
    <t>496-48 МИНА БЕЛИ БРЕГ АД</t>
  </si>
  <si>
    <t>496-49 ГРАНД ЕНЕРДЖИ ДИСТРИБЮШЪН ЕООД - Д-Р М.08.2021</t>
  </si>
  <si>
    <t>496-50 ПРОХОРОВО МАЙНИНГ АД</t>
  </si>
  <si>
    <t>496-51 АЙ ВИ ПИ КОМЪРШЪЛ ЕООД- ЛИХВИ ПО ЗАЕМ ОТ  ЦЕСИЯ</t>
  </si>
  <si>
    <t>496-52 ТОПЛОФИКАЦИЯ ПЛЕВЕН</t>
  </si>
  <si>
    <t>496-53 ЕНЕРГОИНВЕСТИНЖИНЕРИНГ ЕООД</t>
  </si>
  <si>
    <t>496-54 ТОПЛОФИКАЦИЯ БУРГАС АД</t>
  </si>
  <si>
    <t>496-55 АЙ ВИ ПИ КОМЪРШЪЛ - ЛИХВИ ПО ОВЪРДРАФ</t>
  </si>
  <si>
    <t>496-56        КОУЛ ЕНЕРДЖИ ЕООД-ЛИХВИ ПО ОВЪРДРАФТ</t>
  </si>
  <si>
    <t xml:space="preserve">Издател </t>
  </si>
  <si>
    <t xml:space="preserve">Номер </t>
  </si>
  <si>
    <t xml:space="preserve">Пояснения </t>
  </si>
  <si>
    <t xml:space="preserve">МФ-Агенция Митници </t>
  </si>
  <si>
    <t>BG00500C0199/10.08.2011</t>
  </si>
  <si>
    <t>търговия с въглища</t>
  </si>
  <si>
    <t>да</t>
  </si>
  <si>
    <t>МФ-Агенция Митници</t>
  </si>
  <si>
    <t>T47-0586/26.09.2011</t>
  </si>
  <si>
    <t>допълнение към търговия с въглища</t>
  </si>
  <si>
    <t>BG00500S0199/09.10.2019</t>
  </si>
  <si>
    <t>търговия с природен газ</t>
  </si>
  <si>
    <t>Министерство на икономиката</t>
  </si>
  <si>
    <t>1592/08.10.2020 изм. На 03.04.2023</t>
  </si>
  <si>
    <t>търговия на едро с дизелово гориво</t>
  </si>
  <si>
    <t>търговия на дребно с дизелово гориво</t>
  </si>
  <si>
    <t>КЕВР лиценз</t>
  </si>
  <si>
    <t>Л-534-15/28.05.2021</t>
  </si>
  <si>
    <t>ПЕРСОНАЛ към 30.06.2023</t>
  </si>
  <si>
    <t>Номер</t>
  </si>
  <si>
    <t>Номер на звено</t>
  </si>
  <si>
    <t>Име Презиме Фамилия</t>
  </si>
  <si>
    <t>Код на длъжност</t>
  </si>
  <si>
    <t>1</t>
  </si>
  <si>
    <t>***</t>
  </si>
  <si>
    <t>1000-0001-4</t>
  </si>
  <si>
    <t>Димитър Йорданов Иванов</t>
  </si>
  <si>
    <t>Управител</t>
  </si>
  <si>
    <t>2</t>
  </si>
  <si>
    <t>1100-0002-8</t>
  </si>
  <si>
    <t>Александра Христова Ковачка</t>
  </si>
  <si>
    <t>Инвестиционен анализат</t>
  </si>
  <si>
    <t>3</t>
  </si>
  <si>
    <t>1100-0004-5</t>
  </si>
  <si>
    <t>Любка Димитрова Иванова</t>
  </si>
  <si>
    <t>Чистач/хигиенист</t>
  </si>
  <si>
    <t>4</t>
  </si>
  <si>
    <t>1100-0005-9</t>
  </si>
  <si>
    <t>Ирина Димитрова Миланова</t>
  </si>
  <si>
    <t>Ревизор вътр.контрол</t>
  </si>
  <si>
    <t>5</t>
  </si>
  <si>
    <t>1100-0007-6</t>
  </si>
  <si>
    <t>Милена Димитрова Стойчова</t>
  </si>
  <si>
    <t>Специалист УЧР и ТРЗ</t>
  </si>
  <si>
    <t>6</t>
  </si>
  <si>
    <t>1100-0008-4</t>
  </si>
  <si>
    <t>Станислав Иванов Попов</t>
  </si>
  <si>
    <t>Мениджър проучв.на паз</t>
  </si>
  <si>
    <t>7</t>
  </si>
  <si>
    <t>1100-0010-3</t>
  </si>
  <si>
    <t>Аделина Боянова Стоянова</t>
  </si>
  <si>
    <t>Менидж.корп.планиране</t>
  </si>
  <si>
    <t>дата на прекратяване 02.10.2023</t>
  </si>
  <si>
    <t>8</t>
  </si>
  <si>
    <t>1100-0034-3</t>
  </si>
  <si>
    <t>Румяна Велкова Райчева</t>
  </si>
  <si>
    <t>Деловодител</t>
  </si>
  <si>
    <t>9</t>
  </si>
  <si>
    <t>1100-0041-5</t>
  </si>
  <si>
    <t>Лалка Георгиева Влашева</t>
  </si>
  <si>
    <t>Счетоводител</t>
  </si>
  <si>
    <t>10</t>
  </si>
  <si>
    <t>1100-0044-6</t>
  </si>
  <si>
    <t>Жана Милчова Гълъбова</t>
  </si>
  <si>
    <t>Главен счетоводител</t>
  </si>
  <si>
    <t>11</t>
  </si>
  <si>
    <t>1100-0050-4</t>
  </si>
  <si>
    <t>Николай Стайков Хаджийски</t>
  </si>
  <si>
    <t>Юрисконсулт</t>
  </si>
  <si>
    <t>12</t>
  </si>
  <si>
    <t>1100-0053-5</t>
  </si>
  <si>
    <t>Нели Валериева Петрова</t>
  </si>
  <si>
    <t>Опер.,въвежд.данни</t>
  </si>
  <si>
    <t>13</t>
  </si>
  <si>
    <t>1100-0058-3</t>
  </si>
  <si>
    <t>Димитър Иванов Стефанов</t>
  </si>
  <si>
    <t>Технически сътрудник</t>
  </si>
  <si>
    <t>14</t>
  </si>
  <si>
    <t>1100-0080-2</t>
  </si>
  <si>
    <t>Анета Златева Иванова</t>
  </si>
  <si>
    <t>Финансов анализатор</t>
  </si>
  <si>
    <t>15</t>
  </si>
  <si>
    <t>1100-0088-1</t>
  </si>
  <si>
    <t>Виктор Ивайлов Михайлов</t>
  </si>
  <si>
    <t>Финансов ревизор</t>
  </si>
  <si>
    <t>16</t>
  </si>
  <si>
    <t>1100-0110-5</t>
  </si>
  <si>
    <t>Гергана Дончева Иванова</t>
  </si>
  <si>
    <t>Експед.стоки и товари</t>
  </si>
  <si>
    <t>17</t>
  </si>
  <si>
    <t>1300-0006-2</t>
  </si>
  <si>
    <t>Стоян Иванов Николов</t>
  </si>
  <si>
    <t>Мениджър,логистика</t>
  </si>
  <si>
    <t>18</t>
  </si>
  <si>
    <t>1300-0009-3</t>
  </si>
  <si>
    <t>Ивайло Иваноов Симеонов</t>
  </si>
  <si>
    <t>Дисп., газопр./газораз</t>
  </si>
  <si>
    <t>19</t>
  </si>
  <si>
    <t>1400-0016-5</t>
  </si>
  <si>
    <t>Албена Анакиева Петрова</t>
  </si>
  <si>
    <t>Кантарджия</t>
  </si>
  <si>
    <t>20</t>
  </si>
  <si>
    <t>1430-0003-1</t>
  </si>
  <si>
    <t>Петрана Христова Янчева</t>
  </si>
  <si>
    <t>Пробовземач</t>
  </si>
  <si>
    <t>21</t>
  </si>
  <si>
    <t>1430-0037-4</t>
  </si>
  <si>
    <t>Мариана Йорданова Димитрова</t>
  </si>
  <si>
    <t>Лаборант</t>
  </si>
  <si>
    <t>22</t>
  </si>
  <si>
    <t>1430-0064-1</t>
  </si>
  <si>
    <t>Йордан Стойчев Стоянов</t>
  </si>
  <si>
    <t>Контрольор,качество</t>
  </si>
  <si>
    <t>23</t>
  </si>
  <si>
    <t>1430-0065-5</t>
  </si>
  <si>
    <t>Елеонора Методиева Дишова</t>
  </si>
  <si>
    <t>24</t>
  </si>
  <si>
    <t>1430-0068-6</t>
  </si>
  <si>
    <t>Маргарита Йорданова Пурова</t>
  </si>
  <si>
    <t>25</t>
  </si>
  <si>
    <t>1430-0069-7</t>
  </si>
  <si>
    <t>Катя Димитрова Арсова</t>
  </si>
  <si>
    <t>26</t>
  </si>
  <si>
    <t>1430-0070-2</t>
  </si>
  <si>
    <t>Снежана Стефанова Христова</t>
  </si>
  <si>
    <t>27</t>
  </si>
  <si>
    <t>1430-0072-7</t>
  </si>
  <si>
    <t>Веска Иванова Стойнева</t>
  </si>
  <si>
    <t>28</t>
  </si>
  <si>
    <t>1430-0073-0</t>
  </si>
  <si>
    <t>Мариана Стоилова Янева</t>
  </si>
  <si>
    <t>29</t>
  </si>
  <si>
    <t>1430-0133-1</t>
  </si>
  <si>
    <t>Катя Иванова Рабачева</t>
  </si>
  <si>
    <t>30</t>
  </si>
  <si>
    <t>1610-0055-2</t>
  </si>
  <si>
    <t>Райка Тодорова Петрова</t>
  </si>
  <si>
    <t>Магазинер</t>
  </si>
  <si>
    <t>31</t>
  </si>
  <si>
    <t>1610-0056-6</t>
  </si>
  <si>
    <t>Дилияна Страхилова Георгиева</t>
  </si>
  <si>
    <t>32</t>
  </si>
  <si>
    <t>1620-0011-7</t>
  </si>
  <si>
    <t>Росица Стоянова Борисова</t>
  </si>
  <si>
    <t>33</t>
  </si>
  <si>
    <t>1620-0033-0</t>
  </si>
  <si>
    <t>Йоана Цветанова Христова</t>
  </si>
  <si>
    <t>34</t>
  </si>
  <si>
    <t>2000-0014-8</t>
  </si>
  <si>
    <t>Даниела Христова Жаркова-Николова</t>
  </si>
  <si>
    <t>Експерт търговия</t>
  </si>
  <si>
    <t>35</t>
  </si>
  <si>
    <t>Михаил Йорданов Драготинов</t>
  </si>
  <si>
    <t>Гаранции в Пощенска  банка и Инвестбанк</t>
  </si>
  <si>
    <t>1…</t>
  </si>
  <si>
    <t xml:space="preserve">Лизинг </t>
  </si>
  <si>
    <t>ВФС БЪЛГАРИЯ ЕООД Д-Р ЗА ЛИЗИНГ 31594063-1 ЗА VOLVO FH 4X2 YV2RT40AXPB441623 СВ8160ХH</t>
  </si>
  <si>
    <t>КЛЕЩИ ЗА НОСЕНЕ НА СТОМАНОБЕТ</t>
  </si>
  <si>
    <t>КЛЕЩИ ЗА НОСЕНЕ НА РЕЛСИ 44,0</t>
  </si>
  <si>
    <t xml:space="preserve">КИРКО- ПОДБИВКА 69,05 141661 </t>
  </si>
  <si>
    <t>КИРКО - ПОДБИВКА 69,05 141662</t>
  </si>
  <si>
    <t xml:space="preserve">КИРКО-ПОДБИВКА 69,05 141663  </t>
  </si>
  <si>
    <t xml:space="preserve">КИРКО-ПОДБИВКА 69,05 141664  </t>
  </si>
  <si>
    <t>КАМЕРА КУПОЛНА 700TVL LIRDCSH</t>
  </si>
  <si>
    <t xml:space="preserve">ЗАПИСВАЩО УСТРОЙСТВО 141673  </t>
  </si>
  <si>
    <t xml:space="preserve">ЗАПИСВАЩО УСТРОЙСТВО 141674  </t>
  </si>
  <si>
    <t>КЛЕЩИ ЗА НОСЕНЕ НА ДЪРВЕНИ ТР</t>
  </si>
  <si>
    <t>КЛЕЩИ ЗА НОСЕНЕ НА РЕЛСИ  141</t>
  </si>
  <si>
    <t>КЛЕЩИ ЗА НОСЕНЕ НА РЕЛСИ 1416</t>
  </si>
  <si>
    <t>БАГЕР LIBHERR R 912LC  141685</t>
  </si>
  <si>
    <t xml:space="preserve">КОЛЕСЕН БАГЕР БХ-0,3 141686  </t>
  </si>
  <si>
    <t xml:space="preserve">БУЛДОЗЕР ТИП ТД 25Г 141691   </t>
  </si>
  <si>
    <t>БУЛДОЗЕР SD 22  С ПРАВО ГРЕБЛ</t>
  </si>
  <si>
    <t xml:space="preserve">БАГЕР ТИП ЕН 631 141693      </t>
  </si>
  <si>
    <t>ХОРИЗОНТАЛНА ФРЕЗА ТИП У 1405</t>
  </si>
  <si>
    <t xml:space="preserve">ШЕПИНГ МАШИНА 140502         </t>
  </si>
  <si>
    <t xml:space="preserve">СТРУГ УНИВЕРСАЛЕН ТИП С 13 А </t>
  </si>
  <si>
    <t>КРИК ЛАТЕРНА - 0.750КГ 140504</t>
  </si>
  <si>
    <t xml:space="preserve">РЕЛСОПОВДИГАЧ 140505         </t>
  </si>
  <si>
    <t xml:space="preserve">КЛЮЧ ЗА КРИК 140506          </t>
  </si>
  <si>
    <t>КЛЮЧ - "Т" ОБРАЗНА РЪКОХВАТКА</t>
  </si>
  <si>
    <t>ХИДРАВЛИЧЕН РЕЛСОПОВДИГАЧ 140</t>
  </si>
  <si>
    <t>БЕНЗИНОВА ТРАВЕРСОПРОБИВНА МА</t>
  </si>
  <si>
    <t>БОКС КАМЕРА SKC-54KC27X 420TV</t>
  </si>
  <si>
    <t>БОКС КАМЕРА ВГРАДЕН Х27 ВАРИО</t>
  </si>
  <si>
    <t>БЕНЗИНОВА РЕЛСОПРОБИВНА МАШИН</t>
  </si>
  <si>
    <t>БЕНЗИНОВА ТИРФОНОГАЕЧНА МАШИН</t>
  </si>
  <si>
    <t>БЕНЗИНОВА ДИСКОВА РЕЛСООТРЕЗН</t>
  </si>
  <si>
    <t>КЛЕЩИ ЗА НОСЕНЕ  НА ДЪРВЕНИ Т</t>
  </si>
  <si>
    <t xml:space="preserve">ПЪТЕИЗМЕРИТЕЛ 141580         </t>
  </si>
  <si>
    <t>КАЛИБЪР ОБИКН. ЗА М/УРЕЛСИЕ14</t>
  </si>
  <si>
    <t>ТЕРМОМЕТЪР ЗА РЕЛСИ 85,20 142</t>
  </si>
  <si>
    <t xml:space="preserve">ТЕРМОМЕТЪР ЗА РЕЛСИ 142592   </t>
  </si>
  <si>
    <t xml:space="preserve">БЕНЗИНОКОЛОНКА  WAYNE GLOBAL </t>
  </si>
  <si>
    <t>ЕСФП ОЙЛ СИС 1,0 Д- KL 142594</t>
  </si>
  <si>
    <t>КРИК ЛАТЕРНА - 0,750 КГ  46,4</t>
  </si>
  <si>
    <t xml:space="preserve">КРИК ЛАТЕРНА 0.750КГ 142000  </t>
  </si>
  <si>
    <t xml:space="preserve">КРИК ЛАТЕРНА 0.750 КГ 142001 </t>
  </si>
  <si>
    <t xml:space="preserve">КРИК ЛАТЕРНА  0.750КГ 142002 </t>
  </si>
  <si>
    <t>МОТОКАР ДЗ 173 ГРЕЙДЕР 142003</t>
  </si>
  <si>
    <t xml:space="preserve">ФАДРОМА ТОВАРАЧ L 2 142004   </t>
  </si>
  <si>
    <t>КОЛЕСЕН ЧЕЛЕН ТОВАРАЧ  KOMATS</t>
  </si>
  <si>
    <t xml:space="preserve">ПРИНТЕР LEKSMARK 242 52738   </t>
  </si>
  <si>
    <t>ПРИНТЕР HP LASERJET PRO MFP M</t>
  </si>
  <si>
    <t>КОМПЮТЪРНА КОНФИГУРАЦИЯ МОНИТ</t>
  </si>
  <si>
    <t xml:space="preserve">КОМПЮТЪР 286 141554          </t>
  </si>
  <si>
    <t xml:space="preserve">ПРИНТЕР ЕР5ОКРХ1000 141555   </t>
  </si>
  <si>
    <t xml:space="preserve">КОМПЮТЪР ПЕНТИУМ 141582      </t>
  </si>
  <si>
    <t xml:space="preserve">КОМПЮТЪР ТР233ММХ 141601     </t>
  </si>
  <si>
    <t xml:space="preserve">ЛАЗЕРЕН ПРИНТЕР 141613       </t>
  </si>
  <si>
    <t xml:space="preserve">ПРИНТЕР Ш 170 141621         </t>
  </si>
  <si>
    <t xml:space="preserve">ПРИНТЕР НР ДЕК 141637        </t>
  </si>
  <si>
    <t>КОМПЮТЪРНА КОНФИГУРАЦИЯ  LENO</t>
  </si>
  <si>
    <t>АВТОМОБИЛ УАЗ 2051001 РК9124В</t>
  </si>
  <si>
    <t>МЕРЦЕДЕС 312D 2051002 С5388НМ</t>
  </si>
  <si>
    <t>ПЕЖО J5 2051005 СА8420КТ 2051</t>
  </si>
  <si>
    <t xml:space="preserve">ГУМИ ПЕЖО J 5 2051006        </t>
  </si>
  <si>
    <t xml:space="preserve">ТОВАРЕН АВТОМОБИЛ "ВОЛВО" FL </t>
  </si>
  <si>
    <t xml:space="preserve">КОПИРНА МАШИНА CANON IR 1022 </t>
  </si>
  <si>
    <t xml:space="preserve">ОФИС СТОЛ 206003             </t>
  </si>
  <si>
    <t xml:space="preserve">ПРЪСКАЧКА МОТОРНА 2,13KW 20L </t>
  </si>
  <si>
    <t>КОНТЕЙНЕР МЕТАЛЕН ШКАФ ЗА МАШ</t>
  </si>
  <si>
    <t>към 30.09.2023 г.</t>
  </si>
  <si>
    <t>209782.788+88000</t>
  </si>
  <si>
    <t>Лифонт Инвестмънт Лимитид ( ДИВИДЕНТ)</t>
  </si>
  <si>
    <t xml:space="preserve">Застраховка ГО </t>
  </si>
  <si>
    <t>Списък на лицензи и разрешителни  към 30.9.23 / активни /</t>
  </si>
  <si>
    <t>1100-0012-0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</si>
</sst>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dd/m/yyyy\ &quot;г.&quot;;@"/>
  </numFmts>
  <fonts count="20">
    <font>
      <sz val="12"/>
      <name val="Times New Roman"/>
      <charset val="134"/>
    </font>
    <font>
      <sz val="10"/>
      <name val="TmsCyr"/>
      <charset val="204"/>
    </font>
    <font>
      <sz val="10"/>
      <name val="Timok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53"/>
      <name val="Arial"/>
      <family val="2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9.0500000000000007"/>
      <color indexed="10"/>
      <name val="CourierET"/>
      <charset val="204"/>
    </font>
    <font>
      <i/>
      <sz val="11"/>
      <color indexed="8"/>
      <name val="Calibri"/>
      <family val="2"/>
      <charset val="204"/>
    </font>
    <font>
      <i/>
      <sz val="14"/>
      <color indexed="8"/>
      <name val="Courier New"/>
      <family val="3"/>
      <charset val="204"/>
    </font>
    <font>
      <sz val="12"/>
      <color indexed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sz val="9"/>
      <color indexed="81"/>
      <name val="Segoe UI"/>
      <family val="2"/>
      <charset val="204"/>
    </font>
    <font>
      <b/>
      <sz val="9"/>
      <color indexed="81"/>
      <name val="Segoe U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/>
  </cellStyleXfs>
  <cellXfs count="193">
    <xf numFmtId="0" fontId="4" fillId="0" borderId="0" xfId="0" applyFont="1" applyAlignment="1"/>
    <xf numFmtId="0" fontId="5" fillId="0" borderId="0" xfId="5" applyFont="1" applyAlignment="1"/>
    <xf numFmtId="14" fontId="4" fillId="0" borderId="0" xfId="5" applyNumberFormat="1" applyAlignment="1"/>
    <xf numFmtId="0" fontId="4" fillId="2" borderId="0" xfId="5" applyFill="1" applyAlignment="1"/>
    <xf numFmtId="0" fontId="4" fillId="3" borderId="0" xfId="5" applyFill="1" applyAlignment="1"/>
    <xf numFmtId="0" fontId="4" fillId="0" borderId="1" xfId="5" applyBorder="1" applyAlignment="1"/>
    <xf numFmtId="49" fontId="3" fillId="0" borderId="0" xfId="6" applyNumberFormat="1" applyAlignment="1">
      <alignment horizontal="left"/>
    </xf>
    <xf numFmtId="0" fontId="3" fillId="0" borderId="0" xfId="6" applyAlignment="1"/>
    <xf numFmtId="49" fontId="3" fillId="0" borderId="2" xfId="6" applyNumberFormat="1" applyBorder="1" applyAlignment="1">
      <alignment horizontal="center"/>
    </xf>
    <xf numFmtId="49" fontId="3" fillId="0" borderId="1" xfId="6" applyNumberFormat="1" applyBorder="1" applyAlignment="1">
      <alignment horizontal="center"/>
    </xf>
    <xf numFmtId="49" fontId="3" fillId="4" borderId="1" xfId="6" applyNumberFormat="1" applyFill="1" applyBorder="1" applyAlignment="1">
      <alignment horizontal="center"/>
    </xf>
    <xf numFmtId="49" fontId="6" fillId="0" borderId="1" xfId="6" applyNumberFormat="1" applyFont="1" applyBorder="1" applyAlignment="1">
      <alignment horizontal="center"/>
    </xf>
    <xf numFmtId="49" fontId="3" fillId="0" borderId="3" xfId="6" applyNumberFormat="1" applyBorder="1" applyAlignment="1">
      <alignment horizontal="center"/>
    </xf>
    <xf numFmtId="49" fontId="3" fillId="4" borderId="3" xfId="6" applyNumberFormat="1" applyFill="1" applyBorder="1" applyAlignment="1">
      <alignment horizontal="center"/>
    </xf>
    <xf numFmtId="0" fontId="4" fillId="0" borderId="3" xfId="5" applyBorder="1" applyAlignment="1"/>
    <xf numFmtId="49" fontId="3" fillId="0" borderId="0" xfId="6" applyNumberFormat="1" applyAlignment="1">
      <alignment horizontal="center"/>
    </xf>
    <xf numFmtId="0" fontId="4" fillId="0" borderId="1" xfId="5" applyBorder="1" applyAlignment="1">
      <alignment wrapText="1"/>
    </xf>
    <xf numFmtId="0" fontId="4" fillId="0" borderId="3" xfId="5" applyBorder="1" applyAlignment="1">
      <alignment wrapText="1"/>
    </xf>
    <xf numFmtId="0" fontId="7" fillId="5" borderId="4" xfId="2" applyFont="1" applyFill="1" applyBorder="1" applyAlignment="1">
      <alignment vertical="top" wrapText="1"/>
    </xf>
    <xf numFmtId="1" fontId="8" fillId="0" borderId="1" xfId="2" applyNumberFormat="1" applyFont="1" applyBorder="1" applyAlignment="1">
      <alignment horizontal="right" vertical="top" wrapText="1"/>
    </xf>
    <xf numFmtId="3" fontId="8" fillId="6" borderId="1" xfId="2" applyNumberFormat="1" applyFont="1" applyFill="1" applyBorder="1" applyAlignment="1" applyProtection="1">
      <alignment vertical="top"/>
      <protection locked="0"/>
    </xf>
    <xf numFmtId="0" fontId="7" fillId="0" borderId="0" xfId="2" applyFont="1" applyAlignment="1">
      <alignment vertical="top" wrapText="1"/>
    </xf>
    <xf numFmtId="1" fontId="8" fillId="0" borderId="0" xfId="2" applyNumberFormat="1" applyFont="1" applyAlignment="1">
      <alignment horizontal="right" vertical="top" wrapText="1"/>
    </xf>
    <xf numFmtId="3" fontId="8" fillId="0" borderId="1" xfId="2" applyNumberFormat="1" applyFont="1" applyBorder="1" applyAlignment="1" applyProtection="1">
      <alignment vertical="top"/>
      <protection locked="0"/>
    </xf>
    <xf numFmtId="4" fontId="4" fillId="0" borderId="1" xfId="5" applyNumberFormat="1" applyBorder="1" applyAlignment="1"/>
    <xf numFmtId="0" fontId="4" fillId="7" borderId="0" xfId="5" applyFill="1" applyAlignment="1"/>
    <xf numFmtId="1" fontId="7" fillId="5" borderId="4" xfId="2" applyNumberFormat="1" applyFont="1" applyFill="1" applyBorder="1" applyAlignment="1">
      <alignment vertical="top"/>
    </xf>
    <xf numFmtId="0" fontId="4" fillId="0" borderId="5" xfId="5" applyBorder="1" applyAlignment="1"/>
    <xf numFmtId="49" fontId="7" fillId="5" borderId="4" xfId="2" applyNumberFormat="1" applyFont="1" applyFill="1" applyBorder="1" applyAlignment="1">
      <alignment vertical="top" wrapText="1"/>
    </xf>
    <xf numFmtId="4" fontId="4" fillId="0" borderId="3" xfId="5" applyNumberFormat="1" applyBorder="1" applyAlignment="1"/>
    <xf numFmtId="0" fontId="7" fillId="5" borderId="5" xfId="2" applyFont="1" applyFill="1" applyBorder="1" applyAlignment="1">
      <alignment vertical="top" wrapText="1"/>
    </xf>
    <xf numFmtId="1" fontId="7" fillId="5" borderId="4" xfId="2" applyNumberFormat="1" applyFont="1" applyFill="1" applyBorder="1" applyAlignment="1">
      <alignment vertical="top" wrapText="1"/>
    </xf>
    <xf numFmtId="0" fontId="4" fillId="0" borderId="6" xfId="5" applyBorder="1" applyAlignment="1"/>
    <xf numFmtId="4" fontId="4" fillId="2" borderId="0" xfId="5" applyNumberFormat="1" applyFill="1" applyAlignment="1"/>
    <xf numFmtId="49" fontId="8" fillId="0" borderId="1" xfId="2" applyNumberFormat="1" applyFont="1" applyBorder="1" applyAlignment="1">
      <alignment horizontal="right" vertical="top" wrapText="1"/>
    </xf>
    <xf numFmtId="14" fontId="4" fillId="0" borderId="1" xfId="5" applyNumberFormat="1" applyBorder="1" applyAlignment="1"/>
    <xf numFmtId="14" fontId="4" fillId="0" borderId="3" xfId="5" applyNumberFormat="1" applyBorder="1" applyAlignment="1"/>
    <xf numFmtId="0" fontId="4" fillId="0" borderId="7" xfId="5" applyBorder="1" applyAlignment="1"/>
    <xf numFmtId="0" fontId="5" fillId="0" borderId="3" xfId="5" applyFont="1" applyBorder="1" applyAlignment="1"/>
    <xf numFmtId="4" fontId="4" fillId="3" borderId="0" xfId="5" applyNumberFormat="1" applyFill="1" applyAlignment="1"/>
    <xf numFmtId="0" fontId="9" fillId="5" borderId="4" xfId="2" applyFont="1" applyFill="1" applyBorder="1" applyAlignment="1">
      <alignment vertical="top" wrapText="1"/>
    </xf>
    <xf numFmtId="49" fontId="10" fillId="0" borderId="1" xfId="2" applyNumberFormat="1" applyFont="1" applyBorder="1" applyAlignment="1">
      <alignment horizontal="right" vertical="top" wrapText="1"/>
    </xf>
    <xf numFmtId="3" fontId="11" fillId="6" borderId="1" xfId="2" applyNumberFormat="1" applyFont="1" applyFill="1" applyBorder="1" applyAlignment="1" applyProtection="1">
      <alignment vertical="top"/>
      <protection locked="0"/>
    </xf>
    <xf numFmtId="0" fontId="7" fillId="5" borderId="0" xfId="2" applyFont="1" applyFill="1" applyAlignment="1">
      <alignment vertical="top" wrapText="1"/>
    </xf>
    <xf numFmtId="3" fontId="10" fillId="6" borderId="1" xfId="2" applyNumberFormat="1" applyFont="1" applyFill="1" applyBorder="1" applyAlignment="1" applyProtection="1">
      <alignment vertical="top"/>
      <protection locked="0"/>
    </xf>
    <xf numFmtId="0" fontId="12" fillId="0" borderId="0" xfId="5" applyFont="1">
      <alignment vertical="center"/>
    </xf>
    <xf numFmtId="0" fontId="4" fillId="0" borderId="1" xfId="5" applyBorder="1" applyAlignment="1">
      <alignment horizontal="center"/>
    </xf>
    <xf numFmtId="0" fontId="4" fillId="0" borderId="0" xfId="5" applyAlignment="1">
      <alignment horizontal="center"/>
    </xf>
    <xf numFmtId="4" fontId="4" fillId="0" borderId="1" xfId="5" applyNumberFormat="1" applyBorder="1" applyAlignment="1">
      <alignment horizontal="center"/>
    </xf>
    <xf numFmtId="4" fontId="4" fillId="0" borderId="0" xfId="5" applyNumberFormat="1" applyAlignment="1"/>
    <xf numFmtId="4" fontId="5" fillId="0" borderId="1" xfId="5" applyNumberFormat="1" applyFont="1" applyBorder="1" applyAlignment="1"/>
    <xf numFmtId="2" fontId="4" fillId="0" borderId="1" xfId="5" applyNumberFormat="1" applyBorder="1" applyAlignment="1"/>
    <xf numFmtId="0" fontId="13" fillId="0" borderId="6" xfId="5" applyFont="1" applyBorder="1" applyAlignment="1"/>
    <xf numFmtId="0" fontId="13" fillId="8" borderId="6" xfId="5" applyFont="1" applyFill="1" applyBorder="1" applyAlignment="1"/>
    <xf numFmtId="4" fontId="13" fillId="8" borderId="6" xfId="5" applyNumberFormat="1" applyFont="1" applyFill="1" applyBorder="1" applyAlignment="1"/>
    <xf numFmtId="4" fontId="5" fillId="0" borderId="3" xfId="5" applyNumberFormat="1" applyFont="1" applyBorder="1" applyAlignment="1"/>
    <xf numFmtId="0" fontId="7" fillId="5" borderId="8" xfId="2" applyFont="1" applyFill="1" applyBorder="1" applyAlignment="1">
      <alignment vertical="top" wrapText="1"/>
    </xf>
    <xf numFmtId="49" fontId="8" fillId="0" borderId="6" xfId="2" applyNumberFormat="1" applyFont="1" applyBorder="1" applyAlignment="1">
      <alignment horizontal="right" vertical="top" wrapText="1"/>
    </xf>
    <xf numFmtId="0" fontId="14" fillId="0" borderId="1" xfId="5" applyFont="1" applyBorder="1">
      <alignment vertical="center"/>
    </xf>
    <xf numFmtId="0" fontId="14" fillId="0" borderId="3" xfId="5" applyFont="1" applyBorder="1">
      <alignment vertical="center"/>
    </xf>
    <xf numFmtId="3" fontId="15" fillId="6" borderId="1" xfId="2" applyNumberFormat="1" applyFont="1" applyFill="1" applyBorder="1" applyAlignment="1" applyProtection="1">
      <alignment vertical="top"/>
      <protection locked="0"/>
    </xf>
    <xf numFmtId="0" fontId="8" fillId="0" borderId="0" xfId="5" applyFont="1" applyAlignment="1"/>
    <xf numFmtId="0" fontId="8" fillId="0" borderId="0" xfId="2" applyFont="1" applyAlignment="1">
      <alignment horizontal="left" vertical="top" wrapText="1"/>
    </xf>
    <xf numFmtId="0" fontId="8" fillId="0" borderId="0" xfId="2" applyFont="1" applyAlignment="1">
      <alignment vertical="top" wrapText="1"/>
    </xf>
    <xf numFmtId="0" fontId="8" fillId="0" borderId="0" xfId="2" applyFont="1" applyAlignment="1">
      <alignment vertical="top"/>
    </xf>
    <xf numFmtId="0" fontId="11" fillId="0" borderId="0" xfId="2" applyFont="1" applyAlignment="1">
      <alignment horizontal="centerContinuous" vertical="center"/>
    </xf>
    <xf numFmtId="0" fontId="8" fillId="0" borderId="0" xfId="5" applyFont="1" applyAlignment="1">
      <alignment horizontal="centerContinuous" vertical="center"/>
    </xf>
    <xf numFmtId="0" fontId="16" fillId="0" borderId="0" xfId="5" applyFont="1" applyAlignment="1">
      <alignment horizontal="right" vertical="center"/>
    </xf>
    <xf numFmtId="0" fontId="16" fillId="0" borderId="0" xfId="5" applyFont="1" applyAlignment="1">
      <alignment horizontal="centerContinuous" vertical="center"/>
    </xf>
    <xf numFmtId="0" fontId="11" fillId="0" borderId="0" xfId="2" applyFont="1">
      <alignment vertical="center"/>
    </xf>
    <xf numFmtId="0" fontId="11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11" fillId="0" borderId="0" xfId="2" applyFont="1" applyAlignment="1" applyProtection="1">
      <alignment horizontal="centerContinuous" vertical="center"/>
      <protection hidden="1"/>
    </xf>
    <xf numFmtId="0" fontId="11" fillId="0" borderId="0" xfId="2" applyFont="1" applyProtection="1">
      <alignment vertical="center"/>
      <protection hidden="1"/>
    </xf>
    <xf numFmtId="0" fontId="11" fillId="0" borderId="0" xfId="2" applyFont="1" applyAlignment="1" applyProtection="1">
      <alignment horizontal="center" vertical="center"/>
      <protection hidden="1"/>
    </xf>
    <xf numFmtId="0" fontId="8" fillId="0" borderId="0" xfId="2" applyFont="1" applyAlignment="1">
      <alignment vertical="center" wrapText="1"/>
    </xf>
    <xf numFmtId="0" fontId="8" fillId="0" borderId="0" xfId="2" applyFont="1" applyAlignment="1" applyProtection="1">
      <alignment horizontal="centerContinuous" vertical="center"/>
      <protection hidden="1"/>
    </xf>
    <xf numFmtId="0" fontId="8" fillId="0" borderId="0" xfId="2" applyFont="1" applyAlignment="1">
      <alignment horizontal="center" vertical="center"/>
    </xf>
    <xf numFmtId="0" fontId="8" fillId="0" borderId="0" xfId="2" applyFont="1">
      <alignment vertical="center"/>
    </xf>
    <xf numFmtId="0" fontId="11" fillId="0" borderId="0" xfId="2" applyFont="1" applyAlignment="1">
      <alignment horizontal="left" vertical="center" wrapText="1"/>
    </xf>
    <xf numFmtId="0" fontId="8" fillId="0" borderId="0" xfId="5" applyFont="1" applyAlignment="1">
      <alignment vertical="center" wrapText="1"/>
    </xf>
    <xf numFmtId="0" fontId="11" fillId="0" borderId="0" xfId="3" applyFont="1" applyAlignment="1">
      <alignment horizontal="center" vertical="center" wrapText="1"/>
    </xf>
    <xf numFmtId="0" fontId="16" fillId="0" borderId="0" xfId="4" applyFont="1" applyAlignment="1">
      <alignment horizont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top" wrapText="1"/>
    </xf>
    <xf numFmtId="14" fontId="11" fillId="0" borderId="10" xfId="2" applyNumberFormat="1" applyFont="1" applyBorder="1" applyAlignment="1">
      <alignment horizontal="center" vertical="center" wrapText="1"/>
    </xf>
    <xf numFmtId="14" fontId="11" fillId="0" borderId="11" xfId="2" applyNumberFormat="1" applyFont="1" applyBorder="1" applyAlignment="1">
      <alignment horizontal="center" vertical="center" wrapText="1"/>
    </xf>
    <xf numFmtId="49" fontId="11" fillId="0" borderId="9" xfId="2" applyNumberFormat="1" applyFont="1" applyBorder="1" applyAlignment="1">
      <alignment horizontal="center" vertical="center" wrapText="1"/>
    </xf>
    <xf numFmtId="0" fontId="11" fillId="0" borderId="12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top" wrapText="1"/>
    </xf>
    <xf numFmtId="0" fontId="11" fillId="0" borderId="13" xfId="2" applyFont="1" applyBorder="1" applyAlignment="1">
      <alignment horizontal="center" vertical="top" wrapText="1"/>
    </xf>
    <xf numFmtId="49" fontId="11" fillId="0" borderId="12" xfId="2" applyNumberFormat="1" applyFont="1" applyBorder="1" applyAlignment="1">
      <alignment horizontal="center" vertical="center" wrapText="1"/>
    </xf>
    <xf numFmtId="0" fontId="9" fillId="5" borderId="9" xfId="2" applyFont="1" applyFill="1" applyBorder="1" applyAlignment="1">
      <alignment horizontal="left" vertical="top" wrapText="1"/>
    </xf>
    <xf numFmtId="49" fontId="11" fillId="0" borderId="10" xfId="2" applyNumberFormat="1" applyFont="1" applyBorder="1" applyAlignment="1">
      <alignment horizontal="right" vertical="top" wrapText="1"/>
    </xf>
    <xf numFmtId="3" fontId="8" fillId="0" borderId="10" xfId="2" applyNumberFormat="1" applyFont="1" applyBorder="1" applyAlignment="1">
      <alignment vertical="top" wrapText="1"/>
    </xf>
    <xf numFmtId="3" fontId="8" fillId="0" borderId="11" xfId="2" applyNumberFormat="1" applyFont="1" applyBorder="1" applyAlignment="1">
      <alignment vertical="top" wrapText="1"/>
    </xf>
    <xf numFmtId="49" fontId="11" fillId="9" borderId="10" xfId="2" applyNumberFormat="1" applyFont="1" applyFill="1" applyBorder="1" applyAlignment="1">
      <alignment horizontal="right" vertical="top" wrapText="1"/>
    </xf>
    <xf numFmtId="3" fontId="8" fillId="9" borderId="10" xfId="1" applyNumberFormat="1" applyFont="1" applyFill="1" applyBorder="1" applyAlignment="1">
      <alignment vertical="top" wrapText="1"/>
    </xf>
    <xf numFmtId="3" fontId="8" fillId="9" borderId="11" xfId="1" applyNumberFormat="1" applyFont="1" applyFill="1" applyBorder="1" applyAlignment="1">
      <alignment vertical="top" wrapText="1"/>
    </xf>
    <xf numFmtId="0" fontId="8" fillId="0" borderId="1" xfId="2" applyFont="1" applyBorder="1" applyAlignment="1">
      <alignment horizontal="right" vertical="top" wrapText="1"/>
    </xf>
    <xf numFmtId="3" fontId="8" fillId="0" borderId="1" xfId="2" applyNumberFormat="1" applyFont="1" applyBorder="1" applyAlignment="1">
      <alignment vertical="top" wrapText="1"/>
    </xf>
    <xf numFmtId="3" fontId="8" fillId="0" borderId="14" xfId="2" applyNumberFormat="1" applyFont="1" applyBorder="1" applyAlignment="1">
      <alignment vertical="top" wrapText="1"/>
    </xf>
    <xf numFmtId="0" fontId="8" fillId="9" borderId="1" xfId="1" applyFont="1" applyFill="1" applyBorder="1" applyAlignment="1">
      <alignment vertical="top" wrapText="1"/>
    </xf>
    <xf numFmtId="3" fontId="8" fillId="9" borderId="1" xfId="1" applyNumberFormat="1" applyFont="1" applyFill="1" applyBorder="1" applyAlignment="1">
      <alignment vertical="top" wrapText="1"/>
    </xf>
    <xf numFmtId="3" fontId="8" fillId="9" borderId="14" xfId="1" applyNumberFormat="1" applyFont="1" applyFill="1" applyBorder="1" applyAlignment="1">
      <alignment vertical="top" wrapText="1"/>
    </xf>
    <xf numFmtId="3" fontId="8" fillId="6" borderId="14" xfId="2" applyNumberFormat="1" applyFont="1" applyFill="1" applyBorder="1" applyAlignment="1" applyProtection="1">
      <alignment vertical="top"/>
      <protection locked="0"/>
    </xf>
    <xf numFmtId="0" fontId="7" fillId="5" borderId="4" xfId="2" applyFont="1" applyFill="1" applyBorder="1" applyAlignment="1">
      <alignment vertical="top"/>
    </xf>
    <xf numFmtId="0" fontId="17" fillId="5" borderId="4" xfId="2" applyFont="1" applyFill="1" applyBorder="1" applyAlignment="1">
      <alignment horizontal="center" vertical="center"/>
    </xf>
    <xf numFmtId="1" fontId="10" fillId="0" borderId="1" xfId="2" applyNumberFormat="1" applyFont="1" applyBorder="1" applyAlignment="1">
      <alignment horizontal="right" vertical="center" wrapText="1"/>
    </xf>
    <xf numFmtId="3" fontId="10" fillId="0" borderId="1" xfId="2" applyNumberFormat="1" applyFont="1" applyBorder="1" applyAlignment="1">
      <alignment vertical="center" wrapText="1"/>
    </xf>
    <xf numFmtId="3" fontId="10" fillId="0" borderId="14" xfId="2" applyNumberFormat="1" applyFont="1" applyBorder="1" applyAlignment="1">
      <alignment vertical="center" wrapText="1"/>
    </xf>
    <xf numFmtId="1" fontId="10" fillId="0" borderId="1" xfId="2" applyNumberFormat="1" applyFont="1" applyBorder="1" applyAlignment="1">
      <alignment horizontal="right" vertical="top" wrapText="1"/>
    </xf>
    <xf numFmtId="3" fontId="11" fillId="0" borderId="1" xfId="1" applyNumberFormat="1" applyFont="1" applyBorder="1" applyAlignment="1">
      <alignment vertical="top" wrapText="1"/>
    </xf>
    <xf numFmtId="3" fontId="11" fillId="0" borderId="14" xfId="1" applyNumberFormat="1" applyFont="1" applyBorder="1" applyAlignment="1">
      <alignment vertical="top" wrapText="1"/>
    </xf>
    <xf numFmtId="0" fontId="17" fillId="5" borderId="4" xfId="2" applyFont="1" applyFill="1" applyBorder="1" applyAlignment="1">
      <alignment horizontal="center" vertical="top" wrapText="1"/>
    </xf>
    <xf numFmtId="3" fontId="10" fillId="0" borderId="1" xfId="2" applyNumberFormat="1" applyFont="1" applyBorder="1" applyAlignment="1">
      <alignment vertical="top" wrapText="1"/>
    </xf>
    <xf numFmtId="3" fontId="10" fillId="0" borderId="14" xfId="2" applyNumberFormat="1" applyFont="1" applyBorder="1" applyAlignment="1">
      <alignment vertical="top" wrapText="1"/>
    </xf>
    <xf numFmtId="3" fontId="11" fillId="6" borderId="14" xfId="2" applyNumberFormat="1" applyFont="1" applyFill="1" applyBorder="1" applyAlignment="1" applyProtection="1">
      <alignment vertical="top"/>
      <protection locked="0"/>
    </xf>
    <xf numFmtId="1" fontId="17" fillId="5" borderId="4" xfId="2" applyNumberFormat="1" applyFont="1" applyFill="1" applyBorder="1" applyAlignment="1">
      <alignment horizontal="center" vertical="top"/>
    </xf>
    <xf numFmtId="1" fontId="11" fillId="0" borderId="1" xfId="2" applyNumberFormat="1" applyFont="1" applyBorder="1" applyAlignment="1">
      <alignment horizontal="right" vertical="top" wrapText="1"/>
    </xf>
    <xf numFmtId="3" fontId="8" fillId="0" borderId="1" xfId="1" applyNumberFormat="1" applyFont="1" applyBorder="1" applyAlignment="1">
      <alignment vertical="top" wrapText="1"/>
    </xf>
    <xf numFmtId="3" fontId="8" fillId="0" borderId="14" xfId="1" applyNumberFormat="1" applyFont="1" applyBorder="1" applyAlignment="1">
      <alignment vertical="top" wrapText="1"/>
    </xf>
    <xf numFmtId="1" fontId="7" fillId="5" borderId="4" xfId="1" applyNumberFormat="1" applyFont="1" applyFill="1" applyBorder="1" applyAlignment="1">
      <alignment vertical="top" wrapText="1"/>
    </xf>
    <xf numFmtId="1" fontId="8" fillId="0" borderId="1" xfId="1" applyNumberFormat="1" applyFont="1" applyBorder="1" applyAlignment="1">
      <alignment vertical="top" wrapText="1"/>
    </xf>
    <xf numFmtId="0" fontId="9" fillId="5" borderId="4" xfId="2" applyFont="1" applyFill="1" applyBorder="1" applyAlignment="1">
      <alignment horizontal="center" vertical="top" wrapText="1"/>
    </xf>
    <xf numFmtId="3" fontId="11" fillId="0" borderId="1" xfId="2" applyNumberFormat="1" applyFont="1" applyBorder="1" applyAlignment="1">
      <alignment vertical="top" wrapText="1"/>
    </xf>
    <xf numFmtId="3" fontId="11" fillId="0" borderId="14" xfId="2" applyNumberFormat="1" applyFont="1" applyBorder="1" applyAlignment="1">
      <alignment vertical="top" wrapText="1"/>
    </xf>
    <xf numFmtId="0" fontId="7" fillId="5" borderId="12" xfId="1" applyFont="1" applyFill="1" applyBorder="1" applyAlignment="1">
      <alignment vertical="top"/>
    </xf>
    <xf numFmtId="1" fontId="8" fillId="0" borderId="3" xfId="1" applyNumberFormat="1" applyFont="1" applyBorder="1" applyAlignment="1">
      <alignment vertical="top" wrapText="1"/>
    </xf>
    <xf numFmtId="3" fontId="8" fillId="0" borderId="3" xfId="1" applyNumberFormat="1" applyFont="1" applyBorder="1" applyAlignment="1">
      <alignment vertical="top" wrapText="1"/>
    </xf>
    <xf numFmtId="3" fontId="8" fillId="0" borderId="13" xfId="1" applyNumberFormat="1" applyFont="1" applyBorder="1" applyAlignment="1">
      <alignment vertical="top" wrapText="1"/>
    </xf>
    <xf numFmtId="1" fontId="9" fillId="5" borderId="9" xfId="2" applyNumberFormat="1" applyFont="1" applyFill="1" applyBorder="1" applyAlignment="1">
      <alignment vertical="top" wrapText="1"/>
    </xf>
    <xf numFmtId="1" fontId="11" fillId="0" borderId="10" xfId="2" applyNumberFormat="1" applyFont="1" applyBorder="1" applyAlignment="1">
      <alignment horizontal="right" vertical="top" wrapText="1"/>
    </xf>
    <xf numFmtId="3" fontId="11" fillId="6" borderId="10" xfId="2" applyNumberFormat="1" applyFont="1" applyFill="1" applyBorder="1" applyAlignment="1" applyProtection="1">
      <alignment vertical="top"/>
      <protection locked="0"/>
    </xf>
    <xf numFmtId="3" fontId="11" fillId="6" borderId="11" xfId="2" applyNumberFormat="1" applyFont="1" applyFill="1" applyBorder="1" applyAlignment="1" applyProtection="1">
      <alignment vertical="top"/>
      <protection locked="0"/>
    </xf>
    <xf numFmtId="0" fontId="7" fillId="5" borderId="12" xfId="2" applyFont="1" applyFill="1" applyBorder="1" applyAlignment="1">
      <alignment vertical="top"/>
    </xf>
    <xf numFmtId="1" fontId="11" fillId="0" borderId="3" xfId="2" applyNumberFormat="1" applyFont="1" applyBorder="1" applyAlignment="1">
      <alignment horizontal="right" vertical="top" wrapText="1"/>
    </xf>
    <xf numFmtId="1" fontId="8" fillId="0" borderId="10" xfId="1" applyNumberFormat="1" applyFont="1" applyBorder="1" applyAlignment="1">
      <alignment vertical="top" wrapText="1"/>
    </xf>
    <xf numFmtId="3" fontId="8" fillId="0" borderId="10" xfId="1" applyNumberFormat="1" applyFont="1" applyBorder="1" applyAlignment="1">
      <alignment vertical="top" wrapText="1"/>
    </xf>
    <xf numFmtId="3" fontId="8" fillId="0" borderId="11" xfId="1" applyNumberFormat="1" applyFont="1" applyBorder="1" applyAlignment="1">
      <alignment vertical="top" wrapText="1"/>
    </xf>
    <xf numFmtId="49" fontId="7" fillId="5" borderId="4" xfId="2" applyNumberFormat="1" applyFont="1" applyFill="1" applyBorder="1" applyAlignment="1">
      <alignment vertical="top"/>
    </xf>
    <xf numFmtId="0" fontId="17" fillId="5" borderId="4" xfId="2" applyFont="1" applyFill="1" applyBorder="1" applyAlignment="1">
      <alignment vertical="top" wrapText="1"/>
    </xf>
    <xf numFmtId="49" fontId="11" fillId="0" borderId="1" xfId="2" applyNumberFormat="1" applyFont="1" applyBorder="1" applyAlignment="1">
      <alignment horizontal="right" vertical="top" wrapText="1"/>
    </xf>
    <xf numFmtId="3" fontId="10" fillId="6" borderId="14" xfId="2" applyNumberFormat="1" applyFont="1" applyFill="1" applyBorder="1" applyAlignment="1" applyProtection="1">
      <alignment vertical="top"/>
      <protection locked="0"/>
    </xf>
    <xf numFmtId="0" fontId="9" fillId="5" borderId="12" xfId="2" applyFont="1" applyFill="1" applyBorder="1" applyAlignment="1">
      <alignment vertical="top" wrapText="1"/>
    </xf>
    <xf numFmtId="49" fontId="11" fillId="0" borderId="3" xfId="2" applyNumberFormat="1" applyFont="1" applyBorder="1" applyAlignment="1">
      <alignment horizontal="right" vertical="top" wrapText="1"/>
    </xf>
    <xf numFmtId="3" fontId="11" fillId="0" borderId="3" xfId="2" applyNumberFormat="1" applyFont="1" applyBorder="1" applyAlignment="1">
      <alignment vertical="top" wrapText="1"/>
    </xf>
    <xf numFmtId="3" fontId="11" fillId="0" borderId="13" xfId="2" applyNumberFormat="1" applyFont="1" applyBorder="1" applyAlignment="1">
      <alignment vertical="top" wrapText="1"/>
    </xf>
    <xf numFmtId="0" fontId="9" fillId="5" borderId="9" xfId="2" applyFont="1" applyFill="1" applyBorder="1" applyAlignment="1">
      <alignment vertical="top" wrapText="1"/>
    </xf>
    <xf numFmtId="49" fontId="8" fillId="0" borderId="10" xfId="2" applyNumberFormat="1" applyFont="1" applyBorder="1" applyAlignment="1">
      <alignment horizontal="right" vertical="top" wrapText="1"/>
    </xf>
    <xf numFmtId="1" fontId="8" fillId="0" borderId="1" xfId="2" applyNumberFormat="1" applyFont="1" applyBorder="1" applyAlignment="1">
      <alignment horizontal="right" vertical="center" wrapText="1"/>
    </xf>
    <xf numFmtId="1" fontId="8" fillId="0" borderId="0" xfId="2" applyNumberFormat="1" applyFont="1" applyAlignment="1">
      <alignment vertical="top"/>
    </xf>
    <xf numFmtId="1" fontId="17" fillId="5" borderId="4" xfId="2" applyNumberFormat="1" applyFont="1" applyFill="1" applyBorder="1" applyAlignment="1">
      <alignment vertical="top"/>
    </xf>
    <xf numFmtId="0" fontId="8" fillId="0" borderId="4" xfId="2" applyFont="1" applyBorder="1" applyAlignment="1">
      <alignment vertical="top" wrapText="1"/>
    </xf>
    <xf numFmtId="0" fontId="8" fillId="0" borderId="1" xfId="2" applyFont="1" applyBorder="1" applyAlignment="1">
      <alignment horizontal="left" vertical="top" wrapText="1"/>
    </xf>
    <xf numFmtId="3" fontId="8" fillId="0" borderId="14" xfId="2" applyNumberFormat="1" applyFont="1" applyBorder="1" applyAlignment="1">
      <alignment vertical="top"/>
    </xf>
    <xf numFmtId="1" fontId="17" fillId="5" borderId="4" xfId="2" applyNumberFormat="1" applyFont="1" applyFill="1" applyBorder="1" applyAlignment="1">
      <alignment vertical="top" wrapText="1"/>
    </xf>
    <xf numFmtId="1" fontId="9" fillId="5" borderId="4" xfId="2" applyNumberFormat="1" applyFont="1" applyFill="1" applyBorder="1" applyAlignment="1">
      <alignment vertical="top" wrapText="1"/>
    </xf>
    <xf numFmtId="1" fontId="8" fillId="9" borderId="1" xfId="1" applyNumberFormat="1" applyFont="1" applyFill="1" applyBorder="1" applyAlignment="1">
      <alignment vertical="top"/>
    </xf>
    <xf numFmtId="3" fontId="8" fillId="0" borderId="1" xfId="1" applyNumberFormat="1" applyFont="1" applyBorder="1" applyAlignment="1">
      <alignment vertical="top"/>
    </xf>
    <xf numFmtId="3" fontId="8" fillId="0" borderId="14" xfId="1" applyNumberFormat="1" applyFont="1" applyBorder="1" applyAlignment="1">
      <alignment vertical="top"/>
    </xf>
    <xf numFmtId="1" fontId="7" fillId="5" borderId="4" xfId="1" applyNumberFormat="1" applyFont="1" applyFill="1" applyBorder="1" applyAlignment="1">
      <alignment vertical="top"/>
    </xf>
    <xf numFmtId="1" fontId="8" fillId="0" borderId="1" xfId="1" applyNumberFormat="1" applyFont="1" applyBorder="1" applyAlignment="1">
      <alignment vertical="top"/>
    </xf>
    <xf numFmtId="0" fontId="7" fillId="5" borderId="4" xfId="1" applyFont="1" applyFill="1" applyBorder="1" applyAlignment="1">
      <alignment vertical="top"/>
    </xf>
    <xf numFmtId="1" fontId="7" fillId="5" borderId="12" xfId="1" applyNumberFormat="1" applyFont="1" applyFill="1" applyBorder="1" applyAlignment="1">
      <alignment vertical="top"/>
    </xf>
    <xf numFmtId="1" fontId="8" fillId="0" borderId="3" xfId="1" applyNumberFormat="1" applyFont="1" applyBorder="1" applyAlignment="1">
      <alignment vertical="top"/>
    </xf>
    <xf numFmtId="3" fontId="8" fillId="0" borderId="3" xfId="1" applyNumberFormat="1" applyFont="1" applyBorder="1" applyAlignment="1">
      <alignment vertical="top"/>
    </xf>
    <xf numFmtId="3" fontId="8" fillId="0" borderId="13" xfId="1" applyNumberFormat="1" applyFont="1" applyBorder="1" applyAlignment="1">
      <alignment vertical="top"/>
    </xf>
    <xf numFmtId="0" fontId="9" fillId="5" borderId="15" xfId="2" applyFont="1" applyFill="1" applyBorder="1" applyAlignment="1">
      <alignment vertical="center" wrapText="1"/>
    </xf>
    <xf numFmtId="49" fontId="11" fillId="0" borderId="16" xfId="2" applyNumberFormat="1" applyFont="1" applyBorder="1" applyAlignment="1">
      <alignment horizontal="right" vertical="center" wrapText="1"/>
    </xf>
    <xf numFmtId="3" fontId="11" fillId="0" borderId="16" xfId="2" applyNumberFormat="1" applyFont="1" applyBorder="1" applyAlignment="1">
      <alignment vertical="center" wrapText="1"/>
    </xf>
    <xf numFmtId="3" fontId="11" fillId="0" borderId="17" xfId="2" applyNumberFormat="1" applyFont="1" applyBorder="1" applyAlignment="1">
      <alignment vertical="center" wrapText="1"/>
    </xf>
    <xf numFmtId="49" fontId="9" fillId="5" borderId="15" xfId="2" applyNumberFormat="1" applyFont="1" applyFill="1" applyBorder="1" applyAlignment="1">
      <alignment vertical="center" wrapText="1"/>
    </xf>
    <xf numFmtId="1" fontId="11" fillId="0" borderId="16" xfId="2" applyNumberFormat="1" applyFont="1" applyBorder="1" applyAlignment="1">
      <alignment horizontal="right" vertical="center" wrapText="1"/>
    </xf>
    <xf numFmtId="0" fontId="11" fillId="0" borderId="0" xfId="2" applyFont="1" applyAlignment="1">
      <alignment vertical="top" wrapText="1"/>
    </xf>
    <xf numFmtId="49" fontId="11" fillId="0" borderId="0" xfId="2" applyNumberFormat="1" applyFont="1" applyAlignment="1">
      <alignment vertical="top" wrapText="1"/>
    </xf>
    <xf numFmtId="1" fontId="8" fillId="0" borderId="0" xfId="2" applyNumberFormat="1" applyFont="1" applyAlignment="1">
      <alignment vertical="top" wrapText="1"/>
    </xf>
    <xf numFmtId="0" fontId="15" fillId="0" borderId="0" xfId="2" applyFont="1" applyAlignment="1">
      <alignment vertical="top"/>
    </xf>
    <xf numFmtId="0" fontId="8" fillId="0" borderId="0" xfId="2" applyFont="1" applyAlignment="1" applyProtection="1">
      <alignment horizontal="right" vertical="center" indent="2"/>
      <protection hidden="1"/>
    </xf>
    <xf numFmtId="168" fontId="8" fillId="0" borderId="0" xfId="2" applyNumberFormat="1" applyFont="1" applyAlignment="1">
      <alignment horizontal="left" vertical="center"/>
    </xf>
    <xf numFmtId="0" fontId="8" fillId="0" borderId="0" xfId="2" applyFont="1" applyAlignment="1">
      <alignment horizontal="right" vertical="center" indent="2"/>
    </xf>
    <xf numFmtId="0" fontId="8" fillId="0" borderId="0" xfId="2" applyFont="1" applyAlignment="1" applyProtection="1">
      <alignment vertical="top" wrapText="1"/>
      <protection locked="0"/>
    </xf>
    <xf numFmtId="168" fontId="8" fillId="0" borderId="0" xfId="2" applyNumberFormat="1" applyFont="1" applyAlignment="1">
      <alignment horizontal="left" vertical="center"/>
    </xf>
    <xf numFmtId="0" fontId="8" fillId="0" borderId="0" xfId="2" applyFont="1">
      <alignment vertical="center"/>
    </xf>
    <xf numFmtId="0" fontId="8" fillId="0" borderId="0" xfId="2" applyFont="1" applyAlignment="1">
      <alignment horizontal="left" vertical="center"/>
    </xf>
    <xf numFmtId="0" fontId="8" fillId="0" borderId="0" xfId="2" applyFont="1" applyAlignment="1" applyProtection="1">
      <alignment vertical="top" wrapText="1"/>
      <protection locked="0"/>
    </xf>
    <xf numFmtId="0" fontId="4" fillId="0" borderId="0" xfId="5" applyBorder="1" applyAlignment="1"/>
    <xf numFmtId="4" fontId="4" fillId="0" borderId="0" xfId="5" applyNumberFormat="1" applyBorder="1" applyAlignment="1"/>
    <xf numFmtId="0" fontId="4" fillId="0" borderId="1" xfId="0" applyFont="1" applyBorder="1" applyAlignment="1"/>
    <xf numFmtId="0" fontId="4" fillId="0" borderId="18" xfId="5" applyBorder="1" applyAlignment="1"/>
    <xf numFmtId="4" fontId="5" fillId="0" borderId="0" xfId="5" applyNumberFormat="1" applyFont="1" applyBorder="1" applyAlignment="1"/>
    <xf numFmtId="4" fontId="4" fillId="0" borderId="0" xfId="0" applyNumberFormat="1" applyFont="1" applyAlignment="1"/>
    <xf numFmtId="3" fontId="4" fillId="3" borderId="0" xfId="5" applyNumberFormat="1" applyFill="1" applyAlignment="1"/>
  </cellXfs>
  <cellStyles count="8">
    <cellStyle name="Normal 2" xfId="1" xr:uid="{00000000-0005-0000-0000-000002000000}"/>
    <cellStyle name="Normal_Баланс" xfId="2" xr:uid="{00000000-0005-0000-0000-000007000000}"/>
    <cellStyle name="Normal_Отч.парич.поток" xfId="3" xr:uid="{00000000-0005-0000-0000-000008000000}"/>
    <cellStyle name="Normal_Отч.прих-разх" xfId="4" xr:uid="{00000000-0005-0000-0000-000009000000}"/>
    <cellStyle name="Нормален" xfId="0" builtinId="0"/>
    <cellStyle name="Нормален 2" xfId="6" xr:uid="{00000000-0005-0000-0000-00000B000000}"/>
    <cellStyle name="Нормален 3" xfId="5" xr:uid="{00000000-0005-0000-0000-00000A000000}"/>
    <cellStyle name="Нормален 4" xfId="7" xr:uid="{EF492454-D209-4A14-8225-FFEE1CA2366B}"/>
  </cellStyles>
  <dxfs count="17"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1"/>
        </horizontal>
      </border>
    </dxf>
  </dxfs>
  <tableStyles count="2" defaultTableStyle="TableStyleMedium2" defaultPivotStyle="PivotStyleLight16">
    <tableStyle name="TableStylePreset3_Accent1" pivot="0" count="7" xr9:uid="{0DED6292-D559-41B8-8EDD-878448C6A27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FD6BECEA-D409-42E3-B26D-6622C2DAC658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SUTP\&#1090;&#1080;&#1073;&#1080;&#1077;&#1083;\&#1050;&#1060;&#1053;%20&#1082;&#1098;&#1084;%2030.06.2023%20-%20&#1090;&#1080;&#1073;&#1080;&#1077;&#1083;\&#1060;&#1086;&#1088;&#1084;&#1080;_&#1050;&#1060;&#1053;_god_TIBIEL-6-&#1084;&#1077;&#1089;&#1077;&#1095;&#1080;&#1077;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Начална"/>
      <sheetName val="1-Баланс"/>
      <sheetName val="2-Отчет за доходите"/>
      <sheetName val="3-Отчет за паричния поток"/>
      <sheetName val="4-Отчет за собствения капитал"/>
      <sheetName val="Справка 6"/>
      <sheetName val="Справка 7"/>
      <sheetName val="Справка 8"/>
      <sheetName val="Контроли"/>
      <sheetName val="Показатели"/>
      <sheetName val="Danni"/>
      <sheetName val="Nomenklaturi"/>
    </sheetNames>
    <sheetDataSet>
      <sheetData sheetId="0">
        <row r="2">
          <cell r="AA2">
            <v>45138</v>
          </cell>
        </row>
        <row r="3">
          <cell r="A3" t="str">
            <v>на консолидирана основа</v>
          </cell>
          <cell r="AA3" t="str">
            <v>Жана Милчова Гълъбова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85"/>
  <sheetViews>
    <sheetView topLeftCell="A79" zoomScale="85" zoomScaleNormal="85" workbookViewId="0">
      <selection activeCell="C95" sqref="C95"/>
    </sheetView>
  </sheetViews>
  <sheetFormatPr defaultColWidth="9.25" defaultRowHeight="15.75"/>
  <cols>
    <col min="1" max="1" width="70.75" style="63" customWidth="1"/>
    <col min="2" max="2" width="10.75" style="63" customWidth="1"/>
    <col min="3" max="4" width="15.75" style="63" customWidth="1"/>
    <col min="5" max="5" width="70.75" style="63" customWidth="1"/>
    <col min="6" max="6" width="10.75" style="62" customWidth="1"/>
    <col min="7" max="7" width="15.75" style="63" customWidth="1"/>
    <col min="8" max="8" width="17.125" style="64" customWidth="1"/>
    <col min="9" max="9" width="3.375" style="64" customWidth="1"/>
    <col min="10" max="16384" width="9.25" style="64"/>
  </cols>
  <sheetData>
    <row r="1" spans="1:8" s="61" customFormat="1">
      <c r="A1" s="65" t="s">
        <v>0</v>
      </c>
      <c r="B1" s="66"/>
      <c r="C1" s="66"/>
      <c r="D1" s="66"/>
      <c r="H1" s="67"/>
    </row>
    <row r="2" spans="1:8" s="61" customFormat="1">
      <c r="A2" s="68" t="str">
        <f>CONCATENATE("(",LOWER(reportConsolidation),")")</f>
        <v>(на консолидирана основа)</v>
      </c>
      <c r="B2" s="65"/>
      <c r="C2" s="65"/>
      <c r="D2" s="65"/>
      <c r="E2" s="69"/>
      <c r="F2" s="70"/>
      <c r="G2" s="71"/>
      <c r="H2" s="71"/>
    </row>
    <row r="3" spans="1:8" s="61" customFormat="1">
      <c r="A3" s="66"/>
      <c r="B3" s="72"/>
      <c r="C3" s="72"/>
      <c r="D3" s="72"/>
      <c r="E3" s="73"/>
      <c r="F3" s="74"/>
      <c r="G3" s="75"/>
      <c r="H3" s="75"/>
    </row>
    <row r="4" spans="1:8" s="61" customFormat="1">
      <c r="A4" s="76" t="s">
        <v>1</v>
      </c>
      <c r="B4" s="72"/>
      <c r="C4" s="72"/>
      <c r="D4" s="72"/>
      <c r="H4" s="71"/>
    </row>
    <row r="5" spans="1:8" s="61" customFormat="1">
      <c r="A5" s="76" t="s">
        <v>2</v>
      </c>
      <c r="B5" s="65"/>
      <c r="C5" s="65"/>
      <c r="D5" s="65"/>
      <c r="H5" s="77"/>
    </row>
    <row r="6" spans="1:8" s="61" customFormat="1">
      <c r="A6" s="76" t="s">
        <v>1267</v>
      </c>
      <c r="B6" s="65"/>
      <c r="C6" s="65"/>
      <c r="D6" s="65"/>
      <c r="H6" s="78"/>
    </row>
    <row r="7" spans="1:8" s="61" customFormat="1">
      <c r="A7" s="79"/>
      <c r="B7" s="79"/>
      <c r="C7" s="80"/>
      <c r="D7" s="81"/>
      <c r="E7" s="81"/>
      <c r="F7" s="79"/>
      <c r="G7" s="71"/>
      <c r="H7" s="82" t="s">
        <v>3</v>
      </c>
    </row>
    <row r="8" spans="1:8" ht="31.5">
      <c r="A8" s="83" t="s">
        <v>4</v>
      </c>
      <c r="B8" s="84" t="s">
        <v>5</v>
      </c>
      <c r="C8" s="85" t="s">
        <v>6</v>
      </c>
      <c r="D8" s="86" t="s">
        <v>7</v>
      </c>
      <c r="E8" s="87" t="s">
        <v>8</v>
      </c>
      <c r="F8" s="84" t="s">
        <v>5</v>
      </c>
      <c r="G8" s="85" t="s">
        <v>9</v>
      </c>
      <c r="H8" s="86" t="s">
        <v>10</v>
      </c>
    </row>
    <row r="9" spans="1:8">
      <c r="A9" s="88" t="s">
        <v>11</v>
      </c>
      <c r="B9" s="89" t="s">
        <v>12</v>
      </c>
      <c r="C9" s="89">
        <v>1</v>
      </c>
      <c r="D9" s="90">
        <v>2</v>
      </c>
      <c r="E9" s="91" t="s">
        <v>11</v>
      </c>
      <c r="F9" s="89" t="s">
        <v>12</v>
      </c>
      <c r="G9" s="89">
        <v>1</v>
      </c>
      <c r="H9" s="90">
        <v>2</v>
      </c>
    </row>
    <row r="10" spans="1:8">
      <c r="A10" s="92" t="s">
        <v>13</v>
      </c>
      <c r="B10" s="93"/>
      <c r="C10" s="94"/>
      <c r="D10" s="95"/>
      <c r="E10" s="92" t="s">
        <v>14</v>
      </c>
      <c r="F10" s="96"/>
      <c r="G10" s="97"/>
      <c r="H10" s="98"/>
    </row>
    <row r="11" spans="1:8">
      <c r="A11" s="40" t="s">
        <v>15</v>
      </c>
      <c r="B11" s="99"/>
      <c r="C11" s="100"/>
      <c r="D11" s="101"/>
      <c r="E11" s="40" t="s">
        <v>16</v>
      </c>
      <c r="F11" s="102"/>
      <c r="G11" s="103"/>
      <c r="H11" s="104"/>
    </row>
    <row r="12" spans="1:8">
      <c r="A12" s="18" t="s">
        <v>17</v>
      </c>
      <c r="B12" s="34" t="s">
        <v>18</v>
      </c>
      <c r="C12" s="20">
        <v>176</v>
      </c>
      <c r="D12" s="20">
        <v>115</v>
      </c>
      <c r="E12" s="18" t="s">
        <v>19</v>
      </c>
      <c r="F12" s="19" t="s">
        <v>20</v>
      </c>
      <c r="G12" s="20">
        <v>2005</v>
      </c>
      <c r="H12" s="105">
        <v>2005</v>
      </c>
    </row>
    <row r="13" spans="1:8">
      <c r="A13" s="18" t="s">
        <v>21</v>
      </c>
      <c r="B13" s="34" t="s">
        <v>22</v>
      </c>
      <c r="C13" s="20">
        <v>648</v>
      </c>
      <c r="D13" s="20">
        <v>648</v>
      </c>
      <c r="E13" s="18" t="s">
        <v>23</v>
      </c>
      <c r="F13" s="19" t="s">
        <v>24</v>
      </c>
      <c r="G13" s="20"/>
      <c r="H13" s="105"/>
    </row>
    <row r="14" spans="1:8">
      <c r="A14" s="18" t="s">
        <v>25</v>
      </c>
      <c r="B14" s="34" t="s">
        <v>26</v>
      </c>
      <c r="C14" s="20">
        <v>1290</v>
      </c>
      <c r="D14" s="20">
        <v>1556</v>
      </c>
      <c r="E14" s="18" t="s">
        <v>27</v>
      </c>
      <c r="F14" s="19" t="s">
        <v>28</v>
      </c>
      <c r="G14" s="20"/>
      <c r="H14" s="105"/>
    </row>
    <row r="15" spans="1:8">
      <c r="A15" s="18" t="s">
        <v>29</v>
      </c>
      <c r="B15" s="34" t="s">
        <v>30</v>
      </c>
      <c r="C15" s="20">
        <v>1617</v>
      </c>
      <c r="D15" s="20"/>
      <c r="E15" s="106" t="s">
        <v>31</v>
      </c>
      <c r="F15" s="19" t="s">
        <v>32</v>
      </c>
      <c r="G15" s="20"/>
      <c r="H15" s="105"/>
    </row>
    <row r="16" spans="1:8">
      <c r="A16" s="18" t="s">
        <v>33</v>
      </c>
      <c r="B16" s="34" t="s">
        <v>34</v>
      </c>
      <c r="C16" s="20">
        <v>1870</v>
      </c>
      <c r="D16" s="20">
        <v>1469</v>
      </c>
      <c r="E16" s="106" t="s">
        <v>35</v>
      </c>
      <c r="F16" s="19" t="s">
        <v>36</v>
      </c>
      <c r="G16" s="20"/>
      <c r="H16" s="105"/>
    </row>
    <row r="17" spans="1:13">
      <c r="A17" s="18" t="s">
        <v>37</v>
      </c>
      <c r="B17" s="34" t="s">
        <v>38</v>
      </c>
      <c r="C17" s="20">
        <v>5</v>
      </c>
      <c r="D17" s="20">
        <v>5</v>
      </c>
      <c r="E17" s="106" t="s">
        <v>39</v>
      </c>
      <c r="F17" s="19" t="s">
        <v>40</v>
      </c>
      <c r="G17" s="20"/>
      <c r="H17" s="105"/>
    </row>
    <row r="18" spans="1:13">
      <c r="A18" s="18" t="s">
        <v>41</v>
      </c>
      <c r="B18" s="34" t="s">
        <v>42</v>
      </c>
      <c r="C18" s="20">
        <v>362</v>
      </c>
      <c r="D18" s="20">
        <v>361</v>
      </c>
      <c r="E18" s="107" t="s">
        <v>43</v>
      </c>
      <c r="F18" s="108" t="s">
        <v>44</v>
      </c>
      <c r="G18" s="109">
        <f>G12+G15+G16+G17</f>
        <v>2005</v>
      </c>
      <c r="H18" s="110">
        <f>H12+H15+H16+H17</f>
        <v>2005</v>
      </c>
    </row>
    <row r="19" spans="1:13">
      <c r="A19" s="18" t="s">
        <v>45</v>
      </c>
      <c r="B19" s="34" t="s">
        <v>46</v>
      </c>
      <c r="C19" s="20"/>
      <c r="D19" s="105"/>
      <c r="E19" s="40" t="s">
        <v>47</v>
      </c>
      <c r="F19" s="111"/>
      <c r="G19" s="112"/>
      <c r="H19" s="113"/>
    </row>
    <row r="20" spans="1:13">
      <c r="A20" s="114" t="s">
        <v>48</v>
      </c>
      <c r="B20" s="41" t="s">
        <v>49</v>
      </c>
      <c r="C20" s="115">
        <f>SUM(C12:C19)</f>
        <v>5968</v>
      </c>
      <c r="D20" s="116">
        <f>SUM(D12:D19)</f>
        <v>4154</v>
      </c>
      <c r="E20" s="18" t="s">
        <v>50</v>
      </c>
      <c r="F20" s="19" t="s">
        <v>51</v>
      </c>
      <c r="G20" s="20"/>
      <c r="H20" s="105"/>
    </row>
    <row r="21" spans="1:13">
      <c r="A21" s="40" t="s">
        <v>52</v>
      </c>
      <c r="B21" s="41" t="s">
        <v>53</v>
      </c>
      <c r="C21" s="42"/>
      <c r="D21" s="117">
        <v>306</v>
      </c>
      <c r="E21" s="18" t="s">
        <v>54</v>
      </c>
      <c r="F21" s="19" t="s">
        <v>55</v>
      </c>
      <c r="G21" s="20">
        <v>746</v>
      </c>
      <c r="H21" s="105">
        <v>746</v>
      </c>
    </row>
    <row r="22" spans="1:13">
      <c r="A22" s="40" t="s">
        <v>56</v>
      </c>
      <c r="B22" s="41" t="s">
        <v>57</v>
      </c>
      <c r="C22" s="42"/>
      <c r="D22" s="117"/>
      <c r="E22" s="31" t="s">
        <v>58</v>
      </c>
      <c r="F22" s="19" t="s">
        <v>59</v>
      </c>
      <c r="G22" s="100">
        <f>SUM(G23:G25)</f>
        <v>0</v>
      </c>
      <c r="H22" s="101">
        <f>SUM(H23:H25)</f>
        <v>0</v>
      </c>
      <c r="M22" s="151"/>
    </row>
    <row r="23" spans="1:13">
      <c r="A23" s="40" t="s">
        <v>60</v>
      </c>
      <c r="B23" s="34"/>
      <c r="C23" s="100"/>
      <c r="D23" s="101"/>
      <c r="E23" s="106" t="s">
        <v>61</v>
      </c>
      <c r="F23" s="19" t="s">
        <v>62</v>
      </c>
      <c r="G23" s="20"/>
      <c r="H23" s="105"/>
    </row>
    <row r="24" spans="1:13">
      <c r="A24" s="18" t="s">
        <v>63</v>
      </c>
      <c r="B24" s="34" t="s">
        <v>64</v>
      </c>
      <c r="C24" s="20"/>
      <c r="D24" s="105"/>
      <c r="E24" s="26" t="s">
        <v>65</v>
      </c>
      <c r="F24" s="19" t="s">
        <v>66</v>
      </c>
      <c r="G24" s="20"/>
      <c r="H24" s="105"/>
      <c r="M24" s="151"/>
    </row>
    <row r="25" spans="1:13">
      <c r="A25" s="18" t="s">
        <v>67</v>
      </c>
      <c r="B25" s="34" t="s">
        <v>68</v>
      </c>
      <c r="C25" s="20"/>
      <c r="D25" s="105"/>
      <c r="E25" s="18" t="s">
        <v>69</v>
      </c>
      <c r="F25" s="19" t="s">
        <v>70</v>
      </c>
      <c r="G25" s="20"/>
      <c r="H25" s="105"/>
    </row>
    <row r="26" spans="1:13">
      <c r="A26" s="18" t="s">
        <v>71</v>
      </c>
      <c r="B26" s="34" t="s">
        <v>72</v>
      </c>
      <c r="C26" s="20"/>
      <c r="D26" s="105"/>
      <c r="E26" s="118" t="s">
        <v>73</v>
      </c>
      <c r="F26" s="111" t="s">
        <v>74</v>
      </c>
      <c r="G26" s="115">
        <f>G20+G21+G22</f>
        <v>746</v>
      </c>
      <c r="H26" s="116">
        <f>H20+H21+H22</f>
        <v>746</v>
      </c>
      <c r="M26" s="151"/>
    </row>
    <row r="27" spans="1:13">
      <c r="A27" s="18" t="s">
        <v>75</v>
      </c>
      <c r="B27" s="34" t="s">
        <v>76</v>
      </c>
      <c r="C27" s="20"/>
      <c r="D27" s="105"/>
      <c r="E27" s="40" t="s">
        <v>77</v>
      </c>
      <c r="F27" s="111"/>
      <c r="G27" s="112"/>
      <c r="H27" s="113"/>
    </row>
    <row r="28" spans="1:13">
      <c r="A28" s="114" t="s">
        <v>78</v>
      </c>
      <c r="B28" s="41" t="s">
        <v>79</v>
      </c>
      <c r="C28" s="115">
        <f>SUM(C24:C27)</f>
        <v>0</v>
      </c>
      <c r="D28" s="116">
        <f>SUM(D24:D27)</f>
        <v>0</v>
      </c>
      <c r="E28" s="26" t="s">
        <v>80</v>
      </c>
      <c r="F28" s="19" t="s">
        <v>81</v>
      </c>
      <c r="G28" s="100">
        <f>SUM(G29:G31)</f>
        <v>57394</v>
      </c>
      <c r="H28" s="101">
        <f>SUM(H29:H31)</f>
        <v>57670</v>
      </c>
      <c r="M28" s="151"/>
    </row>
    <row r="29" spans="1:13">
      <c r="A29" s="18"/>
      <c r="B29" s="34"/>
      <c r="C29" s="100"/>
      <c r="D29" s="101"/>
      <c r="E29" s="18" t="s">
        <v>82</v>
      </c>
      <c r="F29" s="19" t="s">
        <v>83</v>
      </c>
      <c r="G29" s="20">
        <v>57394</v>
      </c>
      <c r="H29" s="105">
        <v>57670</v>
      </c>
    </row>
    <row r="30" spans="1:13">
      <c r="A30" s="40" t="s">
        <v>84</v>
      </c>
      <c r="B30" s="34"/>
      <c r="C30" s="100"/>
      <c r="D30" s="101"/>
      <c r="E30" s="31" t="s">
        <v>85</v>
      </c>
      <c r="F30" s="19" t="s">
        <v>86</v>
      </c>
      <c r="G30" s="20"/>
      <c r="H30" s="105"/>
      <c r="M30" s="151"/>
    </row>
    <row r="31" spans="1:13">
      <c r="A31" s="18" t="s">
        <v>87</v>
      </c>
      <c r="B31" s="34" t="s">
        <v>88</v>
      </c>
      <c r="C31" s="20"/>
      <c r="D31" s="105"/>
      <c r="E31" s="18" t="s">
        <v>89</v>
      </c>
      <c r="F31" s="19" t="s">
        <v>90</v>
      </c>
      <c r="G31" s="60"/>
      <c r="H31" s="105"/>
    </row>
    <row r="32" spans="1:13">
      <c r="A32" s="18" t="s">
        <v>91</v>
      </c>
      <c r="B32" s="34" t="s">
        <v>92</v>
      </c>
      <c r="C32" s="20"/>
      <c r="D32" s="105"/>
      <c r="E32" s="26" t="s">
        <v>93</v>
      </c>
      <c r="F32" s="19" t="s">
        <v>94</v>
      </c>
      <c r="G32" s="20">
        <v>36005</v>
      </c>
      <c r="H32" s="105">
        <v>5840</v>
      </c>
      <c r="M32" s="151"/>
    </row>
    <row r="33" spans="1:13">
      <c r="A33" s="114" t="s">
        <v>95</v>
      </c>
      <c r="B33" s="41" t="s">
        <v>96</v>
      </c>
      <c r="C33" s="115">
        <f>C31+C32</f>
        <v>0</v>
      </c>
      <c r="D33" s="116">
        <f>D31+D32</f>
        <v>0</v>
      </c>
      <c r="E33" s="106" t="s">
        <v>97</v>
      </c>
      <c r="F33" s="19" t="s">
        <v>98</v>
      </c>
      <c r="G33" s="20"/>
      <c r="H33" s="105"/>
    </row>
    <row r="34" spans="1:13">
      <c r="A34" s="40" t="s">
        <v>99</v>
      </c>
      <c r="B34" s="34"/>
      <c r="C34" s="100"/>
      <c r="D34" s="101"/>
      <c r="E34" s="118" t="s">
        <v>100</v>
      </c>
      <c r="F34" s="111" t="s">
        <v>101</v>
      </c>
      <c r="G34" s="115">
        <f>G28+G32+G33</f>
        <v>93399</v>
      </c>
      <c r="H34" s="116">
        <f>H28+H32+H33</f>
        <v>63510</v>
      </c>
    </row>
    <row r="35" spans="1:13">
      <c r="A35" s="18" t="s">
        <v>102</v>
      </c>
      <c r="B35" s="34" t="s">
        <v>103</v>
      </c>
      <c r="C35" s="100">
        <f>SUM(C36:C39)</f>
        <v>2000</v>
      </c>
      <c r="D35" s="101">
        <f>SUM(D36:D39)</f>
        <v>2000</v>
      </c>
      <c r="E35" s="18"/>
      <c r="F35" s="119"/>
      <c r="G35" s="120"/>
      <c r="H35" s="121"/>
    </row>
    <row r="36" spans="1:13">
      <c r="A36" s="18" t="s">
        <v>104</v>
      </c>
      <c r="B36" s="34" t="s">
        <v>105</v>
      </c>
      <c r="C36" s="20">
        <v>2000</v>
      </c>
      <c r="D36" s="105">
        <v>2000</v>
      </c>
      <c r="E36" s="122"/>
      <c r="F36" s="123"/>
      <c r="G36" s="120"/>
      <c r="H36" s="121"/>
    </row>
    <row r="37" spans="1:13">
      <c r="A37" s="18" t="s">
        <v>106</v>
      </c>
      <c r="B37" s="34" t="s">
        <v>107</v>
      </c>
      <c r="C37" s="20"/>
      <c r="D37" s="105"/>
      <c r="E37" s="124" t="s">
        <v>108</v>
      </c>
      <c r="F37" s="119" t="s">
        <v>109</v>
      </c>
      <c r="G37" s="125">
        <f>G26+G18+G34</f>
        <v>96150</v>
      </c>
      <c r="H37" s="126">
        <f>H26+H18+H34</f>
        <v>66261</v>
      </c>
    </row>
    <row r="38" spans="1:13">
      <c r="A38" s="18" t="s">
        <v>110</v>
      </c>
      <c r="B38" s="34" t="s">
        <v>111</v>
      </c>
      <c r="C38" s="20"/>
      <c r="D38" s="105"/>
      <c r="E38" s="18"/>
      <c r="F38" s="119"/>
      <c r="G38" s="120"/>
      <c r="H38" s="121"/>
      <c r="M38" s="151"/>
    </row>
    <row r="39" spans="1:13">
      <c r="A39" s="18" t="s">
        <v>112</v>
      </c>
      <c r="B39" s="34" t="s">
        <v>113</v>
      </c>
      <c r="C39" s="20"/>
      <c r="D39" s="105"/>
      <c r="E39" s="127"/>
      <c r="F39" s="128"/>
      <c r="G39" s="129"/>
      <c r="H39" s="130"/>
    </row>
    <row r="40" spans="1:13">
      <c r="A40" s="18" t="s">
        <v>114</v>
      </c>
      <c r="B40" s="34" t="s">
        <v>115</v>
      </c>
      <c r="C40" s="100">
        <f>C41+C42+C44</f>
        <v>0</v>
      </c>
      <c r="D40" s="101">
        <f>D41+D42+D44</f>
        <v>0</v>
      </c>
      <c r="E40" s="131" t="s">
        <v>116</v>
      </c>
      <c r="F40" s="132" t="s">
        <v>117</v>
      </c>
      <c r="G40" s="133"/>
      <c r="H40" s="134"/>
      <c r="M40" s="151"/>
    </row>
    <row r="41" spans="1:13">
      <c r="A41" s="18" t="s">
        <v>118</v>
      </c>
      <c r="B41" s="34" t="s">
        <v>119</v>
      </c>
      <c r="C41" s="20"/>
      <c r="D41" s="105"/>
      <c r="E41" s="135"/>
      <c r="F41" s="136"/>
      <c r="G41" s="129"/>
      <c r="H41" s="130"/>
    </row>
    <row r="42" spans="1:13">
      <c r="A42" s="18" t="s">
        <v>120</v>
      </c>
      <c r="B42" s="34" t="s">
        <v>121</v>
      </c>
      <c r="C42" s="20"/>
      <c r="D42" s="105"/>
      <c r="E42" s="131" t="s">
        <v>122</v>
      </c>
      <c r="F42" s="137"/>
      <c r="G42" s="138"/>
      <c r="H42" s="139"/>
    </row>
    <row r="43" spans="1:13">
      <c r="A43" s="18" t="s">
        <v>123</v>
      </c>
      <c r="B43" s="34" t="s">
        <v>124</v>
      </c>
      <c r="C43" s="20"/>
      <c r="D43" s="105"/>
      <c r="E43" s="40" t="s">
        <v>125</v>
      </c>
      <c r="F43" s="123"/>
      <c r="G43" s="120"/>
      <c r="H43" s="121"/>
    </row>
    <row r="44" spans="1:13">
      <c r="A44" s="18" t="s">
        <v>126</v>
      </c>
      <c r="B44" s="34" t="s">
        <v>127</v>
      </c>
      <c r="C44" s="20"/>
      <c r="D44" s="105"/>
      <c r="E44" s="106" t="s">
        <v>128</v>
      </c>
      <c r="F44" s="19" t="s">
        <v>129</v>
      </c>
      <c r="G44" s="20"/>
      <c r="H44" s="105"/>
      <c r="M44" s="151"/>
    </row>
    <row r="45" spans="1:13">
      <c r="A45" s="18" t="s">
        <v>130</v>
      </c>
      <c r="B45" s="34" t="s">
        <v>131</v>
      </c>
      <c r="C45" s="20">
        <v>1207</v>
      </c>
      <c r="D45" s="105">
        <v>36728</v>
      </c>
      <c r="E45" s="140" t="s">
        <v>132</v>
      </c>
      <c r="F45" s="19" t="s">
        <v>133</v>
      </c>
      <c r="G45" s="20">
        <v>448</v>
      </c>
      <c r="H45" s="105">
        <v>137</v>
      </c>
    </row>
    <row r="46" spans="1:13">
      <c r="A46" s="141" t="s">
        <v>134</v>
      </c>
      <c r="B46" s="41" t="s">
        <v>135</v>
      </c>
      <c r="C46" s="115">
        <f>C35+C40+C45</f>
        <v>3207</v>
      </c>
      <c r="D46" s="116">
        <f>D35+D40+D45</f>
        <v>38728</v>
      </c>
      <c r="E46" s="31" t="s">
        <v>136</v>
      </c>
      <c r="F46" s="19" t="s">
        <v>137</v>
      </c>
      <c r="G46" s="20"/>
      <c r="H46" s="105"/>
      <c r="M46" s="151"/>
    </row>
    <row r="47" spans="1:13">
      <c r="A47" s="40" t="s">
        <v>138</v>
      </c>
      <c r="B47" s="142"/>
      <c r="C47" s="125"/>
      <c r="D47" s="126"/>
      <c r="E47" s="18" t="s">
        <v>139</v>
      </c>
      <c r="F47" s="19" t="s">
        <v>140</v>
      </c>
      <c r="G47" s="20"/>
      <c r="H47" s="105"/>
    </row>
    <row r="48" spans="1:13">
      <c r="A48" s="18" t="s">
        <v>141</v>
      </c>
      <c r="B48" s="34" t="s">
        <v>142</v>
      </c>
      <c r="C48" s="20"/>
      <c r="D48" s="105"/>
      <c r="E48" s="31" t="s">
        <v>143</v>
      </c>
      <c r="F48" s="19" t="s">
        <v>144</v>
      </c>
      <c r="G48" s="20"/>
      <c r="H48" s="105"/>
      <c r="M48" s="151"/>
    </row>
    <row r="49" spans="1:13">
      <c r="A49" s="18" t="s">
        <v>145</v>
      </c>
      <c r="B49" s="34" t="s">
        <v>146</v>
      </c>
      <c r="C49" s="20"/>
      <c r="D49" s="105"/>
      <c r="E49" s="18" t="s">
        <v>147</v>
      </c>
      <c r="F49" s="19" t="s">
        <v>148</v>
      </c>
      <c r="G49" s="20"/>
      <c r="H49" s="105"/>
    </row>
    <row r="50" spans="1:13">
      <c r="A50" s="18" t="s">
        <v>149</v>
      </c>
      <c r="B50" s="34" t="s">
        <v>150</v>
      </c>
      <c r="C50" s="20"/>
      <c r="D50" s="105"/>
      <c r="E50" s="31" t="s">
        <v>48</v>
      </c>
      <c r="F50" s="111" t="s">
        <v>151</v>
      </c>
      <c r="G50" s="100">
        <f>SUM(G44:G49)</f>
        <v>448</v>
      </c>
      <c r="H50" s="101">
        <f>SUM(H44:H49)</f>
        <v>137</v>
      </c>
    </row>
    <row r="51" spans="1:13">
      <c r="A51" s="18" t="s">
        <v>75</v>
      </c>
      <c r="B51" s="34" t="s">
        <v>152</v>
      </c>
      <c r="C51" s="20"/>
      <c r="D51" s="105"/>
      <c r="E51" s="18"/>
      <c r="F51" s="19"/>
      <c r="G51" s="100"/>
      <c r="H51" s="101"/>
    </row>
    <row r="52" spans="1:13">
      <c r="A52" s="114" t="s">
        <v>153</v>
      </c>
      <c r="B52" s="41" t="s">
        <v>154</v>
      </c>
      <c r="C52" s="115">
        <f>SUM(C48:C51)</f>
        <v>0</v>
      </c>
      <c r="D52" s="116">
        <f>SUM(D48:D51)</f>
        <v>0</v>
      </c>
      <c r="E52" s="31" t="s">
        <v>155</v>
      </c>
      <c r="F52" s="111" t="s">
        <v>156</v>
      </c>
      <c r="G52" s="20"/>
      <c r="H52" s="105"/>
    </row>
    <row r="53" spans="1:13">
      <c r="A53" s="18" t="s">
        <v>157</v>
      </c>
      <c r="B53" s="41"/>
      <c r="C53" s="100"/>
      <c r="D53" s="101"/>
      <c r="E53" s="18" t="s">
        <v>158</v>
      </c>
      <c r="F53" s="111" t="s">
        <v>159</v>
      </c>
      <c r="G53" s="20"/>
      <c r="H53" s="105"/>
    </row>
    <row r="54" spans="1:13">
      <c r="A54" s="40" t="s">
        <v>160</v>
      </c>
      <c r="B54" s="41" t="s">
        <v>161</v>
      </c>
      <c r="C54" s="44"/>
      <c r="D54" s="143"/>
      <c r="E54" s="18" t="s">
        <v>162</v>
      </c>
      <c r="F54" s="111" t="s">
        <v>163</v>
      </c>
      <c r="G54" s="20"/>
      <c r="H54" s="105"/>
    </row>
    <row r="55" spans="1:13">
      <c r="A55" s="40" t="s">
        <v>164</v>
      </c>
      <c r="B55" s="41" t="s">
        <v>165</v>
      </c>
      <c r="C55" s="44">
        <v>22</v>
      </c>
      <c r="D55" s="143">
        <v>22</v>
      </c>
      <c r="E55" s="18" t="s">
        <v>166</v>
      </c>
      <c r="F55" s="111" t="s">
        <v>167</v>
      </c>
      <c r="G55" s="20"/>
      <c r="H55" s="105"/>
    </row>
    <row r="56" spans="1:13">
      <c r="A56" s="144" t="s">
        <v>168</v>
      </c>
      <c r="B56" s="145" t="s">
        <v>169</v>
      </c>
      <c r="C56" s="146">
        <f>C20+C21+C22+C28+C33+C46+C52+C54+C55</f>
        <v>9197</v>
      </c>
      <c r="D56" s="147">
        <f>D20+D21+D22+D28+D33+D46+D52+D54+D55</f>
        <v>43210</v>
      </c>
      <c r="E56" s="40" t="s">
        <v>170</v>
      </c>
      <c r="F56" s="119" t="s">
        <v>171</v>
      </c>
      <c r="G56" s="125">
        <f>G50+G52+G53+G54+G55</f>
        <v>448</v>
      </c>
      <c r="H56" s="126">
        <f>H50+H52+H53+H54+H55</f>
        <v>137</v>
      </c>
      <c r="M56" s="151"/>
    </row>
    <row r="57" spans="1:13">
      <c r="A57" s="148" t="s">
        <v>172</v>
      </c>
      <c r="B57" s="149"/>
      <c r="C57" s="94"/>
      <c r="D57" s="95"/>
      <c r="E57" s="148" t="s">
        <v>173</v>
      </c>
      <c r="F57" s="132"/>
      <c r="G57" s="94"/>
      <c r="H57" s="95"/>
    </row>
    <row r="58" spans="1:13">
      <c r="A58" s="40" t="s">
        <v>174</v>
      </c>
      <c r="B58" s="142"/>
      <c r="C58" s="125"/>
      <c r="D58" s="126"/>
      <c r="E58" s="40" t="s">
        <v>125</v>
      </c>
      <c r="F58" s="19"/>
      <c r="G58" s="100"/>
      <c r="H58" s="101"/>
      <c r="M58" s="151"/>
    </row>
    <row r="59" spans="1:13" ht="31.5">
      <c r="A59" s="18" t="s">
        <v>175</v>
      </c>
      <c r="B59" s="34" t="s">
        <v>176</v>
      </c>
      <c r="C59" s="20">
        <v>26</v>
      </c>
      <c r="D59" s="105">
        <v>26</v>
      </c>
      <c r="E59" s="31" t="s">
        <v>177</v>
      </c>
      <c r="F59" s="150" t="s">
        <v>178</v>
      </c>
      <c r="G59" s="20"/>
      <c r="H59" s="105"/>
    </row>
    <row r="60" spans="1:13">
      <c r="A60" s="18" t="s">
        <v>179</v>
      </c>
      <c r="B60" s="34" t="s">
        <v>180</v>
      </c>
      <c r="C60" s="20"/>
      <c r="D60" s="105"/>
      <c r="E60" s="18" t="s">
        <v>181</v>
      </c>
      <c r="F60" s="19" t="s">
        <v>182</v>
      </c>
      <c r="G60" s="20"/>
      <c r="H60" s="105"/>
      <c r="M60" s="151"/>
    </row>
    <row r="61" spans="1:13">
      <c r="A61" s="18" t="s">
        <v>183</v>
      </c>
      <c r="B61" s="34" t="s">
        <v>184</v>
      </c>
      <c r="C61" s="20">
        <v>39750</v>
      </c>
      <c r="D61" s="105">
        <v>77640</v>
      </c>
      <c r="E61" s="106" t="s">
        <v>185</v>
      </c>
      <c r="F61" s="19" t="s">
        <v>186</v>
      </c>
      <c r="G61" s="100">
        <f>SUM(G62:G68)</f>
        <v>290106</v>
      </c>
      <c r="H61" s="101">
        <f>SUM(H62:H68)</f>
        <v>323069</v>
      </c>
    </row>
    <row r="62" spans="1:13">
      <c r="A62" s="18" t="s">
        <v>187</v>
      </c>
      <c r="B62" s="34" t="s">
        <v>188</v>
      </c>
      <c r="C62" s="20"/>
      <c r="D62" s="105"/>
      <c r="E62" s="106" t="s">
        <v>189</v>
      </c>
      <c r="F62" s="19" t="s">
        <v>190</v>
      </c>
      <c r="G62" s="20"/>
      <c r="H62" s="105"/>
      <c r="M62" s="151"/>
    </row>
    <row r="63" spans="1:13">
      <c r="A63" s="18" t="s">
        <v>191</v>
      </c>
      <c r="B63" s="34" t="s">
        <v>192</v>
      </c>
      <c r="C63" s="20"/>
      <c r="D63" s="105"/>
      <c r="E63" s="18" t="s">
        <v>193</v>
      </c>
      <c r="F63" s="19" t="s">
        <v>194</v>
      </c>
      <c r="G63" s="20">
        <v>274515</v>
      </c>
      <c r="H63" s="105">
        <v>273926</v>
      </c>
    </row>
    <row r="64" spans="1:13">
      <c r="A64" s="18" t="s">
        <v>195</v>
      </c>
      <c r="B64" s="34" t="s">
        <v>196</v>
      </c>
      <c r="C64" s="20"/>
      <c r="D64" s="105"/>
      <c r="E64" s="18" t="s">
        <v>197</v>
      </c>
      <c r="F64" s="19" t="s">
        <v>198</v>
      </c>
      <c r="G64" s="20">
        <v>15290</v>
      </c>
      <c r="H64" s="105">
        <v>47214</v>
      </c>
      <c r="M64" s="151"/>
    </row>
    <row r="65" spans="1:13">
      <c r="A65" s="114" t="s">
        <v>48</v>
      </c>
      <c r="B65" s="41" t="s">
        <v>199</v>
      </c>
      <c r="C65" s="115">
        <f>SUM(C59:C64)</f>
        <v>39776</v>
      </c>
      <c r="D65" s="116">
        <f>SUM(D59:D64)</f>
        <v>77666</v>
      </c>
      <c r="E65" s="18" t="s">
        <v>200</v>
      </c>
      <c r="F65" s="19" t="s">
        <v>201</v>
      </c>
      <c r="G65" s="60"/>
      <c r="H65" s="105"/>
    </row>
    <row r="66" spans="1:13">
      <c r="A66" s="18"/>
      <c r="B66" s="41"/>
      <c r="C66" s="100"/>
      <c r="D66" s="101"/>
      <c r="E66" s="18" t="s">
        <v>202</v>
      </c>
      <c r="F66" s="19" t="s">
        <v>203</v>
      </c>
      <c r="G66" s="20">
        <v>179</v>
      </c>
      <c r="H66" s="105">
        <v>208</v>
      </c>
    </row>
    <row r="67" spans="1:13">
      <c r="A67" s="40" t="s">
        <v>204</v>
      </c>
      <c r="B67" s="142"/>
      <c r="C67" s="125"/>
      <c r="D67" s="126"/>
      <c r="E67" s="18" t="s">
        <v>205</v>
      </c>
      <c r="F67" s="19" t="s">
        <v>206</v>
      </c>
      <c r="G67" s="20">
        <v>68</v>
      </c>
      <c r="H67" s="105">
        <v>62</v>
      </c>
    </row>
    <row r="68" spans="1:13">
      <c r="A68" s="18" t="s">
        <v>207</v>
      </c>
      <c r="B68" s="34" t="s">
        <v>208</v>
      </c>
      <c r="C68" s="20"/>
      <c r="D68" s="105"/>
      <c r="E68" s="18" t="s">
        <v>209</v>
      </c>
      <c r="F68" s="19" t="s">
        <v>210</v>
      </c>
      <c r="G68" s="20">
        <v>54</v>
      </c>
      <c r="H68" s="105">
        <v>1659</v>
      </c>
    </row>
    <row r="69" spans="1:13">
      <c r="A69" s="18" t="s">
        <v>211</v>
      </c>
      <c r="B69" s="34" t="s">
        <v>212</v>
      </c>
      <c r="C69" s="20">
        <v>206968</v>
      </c>
      <c r="D69" s="105">
        <v>135361</v>
      </c>
      <c r="E69" s="31" t="s">
        <v>75</v>
      </c>
      <c r="F69" s="19" t="s">
        <v>213</v>
      </c>
      <c r="G69" s="20">
        <v>49273</v>
      </c>
      <c r="H69" s="105">
        <v>72927</v>
      </c>
    </row>
    <row r="70" spans="1:13">
      <c r="A70" s="18" t="s">
        <v>214</v>
      </c>
      <c r="B70" s="34" t="s">
        <v>215</v>
      </c>
      <c r="C70" s="20"/>
      <c r="D70" s="105"/>
      <c r="E70" s="18" t="s">
        <v>216</v>
      </c>
      <c r="F70" s="19" t="s">
        <v>217</v>
      </c>
      <c r="G70" s="20"/>
      <c r="H70" s="105"/>
    </row>
    <row r="71" spans="1:13">
      <c r="A71" s="18" t="s">
        <v>218</v>
      </c>
      <c r="B71" s="34" t="s">
        <v>219</v>
      </c>
      <c r="C71" s="20">
        <v>126663</v>
      </c>
      <c r="D71" s="105">
        <v>130659</v>
      </c>
      <c r="E71" s="152" t="s">
        <v>43</v>
      </c>
      <c r="F71" s="111" t="s">
        <v>220</v>
      </c>
      <c r="G71" s="115">
        <f>G59+G60+G61+G69+G70</f>
        <v>339379</v>
      </c>
      <c r="H71" s="116">
        <f>H59+H60+H61+H69+H70</f>
        <v>395996</v>
      </c>
    </row>
    <row r="72" spans="1:13">
      <c r="A72" s="18" t="s">
        <v>221</v>
      </c>
      <c r="B72" s="34" t="s">
        <v>222</v>
      </c>
      <c r="C72" s="20">
        <v>87</v>
      </c>
      <c r="D72" s="105">
        <v>87</v>
      </c>
      <c r="E72" s="106"/>
      <c r="F72" s="19"/>
      <c r="G72" s="100"/>
      <c r="H72" s="101"/>
    </row>
    <row r="73" spans="1:13">
      <c r="A73" s="18" t="s">
        <v>223</v>
      </c>
      <c r="B73" s="34" t="s">
        <v>224</v>
      </c>
      <c r="C73" s="20">
        <v>36</v>
      </c>
      <c r="D73" s="105"/>
      <c r="E73" s="141" t="s">
        <v>225</v>
      </c>
      <c r="F73" s="111" t="s">
        <v>226</v>
      </c>
      <c r="G73" s="44"/>
      <c r="H73" s="143"/>
    </row>
    <row r="74" spans="1:13">
      <c r="A74" s="18" t="s">
        <v>227</v>
      </c>
      <c r="B74" s="34" t="s">
        <v>228</v>
      </c>
      <c r="C74" s="20"/>
      <c r="D74" s="105"/>
      <c r="E74" s="153"/>
      <c r="F74" s="154"/>
      <c r="G74" s="100"/>
      <c r="H74" s="155"/>
    </row>
    <row r="75" spans="1:13">
      <c r="A75" s="18" t="s">
        <v>229</v>
      </c>
      <c r="B75" s="34" t="s">
        <v>230</v>
      </c>
      <c r="C75" s="20">
        <v>45938</v>
      </c>
      <c r="D75" s="105">
        <v>38020</v>
      </c>
      <c r="E75" s="156" t="s">
        <v>158</v>
      </c>
      <c r="F75" s="111" t="s">
        <v>231</v>
      </c>
      <c r="G75" s="44"/>
      <c r="H75" s="143"/>
    </row>
    <row r="76" spans="1:13">
      <c r="A76" s="114" t="s">
        <v>73</v>
      </c>
      <c r="B76" s="41" t="s">
        <v>232</v>
      </c>
      <c r="C76" s="115">
        <f>SUM(C68:C75)</f>
        <v>379692</v>
      </c>
      <c r="D76" s="116">
        <f>SUM(D68:D75)</f>
        <v>304127</v>
      </c>
      <c r="E76" s="153"/>
      <c r="F76" s="154"/>
      <c r="G76" s="100"/>
      <c r="H76" s="155"/>
    </row>
    <row r="77" spans="1:13">
      <c r="A77" s="18"/>
      <c r="B77" s="34"/>
      <c r="C77" s="100"/>
      <c r="D77" s="101"/>
      <c r="E77" s="141" t="s">
        <v>233</v>
      </c>
      <c r="F77" s="111" t="s">
        <v>234</v>
      </c>
      <c r="G77" s="44"/>
      <c r="H77" s="143"/>
    </row>
    <row r="78" spans="1:13">
      <c r="A78" s="40" t="s">
        <v>235</v>
      </c>
      <c r="B78" s="142"/>
      <c r="C78" s="125"/>
      <c r="D78" s="126"/>
      <c r="E78" s="18"/>
      <c r="F78" s="123"/>
      <c r="G78" s="120"/>
      <c r="H78" s="121"/>
      <c r="M78" s="151"/>
    </row>
    <row r="79" spans="1:13">
      <c r="A79" s="18" t="s">
        <v>236</v>
      </c>
      <c r="B79" s="34" t="s">
        <v>237</v>
      </c>
      <c r="C79" s="100">
        <f>SUM(C80:C82)</f>
        <v>0</v>
      </c>
      <c r="D79" s="101">
        <f>SUM(D80:D82)</f>
        <v>0</v>
      </c>
      <c r="E79" s="157" t="s">
        <v>238</v>
      </c>
      <c r="F79" s="119" t="s">
        <v>239</v>
      </c>
      <c r="G79" s="125">
        <f>G71+G73+G75+G77</f>
        <v>339379</v>
      </c>
      <c r="H79" s="126">
        <f>H71+H73+H75+H77</f>
        <v>395996</v>
      </c>
    </row>
    <row r="80" spans="1:13">
      <c r="A80" s="18" t="s">
        <v>240</v>
      </c>
      <c r="B80" s="34" t="s">
        <v>241</v>
      </c>
      <c r="C80" s="20"/>
      <c r="D80" s="105"/>
      <c r="E80" s="153"/>
      <c r="F80" s="154"/>
      <c r="G80" s="100"/>
      <c r="H80" s="155"/>
    </row>
    <row r="81" spans="1:13">
      <c r="A81" s="18" t="s">
        <v>242</v>
      </c>
      <c r="B81" s="34" t="s">
        <v>243</v>
      </c>
      <c r="C81" s="20"/>
      <c r="D81" s="105"/>
      <c r="E81" s="18"/>
      <c r="F81" s="158"/>
      <c r="G81" s="159"/>
      <c r="H81" s="160"/>
    </row>
    <row r="82" spans="1:13">
      <c r="A82" s="18" t="s">
        <v>244</v>
      </c>
      <c r="B82" s="34" t="s">
        <v>245</v>
      </c>
      <c r="C82" s="60"/>
      <c r="D82" s="105"/>
      <c r="E82" s="161"/>
      <c r="F82" s="162"/>
      <c r="G82" s="159"/>
      <c r="H82" s="160"/>
    </row>
    <row r="83" spans="1:13">
      <c r="A83" s="18" t="s">
        <v>246</v>
      </c>
      <c r="B83" s="34" t="s">
        <v>247</v>
      </c>
      <c r="C83" s="20"/>
      <c r="D83" s="105"/>
      <c r="E83" s="163"/>
      <c r="F83" s="162"/>
      <c r="G83" s="159"/>
      <c r="H83" s="160"/>
    </row>
    <row r="84" spans="1:13">
      <c r="A84" s="18" t="s">
        <v>130</v>
      </c>
      <c r="B84" s="34" t="s">
        <v>248</v>
      </c>
      <c r="C84" s="20"/>
      <c r="D84" s="105"/>
      <c r="E84" s="161"/>
      <c r="F84" s="162"/>
      <c r="G84" s="159"/>
      <c r="H84" s="160"/>
    </row>
    <row r="85" spans="1:13">
      <c r="A85" s="114" t="s">
        <v>249</v>
      </c>
      <c r="B85" s="41" t="s">
        <v>250</v>
      </c>
      <c r="C85" s="115">
        <f>C84+C83+C79</f>
        <v>0</v>
      </c>
      <c r="D85" s="116">
        <f>D84+D83+D79</f>
        <v>0</v>
      </c>
      <c r="E85" s="163"/>
      <c r="F85" s="162"/>
      <c r="G85" s="159"/>
      <c r="H85" s="160"/>
    </row>
    <row r="86" spans="1:13">
      <c r="A86" s="18"/>
      <c r="B86" s="41"/>
      <c r="C86" s="100"/>
      <c r="D86" s="101"/>
      <c r="E86" s="161"/>
      <c r="F86" s="162"/>
      <c r="G86" s="159"/>
      <c r="H86" s="160"/>
      <c r="M86" s="151"/>
    </row>
    <row r="87" spans="1:13">
      <c r="A87" s="40" t="s">
        <v>251</v>
      </c>
      <c r="B87" s="34"/>
      <c r="C87" s="100"/>
      <c r="D87" s="101"/>
      <c r="E87" s="163"/>
      <c r="F87" s="162"/>
      <c r="G87" s="159"/>
      <c r="H87" s="160"/>
    </row>
    <row r="88" spans="1:13">
      <c r="A88" s="18" t="s">
        <v>252</v>
      </c>
      <c r="B88" s="34" t="s">
        <v>253</v>
      </c>
      <c r="C88" s="20">
        <v>8</v>
      </c>
      <c r="D88" s="105">
        <v>11</v>
      </c>
      <c r="E88" s="161"/>
      <c r="F88" s="162"/>
      <c r="G88" s="159"/>
      <c r="H88" s="160"/>
      <c r="M88" s="151"/>
    </row>
    <row r="89" spans="1:13">
      <c r="A89" s="18" t="s">
        <v>254</v>
      </c>
      <c r="B89" s="34" t="s">
        <v>255</v>
      </c>
      <c r="C89" s="20">
        <v>7304</v>
      </c>
      <c r="D89" s="105">
        <v>37380</v>
      </c>
      <c r="E89" s="163"/>
      <c r="F89" s="162"/>
      <c r="G89" s="159"/>
      <c r="H89" s="160"/>
    </row>
    <row r="90" spans="1:13">
      <c r="A90" s="18" t="s">
        <v>256</v>
      </c>
      <c r="B90" s="34" t="s">
        <v>257</v>
      </c>
      <c r="C90" s="20"/>
      <c r="D90" s="105"/>
      <c r="E90" s="163"/>
      <c r="F90" s="162"/>
      <c r="G90" s="159"/>
      <c r="H90" s="160"/>
      <c r="M90" s="151"/>
    </row>
    <row r="91" spans="1:13">
      <c r="A91" s="18" t="s">
        <v>258</v>
      </c>
      <c r="B91" s="34" t="s">
        <v>259</v>
      </c>
      <c r="C91" s="20"/>
      <c r="D91" s="105"/>
      <c r="E91" s="163"/>
      <c r="F91" s="162"/>
      <c r="G91" s="159"/>
      <c r="H91" s="160"/>
    </row>
    <row r="92" spans="1:13">
      <c r="A92" s="114" t="s">
        <v>260</v>
      </c>
      <c r="B92" s="41" t="s">
        <v>261</v>
      </c>
      <c r="C92" s="115">
        <f>SUM(C88:C91)</f>
        <v>7312</v>
      </c>
      <c r="D92" s="116">
        <f>SUM(D88:D91)</f>
        <v>37391</v>
      </c>
      <c r="E92" s="163"/>
      <c r="F92" s="162"/>
      <c r="G92" s="159"/>
      <c r="H92" s="160"/>
      <c r="M92" s="151"/>
    </row>
    <row r="93" spans="1:13">
      <c r="A93" s="141" t="s">
        <v>262</v>
      </c>
      <c r="B93" s="41" t="s">
        <v>263</v>
      </c>
      <c r="C93" s="44"/>
      <c r="D93" s="143"/>
      <c r="E93" s="163"/>
      <c r="F93" s="162"/>
      <c r="G93" s="159"/>
      <c r="H93" s="160"/>
    </row>
    <row r="94" spans="1:13">
      <c r="A94" s="144" t="s">
        <v>264</v>
      </c>
      <c r="B94" s="145" t="s">
        <v>265</v>
      </c>
      <c r="C94" s="146">
        <f>C65+C76+C85+C92+C93</f>
        <v>426780</v>
      </c>
      <c r="D94" s="147">
        <f>D65+D76+D85+D92+D93</f>
        <v>419184</v>
      </c>
      <c r="E94" s="164"/>
      <c r="F94" s="165"/>
      <c r="G94" s="166"/>
      <c r="H94" s="167"/>
      <c r="M94" s="151"/>
    </row>
    <row r="95" spans="1:13" ht="31.5">
      <c r="A95" s="168" t="s">
        <v>266</v>
      </c>
      <c r="B95" s="169" t="s">
        <v>267</v>
      </c>
      <c r="C95" s="170">
        <f>C94+C56</f>
        <v>435977</v>
      </c>
      <c r="D95" s="171">
        <f>D94+D56</f>
        <v>462394</v>
      </c>
      <c r="E95" s="172" t="s">
        <v>268</v>
      </c>
      <c r="F95" s="173" t="s">
        <v>269</v>
      </c>
      <c r="G95" s="170">
        <f>G37+G40+G56+G79</f>
        <v>435977</v>
      </c>
      <c r="H95" s="171">
        <f>H37+H40+H56+H79</f>
        <v>462394</v>
      </c>
    </row>
    <row r="96" spans="1:13">
      <c r="A96" s="174"/>
      <c r="B96" s="175"/>
      <c r="C96" s="174"/>
      <c r="D96" s="174"/>
      <c r="E96" s="176"/>
      <c r="M96" s="151"/>
    </row>
    <row r="97" spans="1:13">
      <c r="A97" s="177"/>
      <c r="B97" s="175"/>
      <c r="C97" s="174"/>
      <c r="D97" s="174"/>
      <c r="E97" s="176"/>
      <c r="M97" s="151"/>
    </row>
    <row r="98" spans="1:13">
      <c r="A98" s="178" t="s">
        <v>270</v>
      </c>
      <c r="B98" s="182">
        <v>45224</v>
      </c>
      <c r="C98" s="182"/>
      <c r="D98" s="182"/>
      <c r="E98" s="182"/>
      <c r="F98" s="182"/>
      <c r="G98" s="182"/>
      <c r="H98" s="182"/>
      <c r="M98" s="151"/>
    </row>
    <row r="99" spans="1:13">
      <c r="A99" s="178"/>
      <c r="B99" s="179"/>
      <c r="C99" s="179"/>
      <c r="D99" s="179"/>
      <c r="E99" s="179"/>
      <c r="F99" s="179"/>
      <c r="G99" s="179"/>
      <c r="H99" s="179"/>
      <c r="M99" s="151"/>
    </row>
    <row r="100" spans="1:13">
      <c r="A100" s="180" t="s">
        <v>271</v>
      </c>
      <c r="B100" s="183" t="str">
        <f>authorName</f>
        <v>Жана Милчова Гълъбова</v>
      </c>
      <c r="C100" s="183"/>
      <c r="D100" s="183"/>
      <c r="E100" s="183"/>
      <c r="F100" s="183"/>
      <c r="G100" s="183"/>
      <c r="H100" s="183"/>
    </row>
    <row r="101" spans="1:13">
      <c r="A101" s="180"/>
      <c r="B101" s="78"/>
      <c r="C101" s="78"/>
      <c r="D101" s="78"/>
      <c r="E101" s="78"/>
      <c r="F101" s="78"/>
      <c r="G101" s="78"/>
      <c r="H101" s="78"/>
    </row>
    <row r="102" spans="1:13">
      <c r="A102" s="180" t="s">
        <v>272</v>
      </c>
      <c r="B102" s="184"/>
      <c r="C102" s="184"/>
      <c r="D102" s="184"/>
      <c r="E102" s="184"/>
      <c r="F102" s="184"/>
      <c r="G102" s="184"/>
      <c r="H102" s="184"/>
    </row>
    <row r="103" spans="1:13" ht="21.75" customHeight="1">
      <c r="A103" s="181"/>
      <c r="B103" s="185" t="s">
        <v>273</v>
      </c>
      <c r="C103" s="185"/>
      <c r="D103" s="185"/>
      <c r="E103" s="185"/>
      <c r="M103" s="151"/>
    </row>
    <row r="104" spans="1:13" ht="21.75" customHeight="1">
      <c r="A104" s="181"/>
      <c r="B104" s="185" t="s">
        <v>273</v>
      </c>
      <c r="C104" s="185"/>
      <c r="D104" s="185"/>
      <c r="E104" s="185"/>
    </row>
    <row r="105" spans="1:13" ht="21.75" customHeight="1">
      <c r="A105" s="181"/>
      <c r="B105" s="185" t="s">
        <v>273</v>
      </c>
      <c r="C105" s="185"/>
      <c r="D105" s="185"/>
      <c r="E105" s="185"/>
      <c r="M105" s="151"/>
    </row>
    <row r="106" spans="1:13" ht="21.75" customHeight="1">
      <c r="A106" s="181"/>
      <c r="B106" s="185" t="s">
        <v>273</v>
      </c>
      <c r="C106" s="185"/>
      <c r="D106" s="185"/>
      <c r="E106" s="185"/>
    </row>
    <row r="107" spans="1:13" ht="21.75" customHeight="1">
      <c r="A107" s="181"/>
      <c r="B107" s="185"/>
      <c r="C107" s="185"/>
      <c r="D107" s="185"/>
      <c r="E107" s="185"/>
      <c r="M107" s="151"/>
    </row>
    <row r="108" spans="1:13" ht="21.75" customHeight="1">
      <c r="A108" s="181"/>
      <c r="B108" s="185"/>
      <c r="C108" s="185"/>
      <c r="D108" s="185"/>
      <c r="E108" s="185"/>
    </row>
    <row r="109" spans="1:13" ht="21.75" customHeight="1">
      <c r="A109" s="181"/>
      <c r="B109" s="185"/>
      <c r="C109" s="185"/>
      <c r="D109" s="185"/>
      <c r="E109" s="185"/>
      <c r="M109" s="151"/>
    </row>
    <row r="117" spans="5:13">
      <c r="E117" s="176"/>
    </row>
    <row r="119" spans="5:13">
      <c r="E119" s="176"/>
      <c r="M119" s="151"/>
    </row>
    <row r="121" spans="5:13">
      <c r="E121" s="176"/>
      <c r="M121" s="151"/>
    </row>
    <row r="123" spans="5:13">
      <c r="E123" s="176"/>
    </row>
    <row r="125" spans="5:13">
      <c r="E125" s="176"/>
      <c r="M125" s="151"/>
    </row>
    <row r="127" spans="5:13">
      <c r="E127" s="176"/>
      <c r="M127" s="151"/>
    </row>
    <row r="129" spans="5:13">
      <c r="M129" s="151"/>
    </row>
    <row r="131" spans="5:13">
      <c r="M131" s="151"/>
    </row>
    <row r="133" spans="5:13">
      <c r="M133" s="151"/>
    </row>
    <row r="135" spans="5:13">
      <c r="E135" s="176"/>
      <c r="M135" s="151"/>
    </row>
    <row r="137" spans="5:13">
      <c r="E137" s="176"/>
      <c r="M137" s="151"/>
    </row>
    <row r="139" spans="5:13">
      <c r="E139" s="176"/>
      <c r="M139" s="151"/>
    </row>
    <row r="141" spans="5:13">
      <c r="E141" s="176"/>
      <c r="M141" s="151"/>
    </row>
    <row r="143" spans="5:13">
      <c r="E143" s="176"/>
    </row>
    <row r="145" spans="5:13">
      <c r="E145" s="176"/>
    </row>
    <row r="147" spans="5:13">
      <c r="E147" s="176"/>
    </row>
    <row r="149" spans="5:13">
      <c r="E149" s="176"/>
      <c r="M149" s="151"/>
    </row>
    <row r="151" spans="5:13">
      <c r="M151" s="151"/>
    </row>
    <row r="153" spans="5:13">
      <c r="M153" s="151"/>
    </row>
    <row r="159" spans="5:13">
      <c r="E159" s="176"/>
    </row>
    <row r="161" spans="1:18" s="62" customFormat="1">
      <c r="A161" s="63"/>
      <c r="B161" s="63"/>
      <c r="C161" s="63"/>
      <c r="D161" s="63"/>
      <c r="E161" s="176"/>
      <c r="G161" s="63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</row>
    <row r="163" spans="1:18" s="62" customFormat="1">
      <c r="A163" s="63"/>
      <c r="B163" s="63"/>
      <c r="C163" s="63"/>
      <c r="D163" s="63"/>
      <c r="E163" s="176"/>
      <c r="G163" s="63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</row>
    <row r="165" spans="1:18" s="62" customFormat="1">
      <c r="A165" s="63"/>
      <c r="B165" s="63"/>
      <c r="C165" s="63"/>
      <c r="D165" s="63"/>
      <c r="E165" s="176"/>
      <c r="G165" s="63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</row>
    <row r="167" spans="1:18" s="62" customFormat="1">
      <c r="A167" s="63"/>
      <c r="B167" s="63"/>
      <c r="C167" s="63"/>
      <c r="D167" s="63"/>
      <c r="E167" s="176"/>
      <c r="G167" s="63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</row>
    <row r="175" spans="1:18" s="62" customFormat="1">
      <c r="A175" s="63"/>
      <c r="B175" s="63"/>
      <c r="C175" s="63"/>
      <c r="D175" s="63"/>
      <c r="E175" s="176"/>
      <c r="G175" s="63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</row>
    <row r="177" spans="1:18" s="62" customFormat="1">
      <c r="A177" s="63"/>
      <c r="B177" s="63"/>
      <c r="C177" s="63"/>
      <c r="D177" s="63"/>
      <c r="E177" s="176"/>
      <c r="G177" s="63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</row>
    <row r="179" spans="1:18" s="62" customFormat="1">
      <c r="A179" s="63"/>
      <c r="B179" s="63"/>
      <c r="C179" s="63"/>
      <c r="D179" s="63"/>
      <c r="E179" s="176"/>
      <c r="G179" s="63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</row>
    <row r="181" spans="1:18" s="62" customFormat="1">
      <c r="A181" s="63"/>
      <c r="B181" s="63"/>
      <c r="C181" s="63"/>
      <c r="D181" s="63"/>
      <c r="E181" s="176"/>
      <c r="G181" s="63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</row>
    <row r="185" spans="1:18" s="62" customFormat="1">
      <c r="A185" s="63"/>
      <c r="B185" s="63"/>
      <c r="C185" s="63"/>
      <c r="D185" s="63"/>
      <c r="E185" s="176"/>
      <c r="G185" s="63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</row>
  </sheetData>
  <mergeCells count="10">
    <mergeCell ref="B105:E105"/>
    <mergeCell ref="B106:E106"/>
    <mergeCell ref="B107:E107"/>
    <mergeCell ref="B108:E108"/>
    <mergeCell ref="B109:E109"/>
    <mergeCell ref="B98:H98"/>
    <mergeCell ref="B100:H100"/>
    <mergeCell ref="B102:H102"/>
    <mergeCell ref="B103:E103"/>
    <mergeCell ref="B104:E104"/>
  </mergeCells>
  <dataValidations count="4">
    <dataValidation type="decimal" allowBlank="1" showInputMessage="1" showErrorMessage="1" errorTitle="Невалиден формат" error="Стойността в клетката може да съдържа само отрицателно число._x000a__x000a_За да коригирате натиснете Retry. За да се откажете натиснете Cancel." sqref="C32:D32 G15:H17 G30:H30 G33:H33" xr:uid="{00000000-0002-0000-0000-000000000000}">
      <formula1>-99999999999</formula1>
      <formula2>0</formula2>
    </dataValidation>
    <dataValidation type="decimal" allowBlank="1" showInputMessage="1" showErrorMessage="1" errorTitle="Невалиден формат" error="Стойността в клетката трябва да съдържа число._x000a__x000a_За да коригирате натиснете Retry. За да се откажете натиснете Cancel." sqref="G31:H31" xr:uid="{00000000-0002-0000-0000-000001000000}">
      <formula1>-999999999999999</formula1>
      <formula2>999999999</formula2>
    </dataValidation>
    <dataValidation type="decimal" allowBlank="1" showInputMessage="1" showErrorMessage="1" errorTitle="Невалиден формат" error="Стойността в клетката може да съдържа само положително число._x000a__x000a_За да коригирате натиснете Retry. За да се откажете натиснете Cancel." sqref="G21:H21 G40:H40" xr:uid="{00000000-0002-0000-0000-000002000000}">
      <formula1>-999999999999990</formula1>
      <formula2>9999999999999990</formula2>
    </dataValidation>
    <dataValidation type="decimal" allowBlank="1" showInputMessage="1" showErrorMessage="1" errorTitle="Невалиден формат" error="Стойността в клетката може да съдържа само положително число._x000a__x000a_За да коригирате натиснете Retry. За да се откажете натиснете Cancel." sqref="G62:H70 G59:H60 G77:H77 G75:H75 G73:H73 C12:D19 C21:D22 C24:D27 C31:D31 C36:D39 C41:D45 C48:D51 C54:D55" xr:uid="{00000000-0002-0000-0000-000003000000}">
      <formula1>0</formula1>
      <formula2>9999999999999990</formula2>
    </dataValidation>
  </dataValidations>
  <pageMargins left="0.26944444444444399" right="0.2" top="0.75" bottom="0.75" header="0.3" footer="0.3"/>
  <pageSetup paperSize="9" scale="4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441"/>
  <sheetViews>
    <sheetView workbookViewId="0">
      <selection activeCell="H1" sqref="H1:I1048576"/>
    </sheetView>
  </sheetViews>
  <sheetFormatPr defaultColWidth="9" defaultRowHeight="15"/>
  <cols>
    <col min="1" max="1" width="28.25" customWidth="1"/>
    <col min="2" max="2" width="39.875" customWidth="1"/>
    <col min="3" max="3" width="19.125" customWidth="1"/>
    <col min="4" max="4" width="11" customWidth="1"/>
    <col min="5" max="5" width="10.625" customWidth="1"/>
    <col min="6" max="6" width="14.25" customWidth="1"/>
    <col min="8" max="8" width="15.375" style="3" customWidth="1"/>
    <col min="9" max="9" width="15.125" style="4" customWidth="1"/>
  </cols>
  <sheetData>
    <row r="2" spans="1:9">
      <c r="H2" s="3" t="s">
        <v>274</v>
      </c>
      <c r="I2" s="4" t="s">
        <v>275</v>
      </c>
    </row>
    <row r="3" spans="1:9">
      <c r="H3" s="33">
        <f>SUM(H4:H441)</f>
        <v>398375810.11000013</v>
      </c>
      <c r="I3" s="39">
        <f>SUM(I4:I441)</f>
        <v>37601401.330000006</v>
      </c>
    </row>
    <row r="5" spans="1:9" ht="15.75">
      <c r="A5" s="18" t="s">
        <v>17</v>
      </c>
      <c r="B5" s="34" t="s">
        <v>18</v>
      </c>
      <c r="C5" s="20">
        <v>176</v>
      </c>
    </row>
    <row r="6" spans="1:9">
      <c r="A6" s="1" t="s">
        <v>276</v>
      </c>
      <c r="B6" s="1" t="s">
        <v>277</v>
      </c>
      <c r="C6" s="1" t="s">
        <v>278</v>
      </c>
      <c r="D6" s="1" t="s">
        <v>279</v>
      </c>
    </row>
    <row r="7" spans="1:9">
      <c r="A7" s="5">
        <v>2011001</v>
      </c>
      <c r="B7" s="5" t="s">
        <v>280</v>
      </c>
      <c r="C7" s="24">
        <v>6000</v>
      </c>
      <c r="D7" s="35">
        <v>44455</v>
      </c>
      <c r="H7" s="33">
        <f>C7-I7</f>
        <v>6000</v>
      </c>
      <c r="I7" s="4">
        <v>0</v>
      </c>
    </row>
    <row r="8" spans="1:9">
      <c r="A8" s="5">
        <v>2011002</v>
      </c>
      <c r="B8" s="5" t="s">
        <v>281</v>
      </c>
      <c r="C8" s="24">
        <v>2562</v>
      </c>
      <c r="D8" s="35">
        <v>44569</v>
      </c>
      <c r="H8" s="33">
        <f t="shared" ref="H8" si="0">C8-I8</f>
        <v>2562</v>
      </c>
      <c r="I8" s="4">
        <v>0</v>
      </c>
    </row>
    <row r="9" spans="1:9">
      <c r="A9" s="5">
        <v>2011003</v>
      </c>
      <c r="B9" s="5" t="s">
        <v>282</v>
      </c>
      <c r="C9" s="24">
        <v>43398</v>
      </c>
      <c r="D9" s="35">
        <v>44656</v>
      </c>
      <c r="H9" s="33">
        <f>C9-I9</f>
        <v>43398</v>
      </c>
      <c r="I9" s="4">
        <v>0</v>
      </c>
    </row>
    <row r="10" spans="1:9">
      <c r="A10" s="5">
        <v>2011004</v>
      </c>
      <c r="B10" s="5" t="s">
        <v>283</v>
      </c>
      <c r="C10" s="24">
        <v>17129</v>
      </c>
      <c r="D10" s="35">
        <v>44887</v>
      </c>
      <c r="H10" s="33">
        <f>C10-I10</f>
        <v>17129</v>
      </c>
      <c r="I10" s="4">
        <v>0</v>
      </c>
    </row>
    <row r="11" spans="1:9">
      <c r="A11" s="5">
        <v>2011005</v>
      </c>
      <c r="B11" s="5" t="s">
        <v>284</v>
      </c>
      <c r="C11" s="24">
        <v>19708</v>
      </c>
      <c r="D11" s="35">
        <v>44909</v>
      </c>
      <c r="H11" s="33">
        <f>C11-I11</f>
        <v>19708</v>
      </c>
      <c r="I11" s="4">
        <v>0</v>
      </c>
    </row>
    <row r="12" spans="1:9">
      <c r="A12" s="5">
        <v>2011006</v>
      </c>
      <c r="B12" s="5" t="s">
        <v>285</v>
      </c>
      <c r="C12" s="29">
        <v>26130</v>
      </c>
      <c r="D12" s="36">
        <v>44909</v>
      </c>
      <c r="H12" s="33">
        <f>C12-I12</f>
        <v>26130</v>
      </c>
      <c r="I12" s="4">
        <v>0</v>
      </c>
    </row>
    <row r="13" spans="1:9">
      <c r="A13" s="5">
        <v>2011007</v>
      </c>
      <c r="B13" s="37" t="s">
        <v>286</v>
      </c>
      <c r="C13" s="24">
        <v>3478.8</v>
      </c>
      <c r="D13" s="35">
        <v>45170</v>
      </c>
      <c r="H13" s="33">
        <f t="shared" ref="H13:H19" si="1">C13-I13</f>
        <v>3478.8</v>
      </c>
      <c r="I13" s="4">
        <v>0</v>
      </c>
    </row>
    <row r="14" spans="1:9">
      <c r="A14" s="5">
        <v>2011008</v>
      </c>
      <c r="B14" s="37" t="s">
        <v>287</v>
      </c>
      <c r="C14" s="24">
        <v>4197.6000000000004</v>
      </c>
      <c r="D14" s="35">
        <v>45170</v>
      </c>
      <c r="H14" s="33">
        <f t="shared" si="1"/>
        <v>4197.6000000000004</v>
      </c>
      <c r="I14" s="4">
        <v>0</v>
      </c>
    </row>
    <row r="15" spans="1:9">
      <c r="A15" s="5">
        <v>2011009</v>
      </c>
      <c r="B15" s="37" t="s">
        <v>288</v>
      </c>
      <c r="C15" s="24">
        <v>35169.599999999999</v>
      </c>
      <c r="D15" s="35">
        <v>45170</v>
      </c>
      <c r="H15" s="33">
        <f t="shared" si="1"/>
        <v>35169.599999999999</v>
      </c>
      <c r="I15" s="4">
        <v>0</v>
      </c>
    </row>
    <row r="16" spans="1:9">
      <c r="A16" s="5">
        <v>2011010</v>
      </c>
      <c r="B16" s="37" t="s">
        <v>289</v>
      </c>
      <c r="C16" s="24">
        <v>11102.4</v>
      </c>
      <c r="D16" s="35">
        <v>45170</v>
      </c>
      <c r="H16" s="33">
        <f t="shared" si="1"/>
        <v>11102.4</v>
      </c>
      <c r="I16" s="4">
        <v>0</v>
      </c>
    </row>
    <row r="17" spans="1:9">
      <c r="A17" s="5">
        <v>2011011</v>
      </c>
      <c r="B17" s="37" t="s">
        <v>290</v>
      </c>
      <c r="C17" s="24">
        <v>4320</v>
      </c>
      <c r="D17" s="35">
        <v>45170</v>
      </c>
      <c r="H17" s="33">
        <f t="shared" si="1"/>
        <v>4320</v>
      </c>
      <c r="I17" s="4">
        <v>0</v>
      </c>
    </row>
    <row r="18" spans="1:9">
      <c r="A18" s="5">
        <v>2011012</v>
      </c>
      <c r="B18" s="37" t="s">
        <v>291</v>
      </c>
      <c r="C18" s="24">
        <v>658.8</v>
      </c>
      <c r="D18" s="35">
        <v>45170</v>
      </c>
      <c r="H18" s="33">
        <f t="shared" si="1"/>
        <v>658.8</v>
      </c>
      <c r="I18" s="4">
        <v>0</v>
      </c>
    </row>
    <row r="19" spans="1:9">
      <c r="A19" s="5">
        <v>2011013</v>
      </c>
      <c r="B19" s="37" t="s">
        <v>292</v>
      </c>
      <c r="C19" s="24">
        <v>1562</v>
      </c>
      <c r="D19" s="35">
        <v>45170</v>
      </c>
      <c r="H19" s="33">
        <f t="shared" si="1"/>
        <v>1562</v>
      </c>
      <c r="I19" s="4">
        <v>0</v>
      </c>
    </row>
    <row r="21" spans="1:9" ht="15.75">
      <c r="A21" s="18" t="s">
        <v>21</v>
      </c>
      <c r="B21" s="34" t="s">
        <v>22</v>
      </c>
      <c r="C21" s="20">
        <v>648</v>
      </c>
    </row>
    <row r="22" spans="1:9">
      <c r="A22" s="1" t="s">
        <v>276</v>
      </c>
      <c r="B22" s="1" t="s">
        <v>277</v>
      </c>
      <c r="C22" s="1" t="s">
        <v>278</v>
      </c>
      <c r="D22" s="1" t="s">
        <v>279</v>
      </c>
    </row>
    <row r="23" spans="1:9">
      <c r="A23" s="5">
        <v>2031001</v>
      </c>
      <c r="B23" s="5" t="s">
        <v>293</v>
      </c>
      <c r="C23" s="24">
        <v>173719.44</v>
      </c>
      <c r="D23" s="35">
        <v>41177</v>
      </c>
      <c r="H23" s="33">
        <f t="shared" ref="H23" si="2">C23-I23</f>
        <v>173719.44</v>
      </c>
      <c r="I23" s="4">
        <v>0</v>
      </c>
    </row>
    <row r="24" spans="1:9">
      <c r="A24" s="5">
        <v>2033003</v>
      </c>
      <c r="B24" s="5" t="s">
        <v>294</v>
      </c>
      <c r="C24" s="24">
        <v>163638.68</v>
      </c>
      <c r="D24" s="35">
        <v>41178</v>
      </c>
      <c r="H24" s="33">
        <f>C24-I24</f>
        <v>163638.68</v>
      </c>
      <c r="I24" s="4">
        <v>0</v>
      </c>
    </row>
    <row r="25" spans="1:9">
      <c r="A25" s="5">
        <v>2033004</v>
      </c>
      <c r="B25" s="5" t="s">
        <v>295</v>
      </c>
      <c r="C25" s="24">
        <v>284456</v>
      </c>
      <c r="D25" s="35">
        <v>41179</v>
      </c>
      <c r="H25" s="33">
        <f>C25-I25</f>
        <v>284456</v>
      </c>
      <c r="I25" s="4">
        <v>0</v>
      </c>
    </row>
    <row r="26" spans="1:9">
      <c r="A26" s="5">
        <v>2034001</v>
      </c>
      <c r="B26" s="5" t="s">
        <v>296</v>
      </c>
      <c r="C26" s="24">
        <v>26442.68</v>
      </c>
      <c r="D26" s="35">
        <v>41180</v>
      </c>
      <c r="H26" s="33">
        <f>C26-I26</f>
        <v>26442.68</v>
      </c>
      <c r="I26" s="4">
        <v>0</v>
      </c>
    </row>
    <row r="29" spans="1:9" ht="15.75">
      <c r="A29" s="18" t="s">
        <v>25</v>
      </c>
      <c r="B29" s="34" t="s">
        <v>26</v>
      </c>
      <c r="C29" s="20">
        <v>1290</v>
      </c>
    </row>
    <row r="30" spans="1:9">
      <c r="A30" s="1" t="s">
        <v>276</v>
      </c>
      <c r="B30" s="1" t="s">
        <v>277</v>
      </c>
      <c r="C30" s="1" t="s">
        <v>278</v>
      </c>
      <c r="D30" s="1" t="s">
        <v>298</v>
      </c>
    </row>
    <row r="31" spans="1:9">
      <c r="A31" s="5">
        <v>141695</v>
      </c>
      <c r="B31" s="5" t="s">
        <v>299</v>
      </c>
      <c r="C31" s="24">
        <v>67766.740000000005</v>
      </c>
      <c r="D31" s="35">
        <v>44440</v>
      </c>
      <c r="H31" s="33">
        <f>C31-I31</f>
        <v>67766.740000000005</v>
      </c>
      <c r="I31" s="4">
        <v>0</v>
      </c>
    </row>
    <row r="32" spans="1:9">
      <c r="A32" s="5">
        <v>141696</v>
      </c>
      <c r="B32" s="5" t="s">
        <v>300</v>
      </c>
      <c r="C32" s="24">
        <v>62720</v>
      </c>
      <c r="D32" s="35">
        <v>44459</v>
      </c>
      <c r="H32" s="33">
        <f t="shared" ref="H32:H69" si="3">C32-I32</f>
        <v>62720</v>
      </c>
      <c r="I32" s="4">
        <v>0</v>
      </c>
    </row>
    <row r="33" spans="1:9">
      <c r="A33" s="5">
        <v>141697</v>
      </c>
      <c r="B33" s="5" t="s">
        <v>301</v>
      </c>
      <c r="C33" s="24">
        <v>76000</v>
      </c>
      <c r="D33" s="35">
        <v>44467</v>
      </c>
      <c r="H33" s="33">
        <f t="shared" si="3"/>
        <v>76000</v>
      </c>
      <c r="I33" s="4">
        <v>0</v>
      </c>
    </row>
    <row r="34" spans="1:9">
      <c r="A34" s="5">
        <v>141698</v>
      </c>
      <c r="B34" s="5" t="s">
        <v>302</v>
      </c>
      <c r="C34" s="24">
        <v>127617.99</v>
      </c>
      <c r="D34" s="35">
        <v>44524</v>
      </c>
      <c r="H34" s="33">
        <f t="shared" si="3"/>
        <v>127617.99</v>
      </c>
      <c r="I34" s="4">
        <v>0</v>
      </c>
    </row>
    <row r="35" spans="1:9">
      <c r="A35" s="5">
        <v>141700</v>
      </c>
      <c r="B35" s="5" t="s">
        <v>303</v>
      </c>
      <c r="C35" s="24">
        <v>98045.68</v>
      </c>
      <c r="D35" s="35">
        <v>44525</v>
      </c>
      <c r="H35" s="33">
        <f t="shared" si="3"/>
        <v>98045.68</v>
      </c>
      <c r="I35" s="4">
        <v>0</v>
      </c>
    </row>
    <row r="36" spans="1:9">
      <c r="A36" s="5">
        <v>141701</v>
      </c>
      <c r="B36" s="5" t="s">
        <v>304</v>
      </c>
      <c r="C36" s="24">
        <v>155325</v>
      </c>
      <c r="D36" s="35">
        <v>44531</v>
      </c>
      <c r="H36" s="33">
        <f t="shared" si="3"/>
        <v>155325</v>
      </c>
      <c r="I36" s="4">
        <v>0</v>
      </c>
    </row>
    <row r="37" spans="1:9">
      <c r="A37" s="5">
        <v>141702</v>
      </c>
      <c r="B37" s="5" t="s">
        <v>305</v>
      </c>
      <c r="C37" s="24">
        <v>63412</v>
      </c>
      <c r="D37" s="35">
        <v>44560</v>
      </c>
      <c r="H37" s="33">
        <f t="shared" si="3"/>
        <v>63412</v>
      </c>
      <c r="I37" s="4">
        <v>0</v>
      </c>
    </row>
    <row r="38" spans="1:9">
      <c r="A38" s="5">
        <v>141800</v>
      </c>
      <c r="B38" s="5" t="s">
        <v>306</v>
      </c>
      <c r="C38" s="24">
        <v>3913.6</v>
      </c>
      <c r="D38" s="35">
        <v>44467</v>
      </c>
      <c r="H38" s="33">
        <f t="shared" si="3"/>
        <v>3913.6</v>
      </c>
      <c r="I38" s="4">
        <v>0</v>
      </c>
    </row>
    <row r="39" spans="1:9">
      <c r="A39" s="5">
        <v>141801</v>
      </c>
      <c r="B39" s="5" t="s">
        <v>306</v>
      </c>
      <c r="C39" s="24">
        <v>3913.6</v>
      </c>
      <c r="D39" s="35">
        <v>44467</v>
      </c>
      <c r="H39" s="33">
        <f t="shared" si="3"/>
        <v>3913.6</v>
      </c>
      <c r="I39" s="4">
        <v>0</v>
      </c>
    </row>
    <row r="40" spans="1:9">
      <c r="A40" s="5">
        <v>141824</v>
      </c>
      <c r="B40" s="5" t="s">
        <v>307</v>
      </c>
      <c r="C40" s="24">
        <v>1136</v>
      </c>
      <c r="D40" s="35">
        <v>44467</v>
      </c>
      <c r="H40" s="33">
        <f t="shared" si="3"/>
        <v>1136</v>
      </c>
      <c r="I40" s="4">
        <v>0</v>
      </c>
    </row>
    <row r="41" spans="1:9">
      <c r="A41" s="5">
        <v>141825</v>
      </c>
      <c r="B41" s="5" t="s">
        <v>308</v>
      </c>
      <c r="C41" s="24">
        <v>1197.8800000000001</v>
      </c>
      <c r="D41" s="35">
        <v>44467</v>
      </c>
      <c r="H41" s="33">
        <f t="shared" si="3"/>
        <v>1197.8800000000001</v>
      </c>
      <c r="I41" s="4">
        <v>0</v>
      </c>
    </row>
    <row r="42" spans="1:9">
      <c r="A42" s="5">
        <v>141803</v>
      </c>
      <c r="B42" s="5" t="s">
        <v>309</v>
      </c>
      <c r="C42" s="24">
        <v>5393.08</v>
      </c>
      <c r="D42" s="35">
        <v>44467</v>
      </c>
      <c r="H42" s="33">
        <f t="shared" si="3"/>
        <v>5393.08</v>
      </c>
      <c r="I42" s="4">
        <v>0</v>
      </c>
    </row>
    <row r="43" spans="1:9">
      <c r="A43" s="5">
        <v>141804</v>
      </c>
      <c r="B43" s="5" t="s">
        <v>310</v>
      </c>
      <c r="C43" s="24">
        <v>4107.2</v>
      </c>
      <c r="D43" s="35">
        <v>44467</v>
      </c>
      <c r="H43" s="33">
        <f t="shared" si="3"/>
        <v>4107.2</v>
      </c>
      <c r="I43" s="4">
        <v>0</v>
      </c>
    </row>
    <row r="44" spans="1:9">
      <c r="A44" s="5">
        <v>141866</v>
      </c>
      <c r="B44" s="5" t="s">
        <v>311</v>
      </c>
      <c r="C44" s="24">
        <v>888</v>
      </c>
      <c r="D44" s="35">
        <v>44467</v>
      </c>
      <c r="H44" s="33">
        <f t="shared" si="3"/>
        <v>888</v>
      </c>
      <c r="I44" s="4">
        <v>0</v>
      </c>
    </row>
    <row r="45" spans="1:9">
      <c r="A45" s="5">
        <v>141868</v>
      </c>
      <c r="B45" s="5" t="s">
        <v>312</v>
      </c>
      <c r="C45" s="24">
        <v>2370.4</v>
      </c>
      <c r="D45" s="35">
        <v>44467</v>
      </c>
      <c r="H45" s="33">
        <f t="shared" si="3"/>
        <v>2370.4</v>
      </c>
      <c r="I45" s="4">
        <v>0</v>
      </c>
    </row>
    <row r="46" spans="1:9">
      <c r="A46" s="5">
        <v>141869</v>
      </c>
      <c r="B46" s="5" t="s">
        <v>313</v>
      </c>
      <c r="C46" s="24">
        <v>1587.48</v>
      </c>
      <c r="D46" s="35">
        <v>44467</v>
      </c>
      <c r="H46" s="33">
        <f t="shared" si="3"/>
        <v>1587.48</v>
      </c>
      <c r="I46" s="4">
        <v>0</v>
      </c>
    </row>
    <row r="47" spans="1:9">
      <c r="A47" s="5">
        <v>141805</v>
      </c>
      <c r="B47" s="5" t="s">
        <v>314</v>
      </c>
      <c r="C47" s="24">
        <v>4107.2</v>
      </c>
      <c r="D47" s="35">
        <v>44467</v>
      </c>
      <c r="H47" s="33">
        <f t="shared" si="3"/>
        <v>4107.2</v>
      </c>
      <c r="I47" s="4">
        <v>0</v>
      </c>
    </row>
    <row r="48" spans="1:9">
      <c r="A48" s="5">
        <v>141870</v>
      </c>
      <c r="B48" s="5" t="s">
        <v>315</v>
      </c>
      <c r="C48" s="24">
        <v>592.28</v>
      </c>
      <c r="D48" s="35">
        <v>44467</v>
      </c>
      <c r="H48" s="33">
        <f t="shared" si="3"/>
        <v>592.28</v>
      </c>
      <c r="I48" s="4">
        <v>0</v>
      </c>
    </row>
    <row r="49" spans="1:9">
      <c r="A49" s="5">
        <v>141875</v>
      </c>
      <c r="B49" s="5" t="s">
        <v>316</v>
      </c>
      <c r="C49" s="24">
        <v>8954.4</v>
      </c>
      <c r="D49" s="35">
        <v>44467</v>
      </c>
      <c r="H49" s="33">
        <f t="shared" si="3"/>
        <v>8954.4</v>
      </c>
      <c r="I49" s="4">
        <v>0</v>
      </c>
    </row>
    <row r="50" spans="1:9">
      <c r="A50" s="5">
        <v>141876</v>
      </c>
      <c r="B50" s="5" t="s">
        <v>317</v>
      </c>
      <c r="C50" s="24">
        <v>11141.88</v>
      </c>
      <c r="D50" s="35">
        <v>44467</v>
      </c>
      <c r="H50" s="33">
        <f t="shared" si="3"/>
        <v>11141.88</v>
      </c>
      <c r="I50" s="4">
        <v>0</v>
      </c>
    </row>
    <row r="51" spans="1:9">
      <c r="A51" s="5">
        <v>141806</v>
      </c>
      <c r="B51" s="5" t="s">
        <v>318</v>
      </c>
      <c r="C51" s="24">
        <v>4811.2</v>
      </c>
      <c r="D51" s="35">
        <v>44467</v>
      </c>
      <c r="H51" s="33">
        <f t="shared" si="3"/>
        <v>4811.2</v>
      </c>
      <c r="I51" s="4">
        <v>0</v>
      </c>
    </row>
    <row r="52" spans="1:9">
      <c r="A52" s="5">
        <v>141879</v>
      </c>
      <c r="B52" s="5" t="s">
        <v>319</v>
      </c>
      <c r="C52" s="24">
        <v>560.28</v>
      </c>
      <c r="D52" s="35">
        <v>44467</v>
      </c>
      <c r="H52" s="33">
        <f t="shared" si="3"/>
        <v>560.28</v>
      </c>
      <c r="I52" s="4">
        <v>0</v>
      </c>
    </row>
    <row r="53" spans="1:9">
      <c r="A53" s="5">
        <v>141880</v>
      </c>
      <c r="B53" s="5" t="s">
        <v>320</v>
      </c>
      <c r="C53" s="24">
        <v>720.28</v>
      </c>
      <c r="D53" s="35">
        <v>44467</v>
      </c>
      <c r="H53" s="33">
        <f t="shared" si="3"/>
        <v>720.28</v>
      </c>
      <c r="I53" s="4">
        <v>0</v>
      </c>
    </row>
    <row r="54" spans="1:9">
      <c r="A54" s="5">
        <v>141881</v>
      </c>
      <c r="B54" s="5" t="s">
        <v>321</v>
      </c>
      <c r="C54" s="24">
        <v>1110.68</v>
      </c>
      <c r="D54" s="35">
        <v>44467</v>
      </c>
      <c r="H54" s="33">
        <f t="shared" si="3"/>
        <v>1110.68</v>
      </c>
      <c r="I54" s="4">
        <v>0</v>
      </c>
    </row>
    <row r="55" spans="1:9">
      <c r="A55" s="5">
        <v>141867</v>
      </c>
      <c r="B55" s="5" t="s">
        <v>322</v>
      </c>
      <c r="C55" s="24">
        <v>2370.4</v>
      </c>
      <c r="D55" s="35">
        <v>44467</v>
      </c>
      <c r="H55" s="33">
        <f t="shared" si="3"/>
        <v>2370.4</v>
      </c>
      <c r="I55" s="4">
        <v>0</v>
      </c>
    </row>
    <row r="56" spans="1:9">
      <c r="A56" s="5">
        <v>141883</v>
      </c>
      <c r="B56" s="5" t="s">
        <v>323</v>
      </c>
      <c r="C56" s="24">
        <v>1588</v>
      </c>
      <c r="D56" s="35">
        <v>44467</v>
      </c>
      <c r="H56" s="33">
        <f t="shared" si="3"/>
        <v>1588</v>
      </c>
      <c r="I56" s="4">
        <v>0</v>
      </c>
    </row>
    <row r="57" spans="1:9">
      <c r="A57" s="5">
        <v>141808</v>
      </c>
      <c r="B57" s="5" t="s">
        <v>324</v>
      </c>
      <c r="C57" s="24">
        <v>1296</v>
      </c>
      <c r="D57" s="35">
        <v>44467</v>
      </c>
      <c r="H57" s="33">
        <f t="shared" si="3"/>
        <v>1296</v>
      </c>
      <c r="I57" s="4">
        <v>0</v>
      </c>
    </row>
    <row r="58" spans="1:9">
      <c r="A58" s="5">
        <v>141703</v>
      </c>
      <c r="B58" s="5" t="s">
        <v>325</v>
      </c>
      <c r="C58" s="24">
        <v>28044</v>
      </c>
      <c r="D58" s="35">
        <v>44896</v>
      </c>
      <c r="H58" s="33">
        <f t="shared" si="3"/>
        <v>28044</v>
      </c>
      <c r="I58" s="4">
        <v>0</v>
      </c>
    </row>
    <row r="59" spans="1:9">
      <c r="A59" s="5">
        <v>141704</v>
      </c>
      <c r="B59" s="5" t="s">
        <v>326</v>
      </c>
      <c r="C59" s="24">
        <v>135575</v>
      </c>
      <c r="D59" s="35">
        <v>44865</v>
      </c>
      <c r="H59" s="33">
        <f t="shared" si="3"/>
        <v>135575</v>
      </c>
      <c r="I59" s="4">
        <v>0</v>
      </c>
    </row>
    <row r="60" spans="1:9">
      <c r="A60" s="5">
        <v>52759</v>
      </c>
      <c r="B60" s="5" t="s">
        <v>327</v>
      </c>
      <c r="C60" s="24">
        <v>220500</v>
      </c>
      <c r="D60" s="35">
        <v>45017</v>
      </c>
      <c r="H60" s="33">
        <f t="shared" si="3"/>
        <v>220500</v>
      </c>
    </row>
    <row r="61" spans="1:9">
      <c r="A61" s="5">
        <v>142006</v>
      </c>
      <c r="B61" s="5" t="s">
        <v>328</v>
      </c>
      <c r="C61" s="24">
        <v>83125</v>
      </c>
      <c r="D61" s="35">
        <v>44538</v>
      </c>
      <c r="H61" s="33">
        <f t="shared" si="3"/>
        <v>83125</v>
      </c>
      <c r="I61" s="4">
        <v>0</v>
      </c>
    </row>
    <row r="62" spans="1:9">
      <c r="A62" s="5">
        <v>142007</v>
      </c>
      <c r="B62" s="5" t="s">
        <v>329</v>
      </c>
      <c r="C62" s="24">
        <v>105450</v>
      </c>
      <c r="D62" s="35">
        <v>44553</v>
      </c>
      <c r="H62" s="33">
        <f t="shared" si="3"/>
        <v>105450</v>
      </c>
      <c r="I62" s="4">
        <v>0</v>
      </c>
    </row>
    <row r="63" spans="1:9">
      <c r="A63" s="5">
        <v>141642</v>
      </c>
      <c r="B63" s="5" t="s">
        <v>330</v>
      </c>
      <c r="C63" s="24">
        <v>44.01</v>
      </c>
      <c r="D63" s="35">
        <v>44475</v>
      </c>
      <c r="H63" s="33">
        <f t="shared" si="3"/>
        <v>44.01</v>
      </c>
      <c r="I63" s="4">
        <v>0</v>
      </c>
    </row>
    <row r="64" spans="1:9">
      <c r="A64" s="5">
        <v>150000</v>
      </c>
      <c r="B64" s="5" t="s">
        <v>331</v>
      </c>
      <c r="C64" s="24">
        <v>266.63</v>
      </c>
      <c r="D64" s="35">
        <v>44652</v>
      </c>
      <c r="H64" s="33">
        <f t="shared" si="3"/>
        <v>0</v>
      </c>
      <c r="I64" s="4">
        <f>C64</f>
        <v>266.63</v>
      </c>
    </row>
    <row r="65" spans="1:9">
      <c r="A65" s="14">
        <v>150001</v>
      </c>
      <c r="B65" s="14" t="s">
        <v>331</v>
      </c>
      <c r="C65" s="29">
        <v>266.64</v>
      </c>
      <c r="D65" s="36">
        <v>44652</v>
      </c>
      <c r="H65" s="33">
        <f t="shared" si="3"/>
        <v>0</v>
      </c>
      <c r="I65" s="4">
        <f>C65</f>
        <v>266.64</v>
      </c>
    </row>
    <row r="66" spans="1:9">
      <c r="A66" s="5">
        <v>52756</v>
      </c>
      <c r="B66" s="5" t="s">
        <v>332</v>
      </c>
      <c r="C66" s="24">
        <v>885.62</v>
      </c>
      <c r="D66" s="35">
        <v>44986</v>
      </c>
      <c r="H66" s="33">
        <f t="shared" si="3"/>
        <v>885.62</v>
      </c>
      <c r="I66" s="4">
        <v>0</v>
      </c>
    </row>
    <row r="67" spans="1:9">
      <c r="A67" s="5">
        <v>52757</v>
      </c>
      <c r="B67" s="5" t="s">
        <v>332</v>
      </c>
      <c r="C67" s="24">
        <v>1555.53</v>
      </c>
      <c r="D67" s="35">
        <v>45001</v>
      </c>
      <c r="H67" s="33">
        <f t="shared" si="3"/>
        <v>1555.53</v>
      </c>
      <c r="I67" s="4">
        <v>0</v>
      </c>
    </row>
    <row r="68" spans="1:9">
      <c r="A68" s="5">
        <v>52763</v>
      </c>
      <c r="B68" s="5" t="s">
        <v>332</v>
      </c>
      <c r="C68" s="24">
        <v>1881.77</v>
      </c>
      <c r="D68" s="35">
        <v>45127</v>
      </c>
      <c r="H68" s="33">
        <f t="shared" si="3"/>
        <v>1881.77</v>
      </c>
      <c r="I68" s="4">
        <v>0</v>
      </c>
    </row>
    <row r="69" spans="1:9">
      <c r="A69" s="5">
        <v>52764</v>
      </c>
      <c r="B69" s="5" t="s">
        <v>333</v>
      </c>
      <c r="C69" s="24">
        <v>632.91</v>
      </c>
      <c r="D69" s="35">
        <v>45078</v>
      </c>
      <c r="H69" s="33">
        <f t="shared" si="3"/>
        <v>632.91</v>
      </c>
      <c r="I69" s="4">
        <v>0</v>
      </c>
    </row>
    <row r="70" spans="1:9">
      <c r="D70" s="2"/>
      <c r="H70" s="33"/>
    </row>
    <row r="71" spans="1:9" ht="15.75">
      <c r="A71" s="18" t="s">
        <v>29</v>
      </c>
      <c r="B71" s="34" t="s">
        <v>30</v>
      </c>
      <c r="C71" s="20">
        <v>1617</v>
      </c>
      <c r="D71" s="5"/>
    </row>
    <row r="72" spans="1:9">
      <c r="A72" s="38" t="s">
        <v>276</v>
      </c>
      <c r="B72" s="38" t="s">
        <v>277</v>
      </c>
      <c r="C72" s="38" t="s">
        <v>278</v>
      </c>
      <c r="D72" s="38" t="s">
        <v>279</v>
      </c>
    </row>
    <row r="73" spans="1:9">
      <c r="A73" s="5">
        <v>52762</v>
      </c>
      <c r="B73" s="5" t="s">
        <v>297</v>
      </c>
      <c r="C73" s="24">
        <v>1617000.01</v>
      </c>
      <c r="D73" s="35">
        <v>45084</v>
      </c>
      <c r="H73" s="33">
        <f>C73</f>
        <v>1617000.01</v>
      </c>
      <c r="I73" s="4">
        <v>0</v>
      </c>
    </row>
    <row r="74" spans="1:9">
      <c r="A74" s="1"/>
      <c r="B74" s="1"/>
      <c r="C74" s="1"/>
      <c r="D74" s="1"/>
    </row>
    <row r="76" spans="1:9" ht="15.75">
      <c r="A76" s="18" t="s">
        <v>33</v>
      </c>
      <c r="B76" s="34" t="s">
        <v>34</v>
      </c>
      <c r="C76" s="20">
        <v>1870</v>
      </c>
    </row>
    <row r="77" spans="1:9">
      <c r="A77" s="1" t="s">
        <v>276</v>
      </c>
      <c r="B77" s="1" t="s">
        <v>277</v>
      </c>
      <c r="C77" s="1" t="s">
        <v>278</v>
      </c>
      <c r="D77" s="1" t="s">
        <v>298</v>
      </c>
    </row>
    <row r="78" spans="1:9">
      <c r="A78" s="5">
        <v>2051010</v>
      </c>
      <c r="B78" s="5" t="s">
        <v>334</v>
      </c>
      <c r="C78" s="24">
        <v>1979.07</v>
      </c>
      <c r="D78" s="35">
        <v>44288</v>
      </c>
      <c r="H78" s="33">
        <f t="shared" ref="H78" si="4">C78-I78</f>
        <v>1979.07</v>
      </c>
      <c r="I78" s="4">
        <v>0</v>
      </c>
    </row>
    <row r="79" spans="1:9">
      <c r="A79" s="5">
        <v>2051011</v>
      </c>
      <c r="B79" s="5" t="s">
        <v>335</v>
      </c>
      <c r="C79" s="24">
        <v>1583.43</v>
      </c>
      <c r="D79" s="35">
        <v>44288</v>
      </c>
      <c r="H79" s="33">
        <f t="shared" ref="H79:H110" si="5">C79-I79</f>
        <v>1583.43</v>
      </c>
      <c r="I79" s="4">
        <v>0</v>
      </c>
    </row>
    <row r="80" spans="1:9">
      <c r="A80" s="5">
        <v>2051013</v>
      </c>
      <c r="B80" s="5" t="s">
        <v>336</v>
      </c>
      <c r="C80" s="24">
        <v>1031.25</v>
      </c>
      <c r="D80" s="35">
        <v>44470</v>
      </c>
      <c r="H80" s="33">
        <f t="shared" si="5"/>
        <v>1031.25</v>
      </c>
      <c r="I80" s="4">
        <v>0</v>
      </c>
    </row>
    <row r="81" spans="1:9">
      <c r="A81" s="5">
        <v>2051014</v>
      </c>
      <c r="B81" s="5" t="s">
        <v>337</v>
      </c>
      <c r="C81" s="24">
        <v>66049.58</v>
      </c>
      <c r="D81" s="35">
        <v>44501</v>
      </c>
      <c r="H81" s="33">
        <f t="shared" si="5"/>
        <v>66049.58</v>
      </c>
      <c r="I81" s="4">
        <v>0</v>
      </c>
    </row>
    <row r="82" spans="1:9">
      <c r="A82" s="5">
        <v>2051015</v>
      </c>
      <c r="B82" s="5" t="s">
        <v>338</v>
      </c>
      <c r="C82" s="24">
        <v>15332.32</v>
      </c>
      <c r="D82" s="35">
        <v>44545</v>
      </c>
      <c r="H82" s="33">
        <f t="shared" si="5"/>
        <v>15332.32</v>
      </c>
      <c r="I82" s="4">
        <v>0</v>
      </c>
    </row>
    <row r="83" spans="1:9">
      <c r="A83" s="5">
        <v>2051016</v>
      </c>
      <c r="B83" s="5" t="s">
        <v>339</v>
      </c>
      <c r="C83" s="24">
        <v>975</v>
      </c>
      <c r="D83" s="35">
        <v>44503</v>
      </c>
      <c r="H83" s="33">
        <f t="shared" si="5"/>
        <v>975</v>
      </c>
      <c r="I83" s="4">
        <v>0</v>
      </c>
    </row>
    <row r="84" spans="1:9">
      <c r="A84" s="5">
        <v>2051017</v>
      </c>
      <c r="B84" s="5" t="s">
        <v>340</v>
      </c>
      <c r="C84" s="24">
        <v>975</v>
      </c>
      <c r="D84" s="35">
        <v>44503</v>
      </c>
      <c r="H84" s="33">
        <f t="shared" si="5"/>
        <v>975</v>
      </c>
      <c r="I84" s="4">
        <v>0</v>
      </c>
    </row>
    <row r="85" spans="1:9">
      <c r="A85" s="5">
        <v>2051018</v>
      </c>
      <c r="B85" s="5" t="s">
        <v>341</v>
      </c>
      <c r="C85" s="24">
        <v>975</v>
      </c>
      <c r="D85" s="35">
        <v>44503</v>
      </c>
      <c r="H85" s="33">
        <f t="shared" si="5"/>
        <v>975</v>
      </c>
      <c r="I85" s="4">
        <v>0</v>
      </c>
    </row>
    <row r="86" spans="1:9">
      <c r="A86" s="5">
        <v>2051019</v>
      </c>
      <c r="B86" s="5" t="s">
        <v>342</v>
      </c>
      <c r="C86" s="24">
        <v>975</v>
      </c>
      <c r="D86" s="35">
        <v>44503</v>
      </c>
      <c r="H86" s="33">
        <f t="shared" si="5"/>
        <v>975</v>
      </c>
      <c r="I86" s="4">
        <v>0</v>
      </c>
    </row>
    <row r="87" spans="1:9">
      <c r="A87" s="5">
        <v>2051021</v>
      </c>
      <c r="B87" s="5" t="s">
        <v>343</v>
      </c>
      <c r="C87" s="24">
        <v>975</v>
      </c>
      <c r="D87" s="35">
        <v>44503</v>
      </c>
      <c r="H87" s="33">
        <f t="shared" si="5"/>
        <v>975</v>
      </c>
      <c r="I87" s="4">
        <v>0</v>
      </c>
    </row>
    <row r="88" spans="1:9">
      <c r="A88" s="5">
        <v>2051022</v>
      </c>
      <c r="B88" s="5" t="s">
        <v>344</v>
      </c>
      <c r="C88" s="24">
        <v>975</v>
      </c>
      <c r="D88" s="35">
        <v>44503</v>
      </c>
      <c r="H88" s="33">
        <f t="shared" si="5"/>
        <v>975</v>
      </c>
      <c r="I88" s="4">
        <v>0</v>
      </c>
    </row>
    <row r="89" spans="1:9">
      <c r="A89" s="5">
        <v>2051023</v>
      </c>
      <c r="B89" s="5" t="s">
        <v>345</v>
      </c>
      <c r="C89" s="24">
        <v>975</v>
      </c>
      <c r="D89" s="35">
        <v>44503</v>
      </c>
      <c r="H89" s="33">
        <f t="shared" si="5"/>
        <v>975</v>
      </c>
      <c r="I89" s="4">
        <v>0</v>
      </c>
    </row>
    <row r="90" spans="1:9">
      <c r="A90" s="5">
        <v>2051020</v>
      </c>
      <c r="B90" s="5" t="s">
        <v>346</v>
      </c>
      <c r="C90" s="24">
        <v>975</v>
      </c>
      <c r="D90" s="35">
        <v>44503</v>
      </c>
      <c r="H90" s="33">
        <f t="shared" si="5"/>
        <v>975</v>
      </c>
      <c r="I90" s="4">
        <v>0</v>
      </c>
    </row>
    <row r="91" spans="1:9">
      <c r="A91" s="5">
        <v>2051024</v>
      </c>
      <c r="B91" s="5" t="s">
        <v>347</v>
      </c>
      <c r="C91" s="24">
        <v>975</v>
      </c>
      <c r="D91" s="35">
        <v>44503</v>
      </c>
      <c r="H91" s="33">
        <f t="shared" si="5"/>
        <v>975</v>
      </c>
      <c r="I91" s="4">
        <v>0</v>
      </c>
    </row>
    <row r="92" spans="1:9">
      <c r="A92" s="5">
        <v>2052041</v>
      </c>
      <c r="B92" s="5" t="s">
        <v>348</v>
      </c>
      <c r="C92" s="24">
        <v>5833.4</v>
      </c>
      <c r="D92" s="35">
        <v>44566</v>
      </c>
      <c r="H92" s="33">
        <f t="shared" si="5"/>
        <v>5833.4</v>
      </c>
      <c r="I92" s="4">
        <v>0</v>
      </c>
    </row>
    <row r="93" spans="1:9">
      <c r="A93" s="5">
        <v>2051025</v>
      </c>
      <c r="B93" s="5" t="s">
        <v>349</v>
      </c>
      <c r="C93" s="24">
        <v>81200.06</v>
      </c>
      <c r="D93" s="35">
        <v>44645</v>
      </c>
      <c r="H93" s="33">
        <f t="shared" si="5"/>
        <v>0</v>
      </c>
      <c r="I93" s="39">
        <f>C93</f>
        <v>81200.06</v>
      </c>
    </row>
    <row r="94" spans="1:9">
      <c r="A94" s="5">
        <v>2051026</v>
      </c>
      <c r="B94" s="5" t="s">
        <v>350</v>
      </c>
      <c r="C94" s="24">
        <v>52673.62</v>
      </c>
      <c r="D94" s="35">
        <v>44858</v>
      </c>
      <c r="H94" s="33">
        <f t="shared" si="5"/>
        <v>52673.62</v>
      </c>
      <c r="I94" s="4">
        <v>0</v>
      </c>
    </row>
    <row r="95" spans="1:9">
      <c r="A95" s="5">
        <v>2051004</v>
      </c>
      <c r="B95" s="5" t="s">
        <v>351</v>
      </c>
      <c r="C95" s="5">
        <v>493.16</v>
      </c>
      <c r="D95" s="35">
        <v>42187</v>
      </c>
      <c r="H95" s="33">
        <f t="shared" si="5"/>
        <v>493.16</v>
      </c>
      <c r="I95" s="4">
        <v>0</v>
      </c>
    </row>
    <row r="96" spans="1:9">
      <c r="A96" s="5">
        <v>2051007</v>
      </c>
      <c r="B96" s="5" t="s">
        <v>352</v>
      </c>
      <c r="C96" s="24">
        <v>19867.830000000002</v>
      </c>
      <c r="D96" s="35">
        <v>44137</v>
      </c>
      <c r="H96" s="33">
        <f t="shared" si="5"/>
        <v>19867.830000000002</v>
      </c>
      <c r="I96" s="4">
        <v>0</v>
      </c>
    </row>
    <row r="97" spans="1:9">
      <c r="A97" s="5">
        <v>2051008</v>
      </c>
      <c r="B97" s="5" t="s">
        <v>353</v>
      </c>
      <c r="C97" s="24">
        <v>10353.24</v>
      </c>
      <c r="D97" s="35">
        <v>44137</v>
      </c>
      <c r="H97" s="33">
        <f t="shared" si="5"/>
        <v>10353.24</v>
      </c>
      <c r="I97" s="4">
        <v>0</v>
      </c>
    </row>
    <row r="98" spans="1:9">
      <c r="A98" s="5">
        <v>2051009</v>
      </c>
      <c r="B98" s="5" t="s">
        <v>354</v>
      </c>
      <c r="C98" s="24">
        <v>1187.5</v>
      </c>
      <c r="D98" s="35">
        <v>44288</v>
      </c>
      <c r="H98" s="33">
        <f t="shared" si="5"/>
        <v>1187.5</v>
      </c>
      <c r="I98" s="4">
        <v>0</v>
      </c>
    </row>
    <row r="99" spans="1:9">
      <c r="A99" s="5">
        <v>2052013</v>
      </c>
      <c r="B99" s="5" t="s">
        <v>355</v>
      </c>
      <c r="C99" s="24">
        <v>5980.72</v>
      </c>
      <c r="D99" s="35">
        <v>42187</v>
      </c>
      <c r="H99" s="33">
        <f t="shared" si="5"/>
        <v>5980.72</v>
      </c>
      <c r="I99" s="4">
        <v>0</v>
      </c>
    </row>
    <row r="100" spans="1:9">
      <c r="A100" s="5">
        <v>2052014</v>
      </c>
      <c r="B100" s="5" t="s">
        <v>356</v>
      </c>
      <c r="C100" s="5">
        <v>660</v>
      </c>
      <c r="D100" s="35">
        <v>42187</v>
      </c>
      <c r="H100" s="33">
        <f t="shared" si="5"/>
        <v>660</v>
      </c>
      <c r="I100" s="4">
        <v>0</v>
      </c>
    </row>
    <row r="101" spans="1:9">
      <c r="A101" s="5">
        <v>2052017</v>
      </c>
      <c r="B101" s="5" t="s">
        <v>357</v>
      </c>
      <c r="C101" s="5">
        <v>660</v>
      </c>
      <c r="D101" s="35">
        <v>42187</v>
      </c>
      <c r="H101" s="33">
        <f t="shared" si="5"/>
        <v>660</v>
      </c>
      <c r="I101" s="4">
        <v>0</v>
      </c>
    </row>
    <row r="102" spans="1:9">
      <c r="A102" s="5">
        <v>2052019</v>
      </c>
      <c r="B102" s="5" t="s">
        <v>358</v>
      </c>
      <c r="C102" s="5">
        <v>660</v>
      </c>
      <c r="D102" s="35">
        <v>42187</v>
      </c>
      <c r="H102" s="33">
        <f t="shared" si="5"/>
        <v>660</v>
      </c>
      <c r="I102" s="4">
        <v>0</v>
      </c>
    </row>
    <row r="103" spans="1:9">
      <c r="A103" s="5">
        <v>2052020</v>
      </c>
      <c r="B103" s="5" t="s">
        <v>359</v>
      </c>
      <c r="C103" s="5">
        <v>660</v>
      </c>
      <c r="D103" s="35">
        <v>42187</v>
      </c>
      <c r="H103" s="33">
        <f t="shared" si="5"/>
        <v>660</v>
      </c>
      <c r="I103" s="4">
        <v>0</v>
      </c>
    </row>
    <row r="104" spans="1:9">
      <c r="A104" s="5">
        <v>2052007</v>
      </c>
      <c r="B104" s="5" t="s">
        <v>360</v>
      </c>
      <c r="C104" s="24">
        <v>1430</v>
      </c>
      <c r="D104" s="35">
        <v>42187</v>
      </c>
      <c r="H104" s="33">
        <f t="shared" si="5"/>
        <v>1430</v>
      </c>
      <c r="I104" s="4">
        <v>0</v>
      </c>
    </row>
    <row r="105" spans="1:9">
      <c r="A105" s="5">
        <v>2052002</v>
      </c>
      <c r="B105" s="5" t="s">
        <v>361</v>
      </c>
      <c r="C105" s="24">
        <v>8690.7999999999993</v>
      </c>
      <c r="D105" s="35">
        <v>41516</v>
      </c>
      <c r="H105" s="33">
        <f t="shared" si="5"/>
        <v>8690.7999999999993</v>
      </c>
      <c r="I105" s="4">
        <v>0</v>
      </c>
    </row>
    <row r="106" spans="1:9">
      <c r="A106" s="5">
        <v>2052010</v>
      </c>
      <c r="B106" s="5" t="s">
        <v>362</v>
      </c>
      <c r="C106" s="24">
        <v>5980.72</v>
      </c>
      <c r="D106" s="35">
        <v>42187</v>
      </c>
      <c r="H106" s="33">
        <f t="shared" si="5"/>
        <v>5980.72</v>
      </c>
      <c r="I106" s="4">
        <v>0</v>
      </c>
    </row>
    <row r="107" spans="1:9">
      <c r="A107" s="5">
        <v>2052021</v>
      </c>
      <c r="B107" s="5" t="s">
        <v>363</v>
      </c>
      <c r="C107" s="24">
        <v>1516.57</v>
      </c>
      <c r="D107" s="35">
        <v>44288</v>
      </c>
      <c r="H107" s="33">
        <f t="shared" si="5"/>
        <v>1516.57</v>
      </c>
      <c r="I107" s="4">
        <v>0</v>
      </c>
    </row>
    <row r="108" spans="1:9">
      <c r="A108" s="5">
        <v>2052022</v>
      </c>
      <c r="B108" s="5" t="s">
        <v>364</v>
      </c>
      <c r="C108" s="24">
        <v>95973.23</v>
      </c>
      <c r="D108" s="35">
        <v>44501</v>
      </c>
      <c r="H108" s="33">
        <f t="shared" si="5"/>
        <v>95973.23</v>
      </c>
      <c r="I108" s="4">
        <v>0</v>
      </c>
    </row>
    <row r="109" spans="1:9">
      <c r="A109" s="5">
        <v>2052023</v>
      </c>
      <c r="B109" s="5" t="s">
        <v>364</v>
      </c>
      <c r="C109" s="24">
        <v>132947.64000000001</v>
      </c>
      <c r="D109" s="35">
        <v>44525</v>
      </c>
      <c r="H109" s="33">
        <f t="shared" si="5"/>
        <v>132947.64000000001</v>
      </c>
      <c r="I109" s="4">
        <v>0</v>
      </c>
    </row>
    <row r="110" spans="1:9">
      <c r="A110" s="5">
        <v>2052024</v>
      </c>
      <c r="B110" s="5" t="s">
        <v>365</v>
      </c>
      <c r="C110" s="24">
        <v>13883.26</v>
      </c>
      <c r="D110" s="35">
        <v>44503</v>
      </c>
      <c r="H110" s="33">
        <f t="shared" si="5"/>
        <v>13883.26</v>
      </c>
      <c r="I110" s="4">
        <v>0</v>
      </c>
    </row>
    <row r="111" spans="1:9">
      <c r="A111" s="5">
        <v>2052025</v>
      </c>
      <c r="B111" s="5" t="s">
        <v>366</v>
      </c>
      <c r="C111" s="24">
        <v>13883.26</v>
      </c>
      <c r="D111" s="35">
        <v>44503</v>
      </c>
      <c r="H111" s="33">
        <f t="shared" ref="H111:H137" si="6">C111-I111</f>
        <v>13883.26</v>
      </c>
      <c r="I111" s="4">
        <v>0</v>
      </c>
    </row>
    <row r="112" spans="1:9">
      <c r="A112" s="5">
        <v>2052026</v>
      </c>
      <c r="B112" s="5" t="s">
        <v>367</v>
      </c>
      <c r="C112" s="24">
        <v>13883.26</v>
      </c>
      <c r="D112" s="35">
        <v>44503</v>
      </c>
      <c r="H112" s="33">
        <f t="shared" si="6"/>
        <v>13883.26</v>
      </c>
      <c r="I112" s="4">
        <v>0</v>
      </c>
    </row>
    <row r="113" spans="1:9">
      <c r="A113" s="5">
        <v>2052027</v>
      </c>
      <c r="B113" s="5" t="s">
        <v>367</v>
      </c>
      <c r="C113" s="24">
        <v>13883.26</v>
      </c>
      <c r="D113" s="35">
        <v>44503</v>
      </c>
      <c r="H113" s="33">
        <f t="shared" si="6"/>
        <v>13883.26</v>
      </c>
      <c r="I113" s="4">
        <v>0</v>
      </c>
    </row>
    <row r="114" spans="1:9">
      <c r="A114" s="5">
        <v>2052028</v>
      </c>
      <c r="B114" s="5" t="s">
        <v>368</v>
      </c>
      <c r="C114" s="24">
        <v>13883.26</v>
      </c>
      <c r="D114" s="35">
        <v>44503</v>
      </c>
      <c r="H114" s="33">
        <f t="shared" si="6"/>
        <v>13883.26</v>
      </c>
      <c r="I114" s="4">
        <v>0</v>
      </c>
    </row>
    <row r="115" spans="1:9">
      <c r="A115" s="5">
        <v>2052029</v>
      </c>
      <c r="B115" s="5" t="s">
        <v>369</v>
      </c>
      <c r="C115" s="24">
        <v>13883.26</v>
      </c>
      <c r="D115" s="35">
        <v>44503</v>
      </c>
      <c r="H115" s="33">
        <f t="shared" si="6"/>
        <v>13883.26</v>
      </c>
      <c r="I115" s="4">
        <v>0</v>
      </c>
    </row>
    <row r="116" spans="1:9">
      <c r="A116" s="5">
        <v>2052030</v>
      </c>
      <c r="B116" s="5" t="s">
        <v>368</v>
      </c>
      <c r="C116" s="24">
        <v>13883.26</v>
      </c>
      <c r="D116" s="35">
        <v>44503</v>
      </c>
      <c r="H116" s="33">
        <f t="shared" si="6"/>
        <v>13883.26</v>
      </c>
      <c r="I116" s="4">
        <v>0</v>
      </c>
    </row>
    <row r="117" spans="1:9">
      <c r="A117" s="5">
        <v>2052031</v>
      </c>
      <c r="B117" s="5" t="s">
        <v>370</v>
      </c>
      <c r="C117" s="24">
        <v>13883.26</v>
      </c>
      <c r="D117" s="35">
        <v>44503</v>
      </c>
      <c r="H117" s="33">
        <f t="shared" si="6"/>
        <v>13883.26</v>
      </c>
      <c r="I117" s="4">
        <v>0</v>
      </c>
    </row>
    <row r="118" spans="1:9">
      <c r="A118" s="5">
        <v>2052032</v>
      </c>
      <c r="B118" s="5" t="s">
        <v>370</v>
      </c>
      <c r="C118" s="24">
        <v>13883.26</v>
      </c>
      <c r="D118" s="35">
        <v>44503</v>
      </c>
      <c r="H118" s="33">
        <f t="shared" si="6"/>
        <v>13883.26</v>
      </c>
      <c r="I118" s="4">
        <v>0</v>
      </c>
    </row>
    <row r="119" spans="1:9">
      <c r="A119" s="5">
        <v>2052033</v>
      </c>
      <c r="B119" s="5" t="s">
        <v>371</v>
      </c>
      <c r="C119" s="24">
        <v>13883.26</v>
      </c>
      <c r="D119" s="35">
        <v>44503</v>
      </c>
      <c r="H119" s="33">
        <f t="shared" si="6"/>
        <v>13883.26</v>
      </c>
      <c r="I119" s="4">
        <v>0</v>
      </c>
    </row>
    <row r="120" spans="1:9">
      <c r="A120" s="5">
        <v>2052034</v>
      </c>
      <c r="B120" s="5" t="s">
        <v>370</v>
      </c>
      <c r="C120" s="24">
        <v>13883.26</v>
      </c>
      <c r="D120" s="35">
        <v>44503</v>
      </c>
      <c r="H120" s="33">
        <f t="shared" si="6"/>
        <v>13883.26</v>
      </c>
      <c r="I120" s="4">
        <v>0</v>
      </c>
    </row>
    <row r="121" spans="1:9">
      <c r="A121" s="5">
        <v>2052035</v>
      </c>
      <c r="B121" s="5" t="s">
        <v>371</v>
      </c>
      <c r="C121" s="24">
        <v>13883.26</v>
      </c>
      <c r="D121" s="35">
        <v>44503</v>
      </c>
      <c r="H121" s="33">
        <f t="shared" si="6"/>
        <v>13883.26</v>
      </c>
      <c r="I121" s="4">
        <v>0</v>
      </c>
    </row>
    <row r="122" spans="1:9">
      <c r="A122" s="5">
        <v>2052036</v>
      </c>
      <c r="B122" s="5" t="s">
        <v>372</v>
      </c>
      <c r="C122" s="24">
        <v>18538.259999999998</v>
      </c>
      <c r="D122" s="35">
        <v>44503</v>
      </c>
      <c r="H122" s="33">
        <f t="shared" si="6"/>
        <v>18538.259999999998</v>
      </c>
      <c r="I122" s="4">
        <v>0</v>
      </c>
    </row>
    <row r="123" spans="1:9">
      <c r="A123" s="5">
        <v>2052038</v>
      </c>
      <c r="B123" s="5" t="s">
        <v>373</v>
      </c>
      <c r="C123" s="24">
        <v>18538.259999999998</v>
      </c>
      <c r="D123" s="35">
        <v>44503</v>
      </c>
      <c r="H123" s="33">
        <f t="shared" si="6"/>
        <v>18538.259999999998</v>
      </c>
      <c r="I123" s="4">
        <v>0</v>
      </c>
    </row>
    <row r="124" spans="1:9">
      <c r="A124" s="5">
        <v>2052039</v>
      </c>
      <c r="B124" s="5" t="s">
        <v>374</v>
      </c>
      <c r="C124" s="24">
        <v>18538.259999999998</v>
      </c>
      <c r="D124" s="35">
        <v>44503</v>
      </c>
      <c r="H124" s="33">
        <f t="shared" si="6"/>
        <v>18538.259999999998</v>
      </c>
      <c r="I124" s="4">
        <v>0</v>
      </c>
    </row>
    <row r="125" spans="1:9">
      <c r="A125" s="5">
        <v>2052040</v>
      </c>
      <c r="B125" s="5" t="s">
        <v>375</v>
      </c>
      <c r="C125" s="24">
        <v>18538.259999999998</v>
      </c>
      <c r="D125" s="35">
        <v>44503</v>
      </c>
      <c r="H125" s="33">
        <f t="shared" si="6"/>
        <v>18538.259999999998</v>
      </c>
      <c r="I125" s="4">
        <v>0</v>
      </c>
    </row>
    <row r="126" spans="1:9">
      <c r="A126" s="5">
        <v>2052037</v>
      </c>
      <c r="B126" s="5" t="s">
        <v>376</v>
      </c>
      <c r="C126" s="24">
        <v>18538.259999999998</v>
      </c>
      <c r="D126" s="35">
        <v>44503</v>
      </c>
      <c r="H126" s="33">
        <f t="shared" si="6"/>
        <v>18538.259999999998</v>
      </c>
      <c r="I126" s="4">
        <v>0</v>
      </c>
    </row>
    <row r="127" spans="1:9">
      <c r="A127" s="5">
        <v>2052042</v>
      </c>
      <c r="B127" s="5" t="s">
        <v>377</v>
      </c>
      <c r="C127" s="24">
        <v>97933.36</v>
      </c>
      <c r="D127" s="35">
        <v>44566</v>
      </c>
      <c r="H127" s="33">
        <f t="shared" si="6"/>
        <v>97933.36</v>
      </c>
      <c r="I127" s="4">
        <v>0</v>
      </c>
    </row>
    <row r="128" spans="1:9">
      <c r="A128" s="5">
        <v>2052043</v>
      </c>
      <c r="B128" s="5" t="s">
        <v>378</v>
      </c>
      <c r="C128" s="24">
        <v>77804.460000000006</v>
      </c>
      <c r="D128" s="35">
        <v>44566</v>
      </c>
      <c r="H128" s="33">
        <f t="shared" si="6"/>
        <v>77804.460000000006</v>
      </c>
      <c r="I128" s="4">
        <v>0</v>
      </c>
    </row>
    <row r="129" spans="1:9">
      <c r="A129" s="5">
        <v>2052044</v>
      </c>
      <c r="B129" s="5" t="s">
        <v>379</v>
      </c>
      <c r="C129" s="24">
        <v>106333.3</v>
      </c>
      <c r="D129" s="35">
        <v>44872</v>
      </c>
      <c r="H129" s="33">
        <f t="shared" si="6"/>
        <v>106333.3</v>
      </c>
      <c r="I129" s="4">
        <v>0</v>
      </c>
    </row>
    <row r="130" spans="1:9">
      <c r="A130" s="5">
        <v>2052045</v>
      </c>
      <c r="B130" s="5" t="s">
        <v>380</v>
      </c>
      <c r="C130" s="24">
        <v>67525.03</v>
      </c>
      <c r="D130" s="35">
        <v>44902</v>
      </c>
      <c r="H130" s="33">
        <f t="shared" si="6"/>
        <v>67525.03</v>
      </c>
      <c r="I130" s="4">
        <v>0</v>
      </c>
    </row>
    <row r="131" spans="1:9">
      <c r="A131" s="5">
        <v>2052046</v>
      </c>
      <c r="B131" s="5" t="s">
        <v>381</v>
      </c>
      <c r="C131" s="24">
        <v>61766.63</v>
      </c>
      <c r="D131" s="35">
        <v>44858</v>
      </c>
      <c r="H131" s="33">
        <f t="shared" si="6"/>
        <v>61766.63</v>
      </c>
      <c r="I131" s="4">
        <v>0</v>
      </c>
    </row>
    <row r="132" spans="1:9">
      <c r="A132" s="5">
        <v>2052047</v>
      </c>
      <c r="B132" s="5" t="s">
        <v>381</v>
      </c>
      <c r="C132" s="24">
        <v>61766.63</v>
      </c>
      <c r="D132" s="35">
        <v>44858</v>
      </c>
      <c r="H132" s="33">
        <f t="shared" si="6"/>
        <v>61766.63</v>
      </c>
      <c r="I132" s="4">
        <v>0</v>
      </c>
    </row>
    <row r="133" spans="1:9">
      <c r="A133" s="5">
        <v>52758</v>
      </c>
      <c r="B133" s="5" t="s">
        <v>382</v>
      </c>
      <c r="C133" s="24">
        <v>83505</v>
      </c>
      <c r="D133" s="35">
        <v>44986</v>
      </c>
      <c r="H133" s="33">
        <f t="shared" si="6"/>
        <v>83505</v>
      </c>
      <c r="I133" s="4">
        <v>0</v>
      </c>
    </row>
    <row r="134" spans="1:9">
      <c r="A134" s="5">
        <v>52760</v>
      </c>
      <c r="B134" s="5" t="s">
        <v>382</v>
      </c>
      <c r="C134" s="24">
        <v>84970</v>
      </c>
      <c r="D134" s="35">
        <v>45047</v>
      </c>
      <c r="H134" s="33">
        <f t="shared" si="6"/>
        <v>84970</v>
      </c>
      <c r="I134" s="4">
        <v>0</v>
      </c>
    </row>
    <row r="135" spans="1:9">
      <c r="A135" s="5">
        <v>2052005</v>
      </c>
      <c r="B135" s="5" t="s">
        <v>383</v>
      </c>
      <c r="C135" s="24">
        <v>2803.53</v>
      </c>
      <c r="D135" s="35">
        <v>41882</v>
      </c>
      <c r="H135" s="33">
        <f t="shared" si="6"/>
        <v>2803.53</v>
      </c>
      <c r="I135" s="4">
        <v>0</v>
      </c>
    </row>
    <row r="136" spans="1:9">
      <c r="A136" s="5">
        <v>52761</v>
      </c>
      <c r="B136" s="5" t="s">
        <v>384</v>
      </c>
      <c r="C136" s="24">
        <v>206835.52</v>
      </c>
      <c r="D136" s="35">
        <v>45071</v>
      </c>
      <c r="H136" s="33">
        <f t="shared" si="6"/>
        <v>206835.52</v>
      </c>
      <c r="I136" s="4">
        <v>0</v>
      </c>
    </row>
    <row r="137" spans="1:9">
      <c r="A137" s="5">
        <v>52765</v>
      </c>
      <c r="B137" s="5" t="s">
        <v>384</v>
      </c>
      <c r="C137" s="24">
        <v>213967.8</v>
      </c>
      <c r="D137" s="35">
        <v>45188</v>
      </c>
      <c r="H137" s="33">
        <f t="shared" si="6"/>
        <v>213967.8</v>
      </c>
      <c r="I137" s="4">
        <v>0</v>
      </c>
    </row>
    <row r="138" spans="1:9">
      <c r="A138" s="5">
        <v>2052008</v>
      </c>
      <c r="B138" s="5" t="s">
        <v>385</v>
      </c>
      <c r="C138" s="24">
        <v>5980.72</v>
      </c>
      <c r="D138" s="35">
        <v>42187</v>
      </c>
      <c r="H138" s="33">
        <f>C138-I138</f>
        <v>5980.72</v>
      </c>
      <c r="I138" s="4">
        <v>0</v>
      </c>
    </row>
    <row r="139" spans="1:9">
      <c r="A139" s="5">
        <v>2052009</v>
      </c>
      <c r="B139" s="5" t="s">
        <v>386</v>
      </c>
      <c r="C139" s="24">
        <v>5980.72</v>
      </c>
      <c r="D139" s="35">
        <v>42187</v>
      </c>
      <c r="H139" s="33">
        <f>C139-I139</f>
        <v>5980.72</v>
      </c>
      <c r="I139" s="4">
        <v>0</v>
      </c>
    </row>
    <row r="140" spans="1:9">
      <c r="A140" s="5">
        <v>2052011</v>
      </c>
      <c r="B140" s="5" t="s">
        <v>387</v>
      </c>
      <c r="C140" s="5">
        <v>758.43</v>
      </c>
      <c r="D140" s="35">
        <v>42187</v>
      </c>
      <c r="H140" s="33">
        <f>C140-I140</f>
        <v>758.43</v>
      </c>
      <c r="I140" s="4">
        <v>0</v>
      </c>
    </row>
    <row r="141" spans="1:9">
      <c r="A141" s="5">
        <v>2053001</v>
      </c>
      <c r="B141" s="5" t="s">
        <v>388</v>
      </c>
      <c r="C141" s="24">
        <v>5500</v>
      </c>
      <c r="D141" s="35">
        <v>42187</v>
      </c>
      <c r="H141" s="33">
        <f>C141-I141</f>
        <v>5500</v>
      </c>
      <c r="I141" s="4">
        <v>0</v>
      </c>
    </row>
    <row r="142" spans="1:9">
      <c r="A142" s="5">
        <v>2053002</v>
      </c>
      <c r="B142" s="5" t="s">
        <v>389</v>
      </c>
      <c r="C142" s="24">
        <v>5500</v>
      </c>
      <c r="D142" s="35">
        <v>42187</v>
      </c>
      <c r="H142" s="33">
        <f>C142-I142</f>
        <v>5500</v>
      </c>
      <c r="I142" s="4">
        <v>0</v>
      </c>
    </row>
    <row r="145" spans="1:9" ht="15.75">
      <c r="A145" s="18" t="s">
        <v>37</v>
      </c>
      <c r="B145" s="34" t="s">
        <v>38</v>
      </c>
      <c r="C145" s="20">
        <v>5</v>
      </c>
    </row>
    <row r="146" spans="1:9">
      <c r="A146" s="1" t="s">
        <v>276</v>
      </c>
      <c r="B146" s="1" t="s">
        <v>277</v>
      </c>
      <c r="C146" s="1" t="s">
        <v>278</v>
      </c>
      <c r="D146" s="1" t="s">
        <v>298</v>
      </c>
    </row>
    <row r="147" spans="1:9">
      <c r="A147" s="5">
        <v>52645</v>
      </c>
      <c r="B147" s="5" t="s">
        <v>390</v>
      </c>
      <c r="C147" s="5">
        <v>441.64</v>
      </c>
      <c r="D147" s="35">
        <v>41173</v>
      </c>
      <c r="H147" s="33">
        <f t="shared" ref="H147" si="7">C147-I147</f>
        <v>441.64</v>
      </c>
      <c r="I147" s="4">
        <v>0</v>
      </c>
    </row>
    <row r="148" spans="1:9">
      <c r="A148" s="5">
        <v>141612</v>
      </c>
      <c r="B148" s="5" t="s">
        <v>391</v>
      </c>
      <c r="C148" s="5">
        <v>326.04000000000002</v>
      </c>
      <c r="D148" s="35">
        <v>41173</v>
      </c>
      <c r="H148" s="33">
        <f t="shared" ref="H148:H158" si="8">C148-I148</f>
        <v>326.04000000000002</v>
      </c>
      <c r="I148" s="4">
        <v>0</v>
      </c>
    </row>
    <row r="149" spans="1:9">
      <c r="A149" s="5">
        <v>141638</v>
      </c>
      <c r="B149" s="5" t="s">
        <v>392</v>
      </c>
      <c r="C149" s="5">
        <v>378.07</v>
      </c>
      <c r="D149" s="35">
        <v>41173</v>
      </c>
      <c r="H149" s="33">
        <f t="shared" si="8"/>
        <v>378.07</v>
      </c>
      <c r="I149" s="4">
        <v>0</v>
      </c>
    </row>
    <row r="150" spans="1:9">
      <c r="A150" s="5">
        <v>206005</v>
      </c>
      <c r="B150" s="5" t="s">
        <v>393</v>
      </c>
      <c r="C150" s="5">
        <v>273.95999999999998</v>
      </c>
      <c r="D150" s="35">
        <v>42200</v>
      </c>
      <c r="H150" s="33">
        <f t="shared" si="8"/>
        <v>273.95999999999998</v>
      </c>
      <c r="I150" s="4">
        <v>0</v>
      </c>
    </row>
    <row r="151" spans="1:9">
      <c r="A151" s="5">
        <v>206006</v>
      </c>
      <c r="B151" s="5" t="s">
        <v>394</v>
      </c>
      <c r="C151" s="5">
        <v>154.66999999999999</v>
      </c>
      <c r="D151" s="35">
        <v>42493</v>
      </c>
      <c r="H151" s="33">
        <f t="shared" si="8"/>
        <v>154.66999999999999</v>
      </c>
      <c r="I151" s="4">
        <v>0</v>
      </c>
    </row>
    <row r="152" spans="1:9">
      <c r="A152" s="5">
        <v>141579</v>
      </c>
      <c r="B152" s="5" t="s">
        <v>395</v>
      </c>
      <c r="C152" s="5">
        <v>154.28</v>
      </c>
      <c r="D152" s="35">
        <v>41173</v>
      </c>
      <c r="H152" s="33">
        <f t="shared" si="8"/>
        <v>154.28</v>
      </c>
      <c r="I152" s="4">
        <v>0</v>
      </c>
    </row>
    <row r="153" spans="1:9">
      <c r="A153" s="5">
        <v>141591</v>
      </c>
      <c r="B153" s="5" t="s">
        <v>396</v>
      </c>
      <c r="C153" s="24">
        <v>1497.79</v>
      </c>
      <c r="D153" s="35">
        <v>41173</v>
      </c>
      <c r="H153" s="33">
        <f t="shared" si="8"/>
        <v>1497.79</v>
      </c>
      <c r="I153" s="4">
        <v>0</v>
      </c>
    </row>
    <row r="154" spans="1:9">
      <c r="A154" s="5">
        <v>141595</v>
      </c>
      <c r="B154" s="5" t="s">
        <v>397</v>
      </c>
      <c r="C154" s="5">
        <v>423.5</v>
      </c>
      <c r="D154" s="35">
        <v>41173</v>
      </c>
      <c r="H154" s="33">
        <f t="shared" si="8"/>
        <v>423.5</v>
      </c>
      <c r="I154" s="4">
        <v>0</v>
      </c>
    </row>
    <row r="155" spans="1:9">
      <c r="A155" s="5">
        <v>141596</v>
      </c>
      <c r="B155" s="5" t="s">
        <v>398</v>
      </c>
      <c r="C155" s="5">
        <v>237.3</v>
      </c>
      <c r="D155" s="35">
        <v>41173</v>
      </c>
      <c r="H155" s="33">
        <f t="shared" si="8"/>
        <v>237.3</v>
      </c>
      <c r="I155" s="4">
        <v>0</v>
      </c>
    </row>
    <row r="156" spans="1:9">
      <c r="A156" s="5">
        <v>141597</v>
      </c>
      <c r="B156" s="5" t="s">
        <v>399</v>
      </c>
      <c r="C156" s="5">
        <v>165.48</v>
      </c>
      <c r="D156" s="35">
        <v>41173</v>
      </c>
      <c r="H156" s="33">
        <f t="shared" si="8"/>
        <v>165.48</v>
      </c>
      <c r="I156" s="4">
        <v>0</v>
      </c>
    </row>
    <row r="157" spans="1:9">
      <c r="A157" s="5">
        <v>141598</v>
      </c>
      <c r="B157" s="5" t="s">
        <v>400</v>
      </c>
      <c r="C157" s="5">
        <v>133.49</v>
      </c>
      <c r="D157" s="35">
        <v>41173</v>
      </c>
      <c r="H157" s="33">
        <f t="shared" si="8"/>
        <v>133.49</v>
      </c>
      <c r="I157" s="4">
        <v>0</v>
      </c>
    </row>
    <row r="158" spans="1:9">
      <c r="A158" s="5">
        <v>141609</v>
      </c>
      <c r="B158" s="5" t="s">
        <v>401</v>
      </c>
      <c r="C158" s="5">
        <v>374.43</v>
      </c>
      <c r="D158" s="35">
        <v>41173</v>
      </c>
      <c r="H158" s="33">
        <f t="shared" si="8"/>
        <v>374.43</v>
      </c>
      <c r="I158" s="4">
        <v>0</v>
      </c>
    </row>
    <row r="161" spans="1:9" ht="47.25">
      <c r="A161" s="18" t="s">
        <v>41</v>
      </c>
      <c r="B161" s="34" t="s">
        <v>42</v>
      </c>
      <c r="C161" s="20">
        <v>362</v>
      </c>
    </row>
    <row r="163" spans="1:9">
      <c r="A163" s="5" t="s">
        <v>402</v>
      </c>
      <c r="B163" s="16" t="s">
        <v>403</v>
      </c>
      <c r="C163" s="24">
        <v>68431.44</v>
      </c>
      <c r="H163" s="33">
        <f>C163-I163</f>
        <v>68431.44</v>
      </c>
      <c r="I163" s="4">
        <v>0</v>
      </c>
    </row>
    <row r="164" spans="1:9">
      <c r="A164" s="5" t="s">
        <v>404</v>
      </c>
      <c r="B164" s="16" t="s">
        <v>405</v>
      </c>
      <c r="C164" s="24">
        <v>288736</v>
      </c>
      <c r="H164" s="33">
        <f>C164-I164</f>
        <v>288736</v>
      </c>
      <c r="I164" s="4">
        <v>0</v>
      </c>
    </row>
    <row r="165" spans="1:9" ht="30">
      <c r="A165" s="5" t="s">
        <v>406</v>
      </c>
      <c r="B165" s="16" t="s">
        <v>407</v>
      </c>
      <c r="C165" s="24">
        <v>4450.67</v>
      </c>
      <c r="H165" s="33">
        <f>C165-I165</f>
        <v>4450.67</v>
      </c>
      <c r="I165" s="4">
        <v>0</v>
      </c>
    </row>
    <row r="169" spans="1:9" ht="15.75">
      <c r="A169" s="18" t="s">
        <v>104</v>
      </c>
      <c r="B169" s="34" t="s">
        <v>105</v>
      </c>
      <c r="C169" s="20">
        <v>2000</v>
      </c>
      <c r="H169" s="33"/>
    </row>
    <row r="170" spans="1:9" ht="15.75">
      <c r="A170" s="43"/>
      <c r="B170" s="43"/>
      <c r="C170" s="43"/>
    </row>
    <row r="171" spans="1:9">
      <c r="A171" s="5" t="s">
        <v>408</v>
      </c>
      <c r="B171" s="5" t="s">
        <v>409</v>
      </c>
      <c r="C171" s="24">
        <v>2000000</v>
      </c>
      <c r="H171" s="33">
        <f t="shared" ref="H171" si="9">C171-I171</f>
        <v>2000000</v>
      </c>
      <c r="I171" s="4">
        <v>0</v>
      </c>
    </row>
    <row r="173" spans="1:9" ht="15.75">
      <c r="A173" s="18" t="s">
        <v>244</v>
      </c>
      <c r="B173" s="34" t="s">
        <v>245</v>
      </c>
      <c r="C173" s="60">
        <v>1207</v>
      </c>
    </row>
    <row r="174" spans="1:9">
      <c r="A174" s="5">
        <v>222</v>
      </c>
      <c r="B174" s="5" t="s">
        <v>760</v>
      </c>
      <c r="C174" s="24">
        <v>1206736.77</v>
      </c>
      <c r="H174" s="33">
        <f t="shared" ref="H174" si="10">C174-I174</f>
        <v>1206736.77</v>
      </c>
      <c r="I174" s="4">
        <v>0</v>
      </c>
    </row>
    <row r="176" spans="1:9" ht="31.5">
      <c r="A176" s="40" t="s">
        <v>164</v>
      </c>
      <c r="B176" s="41" t="s">
        <v>165</v>
      </c>
      <c r="C176" s="44">
        <v>22</v>
      </c>
    </row>
    <row r="178" spans="1:9">
      <c r="A178" s="5" t="s">
        <v>410</v>
      </c>
      <c r="B178" s="5" t="s">
        <v>411</v>
      </c>
      <c r="C178" s="5">
        <v>12327.35</v>
      </c>
      <c r="H178" s="33">
        <f t="shared" ref="H178" si="11">C178-I178</f>
        <v>12327.35</v>
      </c>
      <c r="I178" s="4">
        <v>0</v>
      </c>
    </row>
    <row r="179" spans="1:9">
      <c r="A179" s="5" t="s">
        <v>412</v>
      </c>
      <c r="B179" s="5" t="s">
        <v>413</v>
      </c>
      <c r="C179" s="5">
        <v>9987.19</v>
      </c>
      <c r="H179" s="33">
        <f>C179-I179</f>
        <v>9987.19</v>
      </c>
      <c r="I179" s="4">
        <v>0</v>
      </c>
    </row>
    <row r="183" spans="1:9" ht="15.75">
      <c r="A183" s="18" t="s">
        <v>175</v>
      </c>
      <c r="B183" s="34" t="s">
        <v>176</v>
      </c>
      <c r="C183" s="20">
        <v>26</v>
      </c>
    </row>
    <row r="185" spans="1:9">
      <c r="A185" s="45" t="s">
        <v>414</v>
      </c>
    </row>
    <row r="186" spans="1:9">
      <c r="A186" s="5" t="s">
        <v>415</v>
      </c>
      <c r="B186" s="5" t="s">
        <v>416</v>
      </c>
      <c r="C186" s="5" t="s">
        <v>417</v>
      </c>
      <c r="D186" s="5" t="s">
        <v>418</v>
      </c>
      <c r="E186" s="5" t="s">
        <v>419</v>
      </c>
      <c r="F186" s="5" t="s">
        <v>420</v>
      </c>
    </row>
    <row r="187" spans="1:9">
      <c r="A187" s="5">
        <v>442</v>
      </c>
      <c r="B187" s="5" t="s">
        <v>421</v>
      </c>
      <c r="C187" s="46">
        <v>30</v>
      </c>
      <c r="D187" s="46" t="s">
        <v>422</v>
      </c>
      <c r="E187" s="46">
        <v>3.1970000000000001</v>
      </c>
      <c r="F187" s="46">
        <v>95.92</v>
      </c>
      <c r="H187" s="33">
        <f>F187-I187</f>
        <v>95.92</v>
      </c>
      <c r="I187" s="4">
        <v>0</v>
      </c>
    </row>
    <row r="188" spans="1:9">
      <c r="A188" s="5">
        <v>447</v>
      </c>
      <c r="B188" s="5" t="s">
        <v>423</v>
      </c>
      <c r="C188" s="46">
        <v>15</v>
      </c>
      <c r="D188" s="46" t="s">
        <v>422</v>
      </c>
      <c r="E188" s="46">
        <v>14.827</v>
      </c>
      <c r="F188" s="46">
        <v>222.4</v>
      </c>
      <c r="H188" s="33">
        <f t="shared" ref="H188" si="12">F188-I188</f>
        <v>222.4</v>
      </c>
      <c r="I188" s="4">
        <v>0</v>
      </c>
    </row>
    <row r="189" spans="1:9">
      <c r="A189" s="5">
        <v>445</v>
      </c>
      <c r="B189" s="5" t="s">
        <v>424</v>
      </c>
      <c r="C189" s="46">
        <v>2</v>
      </c>
      <c r="D189" s="46" t="s">
        <v>425</v>
      </c>
      <c r="E189" s="46">
        <v>58.335000000000001</v>
      </c>
      <c r="F189" s="46">
        <v>116.67</v>
      </c>
      <c r="H189" s="33">
        <f t="shared" ref="H189:H195" si="13">F189-I189</f>
        <v>116.67</v>
      </c>
      <c r="I189" s="4">
        <v>0</v>
      </c>
    </row>
    <row r="190" spans="1:9">
      <c r="A190" s="5">
        <v>440</v>
      </c>
      <c r="B190" s="5" t="s">
        <v>426</v>
      </c>
      <c r="C190" s="46">
        <v>94</v>
      </c>
      <c r="D190" s="46" t="s">
        <v>422</v>
      </c>
      <c r="E190" s="46">
        <v>1.6919999999999999</v>
      </c>
      <c r="F190" s="46">
        <v>159.08000000000001</v>
      </c>
      <c r="H190" s="33">
        <f t="shared" si="13"/>
        <v>159.08000000000001</v>
      </c>
      <c r="I190" s="4">
        <v>0</v>
      </c>
    </row>
    <row r="191" spans="1:9">
      <c r="A191" s="5">
        <v>444</v>
      </c>
      <c r="B191" s="5" t="s">
        <v>427</v>
      </c>
      <c r="C191" s="46">
        <v>5</v>
      </c>
      <c r="D191" s="46" t="s">
        <v>422</v>
      </c>
      <c r="E191" s="46">
        <v>3.09</v>
      </c>
      <c r="F191" s="46">
        <v>15.45</v>
      </c>
      <c r="H191" s="33">
        <f t="shared" si="13"/>
        <v>15.45</v>
      </c>
      <c r="I191" s="4">
        <v>0</v>
      </c>
    </row>
    <row r="192" spans="1:9">
      <c r="A192" s="5">
        <v>439</v>
      </c>
      <c r="B192" s="5" t="s">
        <v>428</v>
      </c>
      <c r="C192" s="46">
        <v>78.72</v>
      </c>
      <c r="D192" s="46" t="s">
        <v>422</v>
      </c>
      <c r="E192" s="46">
        <v>2.9</v>
      </c>
      <c r="F192" s="46">
        <v>228.29</v>
      </c>
      <c r="H192" s="33">
        <f t="shared" si="13"/>
        <v>228.29</v>
      </c>
      <c r="I192" s="4">
        <v>0</v>
      </c>
    </row>
    <row r="193" spans="1:9">
      <c r="A193" s="5">
        <v>1030</v>
      </c>
      <c r="B193" s="5" t="s">
        <v>429</v>
      </c>
      <c r="C193" s="46">
        <v>68</v>
      </c>
      <c r="D193" s="46" t="s">
        <v>422</v>
      </c>
      <c r="E193" s="46">
        <v>4.33</v>
      </c>
      <c r="F193" s="46">
        <v>294.44</v>
      </c>
      <c r="H193" s="33">
        <f t="shared" si="13"/>
        <v>294.44</v>
      </c>
      <c r="I193" s="4">
        <v>0</v>
      </c>
    </row>
    <row r="194" spans="1:9">
      <c r="A194" s="5">
        <v>1069</v>
      </c>
      <c r="B194" s="5" t="s">
        <v>430</v>
      </c>
      <c r="C194" s="46">
        <v>80</v>
      </c>
      <c r="D194" s="46" t="s">
        <v>422</v>
      </c>
      <c r="E194" s="46">
        <v>2.25</v>
      </c>
      <c r="F194" s="46">
        <v>180</v>
      </c>
      <c r="H194" s="33">
        <f t="shared" si="13"/>
        <v>180</v>
      </c>
      <c r="I194" s="4">
        <v>0</v>
      </c>
    </row>
    <row r="195" spans="1:9">
      <c r="A195" s="5">
        <v>799</v>
      </c>
      <c r="B195" s="5" t="s">
        <v>431</v>
      </c>
      <c r="C195" s="46">
        <v>58</v>
      </c>
      <c r="D195" s="46" t="s">
        <v>422</v>
      </c>
      <c r="E195" s="46">
        <v>3.4239999999999999</v>
      </c>
      <c r="F195" s="46">
        <v>198.59</v>
      </c>
      <c r="H195" s="33">
        <f t="shared" si="13"/>
        <v>198.59</v>
      </c>
      <c r="I195" s="4">
        <v>0</v>
      </c>
    </row>
    <row r="196" spans="1:9">
      <c r="C196" s="47"/>
      <c r="D196" s="47"/>
      <c r="E196" s="47"/>
      <c r="F196" s="47"/>
    </row>
    <row r="197" spans="1:9">
      <c r="A197" s="5">
        <v>435</v>
      </c>
      <c r="B197" s="5" t="s">
        <v>432</v>
      </c>
      <c r="C197" s="46">
        <v>11</v>
      </c>
      <c r="D197" s="46" t="s">
        <v>425</v>
      </c>
      <c r="E197" s="46">
        <v>63.631999999999998</v>
      </c>
      <c r="F197" s="46">
        <v>699.95</v>
      </c>
      <c r="H197" s="33">
        <f t="shared" ref="H197" si="14">F197-I197</f>
        <v>699.95</v>
      </c>
      <c r="I197" s="4">
        <v>0</v>
      </c>
    </row>
    <row r="198" spans="1:9">
      <c r="A198" s="5">
        <v>619</v>
      </c>
      <c r="B198" s="5" t="s">
        <v>433</v>
      </c>
      <c r="C198" s="46">
        <v>1</v>
      </c>
      <c r="D198" s="46" t="s">
        <v>425</v>
      </c>
      <c r="E198" s="46">
        <v>332.5</v>
      </c>
      <c r="F198" s="46">
        <v>332.5</v>
      </c>
      <c r="H198" s="33">
        <f>F198-I198</f>
        <v>332.5</v>
      </c>
      <c r="I198" s="4">
        <v>0</v>
      </c>
    </row>
    <row r="199" spans="1:9">
      <c r="A199" s="5">
        <v>1075</v>
      </c>
      <c r="B199" s="5" t="s">
        <v>434</v>
      </c>
      <c r="C199" s="46">
        <v>4</v>
      </c>
      <c r="D199" s="46" t="s">
        <v>425</v>
      </c>
      <c r="E199" s="46">
        <v>2.95</v>
      </c>
      <c r="F199" s="46">
        <v>11.8</v>
      </c>
      <c r="H199" s="33">
        <f>F199-I199</f>
        <v>11.8</v>
      </c>
      <c r="I199" s="4">
        <v>0</v>
      </c>
    </row>
    <row r="200" spans="1:9">
      <c r="A200" s="5">
        <v>1009</v>
      </c>
      <c r="B200" s="5" t="s">
        <v>435</v>
      </c>
      <c r="C200" s="46">
        <v>1</v>
      </c>
      <c r="D200" s="46" t="s">
        <v>425</v>
      </c>
      <c r="E200" s="46">
        <v>185</v>
      </c>
      <c r="F200" s="46">
        <v>185</v>
      </c>
      <c r="H200" s="33">
        <f>F200-I200</f>
        <v>185</v>
      </c>
      <c r="I200" s="4">
        <v>0</v>
      </c>
    </row>
    <row r="201" spans="1:9">
      <c r="A201" s="5">
        <v>1019</v>
      </c>
      <c r="B201" s="5" t="s">
        <v>436</v>
      </c>
      <c r="C201" s="46">
        <v>2</v>
      </c>
      <c r="D201" s="46" t="s">
        <v>425</v>
      </c>
      <c r="E201" s="46">
        <v>23</v>
      </c>
      <c r="F201" s="46">
        <v>46</v>
      </c>
      <c r="H201" s="33">
        <f>F201-I201</f>
        <v>46</v>
      </c>
      <c r="I201" s="4">
        <v>0</v>
      </c>
    </row>
    <row r="202" spans="1:9">
      <c r="A202" s="5">
        <v>1018</v>
      </c>
      <c r="B202" s="5" t="s">
        <v>437</v>
      </c>
      <c r="C202" s="46">
        <v>3</v>
      </c>
      <c r="D202" s="46" t="s">
        <v>425</v>
      </c>
      <c r="E202" s="46">
        <v>15</v>
      </c>
      <c r="F202" s="46">
        <v>45</v>
      </c>
      <c r="H202" s="33">
        <f>F202-I202</f>
        <v>45</v>
      </c>
      <c r="I202" s="4">
        <v>0</v>
      </c>
    </row>
    <row r="203" spans="1:9">
      <c r="C203" s="47"/>
      <c r="D203" s="47"/>
      <c r="E203" s="47"/>
      <c r="F203" s="47"/>
    </row>
    <row r="204" spans="1:9">
      <c r="A204" s="5">
        <v>466</v>
      </c>
      <c r="B204" s="5" t="s">
        <v>438</v>
      </c>
      <c r="C204" s="46">
        <v>348</v>
      </c>
      <c r="D204" s="46" t="s">
        <v>425</v>
      </c>
      <c r="E204" s="46">
        <v>0.5</v>
      </c>
      <c r="F204" s="46">
        <v>174</v>
      </c>
      <c r="H204" s="33">
        <f t="shared" ref="H204" si="15">F204-I204</f>
        <v>174</v>
      </c>
      <c r="I204" s="4">
        <v>0</v>
      </c>
    </row>
    <row r="205" spans="1:9">
      <c r="A205" s="5">
        <v>455</v>
      </c>
      <c r="B205" s="5" t="s">
        <v>439</v>
      </c>
      <c r="C205" s="46">
        <v>76</v>
      </c>
      <c r="D205" s="46" t="s">
        <v>425</v>
      </c>
      <c r="E205" s="46">
        <v>0.92800000000000005</v>
      </c>
      <c r="F205" s="46">
        <v>70.5</v>
      </c>
      <c r="H205" s="33">
        <f t="shared" ref="H205:H213" si="16">F205-I205</f>
        <v>70.5</v>
      </c>
      <c r="I205" s="4">
        <v>0</v>
      </c>
    </row>
    <row r="206" spans="1:9">
      <c r="A206" s="5">
        <v>460</v>
      </c>
      <c r="B206" s="5" t="s">
        <v>440</v>
      </c>
      <c r="C206" s="46">
        <v>22</v>
      </c>
      <c r="D206" s="46" t="s">
        <v>425</v>
      </c>
      <c r="E206" s="46">
        <v>314.20999999999998</v>
      </c>
      <c r="F206" s="48">
        <v>6912.62</v>
      </c>
      <c r="H206" s="33">
        <f t="shared" si="16"/>
        <v>6912.62</v>
      </c>
      <c r="I206" s="4">
        <v>0</v>
      </c>
    </row>
    <row r="207" spans="1:9">
      <c r="A207" s="5">
        <v>459</v>
      </c>
      <c r="B207" s="5" t="s">
        <v>441</v>
      </c>
      <c r="C207" s="46">
        <v>95</v>
      </c>
      <c r="D207" s="46" t="s">
        <v>425</v>
      </c>
      <c r="E207" s="46">
        <v>79.233999999999995</v>
      </c>
      <c r="F207" s="48">
        <v>7527.26</v>
      </c>
      <c r="H207" s="33">
        <f t="shared" si="16"/>
        <v>7527.26</v>
      </c>
      <c r="I207" s="4">
        <v>0</v>
      </c>
    </row>
    <row r="208" spans="1:9">
      <c r="A208" s="5">
        <v>454</v>
      </c>
      <c r="B208" s="5" t="s">
        <v>442</v>
      </c>
      <c r="C208" s="46">
        <v>5</v>
      </c>
      <c r="D208" s="46" t="s">
        <v>425</v>
      </c>
      <c r="E208" s="46">
        <v>424.44200000000001</v>
      </c>
      <c r="F208" s="48">
        <v>2122.21</v>
      </c>
      <c r="H208" s="33">
        <f t="shared" si="16"/>
        <v>2122.21</v>
      </c>
      <c r="I208" s="4">
        <v>0</v>
      </c>
    </row>
    <row r="209" spans="1:9">
      <c r="A209" s="5">
        <v>469</v>
      </c>
      <c r="B209" s="5" t="s">
        <v>443</v>
      </c>
      <c r="C209" s="46">
        <v>9</v>
      </c>
      <c r="D209" s="46" t="s">
        <v>425</v>
      </c>
      <c r="E209" s="46">
        <v>41.756</v>
      </c>
      <c r="F209" s="46">
        <v>375.8</v>
      </c>
      <c r="H209" s="33">
        <f t="shared" si="16"/>
        <v>375.8</v>
      </c>
      <c r="I209" s="4">
        <v>0</v>
      </c>
    </row>
    <row r="210" spans="1:9">
      <c r="A210" s="5">
        <v>452</v>
      </c>
      <c r="B210" s="5" t="s">
        <v>444</v>
      </c>
      <c r="C210" s="46">
        <v>62</v>
      </c>
      <c r="D210" s="46" t="s">
        <v>425</v>
      </c>
      <c r="E210" s="46">
        <v>0.61799999999999999</v>
      </c>
      <c r="F210" s="46">
        <v>38.32</v>
      </c>
      <c r="H210" s="33">
        <f t="shared" si="16"/>
        <v>38.32</v>
      </c>
      <c r="I210" s="4">
        <v>0</v>
      </c>
    </row>
    <row r="211" spans="1:9">
      <c r="A211" s="5">
        <v>470</v>
      </c>
      <c r="B211" s="5" t="s">
        <v>445</v>
      </c>
      <c r="C211" s="46">
        <v>1</v>
      </c>
      <c r="D211" s="46" t="s">
        <v>425</v>
      </c>
      <c r="E211" s="46">
        <v>39.08</v>
      </c>
      <c r="F211" s="46">
        <v>39.08</v>
      </c>
      <c r="H211" s="33">
        <f t="shared" si="16"/>
        <v>39.08</v>
      </c>
      <c r="I211" s="4">
        <v>0</v>
      </c>
    </row>
    <row r="212" spans="1:9">
      <c r="A212" s="5">
        <v>1035</v>
      </c>
      <c r="B212" s="5" t="s">
        <v>446</v>
      </c>
      <c r="C212" s="46">
        <v>46</v>
      </c>
      <c r="D212" s="46" t="s">
        <v>425</v>
      </c>
      <c r="E212" s="46">
        <v>20</v>
      </c>
      <c r="F212" s="46">
        <v>920</v>
      </c>
      <c r="H212" s="33">
        <f t="shared" si="16"/>
        <v>920</v>
      </c>
      <c r="I212" s="4">
        <v>0</v>
      </c>
    </row>
    <row r="213" spans="1:9">
      <c r="A213" s="5">
        <v>472</v>
      </c>
      <c r="B213" s="5" t="s">
        <v>447</v>
      </c>
      <c r="C213" s="46">
        <v>2</v>
      </c>
      <c r="D213" s="46" t="s">
        <v>425</v>
      </c>
      <c r="E213" s="46">
        <v>0.9</v>
      </c>
      <c r="F213" s="46">
        <v>1.8</v>
      </c>
      <c r="H213" s="33">
        <f t="shared" si="16"/>
        <v>1.8</v>
      </c>
      <c r="I213" s="4">
        <v>0</v>
      </c>
    </row>
    <row r="214" spans="1:9">
      <c r="C214" s="47"/>
      <c r="D214" s="47"/>
      <c r="E214" s="47"/>
      <c r="F214" s="47"/>
    </row>
    <row r="215" spans="1:9">
      <c r="A215" s="5">
        <v>551</v>
      </c>
      <c r="B215" s="5" t="s">
        <v>448</v>
      </c>
      <c r="C215" s="46">
        <v>1</v>
      </c>
      <c r="D215" s="46" t="s">
        <v>422</v>
      </c>
      <c r="E215" s="46">
        <v>12.36</v>
      </c>
      <c r="F215" s="46">
        <v>12.36</v>
      </c>
      <c r="H215" s="33">
        <f t="shared" ref="H215" si="17">F215-I215</f>
        <v>12.36</v>
      </c>
      <c r="I215" s="4">
        <v>0</v>
      </c>
    </row>
    <row r="216" spans="1:9">
      <c r="A216" s="5">
        <v>492</v>
      </c>
      <c r="B216" s="5" t="s">
        <v>449</v>
      </c>
      <c r="C216" s="46">
        <v>62</v>
      </c>
      <c r="D216" s="46" t="s">
        <v>425</v>
      </c>
      <c r="E216" s="46">
        <v>0.156</v>
      </c>
      <c r="F216" s="46">
        <v>9.68</v>
      </c>
      <c r="H216" s="33">
        <f t="shared" ref="H216:H245" si="18">F216-I216</f>
        <v>9.68</v>
      </c>
      <c r="I216" s="4">
        <v>0</v>
      </c>
    </row>
    <row r="217" spans="1:9">
      <c r="A217" s="5">
        <v>1037</v>
      </c>
      <c r="B217" s="5" t="s">
        <v>450</v>
      </c>
      <c r="C217" s="46">
        <v>3</v>
      </c>
      <c r="D217" s="46" t="s">
        <v>425</v>
      </c>
      <c r="E217" s="46">
        <v>60.4</v>
      </c>
      <c r="F217" s="46">
        <v>181.2</v>
      </c>
      <c r="H217" s="33">
        <f t="shared" si="18"/>
        <v>181.2</v>
      </c>
      <c r="I217" s="4">
        <v>0</v>
      </c>
    </row>
    <row r="218" spans="1:9">
      <c r="A218" s="5">
        <v>493</v>
      </c>
      <c r="B218" s="5" t="s">
        <v>451</v>
      </c>
      <c r="C218" s="46">
        <v>1</v>
      </c>
      <c r="D218" s="46" t="s">
        <v>425</v>
      </c>
      <c r="E218" s="46">
        <v>0.02</v>
      </c>
      <c r="F218" s="46">
        <v>0.02</v>
      </c>
      <c r="H218" s="33">
        <f t="shared" si="18"/>
        <v>0.02</v>
      </c>
      <c r="I218" s="4">
        <v>0</v>
      </c>
    </row>
    <row r="219" spans="1:9">
      <c r="A219" s="5">
        <v>499</v>
      </c>
      <c r="B219" s="5" t="s">
        <v>452</v>
      </c>
      <c r="C219" s="46">
        <v>12</v>
      </c>
      <c r="D219" s="46" t="s">
        <v>425</v>
      </c>
      <c r="E219" s="46">
        <v>6.6070000000000002</v>
      </c>
      <c r="F219" s="46">
        <v>79.28</v>
      </c>
      <c r="H219" s="33">
        <f t="shared" si="18"/>
        <v>79.28</v>
      </c>
      <c r="I219" s="4">
        <v>0</v>
      </c>
    </row>
    <row r="220" spans="1:9">
      <c r="A220" s="5">
        <v>550</v>
      </c>
      <c r="B220" s="5" t="s">
        <v>453</v>
      </c>
      <c r="C220" s="46">
        <v>3</v>
      </c>
      <c r="D220" s="46" t="s">
        <v>422</v>
      </c>
      <c r="E220" s="46">
        <v>19.573</v>
      </c>
      <c r="F220" s="46">
        <v>58.72</v>
      </c>
      <c r="H220" s="33">
        <f t="shared" si="18"/>
        <v>58.72</v>
      </c>
      <c r="I220" s="4">
        <v>0</v>
      </c>
    </row>
    <row r="221" spans="1:9">
      <c r="A221" s="5">
        <v>546</v>
      </c>
      <c r="B221" s="5" t="s">
        <v>454</v>
      </c>
      <c r="C221" s="46">
        <v>0.25</v>
      </c>
      <c r="D221" s="46" t="s">
        <v>455</v>
      </c>
      <c r="E221" s="46">
        <v>190.44</v>
      </c>
      <c r="F221" s="46">
        <v>47.61</v>
      </c>
      <c r="H221" s="33">
        <f t="shared" si="18"/>
        <v>47.61</v>
      </c>
      <c r="I221" s="4">
        <v>0</v>
      </c>
    </row>
    <row r="222" spans="1:9">
      <c r="A222" s="5">
        <v>575</v>
      </c>
      <c r="B222" s="5" t="s">
        <v>456</v>
      </c>
      <c r="C222" s="46">
        <v>2</v>
      </c>
      <c r="D222" s="46" t="s">
        <v>425</v>
      </c>
      <c r="E222" s="46">
        <v>160.80000000000001</v>
      </c>
      <c r="F222" s="46">
        <v>321.60000000000002</v>
      </c>
      <c r="H222" s="33">
        <f t="shared" si="18"/>
        <v>321.60000000000002</v>
      </c>
      <c r="I222" s="4">
        <v>0</v>
      </c>
    </row>
    <row r="223" spans="1:9">
      <c r="A223" s="5">
        <v>578</v>
      </c>
      <c r="B223" s="5" t="s">
        <v>457</v>
      </c>
      <c r="C223" s="46">
        <v>54</v>
      </c>
      <c r="D223" s="46" t="s">
        <v>455</v>
      </c>
      <c r="E223" s="46">
        <v>0.97899999999999998</v>
      </c>
      <c r="F223" s="46">
        <v>52.85</v>
      </c>
      <c r="H223" s="33">
        <f t="shared" si="18"/>
        <v>52.85</v>
      </c>
      <c r="I223" s="4">
        <v>0</v>
      </c>
    </row>
    <row r="224" spans="1:9">
      <c r="A224" s="5">
        <v>560</v>
      </c>
      <c r="B224" s="5" t="s">
        <v>458</v>
      </c>
      <c r="C224" s="46">
        <v>44.9</v>
      </c>
      <c r="D224" s="46" t="s">
        <v>455</v>
      </c>
      <c r="E224" s="46">
        <v>14.835000000000001</v>
      </c>
      <c r="F224" s="46">
        <v>666.08</v>
      </c>
      <c r="H224" s="33">
        <f t="shared" si="18"/>
        <v>666.08</v>
      </c>
      <c r="I224" s="4">
        <v>0</v>
      </c>
    </row>
    <row r="225" spans="1:9">
      <c r="A225" s="5">
        <v>1010</v>
      </c>
      <c r="B225" s="5" t="s">
        <v>459</v>
      </c>
      <c r="C225" s="46">
        <v>53</v>
      </c>
      <c r="D225" s="46" t="s">
        <v>425</v>
      </c>
      <c r="E225" s="46">
        <v>3.5</v>
      </c>
      <c r="F225" s="46">
        <v>185.5</v>
      </c>
      <c r="H225" s="33">
        <f t="shared" si="18"/>
        <v>185.5</v>
      </c>
      <c r="I225" s="4">
        <v>0</v>
      </c>
    </row>
    <row r="226" spans="1:9">
      <c r="A226" s="5">
        <v>536</v>
      </c>
      <c r="B226" s="5" t="s">
        <v>460</v>
      </c>
      <c r="C226" s="46">
        <v>78</v>
      </c>
      <c r="D226" s="46" t="s">
        <v>455</v>
      </c>
      <c r="E226" s="46">
        <v>0.24399999999999999</v>
      </c>
      <c r="F226" s="46">
        <v>19.02</v>
      </c>
      <c r="H226" s="33">
        <f t="shared" si="18"/>
        <v>19.02</v>
      </c>
      <c r="I226" s="4">
        <v>0</v>
      </c>
    </row>
    <row r="227" spans="1:9">
      <c r="A227" s="5">
        <v>539</v>
      </c>
      <c r="B227" s="5" t="s">
        <v>461</v>
      </c>
      <c r="C227" s="46">
        <v>1</v>
      </c>
      <c r="D227" s="46" t="s">
        <v>425</v>
      </c>
      <c r="E227" s="46">
        <v>2.4500000000000002</v>
      </c>
      <c r="F227" s="46">
        <v>2.4500000000000002</v>
      </c>
      <c r="H227" s="33">
        <f t="shared" si="18"/>
        <v>2.4500000000000002</v>
      </c>
      <c r="I227" s="4">
        <v>0</v>
      </c>
    </row>
    <row r="228" spans="1:9">
      <c r="A228" s="5">
        <v>737</v>
      </c>
      <c r="B228" s="5" t="s">
        <v>462</v>
      </c>
      <c r="C228" s="46">
        <v>4.2</v>
      </c>
      <c r="D228" s="46" t="s">
        <v>463</v>
      </c>
      <c r="E228" s="46">
        <v>68.578999999999994</v>
      </c>
      <c r="F228" s="46">
        <v>288.02999999999997</v>
      </c>
      <c r="H228" s="33">
        <f t="shared" si="18"/>
        <v>288.02999999999997</v>
      </c>
      <c r="I228" s="4">
        <v>0</v>
      </c>
    </row>
    <row r="229" spans="1:9">
      <c r="A229" s="5">
        <v>543</v>
      </c>
      <c r="B229" s="5" t="s">
        <v>464</v>
      </c>
      <c r="C229" s="46">
        <v>0.5</v>
      </c>
      <c r="D229" s="46" t="s">
        <v>455</v>
      </c>
      <c r="E229" s="46">
        <v>366.38</v>
      </c>
      <c r="F229" s="46">
        <v>183.19</v>
      </c>
      <c r="H229" s="33">
        <f t="shared" si="18"/>
        <v>183.19</v>
      </c>
      <c r="I229" s="4">
        <v>0</v>
      </c>
    </row>
    <row r="230" spans="1:9">
      <c r="A230" s="5">
        <v>544</v>
      </c>
      <c r="B230" s="5" t="s">
        <v>465</v>
      </c>
      <c r="C230" s="46">
        <v>17.8</v>
      </c>
      <c r="D230" s="46" t="s">
        <v>425</v>
      </c>
      <c r="E230" s="46">
        <v>15.455</v>
      </c>
      <c r="F230" s="46">
        <v>275.10000000000002</v>
      </c>
      <c r="H230" s="33">
        <f t="shared" si="18"/>
        <v>275.10000000000002</v>
      </c>
      <c r="I230" s="4">
        <v>0</v>
      </c>
    </row>
    <row r="231" spans="1:9">
      <c r="A231" s="5">
        <v>630</v>
      </c>
      <c r="B231" s="5" t="s">
        <v>466</v>
      </c>
      <c r="C231" s="46">
        <v>4</v>
      </c>
      <c r="D231" s="46" t="s">
        <v>425</v>
      </c>
      <c r="E231" s="46">
        <v>10</v>
      </c>
      <c r="F231" s="46">
        <v>40</v>
      </c>
      <c r="H231" s="33">
        <f t="shared" si="18"/>
        <v>40</v>
      </c>
      <c r="I231" s="4">
        <v>0</v>
      </c>
    </row>
    <row r="232" spans="1:9">
      <c r="A232" s="5">
        <v>659</v>
      </c>
      <c r="B232" s="5" t="s">
        <v>467</v>
      </c>
      <c r="C232" s="46">
        <v>1</v>
      </c>
      <c r="D232" s="46" t="s">
        <v>425</v>
      </c>
      <c r="E232" s="46">
        <v>129.68</v>
      </c>
      <c r="F232" s="46">
        <v>129.68</v>
      </c>
      <c r="H232" s="33">
        <f t="shared" si="18"/>
        <v>129.68</v>
      </c>
      <c r="I232" s="4">
        <v>0</v>
      </c>
    </row>
    <row r="233" spans="1:9">
      <c r="A233" s="5">
        <v>656</v>
      </c>
      <c r="B233" s="5" t="s">
        <v>468</v>
      </c>
      <c r="C233" s="46">
        <v>1</v>
      </c>
      <c r="D233" s="46" t="s">
        <v>425</v>
      </c>
      <c r="E233" s="46">
        <v>100.86</v>
      </c>
      <c r="F233" s="46">
        <v>100.86</v>
      </c>
      <c r="H233" s="33">
        <f t="shared" si="18"/>
        <v>100.86</v>
      </c>
      <c r="I233" s="4">
        <v>0</v>
      </c>
    </row>
    <row r="234" spans="1:9">
      <c r="A234" s="5">
        <v>660</v>
      </c>
      <c r="B234" s="5" t="s">
        <v>469</v>
      </c>
      <c r="C234" s="46">
        <v>1</v>
      </c>
      <c r="D234" s="46" t="s">
        <v>425</v>
      </c>
      <c r="E234" s="46">
        <v>147.66999999999999</v>
      </c>
      <c r="F234" s="46">
        <v>147.66999999999999</v>
      </c>
      <c r="H234" s="33">
        <f t="shared" si="18"/>
        <v>147.66999999999999</v>
      </c>
      <c r="I234" s="4">
        <v>0</v>
      </c>
    </row>
    <row r="235" spans="1:9">
      <c r="A235" s="5">
        <v>657</v>
      </c>
      <c r="B235" s="5" t="s">
        <v>470</v>
      </c>
      <c r="C235" s="46">
        <v>1</v>
      </c>
      <c r="D235" s="46" t="s">
        <v>425</v>
      </c>
      <c r="E235" s="46">
        <v>75.67</v>
      </c>
      <c r="F235" s="46">
        <v>75.67</v>
      </c>
      <c r="H235" s="33">
        <f t="shared" si="18"/>
        <v>75.67</v>
      </c>
      <c r="I235" s="4">
        <v>0</v>
      </c>
    </row>
    <row r="236" spans="1:9">
      <c r="A236" s="5">
        <v>967</v>
      </c>
      <c r="B236" s="5" t="s">
        <v>471</v>
      </c>
      <c r="C236" s="46">
        <v>1</v>
      </c>
      <c r="D236" s="46" t="s">
        <v>425</v>
      </c>
      <c r="E236" s="46">
        <v>153</v>
      </c>
      <c r="F236" s="46">
        <v>153</v>
      </c>
      <c r="H236" s="33">
        <f t="shared" si="18"/>
        <v>153</v>
      </c>
      <c r="I236" s="4">
        <v>0</v>
      </c>
    </row>
    <row r="237" spans="1:9">
      <c r="A237" s="5">
        <v>968</v>
      </c>
      <c r="B237" s="5" t="s">
        <v>472</v>
      </c>
      <c r="C237" s="46">
        <v>1</v>
      </c>
      <c r="D237" s="46" t="s">
        <v>425</v>
      </c>
      <c r="E237" s="46">
        <v>153</v>
      </c>
      <c r="F237" s="46">
        <v>153</v>
      </c>
      <c r="H237" s="33">
        <f t="shared" si="18"/>
        <v>153</v>
      </c>
      <c r="I237" s="4">
        <v>0</v>
      </c>
    </row>
    <row r="238" spans="1:9">
      <c r="A238" s="5">
        <v>568</v>
      </c>
      <c r="B238" s="5" t="s">
        <v>473</v>
      </c>
      <c r="C238" s="46">
        <v>0.36</v>
      </c>
      <c r="D238" s="46" t="s">
        <v>455</v>
      </c>
      <c r="E238" s="46">
        <v>1.861</v>
      </c>
      <c r="F238" s="46">
        <v>0.67</v>
      </c>
      <c r="H238" s="33">
        <f t="shared" si="18"/>
        <v>0.67</v>
      </c>
      <c r="I238" s="4">
        <v>0</v>
      </c>
    </row>
    <row r="239" spans="1:9">
      <c r="A239" s="5">
        <v>488</v>
      </c>
      <c r="B239" s="5" t="s">
        <v>474</v>
      </c>
      <c r="C239" s="46">
        <v>32</v>
      </c>
      <c r="D239" s="46" t="s">
        <v>425</v>
      </c>
      <c r="E239" s="46">
        <v>5.125</v>
      </c>
      <c r="F239" s="46">
        <v>164</v>
      </c>
      <c r="H239" s="33">
        <f t="shared" si="18"/>
        <v>164</v>
      </c>
      <c r="I239" s="4">
        <v>0</v>
      </c>
    </row>
    <row r="240" spans="1:9">
      <c r="A240" s="5">
        <v>532</v>
      </c>
      <c r="B240" s="5" t="s">
        <v>475</v>
      </c>
      <c r="C240" s="46">
        <v>5.35</v>
      </c>
      <c r="D240" s="46" t="s">
        <v>476</v>
      </c>
      <c r="E240" s="46">
        <v>4.0060000000000002</v>
      </c>
      <c r="F240" s="46">
        <v>21.43</v>
      </c>
      <c r="H240" s="33">
        <f t="shared" si="18"/>
        <v>21.43</v>
      </c>
      <c r="I240" s="4">
        <v>0</v>
      </c>
    </row>
    <row r="241" spans="1:9">
      <c r="A241" s="5">
        <v>479</v>
      </c>
      <c r="B241" s="5" t="s">
        <v>477</v>
      </c>
      <c r="C241" s="46">
        <v>27</v>
      </c>
      <c r="D241" s="46" t="s">
        <v>425</v>
      </c>
      <c r="E241" s="46">
        <v>0.85499999999999998</v>
      </c>
      <c r="F241" s="46">
        <v>23.09</v>
      </c>
      <c r="H241" s="33">
        <f t="shared" si="18"/>
        <v>23.09</v>
      </c>
      <c r="I241" s="4">
        <v>0</v>
      </c>
    </row>
    <row r="242" spans="1:9">
      <c r="A242" s="5">
        <v>562</v>
      </c>
      <c r="B242" s="5" t="s">
        <v>478</v>
      </c>
      <c r="C242" s="46">
        <v>5</v>
      </c>
      <c r="D242" s="46" t="s">
        <v>425</v>
      </c>
      <c r="E242" s="46">
        <v>128.774</v>
      </c>
      <c r="F242" s="46">
        <v>643.87</v>
      </c>
      <c r="H242" s="33">
        <f t="shared" si="18"/>
        <v>643.87</v>
      </c>
      <c r="I242" s="4">
        <v>0</v>
      </c>
    </row>
    <row r="243" spans="1:9">
      <c r="A243" s="5">
        <v>561</v>
      </c>
      <c r="B243" s="5" t="s">
        <v>479</v>
      </c>
      <c r="C243" s="46">
        <v>7</v>
      </c>
      <c r="D243" s="46" t="s">
        <v>425</v>
      </c>
      <c r="E243" s="46">
        <v>151.101</v>
      </c>
      <c r="F243" s="48">
        <v>1057.71</v>
      </c>
      <c r="H243" s="33">
        <f t="shared" si="18"/>
        <v>1057.71</v>
      </c>
      <c r="I243" s="4">
        <v>0</v>
      </c>
    </row>
    <row r="244" spans="1:9">
      <c r="A244" s="5">
        <v>547</v>
      </c>
      <c r="B244" s="5" t="s">
        <v>480</v>
      </c>
      <c r="C244" s="46">
        <v>0.5</v>
      </c>
      <c r="D244" s="46" t="s">
        <v>455</v>
      </c>
      <c r="E244" s="46">
        <v>51.5</v>
      </c>
      <c r="F244" s="46">
        <v>25.75</v>
      </c>
      <c r="H244" s="33">
        <f t="shared" si="18"/>
        <v>25.75</v>
      </c>
      <c r="I244" s="4">
        <v>0</v>
      </c>
    </row>
    <row r="245" spans="1:9">
      <c r="A245" s="5">
        <v>921</v>
      </c>
      <c r="B245" s="5" t="s">
        <v>481</v>
      </c>
      <c r="C245" s="46">
        <v>1</v>
      </c>
      <c r="D245" s="46" t="s">
        <v>425</v>
      </c>
      <c r="E245" s="46">
        <v>0.59</v>
      </c>
      <c r="F245" s="46">
        <v>0.59</v>
      </c>
      <c r="H245" s="33">
        <f t="shared" si="18"/>
        <v>0.59</v>
      </c>
      <c r="I245" s="4">
        <v>0</v>
      </c>
    </row>
    <row r="246" spans="1:9">
      <c r="F246" s="49"/>
    </row>
    <row r="248" spans="1:9" ht="15.75">
      <c r="A248" s="18" t="s">
        <v>183</v>
      </c>
      <c r="B248" s="34" t="s">
        <v>184</v>
      </c>
      <c r="C248" s="20">
        <v>39750</v>
      </c>
    </row>
    <row r="250" spans="1:9">
      <c r="A250" s="45" t="s">
        <v>482</v>
      </c>
    </row>
    <row r="252" spans="1:9">
      <c r="A252" s="5">
        <v>70758</v>
      </c>
      <c r="B252" s="5" t="s">
        <v>483</v>
      </c>
      <c r="C252" s="24">
        <v>25779.198</v>
      </c>
      <c r="D252" s="5" t="s">
        <v>422</v>
      </c>
      <c r="E252" s="5">
        <v>2.2101000000000002</v>
      </c>
      <c r="F252" s="50">
        <v>56974.29</v>
      </c>
      <c r="H252" s="33">
        <f t="shared" ref="H252" si="19">F252-I252</f>
        <v>56974.29</v>
      </c>
      <c r="I252" s="4">
        <v>0</v>
      </c>
    </row>
    <row r="253" spans="1:9">
      <c r="A253" s="5">
        <v>70757</v>
      </c>
      <c r="B253" s="5" t="s">
        <v>484</v>
      </c>
      <c r="C253" s="24">
        <v>65505.391000000003</v>
      </c>
      <c r="D253" s="5" t="s">
        <v>422</v>
      </c>
      <c r="E253" s="5">
        <v>2.1957</v>
      </c>
      <c r="F253" s="50">
        <v>143830.53</v>
      </c>
      <c r="H253" s="33">
        <f>F253-I253</f>
        <v>143830.53</v>
      </c>
      <c r="I253" s="4">
        <v>0</v>
      </c>
    </row>
    <row r="255" spans="1:9">
      <c r="A255" s="5">
        <v>70817</v>
      </c>
      <c r="B255" s="5" t="s">
        <v>485</v>
      </c>
      <c r="C255" s="5">
        <v>641</v>
      </c>
      <c r="D255" s="5" t="s">
        <v>486</v>
      </c>
      <c r="E255" s="5">
        <v>106.29</v>
      </c>
      <c r="F255" s="24">
        <v>68131.78</v>
      </c>
      <c r="H255" s="33">
        <f t="shared" ref="H255" si="20">F255-I255</f>
        <v>68131.78</v>
      </c>
      <c r="I255" s="4">
        <v>0</v>
      </c>
    </row>
    <row r="256" spans="1:9">
      <c r="A256" s="5">
        <v>70838</v>
      </c>
      <c r="B256" s="5" t="s">
        <v>485</v>
      </c>
      <c r="C256" s="24">
        <v>8331</v>
      </c>
      <c r="D256" s="5" t="s">
        <v>486</v>
      </c>
      <c r="E256" s="5">
        <v>171.59309999999999</v>
      </c>
      <c r="F256" s="24">
        <v>1429542.16</v>
      </c>
      <c r="H256" s="33">
        <f>F256-I256</f>
        <v>1429542.16</v>
      </c>
      <c r="I256" s="4">
        <v>0</v>
      </c>
    </row>
    <row r="258" spans="1:9">
      <c r="A258" s="5"/>
      <c r="B258" s="5" t="s">
        <v>487</v>
      </c>
      <c r="C258" s="5"/>
      <c r="D258" s="5"/>
      <c r="E258" s="5"/>
      <c r="F258" s="51">
        <v>17756</v>
      </c>
      <c r="H258" s="3">
        <v>0</v>
      </c>
      <c r="I258" s="39">
        <f>F258</f>
        <v>17756</v>
      </c>
    </row>
    <row r="259" spans="1:9">
      <c r="A259" s="52" t="s">
        <v>488</v>
      </c>
      <c r="B259" s="53" t="s">
        <v>489</v>
      </c>
      <c r="C259" s="54" t="s">
        <v>1268</v>
      </c>
      <c r="D259" s="53" t="s">
        <v>490</v>
      </c>
      <c r="E259" s="53">
        <v>123.5908</v>
      </c>
      <c r="F259" s="54">
        <v>25927214.07</v>
      </c>
      <c r="H259" s="33">
        <f>F259-I259</f>
        <v>0</v>
      </c>
      <c r="I259" s="39">
        <f>F259</f>
        <v>25927214.07</v>
      </c>
    </row>
    <row r="260" spans="1:9">
      <c r="A260" s="5">
        <v>70857</v>
      </c>
      <c r="B260" s="5" t="s">
        <v>491</v>
      </c>
      <c r="C260" s="24">
        <v>10000</v>
      </c>
      <c r="D260" s="5" t="s">
        <v>490</v>
      </c>
      <c r="E260" s="5">
        <v>57.767699999999998</v>
      </c>
      <c r="F260" s="24">
        <v>577677.04</v>
      </c>
      <c r="H260" s="33">
        <f>F260-I260</f>
        <v>0</v>
      </c>
      <c r="I260" s="39">
        <f>F260</f>
        <v>577677.04</v>
      </c>
    </row>
    <row r="262" spans="1:9">
      <c r="A262" s="5">
        <v>70856</v>
      </c>
      <c r="B262" s="5" t="s">
        <v>492</v>
      </c>
      <c r="C262" s="24">
        <v>13595</v>
      </c>
      <c r="D262" s="5" t="s">
        <v>455</v>
      </c>
      <c r="E262" s="5">
        <v>335.11660000000001</v>
      </c>
      <c r="F262" s="50">
        <v>4555910.41</v>
      </c>
      <c r="H262" s="33">
        <f t="shared" ref="H262" si="21">F262-I262</f>
        <v>4555910.41</v>
      </c>
      <c r="I262" s="4">
        <v>0</v>
      </c>
    </row>
    <row r="263" spans="1:9">
      <c r="A263" s="5">
        <v>70836</v>
      </c>
      <c r="B263" s="5" t="s">
        <v>493</v>
      </c>
      <c r="C263" s="5">
        <v>52258.879999999997</v>
      </c>
      <c r="D263" s="5" t="s">
        <v>455</v>
      </c>
      <c r="E263" s="24">
        <v>10.9941</v>
      </c>
      <c r="F263" s="50">
        <v>574538.23999999999</v>
      </c>
      <c r="H263" s="33">
        <f t="shared" ref="H263:H268" si="22">F263-I263</f>
        <v>574538.23999999999</v>
      </c>
      <c r="I263" s="4">
        <v>0</v>
      </c>
    </row>
    <row r="264" spans="1:9">
      <c r="A264" s="5">
        <v>70824</v>
      </c>
      <c r="B264" s="5" t="s">
        <v>494</v>
      </c>
      <c r="C264" s="24">
        <v>1763.9</v>
      </c>
      <c r="D264" s="5" t="s">
        <v>455</v>
      </c>
      <c r="E264" s="5">
        <v>594.42729999999995</v>
      </c>
      <c r="F264" s="50">
        <v>1048510.4</v>
      </c>
      <c r="H264" s="33">
        <f t="shared" si="22"/>
        <v>1048510.4</v>
      </c>
      <c r="I264" s="4">
        <v>0</v>
      </c>
    </row>
    <row r="265" spans="1:9">
      <c r="A265" s="5">
        <v>70833</v>
      </c>
      <c r="B265" s="5" t="s">
        <v>495</v>
      </c>
      <c r="C265" s="24">
        <v>9743.9</v>
      </c>
      <c r="D265" s="5" t="s">
        <v>455</v>
      </c>
      <c r="E265" s="5">
        <v>180.8047</v>
      </c>
      <c r="F265" s="50">
        <v>1761743.23</v>
      </c>
      <c r="H265" s="33">
        <f t="shared" si="22"/>
        <v>1761743.23</v>
      </c>
      <c r="I265" s="4">
        <v>0</v>
      </c>
    </row>
    <row r="266" spans="1:9">
      <c r="A266" s="5">
        <v>70831</v>
      </c>
      <c r="B266" s="5" t="s">
        <v>496</v>
      </c>
      <c r="C266" s="24">
        <v>4407</v>
      </c>
      <c r="D266" s="5" t="s">
        <v>455</v>
      </c>
      <c r="E266" s="5">
        <v>313.2953</v>
      </c>
      <c r="F266" s="50">
        <v>1380692.41</v>
      </c>
      <c r="H266" s="33">
        <f t="shared" si="22"/>
        <v>1380692.41</v>
      </c>
      <c r="I266" s="4">
        <v>0</v>
      </c>
    </row>
    <row r="267" spans="1:9">
      <c r="A267" s="5">
        <v>70832</v>
      </c>
      <c r="B267" s="5" t="s">
        <v>497</v>
      </c>
      <c r="C267" s="24">
        <v>17085</v>
      </c>
      <c r="D267" s="5" t="s">
        <v>455</v>
      </c>
      <c r="E267" s="5">
        <v>61.252299999999998</v>
      </c>
      <c r="F267" s="50">
        <v>1046496.3</v>
      </c>
      <c r="H267" s="33">
        <f t="shared" si="22"/>
        <v>1046496.3</v>
      </c>
      <c r="I267" s="4">
        <v>0</v>
      </c>
    </row>
    <row r="268" spans="1:9">
      <c r="A268" s="14">
        <v>70853</v>
      </c>
      <c r="B268" s="14" t="s">
        <v>498</v>
      </c>
      <c r="C268" s="14">
        <v>2</v>
      </c>
      <c r="D268" s="14" t="s">
        <v>425</v>
      </c>
      <c r="E268" s="29">
        <v>444755.74</v>
      </c>
      <c r="F268" s="55">
        <v>889511.49</v>
      </c>
      <c r="H268" s="33">
        <f t="shared" si="22"/>
        <v>889511.49</v>
      </c>
      <c r="I268" s="4">
        <v>0</v>
      </c>
    </row>
    <row r="269" spans="1:9">
      <c r="A269" s="5"/>
      <c r="B269" s="5" t="s">
        <v>499</v>
      </c>
      <c r="C269" s="5">
        <v>1</v>
      </c>
      <c r="D269" s="5" t="s">
        <v>500</v>
      </c>
      <c r="E269" s="24">
        <v>271377.93</v>
      </c>
      <c r="F269" s="50">
        <v>271377.93</v>
      </c>
      <c r="H269" s="33">
        <f t="shared" ref="H269" si="23">F269-I269</f>
        <v>271377.93</v>
      </c>
      <c r="I269" s="4">
        <v>0</v>
      </c>
    </row>
    <row r="270" spans="1:9">
      <c r="A270" s="189"/>
      <c r="B270" s="32"/>
      <c r="C270" s="32"/>
      <c r="D270" s="186"/>
      <c r="E270" s="187"/>
      <c r="F270" s="190"/>
      <c r="H270" s="33"/>
    </row>
    <row r="271" spans="1:9" ht="31.5">
      <c r="A271" s="56" t="s">
        <v>211</v>
      </c>
      <c r="B271" s="57" t="s">
        <v>212</v>
      </c>
      <c r="C271" s="20">
        <v>206968</v>
      </c>
    </row>
    <row r="273" spans="1:9" ht="18.75">
      <c r="A273" s="58" t="s">
        <v>501</v>
      </c>
      <c r="B273" s="5" t="s">
        <v>502</v>
      </c>
      <c r="C273" s="24">
        <v>31516159.809999999</v>
      </c>
      <c r="H273" s="33">
        <f t="shared" ref="H273:H281" si="24">C273-I273</f>
        <v>31516159.809999999</v>
      </c>
      <c r="I273" s="4">
        <v>0</v>
      </c>
    </row>
    <row r="274" spans="1:9" ht="18.75">
      <c r="A274" s="58" t="s">
        <v>503</v>
      </c>
      <c r="B274" s="5" t="s">
        <v>504</v>
      </c>
      <c r="C274" s="24">
        <v>2484539.61</v>
      </c>
      <c r="H274" s="33">
        <f t="shared" si="24"/>
        <v>2484539.61</v>
      </c>
      <c r="I274" s="4">
        <v>0</v>
      </c>
    </row>
    <row r="275" spans="1:9" ht="18.75">
      <c r="A275" s="58" t="s">
        <v>505</v>
      </c>
      <c r="B275" s="5" t="s">
        <v>506</v>
      </c>
      <c r="C275" s="24">
        <v>11666152.529999999</v>
      </c>
      <c r="H275" s="33">
        <f t="shared" si="24"/>
        <v>11666152.529999999</v>
      </c>
      <c r="I275" s="4">
        <v>0</v>
      </c>
    </row>
    <row r="276" spans="1:9" ht="18.75">
      <c r="A276" s="58" t="s">
        <v>507</v>
      </c>
      <c r="B276" s="5" t="s">
        <v>508</v>
      </c>
      <c r="C276" s="5">
        <v>-0.31</v>
      </c>
      <c r="H276" s="33">
        <f t="shared" si="24"/>
        <v>-0.31</v>
      </c>
      <c r="I276" s="4">
        <v>0</v>
      </c>
    </row>
    <row r="277" spans="1:9" ht="18.75">
      <c r="A277" s="58" t="s">
        <v>509</v>
      </c>
      <c r="B277" s="5" t="s">
        <v>510</v>
      </c>
      <c r="C277" s="24">
        <v>9856390.3399999999</v>
      </c>
      <c r="H277" s="33">
        <f t="shared" si="24"/>
        <v>9856390.3399999999</v>
      </c>
      <c r="I277" s="4">
        <v>0</v>
      </c>
    </row>
    <row r="278" spans="1:9" ht="18.75">
      <c r="A278" s="58" t="s">
        <v>511</v>
      </c>
      <c r="B278" s="5" t="s">
        <v>512</v>
      </c>
      <c r="C278" s="24">
        <v>13877697.890000001</v>
      </c>
      <c r="H278" s="33">
        <f t="shared" si="24"/>
        <v>13877697.890000001</v>
      </c>
      <c r="I278" s="4">
        <v>0</v>
      </c>
    </row>
    <row r="279" spans="1:9" ht="18.75">
      <c r="A279" s="58" t="s">
        <v>513</v>
      </c>
      <c r="B279" s="5" t="s">
        <v>514</v>
      </c>
      <c r="C279" s="24">
        <v>4195290.96</v>
      </c>
      <c r="H279" s="33">
        <f t="shared" si="24"/>
        <v>4195290.96</v>
      </c>
      <c r="I279" s="4">
        <v>0</v>
      </c>
    </row>
    <row r="280" spans="1:9" ht="18.75">
      <c r="A280" s="58" t="s">
        <v>515</v>
      </c>
      <c r="B280" s="5" t="s">
        <v>516</v>
      </c>
      <c r="C280" s="24">
        <v>34998.47</v>
      </c>
      <c r="H280" s="33">
        <f t="shared" si="24"/>
        <v>34998.47</v>
      </c>
      <c r="I280" s="4">
        <v>0</v>
      </c>
    </row>
    <row r="281" spans="1:9" ht="18.75">
      <c r="A281" s="58" t="s">
        <v>517</v>
      </c>
      <c r="B281" s="5" t="s">
        <v>518</v>
      </c>
      <c r="C281" s="24">
        <v>24529799.449999999</v>
      </c>
      <c r="H281" s="33">
        <f t="shared" si="24"/>
        <v>24529799.449999999</v>
      </c>
      <c r="I281" s="4">
        <v>0</v>
      </c>
    </row>
    <row r="282" spans="1:9" ht="18.75">
      <c r="A282" s="58" t="s">
        <v>519</v>
      </c>
      <c r="B282" s="5" t="s">
        <v>520</v>
      </c>
      <c r="C282" s="24">
        <v>354890.85</v>
      </c>
      <c r="H282" s="33">
        <f t="shared" ref="H282" si="25">C282-I282</f>
        <v>354890.85</v>
      </c>
      <c r="I282" s="4">
        <v>0</v>
      </c>
    </row>
    <row r="283" spans="1:9" ht="18.75">
      <c r="A283" s="58" t="s">
        <v>521</v>
      </c>
      <c r="B283" s="5" t="s">
        <v>522</v>
      </c>
      <c r="C283" s="24">
        <v>-8297527.9900000002</v>
      </c>
      <c r="H283" s="33">
        <f t="shared" ref="H283:H299" si="26">C283-I283</f>
        <v>-8297527.9900000002</v>
      </c>
      <c r="I283" s="4">
        <v>0</v>
      </c>
    </row>
    <row r="284" spans="1:9" ht="18.75">
      <c r="A284" s="58" t="s">
        <v>523</v>
      </c>
      <c r="B284" s="5" t="s">
        <v>524</v>
      </c>
      <c r="C284" s="24">
        <v>41565097.130000003</v>
      </c>
      <c r="H284" s="33">
        <v>41188465.280000001</v>
      </c>
      <c r="I284" s="39">
        <f>C284-H284</f>
        <v>376631.85000000149</v>
      </c>
    </row>
    <row r="285" spans="1:9" ht="18.75">
      <c r="A285" s="58" t="s">
        <v>525</v>
      </c>
      <c r="B285" s="5" t="s">
        <v>526</v>
      </c>
      <c r="C285" s="5">
        <v>0.01</v>
      </c>
      <c r="H285" s="33">
        <f t="shared" si="26"/>
        <v>0.01</v>
      </c>
      <c r="I285" s="4">
        <v>0</v>
      </c>
    </row>
    <row r="286" spans="1:9" ht="18.75">
      <c r="A286" s="58" t="s">
        <v>527</v>
      </c>
      <c r="B286" s="5" t="s">
        <v>528</v>
      </c>
      <c r="C286" s="24">
        <v>8640</v>
      </c>
      <c r="H286" s="33">
        <f t="shared" si="26"/>
        <v>8640</v>
      </c>
      <c r="I286" s="4">
        <v>0</v>
      </c>
    </row>
    <row r="287" spans="1:9" ht="18.75">
      <c r="A287" s="58" t="s">
        <v>529</v>
      </c>
      <c r="B287" s="5" t="s">
        <v>530</v>
      </c>
      <c r="C287" s="24">
        <v>48000</v>
      </c>
      <c r="H287" s="33">
        <f t="shared" si="26"/>
        <v>48000</v>
      </c>
      <c r="I287" s="4">
        <v>0</v>
      </c>
    </row>
    <row r="288" spans="1:9" ht="18.75">
      <c r="A288" s="58" t="s">
        <v>531</v>
      </c>
      <c r="B288" s="5" t="s">
        <v>532</v>
      </c>
      <c r="C288" s="24">
        <v>6976071.5999999996</v>
      </c>
      <c r="H288" s="33">
        <f t="shared" si="26"/>
        <v>6976071.5999999996</v>
      </c>
      <c r="I288" s="4">
        <v>0</v>
      </c>
    </row>
    <row r="289" spans="1:9" ht="18.75">
      <c r="A289" s="58" t="s">
        <v>533</v>
      </c>
      <c r="B289" s="5" t="s">
        <v>534</v>
      </c>
      <c r="C289" s="24">
        <v>1247.6300000000001</v>
      </c>
      <c r="H289" s="33">
        <f t="shared" si="26"/>
        <v>1247.6300000000001</v>
      </c>
      <c r="I289" s="4">
        <v>0</v>
      </c>
    </row>
    <row r="290" spans="1:9" ht="18.75">
      <c r="A290" s="58" t="s">
        <v>535</v>
      </c>
      <c r="B290" s="5" t="s">
        <v>536</v>
      </c>
      <c r="C290" s="24">
        <v>58120</v>
      </c>
      <c r="H290" s="33">
        <f t="shared" si="26"/>
        <v>58120</v>
      </c>
      <c r="I290" s="4">
        <v>0</v>
      </c>
    </row>
    <row r="291" spans="1:9" ht="18.75">
      <c r="A291" s="58" t="s">
        <v>537</v>
      </c>
      <c r="B291" s="5" t="s">
        <v>538</v>
      </c>
      <c r="C291" s="24">
        <v>128700</v>
      </c>
      <c r="H291" s="33">
        <f t="shared" si="26"/>
        <v>128700</v>
      </c>
      <c r="I291" s="4">
        <v>0</v>
      </c>
    </row>
    <row r="292" spans="1:9" ht="18.75">
      <c r="A292" s="58" t="s">
        <v>539</v>
      </c>
      <c r="B292" s="5" t="s">
        <v>540</v>
      </c>
      <c r="C292" s="5">
        <v>121.97</v>
      </c>
      <c r="H292" s="33">
        <f t="shared" si="26"/>
        <v>121.97</v>
      </c>
      <c r="I292" s="4">
        <v>0</v>
      </c>
    </row>
    <row r="293" spans="1:9" ht="18.75">
      <c r="A293" s="58" t="s">
        <v>541</v>
      </c>
      <c r="B293" s="5" t="s">
        <v>542</v>
      </c>
      <c r="C293" s="24">
        <v>349170.3</v>
      </c>
      <c r="H293" s="33">
        <f t="shared" si="26"/>
        <v>349170.3</v>
      </c>
      <c r="I293" s="4">
        <v>0</v>
      </c>
    </row>
    <row r="294" spans="1:9" ht="18.75">
      <c r="A294" s="58" t="s">
        <v>543</v>
      </c>
      <c r="B294" s="5" t="s">
        <v>544</v>
      </c>
      <c r="C294" s="24">
        <v>8947415.6400000006</v>
      </c>
      <c r="H294" s="33">
        <f t="shared" si="26"/>
        <v>8947415.6400000006</v>
      </c>
      <c r="I294" s="4">
        <v>0</v>
      </c>
    </row>
    <row r="295" spans="1:9" ht="18.75">
      <c r="A295" s="58" t="s">
        <v>545</v>
      </c>
      <c r="B295" s="5" t="s">
        <v>546</v>
      </c>
      <c r="C295" s="24">
        <v>447126.78</v>
      </c>
      <c r="H295" s="33">
        <v>56659.31</v>
      </c>
      <c r="I295" s="39">
        <f>C295-H295</f>
        <v>390467.47000000003</v>
      </c>
    </row>
    <row r="296" spans="1:9" ht="18.75">
      <c r="A296" s="58" t="s">
        <v>547</v>
      </c>
      <c r="B296" s="5" t="s">
        <v>548</v>
      </c>
      <c r="C296" s="24">
        <v>7513960.5</v>
      </c>
      <c r="H296" s="33">
        <f t="shared" si="26"/>
        <v>5401297.3100000005</v>
      </c>
      <c r="I296" s="39">
        <v>2112663.19</v>
      </c>
    </row>
    <row r="297" spans="1:9" ht="18.75">
      <c r="A297" s="58" t="s">
        <v>549</v>
      </c>
      <c r="B297" s="5" t="s">
        <v>550</v>
      </c>
      <c r="C297" s="24">
        <v>4823491.72</v>
      </c>
      <c r="H297" s="33">
        <f t="shared" si="26"/>
        <v>3239775.1999999997</v>
      </c>
      <c r="I297" s="39">
        <v>1583716.52</v>
      </c>
    </row>
    <row r="298" spans="1:9" ht="18.75">
      <c r="A298" s="58" t="s">
        <v>551</v>
      </c>
      <c r="B298" s="5" t="s">
        <v>552</v>
      </c>
      <c r="C298" s="24">
        <v>19293</v>
      </c>
      <c r="H298" s="33">
        <f t="shared" si="26"/>
        <v>0</v>
      </c>
      <c r="I298" s="39">
        <f>C298</f>
        <v>19293</v>
      </c>
    </row>
    <row r="299" spans="1:9" ht="18.75">
      <c r="A299" s="58" t="s">
        <v>553</v>
      </c>
      <c r="B299" s="5" t="s">
        <v>554</v>
      </c>
      <c r="C299" s="24">
        <v>2556</v>
      </c>
      <c r="H299" s="33">
        <f t="shared" si="26"/>
        <v>0</v>
      </c>
      <c r="I299" s="39">
        <f>C299</f>
        <v>2556</v>
      </c>
    </row>
    <row r="300" spans="1:9" ht="18.75">
      <c r="A300" s="58" t="s">
        <v>555</v>
      </c>
      <c r="B300" s="5" t="s">
        <v>556</v>
      </c>
      <c r="C300" s="24">
        <v>55555.19</v>
      </c>
      <c r="H300" s="33">
        <f>C300-I300</f>
        <v>0</v>
      </c>
      <c r="I300" s="39">
        <f t="shared" ref="I300" si="27">C300</f>
        <v>55555.19</v>
      </c>
    </row>
    <row r="301" spans="1:9" ht="18.75">
      <c r="A301" s="58" t="s">
        <v>557</v>
      </c>
      <c r="B301" s="5" t="s">
        <v>558</v>
      </c>
      <c r="C301" s="24">
        <v>1008.35</v>
      </c>
      <c r="H301" s="33">
        <f>C301-I301</f>
        <v>0</v>
      </c>
      <c r="I301" s="39">
        <f>C301</f>
        <v>1008.35</v>
      </c>
    </row>
    <row r="302" spans="1:9" ht="18.75">
      <c r="A302" s="58" t="s">
        <v>559</v>
      </c>
      <c r="B302" s="5" t="s">
        <v>560</v>
      </c>
      <c r="C302" s="5">
        <v>-5654.95</v>
      </c>
      <c r="D302" s="49"/>
      <c r="H302" s="33">
        <f>C302-I302</f>
        <v>0</v>
      </c>
      <c r="I302" s="39">
        <f>C302</f>
        <v>-5654.95</v>
      </c>
    </row>
    <row r="303" spans="1:9" ht="18.75">
      <c r="A303" s="58" t="s">
        <v>561</v>
      </c>
      <c r="B303" s="5" t="s">
        <v>562</v>
      </c>
      <c r="C303" s="5">
        <v>-0.04</v>
      </c>
      <c r="H303" s="33">
        <f>C303-I303</f>
        <v>-0.04</v>
      </c>
      <c r="I303" s="4">
        <v>0</v>
      </c>
    </row>
    <row r="304" spans="1:9" ht="18.75">
      <c r="A304" s="58" t="s">
        <v>563</v>
      </c>
      <c r="B304" s="5" t="s">
        <v>564</v>
      </c>
      <c r="C304" s="5">
        <v>95.75</v>
      </c>
      <c r="H304" s="33">
        <f t="shared" ref="H304:H316" si="28">C304-I304</f>
        <v>0</v>
      </c>
      <c r="I304" s="4">
        <f>C304</f>
        <v>95.75</v>
      </c>
    </row>
    <row r="305" spans="1:9" ht="18.75">
      <c r="A305" s="58" t="s">
        <v>565</v>
      </c>
      <c r="B305" s="5" t="s">
        <v>566</v>
      </c>
      <c r="C305" s="24">
        <v>79376.87</v>
      </c>
      <c r="H305" s="33">
        <f t="shared" si="28"/>
        <v>0</v>
      </c>
      <c r="I305" s="39">
        <f t="shared" ref="I305" si="29">C305</f>
        <v>79376.87</v>
      </c>
    </row>
    <row r="306" spans="1:9" ht="18.75">
      <c r="A306" s="58" t="s">
        <v>567</v>
      </c>
      <c r="B306" s="5" t="s">
        <v>568</v>
      </c>
      <c r="C306" s="5">
        <v>-447.12</v>
      </c>
      <c r="H306" s="33">
        <f t="shared" si="28"/>
        <v>0</v>
      </c>
      <c r="I306" s="39">
        <f>C306</f>
        <v>-447.12</v>
      </c>
    </row>
    <row r="307" spans="1:9" ht="18.75">
      <c r="A307" s="58" t="s">
        <v>569</v>
      </c>
      <c r="B307" s="5" t="s">
        <v>570</v>
      </c>
      <c r="C307" s="5">
        <v>9621.43</v>
      </c>
      <c r="D307" s="49"/>
      <c r="H307" s="33">
        <f t="shared" si="28"/>
        <v>0</v>
      </c>
      <c r="I307" s="39">
        <f>C307</f>
        <v>9621.43</v>
      </c>
    </row>
    <row r="308" spans="1:9" ht="18.75">
      <c r="A308" s="58" t="s">
        <v>571</v>
      </c>
      <c r="B308" s="5" t="s">
        <v>572</v>
      </c>
      <c r="C308" s="5">
        <v>-2606.4299999999998</v>
      </c>
      <c r="H308" s="33">
        <f t="shared" si="28"/>
        <v>0</v>
      </c>
      <c r="I308" s="39">
        <f>C308</f>
        <v>-2606.4299999999998</v>
      </c>
    </row>
    <row r="309" spans="1:9" ht="18.75">
      <c r="A309" s="58" t="s">
        <v>573</v>
      </c>
      <c r="B309" s="5" t="s">
        <v>574</v>
      </c>
      <c r="C309" s="24">
        <v>4276699.24</v>
      </c>
      <c r="H309" s="33">
        <f t="shared" si="28"/>
        <v>2084132.4500000002</v>
      </c>
      <c r="I309" s="39">
        <v>2192566.79</v>
      </c>
    </row>
    <row r="310" spans="1:9" ht="18.75">
      <c r="A310" s="58" t="s">
        <v>575</v>
      </c>
      <c r="B310" s="5" t="s">
        <v>576</v>
      </c>
      <c r="C310" s="24">
        <v>17006.46</v>
      </c>
      <c r="H310" s="33">
        <f t="shared" si="28"/>
        <v>17006.46</v>
      </c>
      <c r="I310" s="39">
        <v>0</v>
      </c>
    </row>
    <row r="311" spans="1:9" ht="18.75">
      <c r="A311" s="58" t="s">
        <v>577</v>
      </c>
      <c r="B311" s="5" t="s">
        <v>578</v>
      </c>
      <c r="C311" s="24">
        <v>7200</v>
      </c>
      <c r="H311" s="33">
        <f t="shared" si="28"/>
        <v>7200</v>
      </c>
      <c r="I311" s="4">
        <v>0</v>
      </c>
    </row>
    <row r="312" spans="1:9" ht="18.75">
      <c r="A312" s="58" t="s">
        <v>579</v>
      </c>
      <c r="B312" s="5" t="s">
        <v>580</v>
      </c>
      <c r="C312" s="24">
        <v>524320.92000000004</v>
      </c>
      <c r="H312" s="33">
        <f t="shared" si="28"/>
        <v>0</v>
      </c>
      <c r="I312" s="39">
        <f>C312</f>
        <v>524320.92000000004</v>
      </c>
    </row>
    <row r="313" spans="1:9" ht="18.75">
      <c r="A313" s="58" t="s">
        <v>581</v>
      </c>
      <c r="B313" s="5" t="s">
        <v>582</v>
      </c>
      <c r="C313" s="24">
        <v>4169547.81</v>
      </c>
      <c r="H313" s="33">
        <f t="shared" si="28"/>
        <v>4169547.81</v>
      </c>
      <c r="I313" s="4">
        <v>0</v>
      </c>
    </row>
    <row r="314" spans="1:9" ht="18.75">
      <c r="A314" s="58" t="s">
        <v>583</v>
      </c>
      <c r="B314" s="5" t="s">
        <v>584</v>
      </c>
      <c r="C314" s="5">
        <v>448.68</v>
      </c>
      <c r="H314" s="33">
        <f t="shared" si="28"/>
        <v>0</v>
      </c>
      <c r="I314" s="4">
        <f>C314</f>
        <v>448.68</v>
      </c>
    </row>
    <row r="315" spans="1:9" ht="18.75">
      <c r="A315" s="58" t="s">
        <v>585</v>
      </c>
      <c r="B315" s="5" t="s">
        <v>586</v>
      </c>
      <c r="C315" s="24">
        <v>-5067558.83</v>
      </c>
      <c r="D315" s="49"/>
      <c r="H315" s="33">
        <f t="shared" si="28"/>
        <v>-5067558.83</v>
      </c>
      <c r="I315" s="4">
        <v>0</v>
      </c>
    </row>
    <row r="316" spans="1:9" ht="18.75">
      <c r="A316" s="58" t="s">
        <v>587</v>
      </c>
      <c r="B316" s="5" t="s">
        <v>588</v>
      </c>
      <c r="C316" s="24">
        <v>3780</v>
      </c>
      <c r="H316" s="33">
        <f t="shared" si="28"/>
        <v>3780</v>
      </c>
      <c r="I316" s="4">
        <v>0</v>
      </c>
    </row>
    <row r="317" spans="1:9" ht="18.75">
      <c r="A317" s="58" t="s">
        <v>589</v>
      </c>
      <c r="B317" s="5" t="s">
        <v>590</v>
      </c>
      <c r="C317" s="24">
        <v>2247.83</v>
      </c>
      <c r="H317" s="33">
        <f t="shared" ref="H317" si="30">C317-I317</f>
        <v>0</v>
      </c>
      <c r="I317" s="39">
        <f>C317</f>
        <v>2247.83</v>
      </c>
    </row>
    <row r="318" spans="1:9" ht="18.75">
      <c r="A318" s="58" t="s">
        <v>591</v>
      </c>
      <c r="B318" s="5" t="s">
        <v>592</v>
      </c>
      <c r="C318" s="24">
        <v>6747.93</v>
      </c>
      <c r="H318" s="33">
        <f t="shared" ref="H318:H331" si="31">C318-I318</f>
        <v>0</v>
      </c>
      <c r="I318" s="39">
        <f>C318</f>
        <v>6747.93</v>
      </c>
    </row>
    <row r="319" spans="1:9" ht="18.75">
      <c r="A319" s="58" t="s">
        <v>593</v>
      </c>
      <c r="B319" s="5" t="s">
        <v>594</v>
      </c>
      <c r="C319" s="24">
        <v>45518.61</v>
      </c>
      <c r="H319" s="33">
        <f t="shared" si="31"/>
        <v>0</v>
      </c>
      <c r="I319" s="39">
        <f>C319</f>
        <v>45518.61</v>
      </c>
    </row>
    <row r="320" spans="1:9" ht="18.75">
      <c r="A320" s="58" t="s">
        <v>595</v>
      </c>
      <c r="B320" s="5" t="s">
        <v>596</v>
      </c>
      <c r="C320" s="24">
        <v>2000</v>
      </c>
      <c r="H320" s="33">
        <f t="shared" si="31"/>
        <v>0</v>
      </c>
      <c r="I320" s="39">
        <f>C320</f>
        <v>2000</v>
      </c>
    </row>
    <row r="321" spans="1:9" ht="18.75">
      <c r="A321" s="58" t="s">
        <v>597</v>
      </c>
      <c r="B321" s="5" t="s">
        <v>598</v>
      </c>
      <c r="C321" s="24">
        <v>126179.46</v>
      </c>
      <c r="H321" s="33">
        <f t="shared" si="31"/>
        <v>0</v>
      </c>
      <c r="I321" s="39">
        <f>C321</f>
        <v>126179.46</v>
      </c>
    </row>
    <row r="322" spans="1:9" ht="18.75">
      <c r="A322" s="58" t="s">
        <v>597</v>
      </c>
      <c r="B322" s="5" t="s">
        <v>599</v>
      </c>
      <c r="C322" s="24">
        <v>14445967.91</v>
      </c>
      <c r="H322" s="33">
        <f t="shared" si="31"/>
        <v>14445967.91</v>
      </c>
      <c r="I322" s="4">
        <v>0</v>
      </c>
    </row>
    <row r="323" spans="1:9" ht="18.75">
      <c r="A323" s="58" t="s">
        <v>597</v>
      </c>
      <c r="B323" s="5" t="s">
        <v>600</v>
      </c>
      <c r="C323" s="24">
        <v>102219.28</v>
      </c>
      <c r="H323" s="33">
        <f t="shared" si="31"/>
        <v>0</v>
      </c>
      <c r="I323" s="39">
        <f>C323</f>
        <v>102219.28</v>
      </c>
    </row>
    <row r="324" spans="1:9" ht="18.75">
      <c r="A324" s="58" t="s">
        <v>597</v>
      </c>
      <c r="B324" s="5" t="s">
        <v>601</v>
      </c>
      <c r="C324" s="24">
        <v>25773583.510000002</v>
      </c>
      <c r="H324" s="33">
        <f t="shared" si="31"/>
        <v>25773583.510000002</v>
      </c>
      <c r="I324" s="4">
        <v>0</v>
      </c>
    </row>
    <row r="325" spans="1:9" ht="18.75">
      <c r="A325" s="58" t="s">
        <v>597</v>
      </c>
      <c r="B325" s="5" t="s">
        <v>602</v>
      </c>
      <c r="C325" s="24">
        <v>15489.45</v>
      </c>
      <c r="H325" s="33">
        <f t="shared" si="31"/>
        <v>0</v>
      </c>
      <c r="I325" s="39">
        <f>C325</f>
        <v>15489.45</v>
      </c>
    </row>
    <row r="326" spans="1:9" ht="18.75">
      <c r="A326" s="58" t="s">
        <v>597</v>
      </c>
      <c r="B326" s="5" t="s">
        <v>603</v>
      </c>
      <c r="C326" s="24">
        <v>202140</v>
      </c>
      <c r="H326" s="33">
        <f t="shared" si="31"/>
        <v>0</v>
      </c>
      <c r="I326" s="39">
        <f>C326</f>
        <v>202140</v>
      </c>
    </row>
    <row r="327" spans="1:9" ht="18.75">
      <c r="A327" s="58" t="s">
        <v>604</v>
      </c>
      <c r="B327" s="5" t="s">
        <v>605</v>
      </c>
      <c r="C327" s="5">
        <v>988.72</v>
      </c>
      <c r="H327" s="33">
        <f t="shared" si="31"/>
        <v>988.72</v>
      </c>
      <c r="I327" s="4">
        <v>0</v>
      </c>
    </row>
    <row r="328" spans="1:9" ht="18.75">
      <c r="A328" s="58" t="s">
        <v>606</v>
      </c>
      <c r="B328" s="5" t="s">
        <v>607</v>
      </c>
      <c r="C328" s="24">
        <v>2659.6</v>
      </c>
      <c r="H328" s="33">
        <f t="shared" si="31"/>
        <v>0</v>
      </c>
      <c r="I328" s="39">
        <f>C328</f>
        <v>2659.6</v>
      </c>
    </row>
    <row r="329" spans="1:9" ht="18.75">
      <c r="A329" s="58" t="s">
        <v>606</v>
      </c>
      <c r="B329" s="5" t="s">
        <v>608</v>
      </c>
      <c r="C329" s="24">
        <v>19673.490000000002</v>
      </c>
      <c r="H329" s="33">
        <f t="shared" si="31"/>
        <v>0</v>
      </c>
      <c r="I329" s="39">
        <f>C329</f>
        <v>19673.490000000002</v>
      </c>
    </row>
    <row r="330" spans="1:9" ht="18.75">
      <c r="A330" s="58" t="s">
        <v>606</v>
      </c>
      <c r="B330" s="5" t="s">
        <v>609</v>
      </c>
      <c r="C330" s="24">
        <v>3730</v>
      </c>
      <c r="H330" s="33">
        <f t="shared" si="31"/>
        <v>0</v>
      </c>
      <c r="I330" s="39">
        <f>C330</f>
        <v>3730</v>
      </c>
    </row>
    <row r="331" spans="1:9" ht="18.75">
      <c r="A331" s="58" t="s">
        <v>606</v>
      </c>
      <c r="B331" s="5" t="s">
        <v>610</v>
      </c>
      <c r="C331" s="24">
        <v>103458.2</v>
      </c>
      <c r="H331" s="33">
        <f t="shared" si="31"/>
        <v>0</v>
      </c>
      <c r="I331" s="39">
        <f>C331</f>
        <v>103458.2</v>
      </c>
    </row>
    <row r="332" spans="1:9" ht="18.75">
      <c r="A332" s="58" t="s">
        <v>611</v>
      </c>
      <c r="B332" s="5" t="s">
        <v>612</v>
      </c>
      <c r="C332" s="24">
        <v>15099.31</v>
      </c>
      <c r="H332" s="33">
        <f>C332-I332</f>
        <v>15099.31</v>
      </c>
      <c r="I332" s="4">
        <v>0</v>
      </c>
    </row>
    <row r="333" spans="1:9" ht="18.75">
      <c r="A333" s="58" t="s">
        <v>613</v>
      </c>
      <c r="B333" s="5" t="s">
        <v>610</v>
      </c>
      <c r="C333" s="24">
        <v>23.37</v>
      </c>
      <c r="H333" s="33">
        <f>C333-I333</f>
        <v>23.37</v>
      </c>
      <c r="I333" s="4">
        <v>0</v>
      </c>
    </row>
    <row r="334" spans="1:9" ht="18.75">
      <c r="A334" s="58" t="s">
        <v>614</v>
      </c>
      <c r="B334" s="5" t="s">
        <v>615</v>
      </c>
      <c r="C334" s="24">
        <v>11947.51</v>
      </c>
      <c r="H334" s="33">
        <f>C334-I334</f>
        <v>11947.51</v>
      </c>
      <c r="I334" s="4">
        <v>0</v>
      </c>
    </row>
    <row r="335" spans="1:9" ht="18.75">
      <c r="A335" s="58" t="s">
        <v>614</v>
      </c>
      <c r="B335" s="5" t="s">
        <v>616</v>
      </c>
      <c r="C335" s="24">
        <v>9879.36</v>
      </c>
      <c r="H335" s="33">
        <f>C335-I335</f>
        <v>9879.36</v>
      </c>
      <c r="I335" s="4">
        <v>0</v>
      </c>
    </row>
    <row r="336" spans="1:9" ht="18.75">
      <c r="A336" s="58" t="s">
        <v>617</v>
      </c>
      <c r="B336" s="5" t="s">
        <v>618</v>
      </c>
      <c r="C336" s="24">
        <v>5968.43</v>
      </c>
      <c r="H336" s="33">
        <f>C336-I336</f>
        <v>5968.43</v>
      </c>
      <c r="I336" s="4">
        <v>0</v>
      </c>
    </row>
    <row r="337" spans="1:9" ht="18.75">
      <c r="A337" s="58" t="s">
        <v>617</v>
      </c>
      <c r="B337" s="5" t="s">
        <v>619</v>
      </c>
      <c r="C337" s="24">
        <v>0.05</v>
      </c>
      <c r="H337" s="33">
        <f>C337</f>
        <v>0.05</v>
      </c>
    </row>
    <row r="338" spans="1:9" ht="18.75">
      <c r="A338" s="58" t="s">
        <v>620</v>
      </c>
      <c r="B338" s="5" t="s">
        <v>621</v>
      </c>
      <c r="C338" s="24">
        <v>12.86</v>
      </c>
      <c r="H338" s="33">
        <f t="shared" ref="H338:H347" si="32">C338-I338</f>
        <v>12.86</v>
      </c>
      <c r="I338" s="4">
        <v>0</v>
      </c>
    </row>
    <row r="339" spans="1:9" ht="18.75">
      <c r="A339" s="58" t="s">
        <v>622</v>
      </c>
      <c r="B339" s="5" t="s">
        <v>623</v>
      </c>
      <c r="C339" s="24">
        <v>577.82000000000005</v>
      </c>
      <c r="H339" s="33">
        <f t="shared" si="32"/>
        <v>0</v>
      </c>
      <c r="I339" s="39">
        <f>C339</f>
        <v>577.82000000000005</v>
      </c>
    </row>
    <row r="340" spans="1:9" ht="18.75">
      <c r="A340" s="58" t="s">
        <v>624</v>
      </c>
      <c r="B340" s="5" t="s">
        <v>625</v>
      </c>
      <c r="C340" s="24">
        <v>51.81</v>
      </c>
      <c r="H340" s="33">
        <f t="shared" si="32"/>
        <v>51.81</v>
      </c>
      <c r="I340" s="4">
        <v>0</v>
      </c>
    </row>
    <row r="341" spans="1:9" ht="18.75">
      <c r="A341" s="58" t="s">
        <v>626</v>
      </c>
      <c r="B341" s="5" t="s">
        <v>627</v>
      </c>
      <c r="C341" s="24">
        <v>0</v>
      </c>
      <c r="H341" s="33">
        <f t="shared" si="32"/>
        <v>0</v>
      </c>
      <c r="I341" s="4">
        <v>0</v>
      </c>
    </row>
    <row r="342" spans="1:9" ht="18.75">
      <c r="A342" s="58" t="s">
        <v>628</v>
      </c>
      <c r="B342" s="5" t="s">
        <v>629</v>
      </c>
      <c r="C342" s="24">
        <v>0.05</v>
      </c>
      <c r="H342" s="33">
        <f t="shared" si="32"/>
        <v>0</v>
      </c>
      <c r="I342" s="39">
        <f>C342</f>
        <v>0.05</v>
      </c>
    </row>
    <row r="343" spans="1:9" ht="18.75">
      <c r="A343" s="58" t="s">
        <v>630</v>
      </c>
      <c r="B343" s="5" t="s">
        <v>631</v>
      </c>
      <c r="C343" s="24">
        <v>1.18</v>
      </c>
      <c r="H343" s="33">
        <f t="shared" si="32"/>
        <v>0</v>
      </c>
      <c r="I343" s="39">
        <f>C343</f>
        <v>1.18</v>
      </c>
    </row>
    <row r="344" spans="1:9" ht="18.75">
      <c r="A344" s="58" t="s">
        <v>630</v>
      </c>
      <c r="B344" s="5" t="s">
        <v>632</v>
      </c>
      <c r="C344" s="24">
        <v>-0.33</v>
      </c>
      <c r="H344" s="33">
        <f t="shared" si="32"/>
        <v>0</v>
      </c>
      <c r="I344" s="39">
        <f>C344</f>
        <v>-0.33</v>
      </c>
    </row>
    <row r="345" spans="1:9" ht="18.75">
      <c r="A345" s="58" t="s">
        <v>630</v>
      </c>
      <c r="B345" s="5" t="s">
        <v>633</v>
      </c>
      <c r="C345" s="24">
        <v>-0.01</v>
      </c>
      <c r="H345" s="33">
        <f t="shared" si="32"/>
        <v>-0.01</v>
      </c>
      <c r="I345" s="4">
        <v>0</v>
      </c>
    </row>
    <row r="346" spans="1:9" ht="18.75">
      <c r="A346" s="58" t="s">
        <v>634</v>
      </c>
      <c r="B346" s="5" t="s">
        <v>635</v>
      </c>
      <c r="C346" s="24">
        <v>28416.89</v>
      </c>
      <c r="H346" s="33">
        <f t="shared" si="32"/>
        <v>0</v>
      </c>
      <c r="I346" s="39">
        <f>C346</f>
        <v>28416.89</v>
      </c>
    </row>
    <row r="347" spans="1:9" ht="18.75">
      <c r="A347" s="58" t="s">
        <v>634</v>
      </c>
      <c r="B347" s="5" t="s">
        <v>636</v>
      </c>
      <c r="C347" s="24">
        <v>311.82</v>
      </c>
      <c r="H347" s="33">
        <f t="shared" si="32"/>
        <v>311.82</v>
      </c>
      <c r="I347" s="4">
        <v>0</v>
      </c>
    </row>
    <row r="348" spans="1:9" ht="18.75">
      <c r="A348" s="58" t="s">
        <v>637</v>
      </c>
      <c r="B348" s="5" t="s">
        <v>638</v>
      </c>
      <c r="C348" s="24">
        <v>508711.38</v>
      </c>
      <c r="H348" s="33">
        <f>C348</f>
        <v>508711.38</v>
      </c>
      <c r="I348" s="4">
        <v>0</v>
      </c>
    </row>
    <row r="349" spans="1:9" ht="18.75">
      <c r="A349" s="58" t="s">
        <v>639</v>
      </c>
      <c r="B349" s="5" t="s">
        <v>640</v>
      </c>
      <c r="C349" s="24">
        <v>359319.22</v>
      </c>
      <c r="H349" s="33">
        <f>C349-I349</f>
        <v>359319.22</v>
      </c>
      <c r="I349" s="4">
        <v>0</v>
      </c>
    </row>
    <row r="352" spans="1:9" ht="31.5">
      <c r="A352" s="18" t="s">
        <v>218</v>
      </c>
      <c r="B352" s="34" t="s">
        <v>219</v>
      </c>
      <c r="C352" s="20">
        <v>126663</v>
      </c>
    </row>
    <row r="354" spans="1:9" ht="18.75">
      <c r="A354" s="58" t="s">
        <v>641</v>
      </c>
      <c r="B354" s="5" t="s">
        <v>642</v>
      </c>
      <c r="C354" s="24">
        <v>3200</v>
      </c>
      <c r="H354" s="33">
        <f t="shared" ref="H354:H359" si="33">C354-I354</f>
        <v>3200</v>
      </c>
      <c r="I354" s="4">
        <v>0</v>
      </c>
    </row>
    <row r="355" spans="1:9" ht="18.75">
      <c r="A355" s="58" t="s">
        <v>643</v>
      </c>
      <c r="B355" s="5" t="s">
        <v>644</v>
      </c>
      <c r="C355" s="24">
        <v>25000000</v>
      </c>
      <c r="H355" s="33">
        <f t="shared" si="33"/>
        <v>25000000</v>
      </c>
      <c r="I355" s="4">
        <v>0</v>
      </c>
    </row>
    <row r="356" spans="1:9" ht="18.75">
      <c r="A356" s="58" t="s">
        <v>645</v>
      </c>
      <c r="B356" s="5" t="s">
        <v>646</v>
      </c>
      <c r="C356" s="24">
        <v>79037</v>
      </c>
      <c r="H356" s="33">
        <f t="shared" si="33"/>
        <v>79037</v>
      </c>
      <c r="I356" s="4">
        <v>0</v>
      </c>
    </row>
    <row r="357" spans="1:9" ht="18.75">
      <c r="A357" s="58" t="s">
        <v>647</v>
      </c>
      <c r="B357" s="5" t="s">
        <v>648</v>
      </c>
      <c r="C357" s="24">
        <v>64518.66</v>
      </c>
      <c r="H357" s="33">
        <f t="shared" si="33"/>
        <v>64518.66</v>
      </c>
      <c r="I357" s="4">
        <v>0</v>
      </c>
    </row>
    <row r="358" spans="1:9" ht="18.75">
      <c r="A358" s="58" t="s">
        <v>649</v>
      </c>
      <c r="B358" s="5" t="s">
        <v>650</v>
      </c>
      <c r="C358" s="24">
        <v>203315.44</v>
      </c>
      <c r="H358" s="33">
        <f t="shared" si="33"/>
        <v>203315.44</v>
      </c>
      <c r="I358" s="4">
        <v>0</v>
      </c>
    </row>
    <row r="359" spans="1:9" ht="18.75">
      <c r="A359" s="58" t="s">
        <v>651</v>
      </c>
      <c r="B359" s="5" t="s">
        <v>652</v>
      </c>
      <c r="C359" s="24">
        <v>5890</v>
      </c>
      <c r="H359" s="33">
        <f t="shared" si="33"/>
        <v>5890</v>
      </c>
      <c r="I359" s="4">
        <v>0</v>
      </c>
    </row>
    <row r="360" spans="1:9" ht="18.75">
      <c r="A360" s="58" t="s">
        <v>653</v>
      </c>
      <c r="B360" s="5" t="s">
        <v>654</v>
      </c>
      <c r="C360" s="24">
        <v>103841.84</v>
      </c>
      <c r="H360" s="33">
        <f t="shared" ref="H360" si="34">C360-I360</f>
        <v>103841.84</v>
      </c>
      <c r="I360" s="4">
        <v>0</v>
      </c>
    </row>
    <row r="361" spans="1:9" ht="18.75">
      <c r="A361" s="58" t="s">
        <v>655</v>
      </c>
      <c r="B361" s="5" t="s">
        <v>656</v>
      </c>
      <c r="C361" s="24">
        <v>7133.61</v>
      </c>
      <c r="H361" s="33">
        <f t="shared" ref="H361:H369" si="35">C361-I361</f>
        <v>7133.61</v>
      </c>
      <c r="I361" s="4">
        <v>0</v>
      </c>
    </row>
    <row r="362" spans="1:9" ht="18.75">
      <c r="A362" s="58" t="s">
        <v>657</v>
      </c>
      <c r="B362" s="5" t="s">
        <v>658</v>
      </c>
      <c r="C362" s="24">
        <v>603932.27</v>
      </c>
      <c r="H362" s="33">
        <f t="shared" si="35"/>
        <v>603932.27</v>
      </c>
      <c r="I362" s="4">
        <v>0</v>
      </c>
    </row>
    <row r="363" spans="1:9" ht="18.75">
      <c r="A363" s="58" t="s">
        <v>659</v>
      </c>
      <c r="B363" s="5" t="s">
        <v>660</v>
      </c>
      <c r="C363" s="24">
        <v>626074.1</v>
      </c>
      <c r="H363" s="33">
        <f t="shared" si="35"/>
        <v>626074.1</v>
      </c>
      <c r="I363" s="4">
        <v>0</v>
      </c>
    </row>
    <row r="364" spans="1:9" ht="18.75">
      <c r="A364" s="58" t="s">
        <v>661</v>
      </c>
      <c r="B364" s="5" t="s">
        <v>662</v>
      </c>
      <c r="C364" s="24">
        <v>50000</v>
      </c>
      <c r="H364" s="33">
        <f t="shared" si="35"/>
        <v>50000</v>
      </c>
      <c r="I364" s="4">
        <v>0</v>
      </c>
    </row>
    <row r="365" spans="1:9" ht="18.75">
      <c r="A365" s="58" t="s">
        <v>663</v>
      </c>
      <c r="B365" s="5" t="s">
        <v>664</v>
      </c>
      <c r="C365" s="24">
        <v>1502.09</v>
      </c>
      <c r="H365" s="33">
        <f t="shared" si="35"/>
        <v>1502.09</v>
      </c>
      <c r="I365" s="4">
        <v>0</v>
      </c>
    </row>
    <row r="366" spans="1:9" ht="18.75">
      <c r="A366" s="58" t="s">
        <v>665</v>
      </c>
      <c r="B366" s="5" t="s">
        <v>666</v>
      </c>
      <c r="C366" s="24">
        <v>94504880.120000005</v>
      </c>
      <c r="H366" s="33">
        <f t="shared" si="35"/>
        <v>94504880.120000005</v>
      </c>
      <c r="I366" s="4">
        <v>0</v>
      </c>
    </row>
    <row r="367" spans="1:9" ht="18.75">
      <c r="A367" s="58" t="s">
        <v>667</v>
      </c>
      <c r="B367" s="5" t="s">
        <v>668</v>
      </c>
      <c r="C367" s="24">
        <v>2000600</v>
      </c>
      <c r="H367" s="33">
        <f t="shared" si="35"/>
        <v>2000600</v>
      </c>
      <c r="I367" s="4">
        <v>0</v>
      </c>
    </row>
    <row r="368" spans="1:9" ht="18.75">
      <c r="A368" s="58" t="s">
        <v>669</v>
      </c>
      <c r="B368" s="5" t="s">
        <v>670</v>
      </c>
      <c r="C368" s="24">
        <v>30336.48</v>
      </c>
      <c r="H368" s="33">
        <f t="shared" si="35"/>
        <v>30336.48</v>
      </c>
      <c r="I368" s="4">
        <v>0</v>
      </c>
    </row>
    <row r="369" spans="1:9" ht="18.75">
      <c r="A369" s="59" t="s">
        <v>671</v>
      </c>
      <c r="B369" s="14" t="s">
        <v>672</v>
      </c>
      <c r="C369" s="29">
        <v>476867.64</v>
      </c>
      <c r="H369" s="33">
        <f t="shared" si="35"/>
        <v>476867.64</v>
      </c>
      <c r="I369" s="4">
        <v>0</v>
      </c>
    </row>
    <row r="370" spans="1:9" ht="18.75">
      <c r="A370" s="58" t="s">
        <v>673</v>
      </c>
      <c r="B370" s="5" t="s">
        <v>544</v>
      </c>
      <c r="C370" s="24">
        <v>2901476.66</v>
      </c>
      <c r="H370" s="33">
        <f t="shared" ref="H370" si="36">C370-I370</f>
        <v>2901476.66</v>
      </c>
      <c r="I370" s="4">
        <v>0</v>
      </c>
    </row>
    <row r="373" spans="1:9" ht="31.5">
      <c r="A373" s="18" t="s">
        <v>221</v>
      </c>
      <c r="B373" s="34" t="s">
        <v>222</v>
      </c>
      <c r="C373" s="20">
        <v>87</v>
      </c>
    </row>
    <row r="375" spans="1:9" ht="30">
      <c r="A375" s="5" t="s">
        <v>674</v>
      </c>
      <c r="B375" s="16" t="s">
        <v>675</v>
      </c>
      <c r="C375" s="24">
        <v>117952.78</v>
      </c>
      <c r="H375" s="33">
        <f t="shared" ref="H375" si="37">C375-I375</f>
        <v>117952.78</v>
      </c>
      <c r="I375" s="4">
        <v>0</v>
      </c>
    </row>
    <row r="376" spans="1:9">
      <c r="A376" s="5" t="s">
        <v>676</v>
      </c>
      <c r="B376" s="5" t="s">
        <v>677</v>
      </c>
      <c r="C376" s="24">
        <v>-30555.72</v>
      </c>
      <c r="H376" s="33">
        <f>C376-I376</f>
        <v>-30555.72</v>
      </c>
      <c r="I376" s="4">
        <v>0</v>
      </c>
    </row>
    <row r="378" spans="1:9" ht="15.75">
      <c r="A378" s="18" t="s">
        <v>223</v>
      </c>
      <c r="B378" s="34" t="s">
        <v>224</v>
      </c>
      <c r="C378" s="20">
        <v>36</v>
      </c>
    </row>
    <row r="379" spans="1:9">
      <c r="A379" s="5">
        <v>453</v>
      </c>
      <c r="B379" s="5" t="s">
        <v>957</v>
      </c>
      <c r="C379" s="24">
        <v>35944.15</v>
      </c>
      <c r="H379" s="3">
        <v>0</v>
      </c>
      <c r="I379" s="4">
        <f>C379</f>
        <v>35944.15</v>
      </c>
    </row>
    <row r="382" spans="1:9" ht="15.75">
      <c r="A382" s="18" t="s">
        <v>229</v>
      </c>
      <c r="B382" s="34" t="s">
        <v>230</v>
      </c>
      <c r="C382" s="20">
        <v>45938</v>
      </c>
    </row>
    <row r="384" spans="1:9">
      <c r="A384" s="5" t="s">
        <v>678</v>
      </c>
      <c r="B384" s="5" t="s">
        <v>679</v>
      </c>
      <c r="C384" s="24">
        <v>11545793.26</v>
      </c>
      <c r="H384" s="33"/>
    </row>
    <row r="385" spans="1:9">
      <c r="A385" s="5" t="s">
        <v>680</v>
      </c>
      <c r="B385" s="24">
        <v>255129.79</v>
      </c>
      <c r="C385" s="24"/>
      <c r="H385" s="33">
        <f t="shared" ref="H385:H392" si="38">B385-I385</f>
        <v>255129.79</v>
      </c>
      <c r="I385" s="4">
        <v>0</v>
      </c>
    </row>
    <row r="386" spans="1:9">
      <c r="A386" s="5" t="s">
        <v>681</v>
      </c>
      <c r="B386" s="5">
        <v>541.76</v>
      </c>
      <c r="C386" s="24"/>
      <c r="H386" s="33">
        <f t="shared" si="38"/>
        <v>541.76</v>
      </c>
      <c r="I386" s="4">
        <v>0</v>
      </c>
    </row>
    <row r="387" spans="1:9">
      <c r="A387" s="5" t="s">
        <v>682</v>
      </c>
      <c r="B387" s="24">
        <v>101310</v>
      </c>
      <c r="C387" s="24"/>
      <c r="H387" s="33">
        <f t="shared" si="38"/>
        <v>0</v>
      </c>
      <c r="I387" s="4">
        <v>101310</v>
      </c>
    </row>
    <row r="388" spans="1:9">
      <c r="A388" s="5" t="s">
        <v>683</v>
      </c>
      <c r="B388" s="24">
        <v>3389559.66</v>
      </c>
      <c r="C388" s="24"/>
      <c r="H388" s="33">
        <f t="shared" si="38"/>
        <v>3389559.66</v>
      </c>
      <c r="I388" s="4">
        <v>0</v>
      </c>
    </row>
    <row r="389" spans="1:9">
      <c r="A389" s="5" t="s">
        <v>684</v>
      </c>
      <c r="B389" s="24">
        <v>1282046.57</v>
      </c>
      <c r="C389" s="24"/>
      <c r="H389" s="33">
        <f t="shared" si="38"/>
        <v>1282046.57</v>
      </c>
      <c r="I389" s="4">
        <v>0</v>
      </c>
    </row>
    <row r="390" spans="1:9">
      <c r="A390" s="5" t="s">
        <v>685</v>
      </c>
      <c r="B390" s="24">
        <v>289638.86</v>
      </c>
      <c r="C390" s="24"/>
      <c r="H390" s="33">
        <f t="shared" si="38"/>
        <v>289638.86</v>
      </c>
      <c r="I390" s="4">
        <v>0</v>
      </c>
    </row>
    <row r="391" spans="1:9">
      <c r="A391" s="5" t="s">
        <v>686</v>
      </c>
      <c r="B391" s="24">
        <v>32183.18</v>
      </c>
      <c r="C391" s="24"/>
      <c r="H391" s="33">
        <f t="shared" si="38"/>
        <v>32183.18</v>
      </c>
      <c r="I391" s="4">
        <v>0</v>
      </c>
    </row>
    <row r="392" spans="1:9">
      <c r="A392" s="5" t="s">
        <v>687</v>
      </c>
      <c r="B392" s="24">
        <v>3659357.92</v>
      </c>
      <c r="C392" s="24"/>
      <c r="H392" s="33">
        <f t="shared" si="38"/>
        <v>3659357.92</v>
      </c>
      <c r="I392" s="4">
        <v>0</v>
      </c>
    </row>
    <row r="393" spans="1:9">
      <c r="A393" s="5" t="s">
        <v>688</v>
      </c>
      <c r="B393" s="24">
        <v>2533191.02</v>
      </c>
      <c r="C393" s="24"/>
      <c r="H393" s="33">
        <f t="shared" ref="H393:H394" si="39">B393-I393</f>
        <v>2533191.02</v>
      </c>
      <c r="I393" s="4">
        <v>0</v>
      </c>
    </row>
    <row r="394" spans="1:9">
      <c r="A394" s="5" t="s">
        <v>689</v>
      </c>
      <c r="B394" s="24">
        <v>2801</v>
      </c>
      <c r="C394" s="24"/>
      <c r="H394" s="33">
        <f t="shared" si="39"/>
        <v>2801</v>
      </c>
      <c r="I394" s="4">
        <v>0</v>
      </c>
    </row>
    <row r="395" spans="1:9">
      <c r="A395" s="5"/>
      <c r="B395" s="5" t="s">
        <v>690</v>
      </c>
      <c r="C395" s="24"/>
    </row>
    <row r="396" spans="1:9">
      <c r="A396" s="5" t="s">
        <v>691</v>
      </c>
      <c r="B396" s="5" t="s">
        <v>692</v>
      </c>
      <c r="C396" s="24">
        <v>2000</v>
      </c>
      <c r="H396" s="33">
        <f>C396-I396</f>
        <v>2000</v>
      </c>
      <c r="I396" s="4">
        <v>0</v>
      </c>
    </row>
    <row r="397" spans="1:9">
      <c r="A397" s="5" t="s">
        <v>693</v>
      </c>
      <c r="B397" s="5" t="s">
        <v>694</v>
      </c>
      <c r="C397" s="24">
        <v>0</v>
      </c>
      <c r="H397" s="33">
        <f>C397-I397</f>
        <v>0</v>
      </c>
      <c r="I397" s="4">
        <v>0</v>
      </c>
    </row>
    <row r="398" spans="1:9">
      <c r="A398" s="5" t="s">
        <v>695</v>
      </c>
      <c r="B398" s="5" t="s">
        <v>696</v>
      </c>
      <c r="C398" s="24">
        <v>4387606.67</v>
      </c>
      <c r="H398" s="33">
        <f>C398-I398</f>
        <v>4387606.67</v>
      </c>
      <c r="I398" s="4">
        <v>0</v>
      </c>
    </row>
    <row r="399" spans="1:9">
      <c r="A399" s="5" t="s">
        <v>697</v>
      </c>
      <c r="B399" s="5" t="s">
        <v>698</v>
      </c>
      <c r="C399" s="24">
        <v>11036700.859999999</v>
      </c>
      <c r="H399" s="33">
        <f>C399-I399</f>
        <v>11036700.859999999</v>
      </c>
      <c r="I399" s="4">
        <v>0</v>
      </c>
    </row>
    <row r="400" spans="1:9">
      <c r="A400" s="5" t="s">
        <v>699</v>
      </c>
      <c r="B400" s="5" t="s">
        <v>700</v>
      </c>
      <c r="C400" s="24">
        <v>100.01</v>
      </c>
      <c r="H400" s="33">
        <f>C400-I400</f>
        <v>100.01</v>
      </c>
      <c r="I400" s="4">
        <v>0</v>
      </c>
    </row>
    <row r="401" spans="1:9">
      <c r="A401" s="5" t="s">
        <v>701</v>
      </c>
      <c r="B401" s="5" t="s">
        <v>702</v>
      </c>
      <c r="C401" s="24">
        <v>178274.94</v>
      </c>
      <c r="H401" s="33">
        <f t="shared" ref="H401:H410" si="40">C401-I401</f>
        <v>178274.94</v>
      </c>
      <c r="I401" s="4">
        <v>0</v>
      </c>
    </row>
    <row r="402" spans="1:9">
      <c r="A402" s="5" t="s">
        <v>703</v>
      </c>
      <c r="B402" s="5" t="s">
        <v>704</v>
      </c>
      <c r="C402" s="24">
        <v>226910.47</v>
      </c>
      <c r="H402" s="33">
        <f t="shared" si="40"/>
        <v>226910.47</v>
      </c>
      <c r="I402" s="4">
        <v>0</v>
      </c>
    </row>
    <row r="403" spans="1:9">
      <c r="A403" s="5" t="s">
        <v>705</v>
      </c>
      <c r="B403" s="5" t="s">
        <v>706</v>
      </c>
      <c r="C403" s="24">
        <v>69518.259999999995</v>
      </c>
      <c r="H403" s="33">
        <f t="shared" si="40"/>
        <v>69518.259999999995</v>
      </c>
      <c r="I403" s="4">
        <v>0</v>
      </c>
    </row>
    <row r="404" spans="1:9">
      <c r="A404" s="5" t="s">
        <v>707</v>
      </c>
      <c r="B404" s="5" t="s">
        <v>708</v>
      </c>
      <c r="C404" s="24">
        <v>137417.62</v>
      </c>
      <c r="H404" s="33">
        <f t="shared" si="40"/>
        <v>137417.62</v>
      </c>
      <c r="I404" s="4">
        <v>0</v>
      </c>
    </row>
    <row r="405" spans="1:9">
      <c r="A405" s="5" t="s">
        <v>709</v>
      </c>
      <c r="B405" s="5" t="s">
        <v>710</v>
      </c>
      <c r="C405" s="24">
        <v>82496.78</v>
      </c>
      <c r="H405" s="33">
        <f t="shared" si="40"/>
        <v>82496.78</v>
      </c>
      <c r="I405" s="4">
        <v>0</v>
      </c>
    </row>
    <row r="406" spans="1:9">
      <c r="A406" s="5" t="s">
        <v>711</v>
      </c>
      <c r="B406" s="5" t="s">
        <v>712</v>
      </c>
      <c r="C406" s="24">
        <v>6973085.4100000001</v>
      </c>
      <c r="H406" s="33">
        <f t="shared" si="40"/>
        <v>6973085.4100000001</v>
      </c>
      <c r="I406" s="4">
        <v>0</v>
      </c>
    </row>
    <row r="407" spans="1:9">
      <c r="A407" s="5" t="s">
        <v>713</v>
      </c>
      <c r="B407" s="5" t="s">
        <v>714</v>
      </c>
      <c r="C407" s="5">
        <v>71.959999999999994</v>
      </c>
      <c r="H407" s="33">
        <f t="shared" si="40"/>
        <v>71.959999999999994</v>
      </c>
      <c r="I407" s="4">
        <v>0</v>
      </c>
    </row>
    <row r="408" spans="1:9">
      <c r="A408" s="5" t="s">
        <v>715</v>
      </c>
      <c r="B408" s="5" t="s">
        <v>716</v>
      </c>
      <c r="C408" s="24">
        <v>340190.32</v>
      </c>
      <c r="H408" s="33">
        <f t="shared" si="40"/>
        <v>340190.32</v>
      </c>
      <c r="I408" s="4">
        <v>0</v>
      </c>
    </row>
    <row r="409" spans="1:9">
      <c r="A409" s="5" t="s">
        <v>717</v>
      </c>
      <c r="B409" s="5" t="s">
        <v>718</v>
      </c>
      <c r="C409" s="24">
        <v>1009704.23</v>
      </c>
      <c r="H409" s="33">
        <f t="shared" si="40"/>
        <v>1009704.23</v>
      </c>
      <c r="I409" s="4">
        <v>0</v>
      </c>
    </row>
    <row r="410" spans="1:9">
      <c r="A410" s="5" t="s">
        <v>719</v>
      </c>
      <c r="B410" s="5" t="s">
        <v>720</v>
      </c>
      <c r="C410" s="24">
        <v>30555.72</v>
      </c>
      <c r="H410" s="33">
        <f t="shared" si="40"/>
        <v>30555.72</v>
      </c>
      <c r="I410" s="4">
        <v>0</v>
      </c>
    </row>
    <row r="411" spans="1:9">
      <c r="A411" s="5" t="s">
        <v>721</v>
      </c>
      <c r="B411" s="5" t="s">
        <v>522</v>
      </c>
      <c r="C411" s="24">
        <v>150</v>
      </c>
      <c r="H411" s="33">
        <f t="shared" ref="H411" si="41">C411-I411</f>
        <v>150</v>
      </c>
      <c r="I411" s="4">
        <v>0</v>
      </c>
    </row>
    <row r="412" spans="1:9">
      <c r="A412" s="5" t="s">
        <v>722</v>
      </c>
      <c r="B412" s="5" t="s">
        <v>723</v>
      </c>
      <c r="C412" s="24">
        <v>88580.5</v>
      </c>
      <c r="H412" s="33">
        <f t="shared" ref="H412" si="42">C412-I412</f>
        <v>88580.5</v>
      </c>
      <c r="I412" s="4">
        <v>0</v>
      </c>
    </row>
    <row r="413" spans="1:9">
      <c r="A413" s="5" t="s">
        <v>724</v>
      </c>
      <c r="B413" s="5" t="s">
        <v>725</v>
      </c>
      <c r="C413" s="24">
        <v>300094.67</v>
      </c>
      <c r="H413" s="33">
        <f t="shared" ref="H413:H433" si="43">C413-I413</f>
        <v>300094.67</v>
      </c>
      <c r="I413" s="4">
        <v>0</v>
      </c>
    </row>
    <row r="414" spans="1:9">
      <c r="A414" s="5" t="s">
        <v>726</v>
      </c>
      <c r="B414" s="5" t="s">
        <v>728</v>
      </c>
      <c r="C414" s="24">
        <v>2357855.19</v>
      </c>
      <c r="H414" s="33">
        <f t="shared" si="43"/>
        <v>2357855.19</v>
      </c>
      <c r="I414" s="4">
        <v>0</v>
      </c>
    </row>
    <row r="415" spans="1:9">
      <c r="A415" s="5" t="s">
        <v>693</v>
      </c>
      <c r="B415" s="5" t="s">
        <v>729</v>
      </c>
      <c r="C415" s="24">
        <v>1720469.07</v>
      </c>
      <c r="H415" s="33">
        <f t="shared" si="43"/>
        <v>1720469.07</v>
      </c>
      <c r="I415" s="4">
        <v>0</v>
      </c>
    </row>
    <row r="416" spans="1:9">
      <c r="A416" s="5" t="s">
        <v>730</v>
      </c>
      <c r="B416" s="5" t="s">
        <v>731</v>
      </c>
      <c r="C416" s="24">
        <v>31323.22</v>
      </c>
      <c r="H416" s="33">
        <f t="shared" si="43"/>
        <v>31323.22</v>
      </c>
      <c r="I416" s="4">
        <v>0</v>
      </c>
    </row>
    <row r="417" spans="1:9">
      <c r="A417" s="5" t="s">
        <v>730</v>
      </c>
      <c r="B417" s="5" t="s">
        <v>732</v>
      </c>
      <c r="C417" s="24">
        <v>8700.9</v>
      </c>
      <c r="H417" s="33">
        <f t="shared" si="43"/>
        <v>8700.9</v>
      </c>
      <c r="I417" s="4">
        <v>0</v>
      </c>
    </row>
    <row r="418" spans="1:9">
      <c r="A418" s="5" t="s">
        <v>733</v>
      </c>
      <c r="B418" s="5" t="s">
        <v>666</v>
      </c>
      <c r="C418" s="24">
        <v>795849.82</v>
      </c>
      <c r="H418" s="33">
        <f t="shared" si="43"/>
        <v>795849.82</v>
      </c>
      <c r="I418" s="4">
        <v>0</v>
      </c>
    </row>
    <row r="419" spans="1:9">
      <c r="A419" s="5" t="s">
        <v>733</v>
      </c>
      <c r="B419" s="5" t="s">
        <v>666</v>
      </c>
      <c r="C419" s="24">
        <v>1700000</v>
      </c>
      <c r="H419" s="33">
        <f t="shared" si="43"/>
        <v>1700000</v>
      </c>
      <c r="I419" s="4">
        <v>0</v>
      </c>
    </row>
    <row r="420" spans="1:9">
      <c r="A420" s="5" t="s">
        <v>734</v>
      </c>
      <c r="B420" s="5" t="s">
        <v>735</v>
      </c>
      <c r="C420" s="24">
        <v>20000</v>
      </c>
      <c r="H420" s="33">
        <f t="shared" si="43"/>
        <v>20000</v>
      </c>
      <c r="I420" s="4">
        <v>0</v>
      </c>
    </row>
    <row r="421" spans="1:9">
      <c r="A421" s="5" t="s">
        <v>736</v>
      </c>
      <c r="B421" s="5" t="s">
        <v>737</v>
      </c>
      <c r="C421" s="24">
        <v>25000</v>
      </c>
      <c r="H421" s="33">
        <f t="shared" si="43"/>
        <v>25000</v>
      </c>
      <c r="I421" s="4">
        <v>0</v>
      </c>
    </row>
    <row r="422" spans="1:9">
      <c r="A422" s="5" t="s">
        <v>738</v>
      </c>
      <c r="B422" s="5" t="s">
        <v>739</v>
      </c>
      <c r="C422" s="24">
        <v>0</v>
      </c>
      <c r="H422" s="33">
        <f t="shared" si="43"/>
        <v>0</v>
      </c>
      <c r="I422" s="39">
        <f t="shared" ref="I422" si="44">C422</f>
        <v>0</v>
      </c>
    </row>
    <row r="423" spans="1:9">
      <c r="A423" s="5" t="s">
        <v>740</v>
      </c>
      <c r="B423" s="5" t="s">
        <v>741</v>
      </c>
      <c r="C423" s="24">
        <v>0</v>
      </c>
      <c r="H423" s="33">
        <f t="shared" si="43"/>
        <v>0</v>
      </c>
      <c r="I423" s="39">
        <f>C423</f>
        <v>0</v>
      </c>
    </row>
    <row r="424" spans="1:9">
      <c r="A424" s="5" t="s">
        <v>742</v>
      </c>
      <c r="B424" s="5" t="s">
        <v>739</v>
      </c>
      <c r="C424" s="24">
        <v>148535.92000000001</v>
      </c>
      <c r="H424" s="33">
        <f t="shared" si="43"/>
        <v>0</v>
      </c>
      <c r="I424" s="39">
        <f>C424</f>
        <v>148535.92000000001</v>
      </c>
    </row>
    <row r="425" spans="1:9">
      <c r="A425" s="5" t="s">
        <v>743</v>
      </c>
      <c r="B425" s="5" t="s">
        <v>744</v>
      </c>
      <c r="C425" s="24">
        <v>6258.66</v>
      </c>
      <c r="H425" s="33">
        <f t="shared" si="43"/>
        <v>6258.66</v>
      </c>
      <c r="I425" s="39">
        <v>0</v>
      </c>
    </row>
    <row r="426" spans="1:9">
      <c r="A426" s="5" t="s">
        <v>745</v>
      </c>
      <c r="B426" s="5" t="s">
        <v>632</v>
      </c>
      <c r="C426" s="24">
        <v>113682.56</v>
      </c>
      <c r="H426" s="33">
        <f t="shared" si="43"/>
        <v>0</v>
      </c>
      <c r="I426" s="39">
        <f t="shared" ref="I426" si="45">C426</f>
        <v>113682.56</v>
      </c>
    </row>
    <row r="427" spans="1:9">
      <c r="A427" s="5" t="s">
        <v>746</v>
      </c>
      <c r="B427" s="5" t="s">
        <v>747</v>
      </c>
      <c r="C427" s="24">
        <v>19558.3</v>
      </c>
      <c r="H427" s="33">
        <f t="shared" si="43"/>
        <v>0</v>
      </c>
      <c r="I427" s="39">
        <f>C427</f>
        <v>19558.3</v>
      </c>
    </row>
    <row r="428" spans="1:9">
      <c r="A428" s="5" t="s">
        <v>748</v>
      </c>
      <c r="B428" s="5" t="s">
        <v>749</v>
      </c>
      <c r="C428" s="24">
        <v>606307.30000000005</v>
      </c>
      <c r="H428" s="33">
        <f t="shared" si="43"/>
        <v>0</v>
      </c>
      <c r="I428" s="39">
        <f>C428</f>
        <v>606307.30000000005</v>
      </c>
    </row>
    <row r="429" spans="1:9">
      <c r="A429" s="5" t="s">
        <v>750</v>
      </c>
      <c r="B429" s="5" t="s">
        <v>751</v>
      </c>
      <c r="C429" s="24">
        <v>386787.39</v>
      </c>
      <c r="H429" s="33">
        <f t="shared" si="43"/>
        <v>0</v>
      </c>
      <c r="I429" s="39">
        <f>C429</f>
        <v>386787.39</v>
      </c>
    </row>
    <row r="430" spans="1:9">
      <c r="A430" s="5" t="s">
        <v>752</v>
      </c>
      <c r="B430" s="5" t="s">
        <v>753</v>
      </c>
      <c r="C430" s="24">
        <v>19558.3</v>
      </c>
      <c r="H430" s="33">
        <f t="shared" si="43"/>
        <v>0</v>
      </c>
      <c r="I430" s="39">
        <f>C430</f>
        <v>19558.3</v>
      </c>
    </row>
    <row r="431" spans="1:9">
      <c r="A431" s="5" t="s">
        <v>754</v>
      </c>
      <c r="B431" s="5" t="s">
        <v>755</v>
      </c>
      <c r="C431" s="24">
        <v>586749</v>
      </c>
      <c r="H431" s="33">
        <f t="shared" si="43"/>
        <v>0</v>
      </c>
      <c r="I431" s="39">
        <f>C431</f>
        <v>586749</v>
      </c>
    </row>
    <row r="432" spans="1:9">
      <c r="A432" s="14" t="s">
        <v>756</v>
      </c>
      <c r="B432" s="14" t="s">
        <v>757</v>
      </c>
      <c r="C432" s="29">
        <v>4451.47</v>
      </c>
      <c r="H432" s="33">
        <f t="shared" si="43"/>
        <v>4451.47</v>
      </c>
      <c r="I432" s="4">
        <v>0</v>
      </c>
    </row>
    <row r="433" spans="1:9">
      <c r="A433" s="5" t="s">
        <v>758</v>
      </c>
      <c r="B433" s="5" t="s">
        <v>759</v>
      </c>
      <c r="C433" s="24">
        <v>977915</v>
      </c>
      <c r="H433" s="33">
        <f t="shared" si="43"/>
        <v>0</v>
      </c>
      <c r="I433" s="39">
        <f>C433</f>
        <v>977915</v>
      </c>
    </row>
    <row r="437" spans="1:9" ht="15.75">
      <c r="A437" s="18" t="s">
        <v>252</v>
      </c>
      <c r="B437" s="34" t="s">
        <v>253</v>
      </c>
      <c r="C437" s="20">
        <v>8</v>
      </c>
    </row>
    <row r="438" spans="1:9" ht="31.5">
      <c r="A438" s="18" t="s">
        <v>254</v>
      </c>
      <c r="B438" s="34" t="s">
        <v>255</v>
      </c>
      <c r="C438" s="20">
        <v>7304</v>
      </c>
    </row>
    <row r="439" spans="1:9">
      <c r="A439" s="5">
        <v>501</v>
      </c>
      <c r="B439" s="5" t="s">
        <v>761</v>
      </c>
      <c r="C439" s="24">
        <v>8487.07</v>
      </c>
      <c r="H439" s="33">
        <f t="shared" ref="H439" si="46">C439-I439</f>
        <v>8487.07</v>
      </c>
      <c r="I439" s="4">
        <v>0</v>
      </c>
    </row>
    <row r="440" spans="1:9">
      <c r="A440" s="5">
        <v>503</v>
      </c>
      <c r="B440" s="5" t="s">
        <v>762</v>
      </c>
      <c r="C440" s="24">
        <v>6046317.29</v>
      </c>
      <c r="H440" s="33">
        <f>C440-I440</f>
        <v>6046317.29</v>
      </c>
      <c r="I440" s="4">
        <v>0</v>
      </c>
    </row>
    <row r="441" spans="1:9">
      <c r="A441" s="5">
        <v>504</v>
      </c>
      <c r="B441" s="5" t="s">
        <v>763</v>
      </c>
      <c r="C441" s="24">
        <v>1256960.98</v>
      </c>
      <c r="H441" s="33">
        <f>C441-I441</f>
        <v>1256960.98</v>
      </c>
      <c r="I441" s="4">
        <v>0</v>
      </c>
    </row>
  </sheetData>
  <autoFilter ref="A2:I443" xr:uid="{00000000-0009-0000-0000-000001000000}"/>
  <dataValidations count="1">
    <dataValidation type="decimal" allowBlank="1" showInputMessage="1" showErrorMessage="1" errorTitle="Невалиден формат" error="Стойността в клетката може да съдържа само положително число._x000a__x000a_За да коригирате натиснете Retry. За да се откажете натиснете Cancel." sqref="C5 C71 C76 C145 C161 C176 C169 C21 C29" xr:uid="{00000000-0002-0000-0100-000000000000}">
      <formula1>0</formula1>
      <formula2>9999999999999990</formula2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0"/>
  <sheetViews>
    <sheetView zoomScaleNormal="100" workbookViewId="0">
      <selection activeCell="I28" sqref="I28"/>
    </sheetView>
  </sheetViews>
  <sheetFormatPr defaultColWidth="9" defaultRowHeight="15"/>
  <cols>
    <col min="1" max="1" width="7.875" customWidth="1"/>
    <col min="2" max="2" width="39.875" customWidth="1"/>
    <col min="3" max="3" width="15.75" customWidth="1"/>
    <col min="4" max="4" width="3.125" customWidth="1"/>
    <col min="5" max="5" width="3.875" customWidth="1"/>
    <col min="6" max="6" width="3.25" customWidth="1"/>
    <col min="7" max="7" width="1.875" customWidth="1"/>
    <col min="8" max="8" width="15.375" style="3" customWidth="1"/>
    <col min="9" max="9" width="15.125" style="4" customWidth="1"/>
    <col min="10" max="10" width="11.5" bestFit="1" customWidth="1"/>
  </cols>
  <sheetData>
    <row r="1" spans="1:10">
      <c r="D1" t="s">
        <v>764</v>
      </c>
    </row>
    <row r="2" spans="1:10">
      <c r="H2" s="3" t="s">
        <v>274</v>
      </c>
      <c r="I2" s="4" t="s">
        <v>275</v>
      </c>
    </row>
    <row r="3" spans="1:10">
      <c r="H3" s="33">
        <f>SUM(H4:H251)</f>
        <v>398376021.51000017</v>
      </c>
      <c r="I3" s="39">
        <f>SUM(I4:I251)</f>
        <v>37601401.329999998</v>
      </c>
      <c r="J3" s="191">
        <f>I3-'Активи '!I3</f>
        <v>0</v>
      </c>
    </row>
    <row r="6" spans="1:10" ht="31.5">
      <c r="A6" s="18" t="s">
        <v>19</v>
      </c>
      <c r="B6" s="19" t="s">
        <v>20</v>
      </c>
      <c r="C6" s="20">
        <v>2005</v>
      </c>
    </row>
    <row r="7" spans="1:10" ht="15.75">
      <c r="A7" s="21"/>
      <c r="B7" s="22"/>
      <c r="C7" s="23"/>
      <c r="H7" s="33">
        <f>C7-I7</f>
        <v>0</v>
      </c>
      <c r="I7" s="4">
        <v>0</v>
      </c>
    </row>
    <row r="8" spans="1:10">
      <c r="A8" t="s">
        <v>765</v>
      </c>
      <c r="B8" t="s">
        <v>766</v>
      </c>
      <c r="C8" s="24">
        <v>2005000</v>
      </c>
      <c r="E8" s="25" t="s">
        <v>767</v>
      </c>
      <c r="H8" s="33">
        <f t="shared" ref="H8" si="0">C8-I8</f>
        <v>2005000</v>
      </c>
      <c r="I8" s="192">
        <v>0</v>
      </c>
    </row>
    <row r="9" spans="1:10">
      <c r="H9" s="33">
        <f>C9-I9</f>
        <v>0</v>
      </c>
      <c r="I9" s="4">
        <v>0</v>
      </c>
    </row>
    <row r="10" spans="1:10" ht="47.25">
      <c r="A10" s="18" t="s">
        <v>54</v>
      </c>
      <c r="B10" s="19" t="s">
        <v>55</v>
      </c>
      <c r="C10" s="20">
        <v>746</v>
      </c>
      <c r="H10" s="33"/>
    </row>
    <row r="11" spans="1:10">
      <c r="H11" s="33"/>
    </row>
    <row r="12" spans="1:10">
      <c r="A12" t="s">
        <v>768</v>
      </c>
      <c r="B12" t="s">
        <v>769</v>
      </c>
      <c r="C12" s="24">
        <v>745999.23</v>
      </c>
      <c r="H12" s="33">
        <f>C12-I12</f>
        <v>745999.23</v>
      </c>
      <c r="I12" s="4">
        <v>0</v>
      </c>
    </row>
    <row r="13" spans="1:10">
      <c r="H13" s="33"/>
    </row>
    <row r="14" spans="1:10">
      <c r="H14" s="33"/>
    </row>
    <row r="15" spans="1:10" ht="15.75">
      <c r="A15" s="18" t="s">
        <v>82</v>
      </c>
      <c r="B15" s="19" t="s">
        <v>83</v>
      </c>
      <c r="C15" s="20">
        <v>57394</v>
      </c>
      <c r="H15" s="33"/>
    </row>
    <row r="16" spans="1:10">
      <c r="H16" s="33"/>
    </row>
    <row r="17" spans="1:9">
      <c r="A17" s="5" t="s">
        <v>770</v>
      </c>
      <c r="B17" s="5" t="s">
        <v>771</v>
      </c>
      <c r="C17" s="24">
        <v>1838667.79</v>
      </c>
      <c r="H17" s="33">
        <f t="shared" ref="H17:H19" si="1">C17-I17</f>
        <v>1838667.79</v>
      </c>
      <c r="I17" s="4">
        <v>0</v>
      </c>
    </row>
    <row r="18" spans="1:9">
      <c r="A18" s="5" t="s">
        <v>772</v>
      </c>
      <c r="B18" s="5" t="s">
        <v>773</v>
      </c>
      <c r="C18" s="24">
        <v>14818271.07</v>
      </c>
      <c r="H18" s="33">
        <f t="shared" si="1"/>
        <v>14818271.07</v>
      </c>
      <c r="I18" s="4">
        <v>0</v>
      </c>
    </row>
    <row r="19" spans="1:9">
      <c r="A19" s="5" t="s">
        <v>774</v>
      </c>
      <c r="B19" s="5" t="s">
        <v>775</v>
      </c>
      <c r="C19" s="24">
        <v>7056359.5300000003</v>
      </c>
      <c r="H19" s="33">
        <f t="shared" si="1"/>
        <v>7056359.5300000003</v>
      </c>
      <c r="I19" s="4">
        <v>0</v>
      </c>
    </row>
    <row r="20" spans="1:9">
      <c r="A20" s="5" t="s">
        <v>776</v>
      </c>
      <c r="B20" s="5" t="s">
        <v>777</v>
      </c>
      <c r="C20" s="24">
        <v>4762323.67</v>
      </c>
      <c r="H20" s="33">
        <f t="shared" ref="H20:H27" si="2">C20-I20</f>
        <v>4762323.67</v>
      </c>
      <c r="I20" s="4">
        <v>0</v>
      </c>
    </row>
    <row r="21" spans="1:9">
      <c r="A21" s="5" t="s">
        <v>778</v>
      </c>
      <c r="B21" s="5" t="s">
        <v>779</v>
      </c>
      <c r="C21" s="24">
        <v>1757958.68</v>
      </c>
      <c r="H21" s="33">
        <f t="shared" si="2"/>
        <v>1757958.68</v>
      </c>
      <c r="I21" s="4">
        <v>0</v>
      </c>
    </row>
    <row r="22" spans="1:9">
      <c r="A22" s="5" t="s">
        <v>780</v>
      </c>
      <c r="B22" s="5" t="s">
        <v>781</v>
      </c>
      <c r="C22" s="24">
        <v>448590.36</v>
      </c>
      <c r="H22" s="33">
        <f t="shared" si="2"/>
        <v>448590.36</v>
      </c>
      <c r="I22" s="4">
        <v>0</v>
      </c>
    </row>
    <row r="23" spans="1:9">
      <c r="A23" s="5" t="s">
        <v>782</v>
      </c>
      <c r="B23" s="5" t="s">
        <v>783</v>
      </c>
      <c r="C23" s="24">
        <v>630591.77</v>
      </c>
      <c r="H23" s="33">
        <f t="shared" si="2"/>
        <v>630591.77</v>
      </c>
      <c r="I23" s="4">
        <v>0</v>
      </c>
    </row>
    <row r="24" spans="1:9">
      <c r="A24" s="5" t="s">
        <v>784</v>
      </c>
      <c r="B24" s="5" t="s">
        <v>785</v>
      </c>
      <c r="C24" s="24">
        <v>1594342.91</v>
      </c>
      <c r="H24" s="33">
        <f t="shared" si="2"/>
        <v>1594342.91</v>
      </c>
      <c r="I24" s="4">
        <v>0</v>
      </c>
    </row>
    <row r="25" spans="1:9">
      <c r="A25" s="5" t="s">
        <v>786</v>
      </c>
      <c r="B25" s="5" t="s">
        <v>787</v>
      </c>
      <c r="C25" s="24">
        <v>7722445.3700000001</v>
      </c>
      <c r="E25" s="25"/>
      <c r="H25" s="33">
        <f t="shared" si="2"/>
        <v>2222445.37</v>
      </c>
      <c r="I25" s="4">
        <v>5500000</v>
      </c>
    </row>
    <row r="26" spans="1:9">
      <c r="A26" s="5" t="s">
        <v>788</v>
      </c>
      <c r="B26" s="5" t="s">
        <v>789</v>
      </c>
      <c r="C26" s="24">
        <v>10923881.560000001</v>
      </c>
      <c r="E26" s="25"/>
      <c r="H26" s="33">
        <f t="shared" si="2"/>
        <v>4986803.82</v>
      </c>
      <c r="I26" s="4">
        <f>7000000-1062922.26</f>
        <v>5937077.7400000002</v>
      </c>
    </row>
    <row r="27" spans="1:9">
      <c r="A27" s="5" t="s">
        <v>790</v>
      </c>
      <c r="B27" s="5" t="s">
        <v>791</v>
      </c>
      <c r="C27" s="24">
        <v>5840221.1699999999</v>
      </c>
      <c r="H27" s="33">
        <f t="shared" si="2"/>
        <v>5840221.1699999999</v>
      </c>
      <c r="I27" s="4">
        <v>0</v>
      </c>
    </row>
    <row r="29" spans="1:9" ht="15.75">
      <c r="A29" s="26" t="s">
        <v>93</v>
      </c>
      <c r="B29" s="19" t="s">
        <v>94</v>
      </c>
      <c r="C29" s="20">
        <v>36005</v>
      </c>
    </row>
    <row r="30" spans="1:9" ht="15.75">
      <c r="A30" s="18"/>
      <c r="B30" s="19"/>
      <c r="C30" s="20"/>
    </row>
    <row r="31" spans="1:9">
      <c r="A31" s="5" t="s">
        <v>792</v>
      </c>
      <c r="B31" s="5" t="s">
        <v>793</v>
      </c>
      <c r="C31" s="24">
        <v>36005450.520000003</v>
      </c>
      <c r="E31" s="25"/>
      <c r="H31" s="33">
        <f>C31-I31</f>
        <v>11005450.520000003</v>
      </c>
      <c r="I31" s="4">
        <v>25000000</v>
      </c>
    </row>
    <row r="32" spans="1:9">
      <c r="A32" s="27"/>
      <c r="B32" s="5"/>
      <c r="C32" s="24"/>
      <c r="H32" s="33"/>
    </row>
    <row r="33" spans="1:9">
      <c r="H33" s="33"/>
    </row>
    <row r="34" spans="1:9">
      <c r="H34" s="33"/>
    </row>
    <row r="35" spans="1:9" ht="47.25">
      <c r="A35" s="28" t="s">
        <v>132</v>
      </c>
      <c r="B35" s="19" t="s">
        <v>133</v>
      </c>
      <c r="C35" s="20">
        <v>448</v>
      </c>
      <c r="H35" s="33"/>
    </row>
    <row r="36" spans="1:9">
      <c r="H36" s="33"/>
    </row>
    <row r="37" spans="1:9" ht="30">
      <c r="A37" s="5" t="s">
        <v>794</v>
      </c>
      <c r="B37" s="16" t="s">
        <v>795</v>
      </c>
      <c r="C37" s="24">
        <v>28216.45</v>
      </c>
      <c r="H37" s="33">
        <f t="shared" ref="H37:H63" si="3">C37-I37</f>
        <v>28216.45</v>
      </c>
      <c r="I37" s="4">
        <v>0</v>
      </c>
    </row>
    <row r="38" spans="1:9" ht="30">
      <c r="A38" s="5" t="s">
        <v>796</v>
      </c>
      <c r="B38" s="16" t="s">
        <v>797</v>
      </c>
      <c r="C38" s="24">
        <v>13554.68</v>
      </c>
      <c r="H38" s="33">
        <f t="shared" si="3"/>
        <v>13554.68</v>
      </c>
      <c r="I38" s="4">
        <v>0</v>
      </c>
    </row>
    <row r="39" spans="1:9" ht="30">
      <c r="A39" s="5" t="s">
        <v>798</v>
      </c>
      <c r="B39" s="16" t="s">
        <v>799</v>
      </c>
      <c r="C39" s="5">
        <v>-2965.49</v>
      </c>
      <c r="H39" s="33">
        <f t="shared" si="3"/>
        <v>-2965.49</v>
      </c>
      <c r="I39" s="4">
        <v>0</v>
      </c>
    </row>
    <row r="40" spans="1:9">
      <c r="A40" s="5" t="s">
        <v>800</v>
      </c>
      <c r="B40" s="16" t="s">
        <v>801</v>
      </c>
      <c r="C40" s="24">
        <v>76007.95</v>
      </c>
      <c r="H40" s="33">
        <f t="shared" si="3"/>
        <v>0</v>
      </c>
      <c r="I40" s="4">
        <v>76007.95</v>
      </c>
    </row>
    <row r="41" spans="1:9" ht="30">
      <c r="A41" s="14" t="s">
        <v>802</v>
      </c>
      <c r="B41" s="17" t="s">
        <v>803</v>
      </c>
      <c r="C41" s="29">
        <v>162025.09</v>
      </c>
      <c r="H41" s="33">
        <f t="shared" si="3"/>
        <v>162025.09</v>
      </c>
      <c r="I41" s="4">
        <v>0</v>
      </c>
    </row>
    <row r="42" spans="1:9" ht="30">
      <c r="A42" s="5" t="s">
        <v>804</v>
      </c>
      <c r="B42" s="16" t="s">
        <v>805</v>
      </c>
      <c r="C42" s="24">
        <v>171174.23</v>
      </c>
      <c r="H42" s="33">
        <f t="shared" si="3"/>
        <v>171174.23</v>
      </c>
      <c r="I42" s="4">
        <v>0</v>
      </c>
    </row>
    <row r="43" spans="1:9">
      <c r="H43" s="33"/>
    </row>
    <row r="44" spans="1:9">
      <c r="H44" s="33"/>
    </row>
    <row r="45" spans="1:9" ht="31.5">
      <c r="A45" s="18" t="s">
        <v>193</v>
      </c>
      <c r="B45" s="19" t="s">
        <v>194</v>
      </c>
      <c r="C45" s="20">
        <v>274515</v>
      </c>
      <c r="H45" s="33"/>
    </row>
    <row r="46" spans="1:9">
      <c r="H46" s="33"/>
    </row>
    <row r="47" spans="1:9">
      <c r="A47" s="5" t="s">
        <v>806</v>
      </c>
      <c r="B47" s="5" t="s">
        <v>694</v>
      </c>
      <c r="C47" s="24">
        <v>200000</v>
      </c>
      <c r="H47" s="33">
        <f t="shared" si="3"/>
        <v>200000</v>
      </c>
      <c r="I47" s="4">
        <v>0</v>
      </c>
    </row>
    <row r="48" spans="1:9">
      <c r="A48" s="5" t="s">
        <v>807</v>
      </c>
      <c r="B48" s="5" t="s">
        <v>808</v>
      </c>
      <c r="C48" s="24">
        <v>12000</v>
      </c>
      <c r="H48" s="33">
        <f t="shared" si="3"/>
        <v>12000</v>
      </c>
      <c r="I48" s="4">
        <v>0</v>
      </c>
    </row>
    <row r="49" spans="1:9">
      <c r="A49" s="5" t="s">
        <v>809</v>
      </c>
      <c r="B49" s="5" t="s">
        <v>810</v>
      </c>
      <c r="C49" s="24">
        <v>3790000</v>
      </c>
      <c r="H49" s="33">
        <f t="shared" si="3"/>
        <v>3790000</v>
      </c>
      <c r="I49" s="4">
        <v>0</v>
      </c>
    </row>
    <row r="50" spans="1:9">
      <c r="A50" s="5" t="s">
        <v>811</v>
      </c>
      <c r="B50" s="5" t="s">
        <v>812</v>
      </c>
      <c r="C50" s="24">
        <v>2649672.2000000002</v>
      </c>
      <c r="H50" s="33">
        <f t="shared" si="3"/>
        <v>2649672.2000000002</v>
      </c>
      <c r="I50" s="4">
        <v>0</v>
      </c>
    </row>
    <row r="51" spans="1:9">
      <c r="A51" s="5" t="s">
        <v>813</v>
      </c>
      <c r="B51" s="5" t="s">
        <v>814</v>
      </c>
      <c r="C51" s="24">
        <v>3000</v>
      </c>
      <c r="H51" s="33">
        <f t="shared" si="3"/>
        <v>3000</v>
      </c>
      <c r="I51" s="4">
        <v>0</v>
      </c>
    </row>
    <row r="52" spans="1:9">
      <c r="A52" s="5" t="s">
        <v>815</v>
      </c>
      <c r="B52" s="5" t="s">
        <v>816</v>
      </c>
      <c r="C52" s="24">
        <v>22459.98</v>
      </c>
      <c r="H52" s="33">
        <f t="shared" si="3"/>
        <v>22459.98</v>
      </c>
      <c r="I52" s="4">
        <v>0</v>
      </c>
    </row>
    <row r="53" spans="1:9">
      <c r="A53" s="5" t="s">
        <v>817</v>
      </c>
      <c r="B53" s="5" t="s">
        <v>818</v>
      </c>
      <c r="C53" s="24">
        <v>1842000</v>
      </c>
      <c r="H53" s="33">
        <f t="shared" si="3"/>
        <v>1842000</v>
      </c>
      <c r="I53" s="4">
        <v>0</v>
      </c>
    </row>
    <row r="54" spans="1:9">
      <c r="A54" s="5" t="s">
        <v>819</v>
      </c>
      <c r="B54" s="5" t="s">
        <v>662</v>
      </c>
      <c r="C54" s="24">
        <v>2000</v>
      </c>
      <c r="H54" s="33">
        <f t="shared" si="3"/>
        <v>2000</v>
      </c>
      <c r="I54" s="4">
        <v>0</v>
      </c>
    </row>
    <row r="55" spans="1:9">
      <c r="A55" s="5" t="s">
        <v>820</v>
      </c>
      <c r="B55" s="5" t="s">
        <v>821</v>
      </c>
      <c r="C55" s="24">
        <v>4500000</v>
      </c>
      <c r="H55" s="33">
        <f t="shared" si="3"/>
        <v>4500000</v>
      </c>
      <c r="I55" s="4">
        <v>0</v>
      </c>
    </row>
    <row r="56" spans="1:9">
      <c r="A56" s="5" t="s">
        <v>822</v>
      </c>
      <c r="B56" s="5" t="s">
        <v>823</v>
      </c>
      <c r="C56" s="24">
        <v>7184000</v>
      </c>
      <c r="H56" s="33">
        <f t="shared" si="3"/>
        <v>7184000</v>
      </c>
      <c r="I56" s="4">
        <v>0</v>
      </c>
    </row>
    <row r="57" spans="1:9">
      <c r="A57" s="5" t="s">
        <v>824</v>
      </c>
      <c r="B57" s="5" t="s">
        <v>825</v>
      </c>
      <c r="C57" s="24">
        <v>8970300</v>
      </c>
      <c r="H57" s="33">
        <f t="shared" si="3"/>
        <v>8970300</v>
      </c>
      <c r="I57" s="4">
        <v>0</v>
      </c>
    </row>
    <row r="58" spans="1:9">
      <c r="A58" s="5" t="s">
        <v>826</v>
      </c>
      <c r="B58" s="5" t="s">
        <v>827</v>
      </c>
      <c r="C58" s="24">
        <v>8459134.9199999999</v>
      </c>
      <c r="H58" s="33">
        <f t="shared" si="3"/>
        <v>8459134.9199999999</v>
      </c>
      <c r="I58" s="4">
        <v>0</v>
      </c>
    </row>
    <row r="59" spans="1:9">
      <c r="A59" s="5" t="s">
        <v>828</v>
      </c>
      <c r="B59" s="5" t="s">
        <v>582</v>
      </c>
      <c r="C59" s="24">
        <v>2790000</v>
      </c>
      <c r="H59" s="33">
        <f t="shared" si="3"/>
        <v>2790000</v>
      </c>
      <c r="I59" s="4">
        <v>0</v>
      </c>
    </row>
    <row r="60" spans="1:9">
      <c r="A60" s="5" t="s">
        <v>829</v>
      </c>
      <c r="B60" s="5" t="s">
        <v>830</v>
      </c>
      <c r="C60" s="24">
        <v>195406578.09</v>
      </c>
      <c r="H60" s="33">
        <f t="shared" si="3"/>
        <v>195406578.09</v>
      </c>
      <c r="I60" s="4">
        <v>0</v>
      </c>
    </row>
    <row r="61" spans="1:9">
      <c r="A61" s="5" t="s">
        <v>831</v>
      </c>
      <c r="B61" s="5" t="s">
        <v>832</v>
      </c>
      <c r="C61" s="24">
        <v>18556092.609999999</v>
      </c>
      <c r="H61" s="33">
        <f t="shared" si="3"/>
        <v>18556092.609999999</v>
      </c>
      <c r="I61" s="4">
        <v>0</v>
      </c>
    </row>
    <row r="62" spans="1:9">
      <c r="A62" s="5" t="s">
        <v>833</v>
      </c>
      <c r="B62" s="5" t="s">
        <v>834</v>
      </c>
      <c r="C62" s="24">
        <v>92368.47</v>
      </c>
      <c r="H62" s="33">
        <f t="shared" si="3"/>
        <v>92368.47</v>
      </c>
      <c r="I62" s="4">
        <v>0</v>
      </c>
    </row>
    <row r="63" spans="1:9">
      <c r="A63" s="5" t="s">
        <v>835</v>
      </c>
      <c r="B63" s="5" t="s">
        <v>836</v>
      </c>
      <c r="C63" s="24">
        <v>9750000</v>
      </c>
      <c r="H63" s="33">
        <f t="shared" si="3"/>
        <v>9750000</v>
      </c>
      <c r="I63" s="4">
        <v>0</v>
      </c>
    </row>
    <row r="64" spans="1:9">
      <c r="A64" s="5" t="s">
        <v>837</v>
      </c>
      <c r="B64" s="5" t="s">
        <v>838</v>
      </c>
      <c r="C64" s="24">
        <v>3098135.57</v>
      </c>
      <c r="H64" s="33">
        <f t="shared" ref="H64:H127" si="4">C64-I64</f>
        <v>3098135.57</v>
      </c>
      <c r="I64" s="4">
        <v>0</v>
      </c>
    </row>
    <row r="65" spans="1:9">
      <c r="A65" s="5" t="s">
        <v>839</v>
      </c>
      <c r="B65" s="5" t="s">
        <v>840</v>
      </c>
      <c r="C65" s="24">
        <v>452115.61</v>
      </c>
      <c r="H65" s="33">
        <f t="shared" si="4"/>
        <v>452115.61</v>
      </c>
      <c r="I65" s="4">
        <v>0</v>
      </c>
    </row>
    <row r="66" spans="1:9">
      <c r="A66" s="5" t="s">
        <v>983</v>
      </c>
      <c r="B66" s="5"/>
      <c r="C66" s="24">
        <v>-8338.02</v>
      </c>
      <c r="H66" s="33">
        <f t="shared" si="4"/>
        <v>-8338.02</v>
      </c>
      <c r="I66" s="4">
        <v>0</v>
      </c>
    </row>
    <row r="67" spans="1:9">
      <c r="A67" s="5" t="s">
        <v>984</v>
      </c>
      <c r="B67" s="5"/>
      <c r="C67" s="24">
        <v>-112509.88</v>
      </c>
      <c r="H67" s="33">
        <f t="shared" si="4"/>
        <v>-112509.88</v>
      </c>
      <c r="I67" s="4">
        <v>0</v>
      </c>
    </row>
    <row r="68" spans="1:9">
      <c r="A68" s="5" t="s">
        <v>985</v>
      </c>
      <c r="B68" s="5"/>
      <c r="C68" s="24">
        <v>-1095.3900000000001</v>
      </c>
      <c r="H68" s="33">
        <f t="shared" si="4"/>
        <v>-1095.3900000000001</v>
      </c>
      <c r="I68" s="4">
        <v>0</v>
      </c>
    </row>
    <row r="69" spans="1:9">
      <c r="A69" s="5" t="s">
        <v>986</v>
      </c>
      <c r="B69" s="5"/>
      <c r="C69" s="24">
        <v>155202.25</v>
      </c>
      <c r="H69" s="33">
        <f t="shared" si="4"/>
        <v>155202.25</v>
      </c>
      <c r="I69" s="4">
        <v>0</v>
      </c>
    </row>
    <row r="70" spans="1:9">
      <c r="A70" s="5" t="s">
        <v>987</v>
      </c>
      <c r="B70" s="5"/>
      <c r="C70" s="24">
        <v>21194.45</v>
      </c>
      <c r="H70" s="33">
        <f t="shared" si="4"/>
        <v>21194.45</v>
      </c>
      <c r="I70" s="4">
        <v>0</v>
      </c>
    </row>
    <row r="71" spans="1:9">
      <c r="A71" s="5" t="s">
        <v>988</v>
      </c>
      <c r="B71" s="5"/>
      <c r="C71" s="24">
        <v>1238467.3600000001</v>
      </c>
      <c r="H71" s="33">
        <f t="shared" si="4"/>
        <v>1238467.3600000001</v>
      </c>
      <c r="I71" s="4">
        <v>0</v>
      </c>
    </row>
    <row r="72" spans="1:9">
      <c r="A72" s="5" t="s">
        <v>989</v>
      </c>
      <c r="B72" s="5"/>
      <c r="C72" s="24">
        <v>476261.9</v>
      </c>
      <c r="H72" s="33">
        <f t="shared" si="4"/>
        <v>476261.9</v>
      </c>
      <c r="I72" s="4">
        <v>0</v>
      </c>
    </row>
    <row r="73" spans="1:9">
      <c r="A73" s="5" t="s">
        <v>990</v>
      </c>
      <c r="B73" s="5"/>
      <c r="C73" s="24">
        <v>4773.46</v>
      </c>
      <c r="H73" s="33">
        <f t="shared" si="4"/>
        <v>4773.46</v>
      </c>
      <c r="I73" s="4">
        <v>0</v>
      </c>
    </row>
    <row r="74" spans="1:9">
      <c r="A74" s="5" t="s">
        <v>991</v>
      </c>
      <c r="B74" s="5"/>
      <c r="C74" s="24">
        <v>2012.7</v>
      </c>
      <c r="H74" s="33">
        <f t="shared" si="4"/>
        <v>2012.7</v>
      </c>
      <c r="I74" s="4">
        <v>0</v>
      </c>
    </row>
    <row r="75" spans="1:9">
      <c r="A75" s="5" t="s">
        <v>992</v>
      </c>
      <c r="B75" s="5"/>
      <c r="C75" s="24">
        <v>9579.5300000000007</v>
      </c>
      <c r="H75" s="33">
        <f t="shared" si="4"/>
        <v>9579.5300000000007</v>
      </c>
      <c r="I75" s="4">
        <v>0</v>
      </c>
    </row>
    <row r="76" spans="1:9">
      <c r="A76" s="5" t="s">
        <v>993</v>
      </c>
      <c r="B76" s="5"/>
      <c r="C76" s="24">
        <v>270913.36</v>
      </c>
      <c r="H76" s="33">
        <f t="shared" si="4"/>
        <v>270913.36</v>
      </c>
      <c r="I76" s="4">
        <v>0</v>
      </c>
    </row>
    <row r="77" spans="1:9">
      <c r="A77" s="5" t="s">
        <v>994</v>
      </c>
      <c r="B77" s="5"/>
      <c r="C77" s="24">
        <v>2627.06</v>
      </c>
      <c r="H77" s="33">
        <f t="shared" si="4"/>
        <v>2627.06</v>
      </c>
      <c r="I77" s="4">
        <v>0</v>
      </c>
    </row>
    <row r="78" spans="1:9">
      <c r="A78" s="5" t="s">
        <v>995</v>
      </c>
      <c r="B78" s="5"/>
      <c r="C78" s="24">
        <v>367672.5</v>
      </c>
      <c r="H78" s="33">
        <f t="shared" si="4"/>
        <v>367672.5</v>
      </c>
      <c r="I78" s="4">
        <v>0</v>
      </c>
    </row>
    <row r="79" spans="1:9">
      <c r="A79" s="5" t="s">
        <v>996</v>
      </c>
      <c r="B79" s="5"/>
      <c r="C79" s="24">
        <v>1473660.36</v>
      </c>
      <c r="H79" s="33">
        <f t="shared" si="4"/>
        <v>1473660.36</v>
      </c>
      <c r="I79" s="4">
        <v>0</v>
      </c>
    </row>
    <row r="80" spans="1:9">
      <c r="A80" s="5" t="s">
        <v>997</v>
      </c>
      <c r="B80" s="5"/>
      <c r="C80" s="24">
        <v>283304.55</v>
      </c>
      <c r="H80" s="33">
        <f t="shared" si="4"/>
        <v>283304.55</v>
      </c>
      <c r="I80" s="4">
        <v>0</v>
      </c>
    </row>
    <row r="81" spans="1:9">
      <c r="A81" s="5" t="s">
        <v>998</v>
      </c>
      <c r="B81" s="5"/>
      <c r="C81" s="24">
        <v>734916.48</v>
      </c>
      <c r="H81" s="33">
        <f t="shared" si="4"/>
        <v>734916.48</v>
      </c>
      <c r="I81" s="4">
        <v>0</v>
      </c>
    </row>
    <row r="82" spans="1:9">
      <c r="A82" s="5" t="s">
        <v>999</v>
      </c>
      <c r="B82" s="5"/>
      <c r="C82" s="24">
        <v>1150024.1200000001</v>
      </c>
      <c r="H82" s="33">
        <f t="shared" si="4"/>
        <v>1150024.1200000001</v>
      </c>
      <c r="I82" s="4">
        <v>0</v>
      </c>
    </row>
    <row r="83" spans="1:9">
      <c r="A83" s="5" t="s">
        <v>1000</v>
      </c>
      <c r="B83" s="5"/>
      <c r="C83" s="24">
        <v>14811124.310000001</v>
      </c>
      <c r="H83" s="33">
        <f t="shared" si="4"/>
        <v>14811124.310000001</v>
      </c>
      <c r="I83" s="4">
        <v>0</v>
      </c>
    </row>
    <row r="84" spans="1:9">
      <c r="A84" s="5" t="s">
        <v>1001</v>
      </c>
      <c r="B84" s="5"/>
      <c r="C84" s="24">
        <v>48831.96</v>
      </c>
      <c r="H84" s="33">
        <f t="shared" si="4"/>
        <v>48831.96</v>
      </c>
      <c r="I84" s="4">
        <v>0</v>
      </c>
    </row>
    <row r="85" spans="1:9">
      <c r="A85" s="5" t="s">
        <v>1002</v>
      </c>
      <c r="B85" s="5"/>
      <c r="C85" s="24">
        <v>62662.17</v>
      </c>
      <c r="H85" s="33">
        <f t="shared" si="4"/>
        <v>62662.17</v>
      </c>
      <c r="I85" s="4">
        <v>0</v>
      </c>
    </row>
    <row r="86" spans="1:9">
      <c r="A86" s="5" t="s">
        <v>1003</v>
      </c>
      <c r="B86" s="5"/>
      <c r="C86" s="24">
        <v>303976.5</v>
      </c>
      <c r="H86" s="33">
        <f t="shared" si="4"/>
        <v>303976.5</v>
      </c>
      <c r="I86" s="4">
        <v>0</v>
      </c>
    </row>
    <row r="87" spans="1:9">
      <c r="A87" s="5" t="s">
        <v>1004</v>
      </c>
      <c r="B87" s="5"/>
      <c r="C87" s="24">
        <v>60990.94</v>
      </c>
      <c r="H87" s="33">
        <f t="shared" si="4"/>
        <v>60990.94</v>
      </c>
      <c r="I87" s="4">
        <v>0</v>
      </c>
    </row>
    <row r="88" spans="1:9">
      <c r="A88" s="5" t="s">
        <v>1005</v>
      </c>
      <c r="B88" s="5"/>
      <c r="C88" s="24">
        <v>1843528.9</v>
      </c>
      <c r="H88" s="33">
        <f t="shared" si="4"/>
        <v>1843528.9</v>
      </c>
      <c r="I88" s="4">
        <v>0</v>
      </c>
    </row>
    <row r="89" spans="1:9">
      <c r="A89" s="5" t="s">
        <v>1006</v>
      </c>
      <c r="B89" s="5"/>
      <c r="C89" s="24">
        <v>-222559.31</v>
      </c>
      <c r="H89" s="33">
        <f t="shared" si="4"/>
        <v>-222559.31</v>
      </c>
      <c r="I89" s="4">
        <v>0</v>
      </c>
    </row>
    <row r="90" spans="1:9">
      <c r="A90" s="5" t="s">
        <v>1007</v>
      </c>
      <c r="B90" s="5"/>
      <c r="C90" s="24">
        <v>-262238.24</v>
      </c>
      <c r="H90" s="33">
        <f t="shared" si="4"/>
        <v>-262238.24</v>
      </c>
      <c r="I90" s="4">
        <v>0</v>
      </c>
    </row>
    <row r="91" spans="1:9">
      <c r="A91" s="5" t="s">
        <v>1008</v>
      </c>
      <c r="B91" s="5"/>
      <c r="C91" s="24">
        <v>-13061.98</v>
      </c>
      <c r="H91" s="33">
        <f t="shared" si="4"/>
        <v>-13061.98</v>
      </c>
      <c r="I91" s="4">
        <v>0</v>
      </c>
    </row>
    <row r="92" spans="1:9">
      <c r="A92" s="5" t="s">
        <v>1009</v>
      </c>
      <c r="B92" s="5"/>
      <c r="C92" s="24">
        <v>-8270.66</v>
      </c>
      <c r="H92" s="33">
        <f t="shared" si="4"/>
        <v>-8270.66</v>
      </c>
      <c r="I92" s="4">
        <v>0</v>
      </c>
    </row>
    <row r="93" spans="1:9">
      <c r="A93" s="5" t="s">
        <v>1010</v>
      </c>
      <c r="B93" s="5"/>
      <c r="C93" s="24">
        <v>-3392.08</v>
      </c>
      <c r="H93" s="33">
        <f t="shared" si="4"/>
        <v>-3392.08</v>
      </c>
      <c r="I93" s="4">
        <v>0</v>
      </c>
    </row>
    <row r="94" spans="1:9">
      <c r="A94" s="5" t="s">
        <v>1011</v>
      </c>
      <c r="B94" s="5"/>
      <c r="C94" s="24">
        <v>-2357.81</v>
      </c>
      <c r="H94" s="33">
        <f t="shared" si="4"/>
        <v>-2357.81</v>
      </c>
      <c r="I94" s="4">
        <v>0</v>
      </c>
    </row>
    <row r="95" spans="1:9">
      <c r="A95" s="5" t="s">
        <v>1012</v>
      </c>
      <c r="B95" s="5"/>
      <c r="C95" s="24">
        <v>-12486.29</v>
      </c>
      <c r="H95" s="33">
        <f t="shared" si="4"/>
        <v>-12486.29</v>
      </c>
      <c r="I95" s="4">
        <v>0</v>
      </c>
    </row>
    <row r="96" spans="1:9">
      <c r="A96" s="5" t="s">
        <v>1013</v>
      </c>
      <c r="B96" s="5"/>
      <c r="C96" s="24">
        <v>-5023.7</v>
      </c>
      <c r="H96" s="33">
        <f t="shared" si="4"/>
        <v>-5023.7</v>
      </c>
      <c r="I96" s="4">
        <v>0</v>
      </c>
    </row>
    <row r="97" spans="1:9">
      <c r="A97" s="5" t="s">
        <v>1014</v>
      </c>
      <c r="B97" s="5"/>
      <c r="C97" s="24">
        <v>-31350.9</v>
      </c>
      <c r="H97" s="33">
        <f t="shared" si="4"/>
        <v>-31350.9</v>
      </c>
      <c r="I97" s="4">
        <v>0</v>
      </c>
    </row>
    <row r="98" spans="1:9">
      <c r="A98" s="5" t="s">
        <v>1015</v>
      </c>
      <c r="B98" s="5"/>
      <c r="C98" s="24">
        <v>-8365.4599999999991</v>
      </c>
      <c r="H98" s="33">
        <f t="shared" si="4"/>
        <v>-8365.4599999999991</v>
      </c>
      <c r="I98" s="4">
        <v>0</v>
      </c>
    </row>
    <row r="99" spans="1:9">
      <c r="A99" s="5" t="s">
        <v>1016</v>
      </c>
      <c r="B99" s="5"/>
      <c r="C99" s="24">
        <v>-270.04000000000002</v>
      </c>
      <c r="H99" s="33">
        <f t="shared" si="4"/>
        <v>-270.04000000000002</v>
      </c>
      <c r="I99" s="4">
        <v>0</v>
      </c>
    </row>
    <row r="100" spans="1:9">
      <c r="A100" s="5" t="s">
        <v>1017</v>
      </c>
      <c r="B100" s="5"/>
      <c r="C100" s="24">
        <v>-26883.52</v>
      </c>
      <c r="H100" s="33">
        <f t="shared" si="4"/>
        <v>-26883.52</v>
      </c>
      <c r="I100" s="4">
        <v>0</v>
      </c>
    </row>
    <row r="101" spans="1:9">
      <c r="A101" s="5" t="s">
        <v>1018</v>
      </c>
      <c r="B101" s="5"/>
      <c r="C101" s="24">
        <v>2</v>
      </c>
      <c r="H101" s="33">
        <f t="shared" si="4"/>
        <v>2</v>
      </c>
      <c r="I101" s="4">
        <v>0</v>
      </c>
    </row>
    <row r="102" spans="1:9">
      <c r="A102" s="5" t="s">
        <v>1019</v>
      </c>
      <c r="B102" s="5"/>
      <c r="C102" s="24">
        <v>-25904.19</v>
      </c>
      <c r="H102" s="33">
        <f t="shared" si="4"/>
        <v>-25904.19</v>
      </c>
      <c r="I102" s="4">
        <v>0</v>
      </c>
    </row>
    <row r="103" spans="1:9">
      <c r="A103" s="5" t="s">
        <v>1020</v>
      </c>
      <c r="B103" s="5"/>
      <c r="C103" s="24">
        <v>-10033.33</v>
      </c>
      <c r="H103" s="33">
        <f t="shared" si="4"/>
        <v>-10033.33</v>
      </c>
      <c r="I103" s="4">
        <v>0</v>
      </c>
    </row>
    <row r="104" spans="1:9">
      <c r="A104" s="5" t="s">
        <v>1021</v>
      </c>
      <c r="B104" s="5"/>
      <c r="C104" s="24">
        <v>-107752.07</v>
      </c>
      <c r="H104" s="33">
        <f t="shared" si="4"/>
        <v>-107752.07</v>
      </c>
      <c r="I104" s="4">
        <v>0</v>
      </c>
    </row>
    <row r="105" spans="1:9">
      <c r="A105" s="5" t="s">
        <v>1022</v>
      </c>
      <c r="B105" s="5"/>
      <c r="C105" s="24">
        <v>-12301.41</v>
      </c>
      <c r="H105" s="33">
        <f t="shared" si="4"/>
        <v>-12301.41</v>
      </c>
      <c r="I105" s="4">
        <v>0</v>
      </c>
    </row>
    <row r="106" spans="1:9">
      <c r="A106" s="5" t="s">
        <v>1023</v>
      </c>
      <c r="B106" s="5"/>
      <c r="C106" s="24">
        <v>-3473.52</v>
      </c>
      <c r="H106" s="33">
        <f t="shared" si="4"/>
        <v>-3473.52</v>
      </c>
      <c r="I106" s="4">
        <v>0</v>
      </c>
    </row>
    <row r="107" spans="1:9">
      <c r="A107" s="5" t="s">
        <v>1024</v>
      </c>
      <c r="B107" s="5"/>
      <c r="C107" s="24">
        <v>-960.72</v>
      </c>
      <c r="H107" s="33">
        <f t="shared" si="4"/>
        <v>-960.72</v>
      </c>
      <c r="I107" s="4">
        <v>0</v>
      </c>
    </row>
    <row r="108" spans="1:9">
      <c r="A108" s="5" t="s">
        <v>1025</v>
      </c>
      <c r="B108" s="5"/>
      <c r="C108" s="24">
        <v>-114629.52</v>
      </c>
      <c r="H108" s="33">
        <f t="shared" si="4"/>
        <v>-114629.52</v>
      </c>
      <c r="I108" s="4">
        <v>0</v>
      </c>
    </row>
    <row r="109" spans="1:9">
      <c r="A109" s="5" t="s">
        <v>1026</v>
      </c>
      <c r="B109" s="5"/>
      <c r="C109" s="24">
        <v>-141038.63</v>
      </c>
      <c r="H109" s="33">
        <f t="shared" si="4"/>
        <v>-141038.63</v>
      </c>
      <c r="I109" s="4">
        <v>0</v>
      </c>
    </row>
    <row r="110" spans="1:9">
      <c r="A110" s="5" t="s">
        <v>1027</v>
      </c>
      <c r="B110" s="5"/>
      <c r="C110" s="24">
        <v>-4112.21</v>
      </c>
      <c r="H110" s="33">
        <f t="shared" si="4"/>
        <v>-4112.21</v>
      </c>
      <c r="I110" s="4">
        <v>0</v>
      </c>
    </row>
    <row r="111" spans="1:9">
      <c r="A111" s="5" t="s">
        <v>1028</v>
      </c>
      <c r="B111" s="5"/>
      <c r="C111" s="24">
        <v>-142035.09</v>
      </c>
      <c r="H111" s="33">
        <f t="shared" si="4"/>
        <v>-142035.09</v>
      </c>
      <c r="I111" s="4">
        <v>0</v>
      </c>
    </row>
    <row r="112" spans="1:9">
      <c r="A112" s="5" t="s">
        <v>1029</v>
      </c>
      <c r="B112" s="5"/>
      <c r="C112" s="24">
        <v>-12055.5</v>
      </c>
      <c r="H112" s="33">
        <f t="shared" si="4"/>
        <v>-12055.5</v>
      </c>
      <c r="I112" s="4">
        <v>0</v>
      </c>
    </row>
    <row r="113" spans="1:9">
      <c r="A113" s="5" t="s">
        <v>1030</v>
      </c>
      <c r="B113" s="5"/>
      <c r="C113" s="24">
        <v>-3398657.62</v>
      </c>
      <c r="H113" s="33">
        <f t="shared" si="4"/>
        <v>-3398657.62</v>
      </c>
      <c r="I113" s="4">
        <v>0</v>
      </c>
    </row>
    <row r="114" spans="1:9">
      <c r="A114" s="5" t="s">
        <v>1031</v>
      </c>
      <c r="B114" s="5"/>
      <c r="C114" s="24">
        <v>-11594.76</v>
      </c>
      <c r="H114" s="33">
        <f t="shared" si="4"/>
        <v>-11594.76</v>
      </c>
      <c r="I114" s="4">
        <v>0</v>
      </c>
    </row>
    <row r="115" spans="1:9">
      <c r="A115" s="5" t="s">
        <v>1032</v>
      </c>
      <c r="B115" s="5"/>
      <c r="C115" s="24">
        <v>-256597.53</v>
      </c>
      <c r="H115" s="33">
        <f t="shared" si="4"/>
        <v>-256597.53</v>
      </c>
      <c r="I115" s="4">
        <v>0</v>
      </c>
    </row>
    <row r="116" spans="1:9">
      <c r="A116" s="5" t="s">
        <v>1033</v>
      </c>
      <c r="B116" s="5"/>
      <c r="C116" s="24">
        <v>-470</v>
      </c>
      <c r="H116" s="33">
        <f t="shared" si="4"/>
        <v>-470</v>
      </c>
      <c r="I116" s="4">
        <v>0</v>
      </c>
    </row>
    <row r="117" spans="1:9">
      <c r="A117" s="5" t="s">
        <v>1034</v>
      </c>
      <c r="B117" s="5"/>
      <c r="C117" s="24">
        <v>-55929.91</v>
      </c>
      <c r="H117" s="33">
        <f t="shared" si="4"/>
        <v>-55929.91</v>
      </c>
      <c r="I117" s="4">
        <v>0</v>
      </c>
    </row>
    <row r="118" spans="1:9">
      <c r="A118" s="5" t="s">
        <v>1035</v>
      </c>
      <c r="B118" s="5"/>
      <c r="C118" s="24">
        <v>-329.47</v>
      </c>
      <c r="H118" s="33">
        <f t="shared" si="4"/>
        <v>-329.47</v>
      </c>
      <c r="I118" s="4">
        <v>0</v>
      </c>
    </row>
    <row r="119" spans="1:9">
      <c r="A119" s="5" t="s">
        <v>1036</v>
      </c>
      <c r="B119" s="5"/>
      <c r="C119" s="24">
        <v>0</v>
      </c>
      <c r="H119" s="33">
        <f t="shared" si="4"/>
        <v>0</v>
      </c>
      <c r="I119" s="4">
        <v>0</v>
      </c>
    </row>
    <row r="120" spans="1:9">
      <c r="A120" s="5" t="s">
        <v>1037</v>
      </c>
      <c r="B120" s="5"/>
      <c r="C120" s="24">
        <v>-11158220.49</v>
      </c>
      <c r="H120" s="33">
        <f t="shared" si="4"/>
        <v>-11158220.49</v>
      </c>
      <c r="I120" s="4">
        <v>0</v>
      </c>
    </row>
    <row r="121" spans="1:9">
      <c r="A121" s="5" t="s">
        <v>1038</v>
      </c>
      <c r="B121" s="5"/>
      <c r="C121" s="24">
        <v>-143177.28</v>
      </c>
      <c r="H121" s="33">
        <f t="shared" si="4"/>
        <v>-143177.28</v>
      </c>
      <c r="I121" s="4">
        <v>0</v>
      </c>
    </row>
    <row r="122" spans="1:9">
      <c r="A122" s="5" t="s">
        <v>1039</v>
      </c>
      <c r="B122" s="5"/>
      <c r="C122" s="24">
        <v>-86673.24</v>
      </c>
      <c r="H122" s="33">
        <f t="shared" si="4"/>
        <v>-86673.24</v>
      </c>
      <c r="I122" s="4">
        <v>0</v>
      </c>
    </row>
    <row r="123" spans="1:9">
      <c r="A123" s="5" t="s">
        <v>1040</v>
      </c>
      <c r="B123" s="5"/>
      <c r="C123" s="24">
        <v>-97961.39</v>
      </c>
      <c r="H123" s="33">
        <f t="shared" si="4"/>
        <v>-97961.39</v>
      </c>
      <c r="I123" s="4">
        <v>0</v>
      </c>
    </row>
    <row r="124" spans="1:9">
      <c r="A124" s="5" t="s">
        <v>1041</v>
      </c>
      <c r="B124" s="5"/>
      <c r="C124" s="24">
        <v>-1203.93</v>
      </c>
      <c r="H124" s="33">
        <f t="shared" si="4"/>
        <v>-1203.93</v>
      </c>
      <c r="I124" s="4">
        <v>0</v>
      </c>
    </row>
    <row r="125" spans="1:9">
      <c r="A125" s="5" t="s">
        <v>1042</v>
      </c>
      <c r="B125" s="5"/>
      <c r="C125" s="24">
        <v>-8621.18</v>
      </c>
      <c r="H125" s="33">
        <f t="shared" si="4"/>
        <v>-8621.18</v>
      </c>
      <c r="I125" s="4">
        <v>0</v>
      </c>
    </row>
    <row r="126" spans="1:9">
      <c r="A126" s="5" t="s">
        <v>1043</v>
      </c>
      <c r="B126" s="14"/>
      <c r="C126" s="29">
        <v>-33627.18</v>
      </c>
      <c r="H126" s="33">
        <f t="shared" si="4"/>
        <v>-33627.18</v>
      </c>
      <c r="I126" s="4">
        <v>0</v>
      </c>
    </row>
    <row r="127" spans="1:9">
      <c r="A127" s="5" t="s">
        <v>1044</v>
      </c>
      <c r="B127" s="5"/>
      <c r="C127" s="5">
        <v>-40521.699999999997</v>
      </c>
      <c r="H127" s="33">
        <f t="shared" si="4"/>
        <v>-40521.699999999997</v>
      </c>
      <c r="I127" s="4">
        <v>0</v>
      </c>
    </row>
    <row r="128" spans="1:9">
      <c r="H128" s="33"/>
    </row>
    <row r="129" spans="1:9">
      <c r="H129" s="33"/>
    </row>
    <row r="130" spans="1:9" ht="31.5">
      <c r="A130" s="18" t="s">
        <v>197</v>
      </c>
      <c r="B130" s="19" t="s">
        <v>198</v>
      </c>
      <c r="C130" s="20">
        <v>15290</v>
      </c>
      <c r="H130" s="33"/>
    </row>
    <row r="131" spans="1:9">
      <c r="H131" s="33"/>
    </row>
    <row r="132" spans="1:9">
      <c r="A132" s="5" t="s">
        <v>841</v>
      </c>
      <c r="B132" s="5" t="s">
        <v>842</v>
      </c>
      <c r="C132" s="24">
        <v>148304.51999999999</v>
      </c>
      <c r="H132" s="33">
        <f t="shared" ref="H132:H137" si="5">C132-I132</f>
        <v>148304.51999999999</v>
      </c>
      <c r="I132" s="4">
        <v>0</v>
      </c>
    </row>
    <row r="133" spans="1:9">
      <c r="A133" s="5" t="s">
        <v>843</v>
      </c>
      <c r="B133" s="5" t="s">
        <v>812</v>
      </c>
      <c r="C133" s="24">
        <v>1859514.98</v>
      </c>
      <c r="H133" s="33">
        <f t="shared" si="5"/>
        <v>1859514.98</v>
      </c>
      <c r="I133" s="4">
        <v>0</v>
      </c>
    </row>
    <row r="134" spans="1:9">
      <c r="A134" s="5" t="s">
        <v>844</v>
      </c>
      <c r="B134" s="5" t="s">
        <v>845</v>
      </c>
      <c r="C134" s="24">
        <v>58893.120000000003</v>
      </c>
      <c r="H134" s="33">
        <f t="shared" si="5"/>
        <v>58893.120000000003</v>
      </c>
      <c r="I134" s="4">
        <v>0</v>
      </c>
    </row>
    <row r="135" spans="1:9">
      <c r="A135" s="5" t="s">
        <v>846</v>
      </c>
      <c r="B135" s="5" t="s">
        <v>847</v>
      </c>
      <c r="C135" s="24">
        <v>4466.24</v>
      </c>
      <c r="H135" s="33">
        <f t="shared" si="5"/>
        <v>4466.24</v>
      </c>
      <c r="I135" s="4">
        <v>0</v>
      </c>
    </row>
    <row r="136" spans="1:9">
      <c r="A136" s="5" t="s">
        <v>848</v>
      </c>
      <c r="B136" s="5" t="s">
        <v>849</v>
      </c>
      <c r="C136" s="24">
        <v>4345.2</v>
      </c>
      <c r="H136" s="33">
        <f t="shared" si="5"/>
        <v>4345.2</v>
      </c>
      <c r="I136" s="4">
        <v>0</v>
      </c>
    </row>
    <row r="137" spans="1:9">
      <c r="A137" s="5" t="s">
        <v>848</v>
      </c>
      <c r="B137" s="5" t="s">
        <v>850</v>
      </c>
      <c r="C137" s="24">
        <v>2205</v>
      </c>
      <c r="H137" s="33">
        <f t="shared" si="5"/>
        <v>2205</v>
      </c>
      <c r="I137" s="4">
        <v>0</v>
      </c>
    </row>
    <row r="138" spans="1:9">
      <c r="A138" s="5" t="s">
        <v>851</v>
      </c>
      <c r="B138" s="5" t="s">
        <v>852</v>
      </c>
      <c r="C138" s="24">
        <v>60</v>
      </c>
      <c r="H138" s="33">
        <f>C138-I138</f>
        <v>60</v>
      </c>
      <c r="I138" s="4">
        <v>0</v>
      </c>
    </row>
    <row r="139" spans="1:9">
      <c r="A139" s="5" t="s">
        <v>509</v>
      </c>
      <c r="B139" s="5" t="s">
        <v>514</v>
      </c>
      <c r="C139" s="24">
        <v>3497.47</v>
      </c>
      <c r="H139" s="33">
        <f>C139-I139</f>
        <v>3497.47</v>
      </c>
      <c r="I139" s="4">
        <v>0</v>
      </c>
    </row>
    <row r="140" spans="1:9">
      <c r="A140" s="5" t="s">
        <v>853</v>
      </c>
      <c r="B140" s="5" t="s">
        <v>854</v>
      </c>
      <c r="C140" s="24">
        <v>177.6</v>
      </c>
      <c r="H140" s="33">
        <f>C140-I140</f>
        <v>177.6</v>
      </c>
      <c r="I140" s="4">
        <v>0</v>
      </c>
    </row>
    <row r="141" spans="1:9">
      <c r="A141" s="5" t="s">
        <v>855</v>
      </c>
      <c r="B141" s="5" t="s">
        <v>664</v>
      </c>
      <c r="C141" s="24">
        <v>85388.09</v>
      </c>
      <c r="H141" s="33">
        <f>C141-I141</f>
        <v>85388.09</v>
      </c>
      <c r="I141" s="4">
        <v>0</v>
      </c>
    </row>
    <row r="142" spans="1:9">
      <c r="A142" s="5" t="s">
        <v>856</v>
      </c>
      <c r="B142" s="5" t="s">
        <v>857</v>
      </c>
      <c r="C142" s="24">
        <v>2088764.92</v>
      </c>
      <c r="H142" s="33">
        <f>C142-I142</f>
        <v>2088764.92</v>
      </c>
      <c r="I142" s="4">
        <v>0</v>
      </c>
    </row>
    <row r="143" spans="1:9">
      <c r="A143" s="5" t="s">
        <v>858</v>
      </c>
      <c r="B143" s="5" t="s">
        <v>859</v>
      </c>
      <c r="C143" s="24">
        <v>383.02</v>
      </c>
      <c r="H143" s="33">
        <f>C143-I143</f>
        <v>383.02</v>
      </c>
      <c r="I143" s="4">
        <v>0</v>
      </c>
    </row>
    <row r="144" spans="1:9">
      <c r="A144" s="5" t="s">
        <v>860</v>
      </c>
      <c r="B144" s="5" t="s">
        <v>861</v>
      </c>
      <c r="C144" s="24">
        <v>3168</v>
      </c>
      <c r="H144" s="33">
        <f>C144-I144</f>
        <v>3168</v>
      </c>
      <c r="I144" s="4">
        <v>0</v>
      </c>
    </row>
    <row r="145" spans="1:9">
      <c r="A145" s="5" t="s">
        <v>862</v>
      </c>
      <c r="B145" s="5" t="s">
        <v>863</v>
      </c>
      <c r="C145" s="24">
        <v>-150382.16</v>
      </c>
      <c r="H145" s="33">
        <f>C145-I145</f>
        <v>-150382.16</v>
      </c>
      <c r="I145" s="4">
        <v>0</v>
      </c>
    </row>
    <row r="146" spans="1:9">
      <c r="A146" s="5" t="s">
        <v>864</v>
      </c>
      <c r="B146" s="5" t="s">
        <v>642</v>
      </c>
      <c r="C146" s="24">
        <v>600</v>
      </c>
      <c r="H146" s="33">
        <f>C146-I146</f>
        <v>600</v>
      </c>
      <c r="I146" s="4">
        <v>0</v>
      </c>
    </row>
    <row r="147" spans="1:9">
      <c r="A147" s="5" t="s">
        <v>865</v>
      </c>
      <c r="B147" s="5" t="s">
        <v>866</v>
      </c>
      <c r="C147" s="24">
        <v>28249.84</v>
      </c>
      <c r="H147" s="33">
        <f t="shared" ref="H147:H158" si="6">C147-I147</f>
        <v>28249.84</v>
      </c>
      <c r="I147" s="4">
        <v>0</v>
      </c>
    </row>
    <row r="148" spans="1:9">
      <c r="A148" s="5" t="s">
        <v>865</v>
      </c>
      <c r="B148" s="5" t="s">
        <v>727</v>
      </c>
      <c r="C148" s="24">
        <v>31179.07</v>
      </c>
      <c r="H148" s="33">
        <f t="shared" si="6"/>
        <v>31179.07</v>
      </c>
      <c r="I148" s="4">
        <v>0</v>
      </c>
    </row>
    <row r="149" spans="1:9">
      <c r="A149" s="5" t="s">
        <v>867</v>
      </c>
      <c r="B149" s="5" t="s">
        <v>670</v>
      </c>
      <c r="C149" s="24">
        <v>821476.55</v>
      </c>
      <c r="H149" s="33">
        <f t="shared" si="6"/>
        <v>821476.55</v>
      </c>
      <c r="I149" s="4">
        <v>0</v>
      </c>
    </row>
    <row r="150" spans="1:9">
      <c r="A150" s="5" t="s">
        <v>867</v>
      </c>
      <c r="B150" s="5" t="s">
        <v>868</v>
      </c>
      <c r="C150" s="24">
        <v>31.31</v>
      </c>
      <c r="H150" s="33">
        <f t="shared" si="6"/>
        <v>0</v>
      </c>
      <c r="I150" s="4">
        <v>31.31</v>
      </c>
    </row>
    <row r="151" spans="1:9">
      <c r="A151" s="5" t="s">
        <v>867</v>
      </c>
      <c r="B151" s="5" t="s">
        <v>623</v>
      </c>
      <c r="C151" s="24">
        <v>183.19</v>
      </c>
      <c r="H151" s="33">
        <f t="shared" si="6"/>
        <v>0</v>
      </c>
      <c r="I151" s="4">
        <v>183.19</v>
      </c>
    </row>
    <row r="152" spans="1:9">
      <c r="A152" s="5" t="s">
        <v>867</v>
      </c>
      <c r="B152" s="5" t="s">
        <v>869</v>
      </c>
      <c r="C152" s="24">
        <v>19137.599999999999</v>
      </c>
      <c r="H152" s="33">
        <f t="shared" si="6"/>
        <v>19137.599999999999</v>
      </c>
      <c r="I152" s="4">
        <v>0</v>
      </c>
    </row>
    <row r="153" spans="1:9">
      <c r="A153" s="5" t="s">
        <v>870</v>
      </c>
      <c r="B153" s="5" t="s">
        <v>871</v>
      </c>
      <c r="C153" s="24">
        <v>2042.4</v>
      </c>
      <c r="H153" s="33">
        <f t="shared" si="6"/>
        <v>0</v>
      </c>
      <c r="I153" s="4">
        <v>2042.4</v>
      </c>
    </row>
    <row r="154" spans="1:9">
      <c r="A154" s="5" t="s">
        <v>870</v>
      </c>
      <c r="B154" s="5" t="s">
        <v>556</v>
      </c>
      <c r="C154" s="24">
        <v>25128.01</v>
      </c>
      <c r="H154" s="33">
        <f t="shared" si="6"/>
        <v>0</v>
      </c>
      <c r="I154" s="4">
        <v>25128.01</v>
      </c>
    </row>
    <row r="155" spans="1:9">
      <c r="A155" s="5" t="s">
        <v>870</v>
      </c>
      <c r="B155" s="5" t="s">
        <v>554</v>
      </c>
      <c r="C155" s="24">
        <v>7396.8</v>
      </c>
      <c r="H155" s="33">
        <f t="shared" si="6"/>
        <v>0</v>
      </c>
      <c r="I155" s="4">
        <v>7396.8</v>
      </c>
    </row>
    <row r="156" spans="1:9">
      <c r="A156" s="5" t="s">
        <v>870</v>
      </c>
      <c r="B156" s="5" t="s">
        <v>872</v>
      </c>
      <c r="C156" s="24">
        <v>33129.599999999999</v>
      </c>
      <c r="H156" s="33">
        <f t="shared" si="6"/>
        <v>0</v>
      </c>
      <c r="I156" s="4">
        <v>33129.599999999999</v>
      </c>
    </row>
    <row r="157" spans="1:9">
      <c r="A157" s="5" t="s">
        <v>870</v>
      </c>
      <c r="B157" s="5" t="s">
        <v>873</v>
      </c>
      <c r="C157" s="24">
        <v>89343.38</v>
      </c>
      <c r="H157" s="33">
        <f t="shared" si="6"/>
        <v>0</v>
      </c>
      <c r="I157" s="4">
        <v>89343.38</v>
      </c>
    </row>
    <row r="158" spans="1:9">
      <c r="A158" s="5" t="s">
        <v>874</v>
      </c>
      <c r="B158" s="5" t="s">
        <v>875</v>
      </c>
      <c r="C158" s="24">
        <v>1200</v>
      </c>
      <c r="H158" s="33">
        <f t="shared" si="6"/>
        <v>1200</v>
      </c>
      <c r="I158" s="4">
        <v>0</v>
      </c>
    </row>
    <row r="159" spans="1:9">
      <c r="A159" s="5" t="s">
        <v>874</v>
      </c>
      <c r="B159" s="5" t="s">
        <v>876</v>
      </c>
      <c r="C159" s="24">
        <v>86.12</v>
      </c>
      <c r="H159" s="33">
        <f t="shared" ref="H159:H162" si="7">C159-I159</f>
        <v>86.12</v>
      </c>
      <c r="I159" s="4">
        <v>0</v>
      </c>
    </row>
    <row r="160" spans="1:9">
      <c r="A160" s="5" t="s">
        <v>877</v>
      </c>
      <c r="B160" s="5" t="s">
        <v>878</v>
      </c>
      <c r="C160" s="24">
        <v>48</v>
      </c>
      <c r="H160" s="33">
        <f t="shared" si="7"/>
        <v>48</v>
      </c>
      <c r="I160" s="4">
        <v>0</v>
      </c>
    </row>
    <row r="161" spans="1:9">
      <c r="A161" s="5" t="s">
        <v>877</v>
      </c>
      <c r="B161" s="5" t="s">
        <v>879</v>
      </c>
      <c r="C161" s="24">
        <v>1011104.99</v>
      </c>
      <c r="H161" s="33">
        <f t="shared" si="7"/>
        <v>1011104.99</v>
      </c>
      <c r="I161" s="4">
        <v>0</v>
      </c>
    </row>
    <row r="162" spans="1:9">
      <c r="A162" s="5" t="s">
        <v>877</v>
      </c>
      <c r="B162" s="5" t="s">
        <v>880</v>
      </c>
      <c r="C162" s="24">
        <v>-0.77</v>
      </c>
      <c r="H162" s="33">
        <f t="shared" si="7"/>
        <v>-0.77</v>
      </c>
      <c r="I162" s="4">
        <v>0</v>
      </c>
    </row>
    <row r="163" spans="1:9">
      <c r="A163" s="5" t="s">
        <v>881</v>
      </c>
      <c r="B163" s="5" t="s">
        <v>882</v>
      </c>
      <c r="C163" s="24">
        <v>81.2</v>
      </c>
      <c r="H163" s="33">
        <f>C163-I163</f>
        <v>81.2</v>
      </c>
      <c r="I163" s="4">
        <v>0</v>
      </c>
    </row>
    <row r="164" spans="1:9">
      <c r="A164" s="5" t="s">
        <v>881</v>
      </c>
      <c r="B164" s="5" t="s">
        <v>883</v>
      </c>
      <c r="C164" s="24">
        <v>333</v>
      </c>
      <c r="H164" s="33">
        <f>C164-I164</f>
        <v>333</v>
      </c>
      <c r="I164" s="4">
        <v>0</v>
      </c>
    </row>
    <row r="165" spans="1:9">
      <c r="A165" s="5" t="s">
        <v>881</v>
      </c>
      <c r="B165" s="5" t="s">
        <v>884</v>
      </c>
      <c r="C165" s="24">
        <v>7.98</v>
      </c>
      <c r="H165" s="33">
        <f>C165-I165</f>
        <v>7.98</v>
      </c>
      <c r="I165" s="4">
        <v>0</v>
      </c>
    </row>
    <row r="166" spans="1:9">
      <c r="A166" s="5" t="s">
        <v>881</v>
      </c>
      <c r="B166" s="5" t="s">
        <v>885</v>
      </c>
      <c r="C166" s="24">
        <v>13032</v>
      </c>
      <c r="H166" s="33">
        <f t="shared" ref="H166" si="8">C166-I166</f>
        <v>0</v>
      </c>
      <c r="I166" s="4">
        <v>13032</v>
      </c>
    </row>
    <row r="167" spans="1:9">
      <c r="A167" s="5" t="s">
        <v>881</v>
      </c>
      <c r="B167" s="5" t="s">
        <v>886</v>
      </c>
      <c r="C167" s="24">
        <v>-12157.2</v>
      </c>
      <c r="H167" s="33">
        <f t="shared" ref="H167:H169" si="9">C167-I167</f>
        <v>0</v>
      </c>
      <c r="I167" s="4">
        <v>-12157.2</v>
      </c>
    </row>
    <row r="168" spans="1:9">
      <c r="A168" s="5" t="s">
        <v>887</v>
      </c>
      <c r="B168" s="5" t="s">
        <v>888</v>
      </c>
      <c r="C168" s="24">
        <v>46735.26</v>
      </c>
      <c r="H168" s="33">
        <f t="shared" si="9"/>
        <v>46735.26</v>
      </c>
      <c r="I168" s="4">
        <v>0</v>
      </c>
    </row>
    <row r="169" spans="1:9">
      <c r="A169" s="5" t="s">
        <v>887</v>
      </c>
      <c r="B169" s="5" t="s">
        <v>889</v>
      </c>
      <c r="C169" s="24">
        <v>476.81</v>
      </c>
      <c r="H169" s="33">
        <f t="shared" si="9"/>
        <v>476.81</v>
      </c>
      <c r="I169" s="4">
        <v>0</v>
      </c>
    </row>
    <row r="170" spans="1:9">
      <c r="A170" s="5" t="s">
        <v>887</v>
      </c>
      <c r="B170" s="5" t="s">
        <v>890</v>
      </c>
      <c r="C170" s="24">
        <v>57982.32</v>
      </c>
      <c r="H170" s="33">
        <f t="shared" ref="H170" si="10">C170-I170</f>
        <v>57982.32</v>
      </c>
      <c r="I170" s="4">
        <v>0</v>
      </c>
    </row>
    <row r="171" spans="1:9">
      <c r="A171" s="5" t="s">
        <v>887</v>
      </c>
      <c r="B171" s="5" t="s">
        <v>891</v>
      </c>
      <c r="C171" s="24">
        <v>738.35</v>
      </c>
      <c r="H171" s="33">
        <f t="shared" ref="H171:H173" si="11">C171-I171</f>
        <v>738.35</v>
      </c>
      <c r="I171" s="4">
        <v>0</v>
      </c>
    </row>
    <row r="172" spans="1:9">
      <c r="A172" s="5" t="s">
        <v>892</v>
      </c>
      <c r="B172" s="5" t="s">
        <v>893</v>
      </c>
      <c r="C172" s="24">
        <v>116.25</v>
      </c>
      <c r="H172" s="33">
        <f t="shared" si="11"/>
        <v>116.25</v>
      </c>
      <c r="I172" s="4">
        <v>0</v>
      </c>
    </row>
    <row r="173" spans="1:9">
      <c r="A173" s="5" t="s">
        <v>892</v>
      </c>
      <c r="B173" s="5" t="s">
        <v>894</v>
      </c>
      <c r="C173" s="24">
        <v>-15583.54</v>
      </c>
      <c r="H173" s="33">
        <f t="shared" si="11"/>
        <v>0</v>
      </c>
      <c r="I173" s="4">
        <v>-15583.54</v>
      </c>
    </row>
    <row r="174" spans="1:9">
      <c r="A174" s="5" t="s">
        <v>892</v>
      </c>
      <c r="B174" s="5" t="s">
        <v>895</v>
      </c>
      <c r="C174" s="24">
        <v>1362010.67</v>
      </c>
      <c r="H174" s="33">
        <f t="shared" ref="H174:H177" si="12">C174-I174</f>
        <v>1362010.67</v>
      </c>
      <c r="I174" s="4">
        <v>0</v>
      </c>
    </row>
    <row r="175" spans="1:9">
      <c r="A175" s="5" t="s">
        <v>892</v>
      </c>
      <c r="B175" s="5" t="s">
        <v>896</v>
      </c>
      <c r="C175" s="24">
        <v>1131.45</v>
      </c>
      <c r="H175" s="33">
        <f t="shared" si="12"/>
        <v>1131.45</v>
      </c>
      <c r="I175" s="4">
        <v>0</v>
      </c>
    </row>
    <row r="176" spans="1:9">
      <c r="A176" s="5" t="s">
        <v>897</v>
      </c>
      <c r="B176" s="5" t="s">
        <v>898</v>
      </c>
      <c r="C176" s="24">
        <v>29.95</v>
      </c>
      <c r="H176" s="33">
        <f t="shared" si="12"/>
        <v>29.95</v>
      </c>
      <c r="I176" s="4">
        <v>0</v>
      </c>
    </row>
    <row r="177" spans="1:9">
      <c r="A177" s="5" t="s">
        <v>897</v>
      </c>
      <c r="B177" s="5" t="s">
        <v>899</v>
      </c>
      <c r="C177" s="24">
        <v>5244.65</v>
      </c>
      <c r="H177" s="33">
        <f t="shared" si="12"/>
        <v>5244.65</v>
      </c>
      <c r="I177" s="4">
        <v>0</v>
      </c>
    </row>
    <row r="178" spans="1:9">
      <c r="A178" s="5" t="s">
        <v>897</v>
      </c>
      <c r="B178" s="5" t="s">
        <v>900</v>
      </c>
      <c r="C178" s="24">
        <v>0.4</v>
      </c>
      <c r="H178" s="33">
        <f t="shared" ref="H178" si="13">C178-I178</f>
        <v>0.4</v>
      </c>
      <c r="I178" s="4">
        <v>0</v>
      </c>
    </row>
    <row r="179" spans="1:9">
      <c r="A179" s="5" t="s">
        <v>897</v>
      </c>
      <c r="B179" s="5" t="s">
        <v>901</v>
      </c>
      <c r="C179" s="24">
        <v>0.05</v>
      </c>
      <c r="H179" s="33">
        <f>C179-I179</f>
        <v>0.05</v>
      </c>
      <c r="I179" s="4">
        <v>0</v>
      </c>
    </row>
    <row r="180" spans="1:9">
      <c r="A180" s="5" t="s">
        <v>897</v>
      </c>
      <c r="B180" s="5" t="s">
        <v>902</v>
      </c>
      <c r="C180" s="24">
        <v>1156.81</v>
      </c>
      <c r="H180" s="33">
        <f t="shared" ref="H180:H183" si="14">C180-I180</f>
        <v>1156.81</v>
      </c>
      <c r="I180" s="4">
        <v>0</v>
      </c>
    </row>
    <row r="181" spans="1:9">
      <c r="A181" s="5" t="s">
        <v>903</v>
      </c>
      <c r="B181" s="5" t="s">
        <v>904</v>
      </c>
      <c r="C181" s="24">
        <v>448.86</v>
      </c>
      <c r="H181" s="33">
        <f t="shared" si="14"/>
        <v>448.86</v>
      </c>
      <c r="I181" s="4">
        <v>0</v>
      </c>
    </row>
    <row r="182" spans="1:9">
      <c r="A182" s="5" t="s">
        <v>903</v>
      </c>
      <c r="B182" s="5" t="s">
        <v>905</v>
      </c>
      <c r="C182" s="24">
        <v>24</v>
      </c>
      <c r="H182" s="33">
        <f t="shared" si="14"/>
        <v>24</v>
      </c>
      <c r="I182" s="4">
        <v>0</v>
      </c>
    </row>
    <row r="183" spans="1:9">
      <c r="A183" s="5" t="s">
        <v>906</v>
      </c>
      <c r="B183" s="5" t="s">
        <v>629</v>
      </c>
      <c r="C183" s="24">
        <v>239788.32</v>
      </c>
      <c r="H183" s="33">
        <f t="shared" si="14"/>
        <v>0</v>
      </c>
      <c r="I183" s="4">
        <v>239788.32</v>
      </c>
    </row>
    <row r="184" spans="1:9">
      <c r="A184" s="5" t="s">
        <v>906</v>
      </c>
      <c r="B184" s="5" t="s">
        <v>907</v>
      </c>
      <c r="C184" s="24">
        <v>-852</v>
      </c>
      <c r="H184" s="33">
        <f t="shared" ref="H184:H186" si="15">C184-I184</f>
        <v>0</v>
      </c>
      <c r="I184" s="4">
        <v>-852</v>
      </c>
    </row>
    <row r="185" spans="1:9">
      <c r="A185" s="5" t="s">
        <v>908</v>
      </c>
      <c r="B185" s="5" t="s">
        <v>909</v>
      </c>
      <c r="C185" s="24">
        <v>289.14</v>
      </c>
      <c r="H185" s="33">
        <f t="shared" si="15"/>
        <v>289.14</v>
      </c>
      <c r="I185" s="4">
        <v>0</v>
      </c>
    </row>
    <row r="186" spans="1:9">
      <c r="A186" s="5" t="s">
        <v>908</v>
      </c>
      <c r="B186" s="5" t="s">
        <v>910</v>
      </c>
      <c r="C186" s="24">
        <v>334800</v>
      </c>
      <c r="H186" s="33">
        <f t="shared" si="15"/>
        <v>334800</v>
      </c>
      <c r="I186" s="4">
        <v>0</v>
      </c>
    </row>
    <row r="187" spans="1:9">
      <c r="A187" s="5" t="s">
        <v>911</v>
      </c>
      <c r="B187" s="5" t="s">
        <v>912</v>
      </c>
      <c r="C187" s="24">
        <v>490.23</v>
      </c>
      <c r="H187" s="33">
        <f t="shared" ref="H187:H212" si="16">C187-I187</f>
        <v>0</v>
      </c>
      <c r="I187" s="4">
        <v>490.23</v>
      </c>
    </row>
    <row r="188" spans="1:9">
      <c r="A188" s="5" t="s">
        <v>911</v>
      </c>
      <c r="B188" s="5" t="s">
        <v>913</v>
      </c>
      <c r="C188" s="24">
        <v>10.01</v>
      </c>
      <c r="H188" s="33">
        <f t="shared" si="16"/>
        <v>10.01</v>
      </c>
      <c r="I188" s="4">
        <v>0</v>
      </c>
    </row>
    <row r="189" spans="1:9">
      <c r="A189" s="5" t="s">
        <v>914</v>
      </c>
      <c r="B189" s="5" t="s">
        <v>915</v>
      </c>
      <c r="C189" s="24">
        <v>102.91</v>
      </c>
      <c r="H189" s="33">
        <f t="shared" si="16"/>
        <v>102.91</v>
      </c>
      <c r="I189" s="4">
        <v>0</v>
      </c>
    </row>
    <row r="190" spans="1:9">
      <c r="A190" s="5" t="s">
        <v>914</v>
      </c>
      <c r="B190" s="5" t="s">
        <v>916</v>
      </c>
      <c r="C190" s="24">
        <v>2444.79</v>
      </c>
      <c r="H190" s="33">
        <f t="shared" si="16"/>
        <v>2444.79</v>
      </c>
      <c r="I190" s="4">
        <v>0</v>
      </c>
    </row>
    <row r="191" spans="1:9">
      <c r="A191" s="5" t="s">
        <v>914</v>
      </c>
      <c r="B191" s="5" t="s">
        <v>917</v>
      </c>
      <c r="C191" s="24">
        <v>2343499.88</v>
      </c>
      <c r="H191" s="33">
        <f t="shared" si="16"/>
        <v>2343499.88</v>
      </c>
      <c r="I191" s="4">
        <v>0</v>
      </c>
    </row>
    <row r="192" spans="1:9">
      <c r="A192" s="5" t="s">
        <v>918</v>
      </c>
      <c r="B192" s="5" t="s">
        <v>919</v>
      </c>
      <c r="C192" s="24">
        <v>440061.79</v>
      </c>
      <c r="H192" s="33">
        <f t="shared" si="16"/>
        <v>440061.79</v>
      </c>
      <c r="I192" s="4">
        <v>0</v>
      </c>
    </row>
    <row r="193" spans="1:9">
      <c r="A193" s="5" t="s">
        <v>918</v>
      </c>
      <c r="B193" s="5" t="s">
        <v>920</v>
      </c>
      <c r="C193" s="24">
        <v>95961.82</v>
      </c>
      <c r="H193" s="33">
        <f t="shared" si="16"/>
        <v>95961.82</v>
      </c>
      <c r="I193" s="4">
        <v>0</v>
      </c>
    </row>
    <row r="194" spans="1:9">
      <c r="A194" s="5" t="s">
        <v>921</v>
      </c>
      <c r="B194" s="5" t="s">
        <v>922</v>
      </c>
      <c r="C194" s="24">
        <v>20715.23</v>
      </c>
      <c r="H194" s="33">
        <f t="shared" si="16"/>
        <v>0</v>
      </c>
      <c r="I194" s="4">
        <v>20715.23</v>
      </c>
    </row>
    <row r="195" spans="1:9">
      <c r="A195" s="5" t="s">
        <v>921</v>
      </c>
      <c r="B195" s="5" t="s">
        <v>923</v>
      </c>
      <c r="C195" s="24">
        <v>-0.02</v>
      </c>
      <c r="H195" s="33">
        <f t="shared" si="16"/>
        <v>-0.02</v>
      </c>
      <c r="I195" s="4">
        <v>0</v>
      </c>
    </row>
    <row r="196" spans="1:9">
      <c r="A196" s="5" t="s">
        <v>924</v>
      </c>
      <c r="B196" s="5" t="s">
        <v>925</v>
      </c>
      <c r="C196" s="24">
        <v>856</v>
      </c>
      <c r="H196" s="33">
        <f t="shared" si="16"/>
        <v>856</v>
      </c>
      <c r="I196" s="4">
        <v>0</v>
      </c>
    </row>
    <row r="197" spans="1:9">
      <c r="A197" s="5" t="s">
        <v>924</v>
      </c>
      <c r="B197" s="5" t="s">
        <v>926</v>
      </c>
      <c r="C197" s="24">
        <v>915</v>
      </c>
      <c r="H197" s="33">
        <f t="shared" si="16"/>
        <v>915</v>
      </c>
      <c r="I197" s="4">
        <v>0</v>
      </c>
    </row>
    <row r="198" spans="1:9">
      <c r="A198" s="5" t="s">
        <v>924</v>
      </c>
      <c r="B198" s="5" t="s">
        <v>927</v>
      </c>
      <c r="C198" s="24">
        <v>17840.939999999999</v>
      </c>
      <c r="H198" s="33">
        <f t="shared" si="16"/>
        <v>17840.939999999999</v>
      </c>
      <c r="I198" s="4">
        <v>0</v>
      </c>
    </row>
    <row r="199" spans="1:9">
      <c r="A199" s="5" t="s">
        <v>928</v>
      </c>
      <c r="B199" s="5" t="s">
        <v>929</v>
      </c>
      <c r="C199" s="24">
        <v>17900</v>
      </c>
      <c r="H199" s="33">
        <f t="shared" si="16"/>
        <v>17900</v>
      </c>
      <c r="I199" s="4">
        <v>0</v>
      </c>
    </row>
    <row r="200" spans="1:9">
      <c r="A200" s="5" t="s">
        <v>930</v>
      </c>
      <c r="B200" s="5" t="s">
        <v>931</v>
      </c>
      <c r="C200" s="24">
        <v>3000.01</v>
      </c>
      <c r="H200" s="33">
        <f t="shared" si="16"/>
        <v>0</v>
      </c>
      <c r="I200" s="4">
        <v>3000.01</v>
      </c>
    </row>
    <row r="201" spans="1:9">
      <c r="A201" s="5" t="s">
        <v>932</v>
      </c>
      <c r="B201" s="5" t="s">
        <v>933</v>
      </c>
      <c r="C201" s="24">
        <v>3480</v>
      </c>
      <c r="H201" s="33">
        <f t="shared" si="16"/>
        <v>3480</v>
      </c>
      <c r="I201" s="4">
        <v>0</v>
      </c>
    </row>
    <row r="202" spans="1:9">
      <c r="A202" s="5" t="s">
        <v>932</v>
      </c>
      <c r="B202" s="5" t="s">
        <v>934</v>
      </c>
      <c r="C202" s="24">
        <v>360</v>
      </c>
      <c r="H202" s="33">
        <f t="shared" si="16"/>
        <v>360</v>
      </c>
      <c r="I202" s="4">
        <v>0</v>
      </c>
    </row>
    <row r="203" spans="1:9">
      <c r="A203" s="5" t="s">
        <v>932</v>
      </c>
      <c r="B203" s="5" t="s">
        <v>935</v>
      </c>
      <c r="C203" s="24">
        <v>24825.55</v>
      </c>
      <c r="H203" s="33">
        <f t="shared" si="16"/>
        <v>24825.55</v>
      </c>
      <c r="I203" s="4">
        <v>0</v>
      </c>
    </row>
    <row r="204" spans="1:9">
      <c r="A204" s="5" t="s">
        <v>936</v>
      </c>
      <c r="B204" s="5" t="s">
        <v>937</v>
      </c>
      <c r="C204" s="24">
        <v>172308.62</v>
      </c>
      <c r="H204" s="33">
        <f t="shared" si="16"/>
        <v>172308.62</v>
      </c>
      <c r="I204" s="4">
        <v>0</v>
      </c>
    </row>
    <row r="205" spans="1:9">
      <c r="A205" s="5" t="s">
        <v>936</v>
      </c>
      <c r="B205" s="5" t="s">
        <v>938</v>
      </c>
      <c r="C205" s="24">
        <v>9779.15</v>
      </c>
      <c r="H205" s="33">
        <f t="shared" si="16"/>
        <v>0</v>
      </c>
      <c r="I205" s="4">
        <v>9779.15</v>
      </c>
    </row>
    <row r="206" spans="1:9">
      <c r="A206" s="5" t="s">
        <v>939</v>
      </c>
      <c r="B206" s="5" t="s">
        <v>940</v>
      </c>
      <c r="C206" s="24">
        <v>3400000</v>
      </c>
      <c r="H206" s="33">
        <f t="shared" si="16"/>
        <v>3400000</v>
      </c>
      <c r="I206" s="4">
        <v>0</v>
      </c>
    </row>
    <row r="207" spans="1:9">
      <c r="A207" s="5" t="s">
        <v>941</v>
      </c>
      <c r="B207" s="5" t="s">
        <v>942</v>
      </c>
      <c r="C207" s="24">
        <v>-281.98</v>
      </c>
      <c r="H207" s="33">
        <f t="shared" si="16"/>
        <v>0</v>
      </c>
      <c r="I207" s="4">
        <v>-281.98</v>
      </c>
    </row>
    <row r="208" spans="1:9">
      <c r="A208" s="5" t="s">
        <v>943</v>
      </c>
      <c r="B208" s="5" t="s">
        <v>944</v>
      </c>
      <c r="C208" s="24">
        <v>113773.86</v>
      </c>
      <c r="H208" s="33">
        <f t="shared" si="16"/>
        <v>0</v>
      </c>
      <c r="I208" s="4">
        <v>113773.86</v>
      </c>
    </row>
    <row r="209" spans="1:9" ht="30">
      <c r="A209" s="5" t="s">
        <v>945</v>
      </c>
      <c r="B209" s="16" t="s">
        <v>946</v>
      </c>
      <c r="C209" s="24">
        <v>5039.17</v>
      </c>
      <c r="H209" s="33">
        <f t="shared" si="16"/>
        <v>0</v>
      </c>
      <c r="I209" s="4">
        <v>5039.17</v>
      </c>
    </row>
    <row r="210" spans="1:9">
      <c r="A210" s="5" t="s">
        <v>947</v>
      </c>
      <c r="B210" s="5" t="s">
        <v>948</v>
      </c>
      <c r="C210" s="24">
        <v>20061.060000000001</v>
      </c>
      <c r="H210" s="33">
        <f t="shared" si="16"/>
        <v>0</v>
      </c>
      <c r="I210" s="4">
        <v>20061.060000000001</v>
      </c>
    </row>
    <row r="211" spans="1:9">
      <c r="A211" s="5" t="s">
        <v>949</v>
      </c>
      <c r="B211" s="5" t="s">
        <v>950</v>
      </c>
      <c r="C211" s="24">
        <v>0</v>
      </c>
      <c r="H211" s="33">
        <f t="shared" si="16"/>
        <v>0</v>
      </c>
      <c r="I211" s="4">
        <v>0</v>
      </c>
    </row>
    <row r="212" spans="1:9">
      <c r="A212" s="5" t="s">
        <v>951</v>
      </c>
      <c r="B212" s="5" t="s">
        <v>952</v>
      </c>
      <c r="C212" s="24">
        <v>383395.1</v>
      </c>
      <c r="H212" s="33">
        <f t="shared" si="16"/>
        <v>0</v>
      </c>
      <c r="I212" s="4">
        <v>383395.1</v>
      </c>
    </row>
    <row r="213" spans="1:9">
      <c r="H213" s="33">
        <f t="shared" ref="H213" si="17">F213-I213</f>
        <v>0</v>
      </c>
      <c r="I213" s="4">
        <v>0</v>
      </c>
    </row>
    <row r="215" spans="1:9" ht="15.75">
      <c r="A215" s="18" t="s">
        <v>202</v>
      </c>
      <c r="B215" s="19" t="s">
        <v>203</v>
      </c>
      <c r="C215" s="20">
        <v>179</v>
      </c>
      <c r="H215" s="33">
        <f t="shared" ref="H215:H231" si="18">F215-I215</f>
        <v>0</v>
      </c>
      <c r="I215" s="4">
        <v>0</v>
      </c>
    </row>
    <row r="216" spans="1:9" ht="15.75">
      <c r="A216" s="30"/>
      <c r="B216" s="19"/>
      <c r="C216" s="23"/>
      <c r="H216" s="33">
        <f t="shared" si="18"/>
        <v>0</v>
      </c>
      <c r="I216" s="4">
        <v>0</v>
      </c>
    </row>
    <row r="217" spans="1:9">
      <c r="A217" s="5">
        <v>421</v>
      </c>
      <c r="B217" s="5" t="s">
        <v>953</v>
      </c>
      <c r="C217" s="24">
        <v>178943.03</v>
      </c>
      <c r="H217" s="33">
        <v>178943.03</v>
      </c>
      <c r="I217" s="4">
        <v>0</v>
      </c>
    </row>
    <row r="218" spans="1:9">
      <c r="H218" s="33">
        <f t="shared" si="18"/>
        <v>0</v>
      </c>
      <c r="I218" s="4">
        <v>0</v>
      </c>
    </row>
    <row r="219" spans="1:9" ht="31.5">
      <c r="A219" s="18" t="s">
        <v>205</v>
      </c>
      <c r="B219" s="19" t="s">
        <v>206</v>
      </c>
      <c r="C219" s="20">
        <v>68</v>
      </c>
      <c r="H219" s="33">
        <f t="shared" si="18"/>
        <v>0</v>
      </c>
      <c r="I219" s="4">
        <v>0</v>
      </c>
    </row>
    <row r="220" spans="1:9" ht="15.75">
      <c r="A220" s="30"/>
      <c r="B220" s="19"/>
      <c r="C220" s="23"/>
      <c r="H220" s="33">
        <f t="shared" si="18"/>
        <v>0</v>
      </c>
      <c r="I220" s="4">
        <v>0</v>
      </c>
    </row>
    <row r="221" spans="1:9">
      <c r="A221" s="5">
        <v>455</v>
      </c>
      <c r="B221" s="5" t="s">
        <v>954</v>
      </c>
      <c r="C221" s="24">
        <v>67589.36</v>
      </c>
      <c r="H221" s="33">
        <v>67589.36</v>
      </c>
      <c r="I221" s="4">
        <v>0</v>
      </c>
    </row>
    <row r="222" spans="1:9">
      <c r="H222" s="33">
        <f t="shared" si="18"/>
        <v>0</v>
      </c>
      <c r="I222" s="4">
        <v>0</v>
      </c>
    </row>
    <row r="223" spans="1:9" ht="15.75">
      <c r="A223" s="18" t="s">
        <v>209</v>
      </c>
      <c r="B223" s="19" t="s">
        <v>210</v>
      </c>
      <c r="C223" s="20">
        <v>54</v>
      </c>
      <c r="H223" s="33">
        <f t="shared" si="18"/>
        <v>0</v>
      </c>
      <c r="I223" s="4">
        <v>0</v>
      </c>
    </row>
    <row r="224" spans="1:9" ht="15.75">
      <c r="A224" s="30"/>
      <c r="B224" s="19"/>
      <c r="C224" s="23"/>
      <c r="H224" s="33">
        <f t="shared" si="18"/>
        <v>0</v>
      </c>
      <c r="I224" s="4">
        <v>0</v>
      </c>
    </row>
    <row r="225" spans="1:9">
      <c r="A225" s="5">
        <v>456</v>
      </c>
      <c r="B225" s="5" t="s">
        <v>955</v>
      </c>
      <c r="C225" s="24">
        <v>8914.6</v>
      </c>
      <c r="H225" s="33">
        <f>C225-I225</f>
        <v>0</v>
      </c>
      <c r="I225" s="4">
        <v>8914.6</v>
      </c>
    </row>
    <row r="226" spans="1:9">
      <c r="A226" s="5">
        <v>459</v>
      </c>
      <c r="B226" s="5" t="s">
        <v>956</v>
      </c>
      <c r="C226" s="24">
        <v>12959.28</v>
      </c>
      <c r="H226" s="33">
        <f t="shared" ref="H226:H227" si="19">C226-I226</f>
        <v>12959.28</v>
      </c>
      <c r="I226" s="4">
        <v>0</v>
      </c>
    </row>
    <row r="227" spans="1:9">
      <c r="A227" s="5">
        <v>454</v>
      </c>
      <c r="B227" s="5" t="s">
        <v>958</v>
      </c>
      <c r="C227" s="24">
        <v>30764.07</v>
      </c>
      <c r="H227" s="33">
        <f t="shared" si="19"/>
        <v>30764.07</v>
      </c>
      <c r="I227" s="4">
        <v>0</v>
      </c>
    </row>
    <row r="228" spans="1:9">
      <c r="H228" s="33">
        <f t="shared" si="18"/>
        <v>0</v>
      </c>
      <c r="I228" s="4">
        <v>0</v>
      </c>
    </row>
    <row r="229" spans="1:9">
      <c r="H229" s="33">
        <f t="shared" si="18"/>
        <v>0</v>
      </c>
      <c r="I229" s="4">
        <v>0</v>
      </c>
    </row>
    <row r="230" spans="1:9" ht="15.75">
      <c r="A230" s="31" t="s">
        <v>75</v>
      </c>
      <c r="B230" s="19" t="s">
        <v>213</v>
      </c>
      <c r="C230" s="20">
        <v>49273</v>
      </c>
      <c r="H230" s="33">
        <f t="shared" si="18"/>
        <v>0</v>
      </c>
      <c r="I230" s="4">
        <v>0</v>
      </c>
    </row>
    <row r="231" spans="1:9">
      <c r="H231" s="33">
        <f t="shared" si="18"/>
        <v>0</v>
      </c>
      <c r="I231" s="4">
        <v>0</v>
      </c>
    </row>
    <row r="232" spans="1:9">
      <c r="A232" s="5" t="s">
        <v>959</v>
      </c>
      <c r="B232" s="5" t="s">
        <v>960</v>
      </c>
      <c r="C232" s="24">
        <v>5500000</v>
      </c>
      <c r="H232" s="33">
        <f>C232-I232</f>
        <v>5500000</v>
      </c>
      <c r="I232" s="4">
        <v>0</v>
      </c>
    </row>
    <row r="233" spans="1:9">
      <c r="A233" s="5" t="s">
        <v>959</v>
      </c>
      <c r="B233" s="5" t="s">
        <v>961</v>
      </c>
      <c r="C233" s="24">
        <v>54976.86</v>
      </c>
      <c r="H233" s="33">
        <f t="shared" ref="H233:H250" si="20">C233-I233</f>
        <v>54976.86</v>
      </c>
      <c r="I233" s="4">
        <v>0</v>
      </c>
    </row>
    <row r="234" spans="1:9">
      <c r="A234" s="5" t="s">
        <v>962</v>
      </c>
      <c r="B234" s="5" t="s">
        <v>963</v>
      </c>
      <c r="C234" s="24">
        <v>1900</v>
      </c>
      <c r="H234" s="33">
        <f t="shared" si="20"/>
        <v>1900</v>
      </c>
      <c r="I234" s="4">
        <v>0</v>
      </c>
    </row>
    <row r="235" spans="1:9">
      <c r="A235" s="5" t="s">
        <v>964</v>
      </c>
      <c r="B235" s="5" t="s">
        <v>965</v>
      </c>
      <c r="C235" s="24">
        <v>1556056.91</v>
      </c>
      <c r="H235" s="33">
        <f t="shared" si="20"/>
        <v>1556056.91</v>
      </c>
      <c r="I235" s="4">
        <v>0</v>
      </c>
    </row>
    <row r="236" spans="1:9">
      <c r="A236" s="5" t="s">
        <v>964</v>
      </c>
      <c r="B236" s="5" t="s">
        <v>966</v>
      </c>
      <c r="C236" s="24">
        <v>859437.58</v>
      </c>
      <c r="H236" s="33">
        <f t="shared" si="20"/>
        <v>859437.58</v>
      </c>
      <c r="I236" s="4">
        <v>0</v>
      </c>
    </row>
    <row r="237" spans="1:9">
      <c r="A237" s="5" t="s">
        <v>964</v>
      </c>
      <c r="B237" s="5" t="s">
        <v>967</v>
      </c>
      <c r="C237" s="24">
        <v>1629933</v>
      </c>
      <c r="H237" s="33">
        <f t="shared" si="20"/>
        <v>1629933</v>
      </c>
      <c r="I237" s="4">
        <v>0</v>
      </c>
    </row>
    <row r="238" spans="1:9">
      <c r="A238" s="5" t="s">
        <v>968</v>
      </c>
      <c r="B238" s="5" t="s">
        <v>692</v>
      </c>
      <c r="C238" s="24">
        <v>940.75</v>
      </c>
      <c r="H238" s="33">
        <f t="shared" si="20"/>
        <v>940.75</v>
      </c>
      <c r="I238" s="4">
        <v>0</v>
      </c>
    </row>
    <row r="239" spans="1:9">
      <c r="A239" s="5" t="s">
        <v>969</v>
      </c>
      <c r="B239" s="5" t="s">
        <v>970</v>
      </c>
      <c r="C239" s="24">
        <v>2900</v>
      </c>
      <c r="H239" s="33">
        <f t="shared" si="20"/>
        <v>2900</v>
      </c>
      <c r="I239" s="4">
        <v>0</v>
      </c>
    </row>
    <row r="240" spans="1:9">
      <c r="A240" s="5" t="s">
        <v>969</v>
      </c>
      <c r="B240" s="5" t="s">
        <v>971</v>
      </c>
      <c r="C240" s="24">
        <v>71726.179999999993</v>
      </c>
      <c r="H240" s="33">
        <f t="shared" si="20"/>
        <v>71726.179999999993</v>
      </c>
      <c r="I240" s="4">
        <v>0</v>
      </c>
    </row>
    <row r="241" spans="1:9">
      <c r="A241" s="5" t="s">
        <v>972</v>
      </c>
      <c r="B241" s="5" t="s">
        <v>973</v>
      </c>
      <c r="C241" s="24">
        <v>76.91</v>
      </c>
      <c r="H241" s="33">
        <f t="shared" si="20"/>
        <v>0</v>
      </c>
      <c r="I241" s="4">
        <v>76.91</v>
      </c>
    </row>
    <row r="242" spans="1:9">
      <c r="A242" s="5" t="s">
        <v>972</v>
      </c>
      <c r="B242" s="5" t="s">
        <v>974</v>
      </c>
      <c r="C242" s="24">
        <v>0.78</v>
      </c>
      <c r="H242" s="33">
        <f t="shared" si="20"/>
        <v>0.78</v>
      </c>
      <c r="I242" s="4">
        <v>0</v>
      </c>
    </row>
    <row r="243" spans="1:9">
      <c r="A243" s="5" t="s">
        <v>975</v>
      </c>
      <c r="B243" s="5" t="s">
        <v>976</v>
      </c>
      <c r="C243" s="24">
        <v>1459.81</v>
      </c>
      <c r="H243" s="33">
        <f t="shared" si="20"/>
        <v>0</v>
      </c>
      <c r="I243" s="4">
        <v>1459.81</v>
      </c>
    </row>
    <row r="244" spans="1:9">
      <c r="A244" s="5" t="s">
        <v>977</v>
      </c>
      <c r="B244" s="5" t="s">
        <v>727</v>
      </c>
      <c r="C244" s="24">
        <v>24.88</v>
      </c>
      <c r="H244" s="33">
        <f t="shared" si="20"/>
        <v>24.88</v>
      </c>
      <c r="I244" s="4">
        <v>0</v>
      </c>
    </row>
    <row r="245" spans="1:9">
      <c r="A245" s="5" t="s">
        <v>977</v>
      </c>
      <c r="B245" s="5" t="s">
        <v>978</v>
      </c>
      <c r="C245" s="24">
        <v>6758492.6299999999</v>
      </c>
      <c r="H245" s="33">
        <f t="shared" si="20"/>
        <v>6758492.6299999999</v>
      </c>
      <c r="I245" s="4">
        <v>0</v>
      </c>
    </row>
    <row r="246" spans="1:9">
      <c r="A246" s="5" t="s">
        <v>979</v>
      </c>
      <c r="B246" s="5" t="s">
        <v>980</v>
      </c>
      <c r="C246" s="24">
        <v>194439.86</v>
      </c>
      <c r="H246" s="33">
        <f t="shared" si="20"/>
        <v>194439.86</v>
      </c>
    </row>
    <row r="247" spans="1:9">
      <c r="A247" s="5" t="s">
        <v>981</v>
      </c>
      <c r="B247" s="5" t="s">
        <v>629</v>
      </c>
      <c r="C247" s="24">
        <v>140410.22</v>
      </c>
      <c r="H247" s="33">
        <f t="shared" si="20"/>
        <v>0</v>
      </c>
      <c r="I247" s="4">
        <v>140410.22</v>
      </c>
    </row>
    <row r="248" spans="1:9">
      <c r="A248" s="5" t="s">
        <v>981</v>
      </c>
      <c r="B248" s="5" t="s">
        <v>982</v>
      </c>
      <c r="C248" s="24">
        <v>31517509.199999999</v>
      </c>
      <c r="H248" s="33">
        <f t="shared" si="20"/>
        <v>31517509.199999999</v>
      </c>
    </row>
    <row r="249" spans="1:9">
      <c r="A249" s="188">
        <v>425</v>
      </c>
      <c r="B249" s="188" t="s">
        <v>1269</v>
      </c>
      <c r="C249" s="24">
        <v>977915</v>
      </c>
      <c r="H249" s="33">
        <f t="shared" si="20"/>
        <v>977915</v>
      </c>
    </row>
    <row r="250" spans="1:9">
      <c r="A250" s="188">
        <v>495</v>
      </c>
      <c r="B250" s="188" t="s">
        <v>1270</v>
      </c>
      <c r="C250" s="24">
        <v>4940.29</v>
      </c>
      <c r="H250" s="33">
        <f t="shared" si="20"/>
        <v>4940.29</v>
      </c>
    </row>
  </sheetData>
  <autoFilter ref="A1:L251" xr:uid="{00000000-0001-0000-0200-000000000000}"/>
  <dataValidations count="3">
    <dataValidation type="decimal" allowBlank="1" showInputMessage="1" showErrorMessage="1" errorTitle="Невалиден формат" error="Стойността в клетката трябва да съдържа число._x000a__x000a_За да коригирате натиснете Retry. За да се откажете натиснете Cancel." sqref="C30" xr:uid="{00000000-0002-0000-0200-000000000000}">
      <formula1>-999999999999999</formula1>
      <formula2>999999999</formula2>
    </dataValidation>
    <dataValidation type="decimal" allowBlank="1" showInputMessage="1" showErrorMessage="1" errorTitle="Невалиден формат" error="Стойността в клетката може да съдържа само положително число._x000a__x000a_За да коригирате натиснете Retry. За да се откажете натиснете Cancel." sqref="C10" xr:uid="{00000000-0002-0000-0200-000001000000}">
      <formula1>-999999999999990</formula1>
      <formula2>9999999999999990</formula2>
    </dataValidation>
    <dataValidation type="decimal" allowBlank="1" showInputMessage="1" showErrorMessage="1" errorTitle="Невалиден формат" error="Стойността в клетката може да съдържа само положително число._x000a__x000a_За да коригирате натиснете Retry. За да се откажете натиснете Cancel." sqref="C45 C130 C215:C216 C230 C219:C220 C223:C224" xr:uid="{00000000-0002-0000-0200-000002000000}">
      <formula1>0</formula1>
      <formula2>9999999999999990</formula2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64"/>
  <sheetViews>
    <sheetView topLeftCell="C55" workbookViewId="0">
      <selection activeCell="B51" sqref="B51"/>
    </sheetView>
  </sheetViews>
  <sheetFormatPr defaultColWidth="9" defaultRowHeight="15"/>
  <cols>
    <col min="1" max="1" width="13.875" customWidth="1"/>
    <col min="2" max="2" width="33.625" customWidth="1"/>
    <col min="3" max="3" width="37" customWidth="1"/>
    <col min="4" max="4" width="23.125" customWidth="1"/>
    <col min="5" max="5" width="11.125" customWidth="1"/>
    <col min="6" max="6" width="13.875" customWidth="1"/>
  </cols>
  <sheetData>
    <row r="2" spans="1:6">
      <c r="B2" t="s">
        <v>1271</v>
      </c>
    </row>
    <row r="3" spans="1:6">
      <c r="E3" s="3" t="s">
        <v>274</v>
      </c>
      <c r="F3" s="4" t="s">
        <v>275</v>
      </c>
    </row>
    <row r="4" spans="1:6">
      <c r="A4" s="1" t="s">
        <v>1045</v>
      </c>
      <c r="B4" s="1" t="s">
        <v>1046</v>
      </c>
      <c r="C4" s="1" t="s">
        <v>1047</v>
      </c>
    </row>
    <row r="5" spans="1:6">
      <c r="A5" s="5" t="s">
        <v>1048</v>
      </c>
      <c r="B5" s="5" t="s">
        <v>1049</v>
      </c>
      <c r="C5" s="5" t="s">
        <v>1050</v>
      </c>
      <c r="E5" s="5" t="s">
        <v>1051</v>
      </c>
      <c r="F5" s="5"/>
    </row>
    <row r="6" spans="1:6">
      <c r="A6" s="5" t="s">
        <v>1052</v>
      </c>
      <c r="B6" s="5" t="s">
        <v>1053</v>
      </c>
      <c r="C6" s="5" t="s">
        <v>1054</v>
      </c>
      <c r="E6" s="5" t="s">
        <v>1051</v>
      </c>
      <c r="F6" s="5"/>
    </row>
    <row r="7" spans="1:6">
      <c r="A7" s="5" t="s">
        <v>1052</v>
      </c>
      <c r="B7" s="5" t="s">
        <v>1055</v>
      </c>
      <c r="C7" s="5" t="s">
        <v>1056</v>
      </c>
      <c r="E7" s="5"/>
      <c r="F7" s="5" t="s">
        <v>1051</v>
      </c>
    </row>
    <row r="8" spans="1:6">
      <c r="A8" s="5" t="s">
        <v>1057</v>
      </c>
      <c r="B8" s="5" t="s">
        <v>1058</v>
      </c>
      <c r="C8" s="5" t="s">
        <v>1059</v>
      </c>
      <c r="E8" s="5" t="s">
        <v>1051</v>
      </c>
      <c r="F8" s="5"/>
    </row>
    <row r="9" spans="1:6">
      <c r="A9" s="5" t="s">
        <v>1057</v>
      </c>
      <c r="B9" s="5" t="s">
        <v>1058</v>
      </c>
      <c r="C9" s="5" t="s">
        <v>1060</v>
      </c>
      <c r="E9" s="5" t="s">
        <v>1051</v>
      </c>
      <c r="F9" s="5"/>
    </row>
    <row r="10" spans="1:6">
      <c r="A10" s="5" t="s">
        <v>1061</v>
      </c>
      <c r="B10" s="5" t="s">
        <v>1062</v>
      </c>
      <c r="C10" s="5" t="s">
        <v>1056</v>
      </c>
      <c r="E10" s="5"/>
      <c r="F10" s="5" t="s">
        <v>1051</v>
      </c>
    </row>
    <row r="13" spans="1:6">
      <c r="B13" t="s">
        <v>1063</v>
      </c>
    </row>
    <row r="14" spans="1:6">
      <c r="A14" s="6"/>
      <c r="B14" s="6"/>
      <c r="C14" s="6"/>
      <c r="D14" s="7"/>
    </row>
    <row r="15" spans="1:6">
      <c r="A15" s="8" t="s">
        <v>1064</v>
      </c>
      <c r="B15" s="8" t="s">
        <v>1065</v>
      </c>
      <c r="C15" s="8" t="s">
        <v>1066</v>
      </c>
      <c r="D15" s="8" t="s">
        <v>1067</v>
      </c>
    </row>
    <row r="16" spans="1:6">
      <c r="A16" s="8" t="s">
        <v>1068</v>
      </c>
      <c r="B16" s="8" t="s">
        <v>1069</v>
      </c>
      <c r="C16" s="8" t="s">
        <v>1069</v>
      </c>
      <c r="D16" s="8" t="s">
        <v>1069</v>
      </c>
    </row>
    <row r="17" spans="1:7">
      <c r="A17" s="9" t="s">
        <v>1068</v>
      </c>
      <c r="B17" s="9" t="s">
        <v>1070</v>
      </c>
      <c r="C17" s="9" t="s">
        <v>1071</v>
      </c>
      <c r="D17" s="9" t="s">
        <v>1072</v>
      </c>
      <c r="E17" s="5" t="s">
        <v>1051</v>
      </c>
      <c r="F17" s="5"/>
    </row>
    <row r="18" spans="1:7">
      <c r="A18" s="9" t="s">
        <v>1073</v>
      </c>
      <c r="B18" s="9" t="s">
        <v>1074</v>
      </c>
      <c r="C18" s="10" t="s">
        <v>1075</v>
      </c>
      <c r="D18" s="9" t="s">
        <v>1076</v>
      </c>
      <c r="E18" s="5" t="s">
        <v>1051</v>
      </c>
      <c r="F18" s="5"/>
    </row>
    <row r="19" spans="1:7">
      <c r="A19" s="9" t="s">
        <v>1077</v>
      </c>
      <c r="B19" s="9" t="s">
        <v>1078</v>
      </c>
      <c r="C19" s="10" t="s">
        <v>1079</v>
      </c>
      <c r="D19" s="9" t="s">
        <v>1080</v>
      </c>
      <c r="E19" s="5"/>
      <c r="F19" s="5" t="s">
        <v>1051</v>
      </c>
    </row>
    <row r="20" spans="1:7">
      <c r="A20" s="9" t="s">
        <v>1081</v>
      </c>
      <c r="B20" s="9" t="s">
        <v>1082</v>
      </c>
      <c r="C20" s="10" t="s">
        <v>1083</v>
      </c>
      <c r="D20" s="9" t="s">
        <v>1084</v>
      </c>
      <c r="E20" s="5" t="s">
        <v>1051</v>
      </c>
      <c r="F20" s="5"/>
    </row>
    <row r="21" spans="1:7">
      <c r="A21" s="9" t="s">
        <v>1085</v>
      </c>
      <c r="B21" s="9" t="s">
        <v>1086</v>
      </c>
      <c r="C21" s="10" t="s">
        <v>1087</v>
      </c>
      <c r="D21" s="9" t="s">
        <v>1088</v>
      </c>
      <c r="E21" s="5" t="s">
        <v>1051</v>
      </c>
      <c r="F21" s="5"/>
    </row>
    <row r="22" spans="1:7">
      <c r="A22" s="9" t="s">
        <v>1089</v>
      </c>
      <c r="B22" s="9" t="s">
        <v>1090</v>
      </c>
      <c r="C22" s="10" t="s">
        <v>1091</v>
      </c>
      <c r="D22" s="9" t="s">
        <v>1092</v>
      </c>
      <c r="E22" s="5" t="s">
        <v>1051</v>
      </c>
      <c r="F22" s="5"/>
    </row>
    <row r="23" spans="1:7">
      <c r="A23" s="9" t="s">
        <v>1093</v>
      </c>
      <c r="B23" s="9" t="s">
        <v>1094</v>
      </c>
      <c r="C23" s="11" t="s">
        <v>1095</v>
      </c>
      <c r="D23" s="9" t="s">
        <v>1096</v>
      </c>
      <c r="E23" s="5" t="s">
        <v>1051</v>
      </c>
      <c r="F23" s="5"/>
      <c r="G23" t="s">
        <v>1097</v>
      </c>
    </row>
    <row r="24" spans="1:7">
      <c r="A24" s="9" t="s">
        <v>1098</v>
      </c>
      <c r="B24" s="9" t="s">
        <v>1099</v>
      </c>
      <c r="C24" s="10" t="s">
        <v>1100</v>
      </c>
      <c r="D24" s="9" t="s">
        <v>1101</v>
      </c>
      <c r="E24" s="5" t="s">
        <v>1051</v>
      </c>
      <c r="F24" s="5"/>
    </row>
    <row r="25" spans="1:7">
      <c r="A25" s="9" t="s">
        <v>1102</v>
      </c>
      <c r="B25" s="9" t="s">
        <v>1103</v>
      </c>
      <c r="C25" s="10" t="s">
        <v>1104</v>
      </c>
      <c r="D25" s="9" t="s">
        <v>1105</v>
      </c>
      <c r="E25" s="5" t="s">
        <v>1051</v>
      </c>
      <c r="F25" s="5"/>
    </row>
    <row r="26" spans="1:7">
      <c r="A26" s="9" t="s">
        <v>1106</v>
      </c>
      <c r="B26" s="9" t="s">
        <v>1107</v>
      </c>
      <c r="C26" s="10" t="s">
        <v>1108</v>
      </c>
      <c r="D26" s="9" t="s">
        <v>1109</v>
      </c>
      <c r="E26" s="5" t="s">
        <v>1051</v>
      </c>
      <c r="F26" s="5"/>
    </row>
    <row r="27" spans="1:7">
      <c r="A27" s="9" t="s">
        <v>1110</v>
      </c>
      <c r="B27" s="9" t="s">
        <v>1111</v>
      </c>
      <c r="C27" s="10" t="s">
        <v>1112</v>
      </c>
      <c r="D27" s="9" t="s">
        <v>1113</v>
      </c>
      <c r="E27" s="5"/>
      <c r="F27" s="5" t="s">
        <v>1051</v>
      </c>
    </row>
    <row r="28" spans="1:7">
      <c r="A28" s="9" t="s">
        <v>1114</v>
      </c>
      <c r="B28" s="9" t="s">
        <v>1115</v>
      </c>
      <c r="C28" s="10" t="s">
        <v>1116</v>
      </c>
      <c r="D28" s="9" t="s">
        <v>1117</v>
      </c>
      <c r="E28" s="5" t="s">
        <v>1051</v>
      </c>
      <c r="F28" s="5"/>
    </row>
    <row r="29" spans="1:7">
      <c r="A29" s="9" t="s">
        <v>1118</v>
      </c>
      <c r="B29" s="9" t="s">
        <v>1119</v>
      </c>
      <c r="C29" s="10" t="s">
        <v>1120</v>
      </c>
      <c r="D29" s="9" t="s">
        <v>1121</v>
      </c>
      <c r="E29" s="5" t="s">
        <v>1051</v>
      </c>
      <c r="F29" s="5"/>
    </row>
    <row r="30" spans="1:7">
      <c r="A30" s="9" t="s">
        <v>1122</v>
      </c>
      <c r="B30" s="9" t="s">
        <v>1123</v>
      </c>
      <c r="C30" s="10" t="s">
        <v>1124</v>
      </c>
      <c r="D30" s="9" t="s">
        <v>1125</v>
      </c>
      <c r="E30" s="5"/>
      <c r="F30" s="5" t="s">
        <v>1051</v>
      </c>
    </row>
    <row r="31" spans="1:7">
      <c r="A31" s="9" t="s">
        <v>1126</v>
      </c>
      <c r="B31" s="9" t="s">
        <v>1127</v>
      </c>
      <c r="C31" s="10" t="s">
        <v>1128</v>
      </c>
      <c r="D31" s="9" t="s">
        <v>1129</v>
      </c>
      <c r="E31" s="5" t="s">
        <v>1051</v>
      </c>
      <c r="F31" s="5"/>
    </row>
    <row r="32" spans="1:7">
      <c r="A32" s="9" t="s">
        <v>1130</v>
      </c>
      <c r="B32" s="9" t="s">
        <v>1131</v>
      </c>
      <c r="C32" s="10" t="s">
        <v>1132</v>
      </c>
      <c r="D32" s="9" t="s">
        <v>1133</v>
      </c>
      <c r="E32" s="5"/>
      <c r="F32" s="5" t="s">
        <v>1051</v>
      </c>
    </row>
    <row r="33" spans="1:6">
      <c r="A33" s="9" t="s">
        <v>1134</v>
      </c>
      <c r="B33" s="9" t="s">
        <v>1135</v>
      </c>
      <c r="C33" s="10" t="s">
        <v>1136</v>
      </c>
      <c r="D33" s="9" t="s">
        <v>1137</v>
      </c>
      <c r="E33" s="5" t="s">
        <v>1051</v>
      </c>
      <c r="F33" s="5"/>
    </row>
    <row r="34" spans="1:6">
      <c r="A34" s="9" t="s">
        <v>1138</v>
      </c>
      <c r="B34" s="9" t="s">
        <v>1139</v>
      </c>
      <c r="C34" s="10" t="s">
        <v>1140</v>
      </c>
      <c r="D34" s="9" t="s">
        <v>1141</v>
      </c>
      <c r="E34" s="5"/>
      <c r="F34" s="5" t="s">
        <v>1051</v>
      </c>
    </row>
    <row r="35" spans="1:6">
      <c r="A35" s="9" t="s">
        <v>1142</v>
      </c>
      <c r="B35" s="9" t="s">
        <v>1143</v>
      </c>
      <c r="C35" s="10" t="s">
        <v>1144</v>
      </c>
      <c r="D35" s="9" t="s">
        <v>1145</v>
      </c>
      <c r="E35" s="5" t="s">
        <v>1051</v>
      </c>
      <c r="F35" s="5"/>
    </row>
    <row r="36" spans="1:6">
      <c r="A36" s="9" t="s">
        <v>1146</v>
      </c>
      <c r="B36" s="9" t="s">
        <v>1147</v>
      </c>
      <c r="C36" s="10" t="s">
        <v>1148</v>
      </c>
      <c r="D36" s="9" t="s">
        <v>1149</v>
      </c>
      <c r="E36" s="5" t="s">
        <v>1051</v>
      </c>
      <c r="F36" s="5"/>
    </row>
    <row r="37" spans="1:6">
      <c r="A37" s="9" t="s">
        <v>1150</v>
      </c>
      <c r="B37" s="9" t="s">
        <v>1151</v>
      </c>
      <c r="C37" s="10" t="s">
        <v>1152</v>
      </c>
      <c r="D37" s="9" t="s">
        <v>1153</v>
      </c>
      <c r="E37" s="5" t="s">
        <v>1051</v>
      </c>
      <c r="F37" s="5"/>
    </row>
    <row r="38" spans="1:6">
      <c r="A38" s="9" t="s">
        <v>1154</v>
      </c>
      <c r="B38" s="9" t="s">
        <v>1155</v>
      </c>
      <c r="C38" s="10" t="s">
        <v>1156</v>
      </c>
      <c r="D38" s="9" t="s">
        <v>1157</v>
      </c>
      <c r="E38" s="5" t="s">
        <v>1051</v>
      </c>
      <c r="F38" s="5"/>
    </row>
    <row r="39" spans="1:6">
      <c r="A39" s="9" t="s">
        <v>1158</v>
      </c>
      <c r="B39" s="9" t="s">
        <v>1159</v>
      </c>
      <c r="C39" s="10" t="s">
        <v>1160</v>
      </c>
      <c r="D39" s="9" t="s">
        <v>1149</v>
      </c>
      <c r="E39" s="5" t="s">
        <v>1051</v>
      </c>
      <c r="F39" s="5"/>
    </row>
    <row r="40" spans="1:6">
      <c r="A40" s="9" t="s">
        <v>1161</v>
      </c>
      <c r="B40" s="9" t="s">
        <v>1162</v>
      </c>
      <c r="C40" s="10" t="s">
        <v>1163</v>
      </c>
      <c r="D40" s="9" t="s">
        <v>1153</v>
      </c>
      <c r="E40" s="5" t="s">
        <v>1051</v>
      </c>
      <c r="F40" s="5"/>
    </row>
    <row r="41" spans="1:6">
      <c r="A41" s="9" t="s">
        <v>1164</v>
      </c>
      <c r="B41" s="9" t="s">
        <v>1165</v>
      </c>
      <c r="C41" s="10" t="s">
        <v>1166</v>
      </c>
      <c r="D41" s="9" t="s">
        <v>1153</v>
      </c>
      <c r="E41" s="5" t="s">
        <v>1051</v>
      </c>
      <c r="F41" s="5"/>
    </row>
    <row r="42" spans="1:6">
      <c r="A42" s="9" t="s">
        <v>1167</v>
      </c>
      <c r="B42" s="9" t="s">
        <v>1168</v>
      </c>
      <c r="C42" s="10" t="s">
        <v>1169</v>
      </c>
      <c r="D42" s="9" t="s">
        <v>1153</v>
      </c>
      <c r="E42" s="5" t="s">
        <v>1051</v>
      </c>
      <c r="F42" s="5"/>
    </row>
    <row r="43" spans="1:6">
      <c r="A43" s="9" t="s">
        <v>1170</v>
      </c>
      <c r="B43" s="9" t="s">
        <v>1171</v>
      </c>
      <c r="C43" s="10" t="s">
        <v>1172</v>
      </c>
      <c r="D43" s="9" t="s">
        <v>1153</v>
      </c>
      <c r="E43" s="5" t="s">
        <v>1051</v>
      </c>
      <c r="F43" s="5"/>
    </row>
    <row r="44" spans="1:6">
      <c r="A44" s="9" t="s">
        <v>1173</v>
      </c>
      <c r="B44" s="9" t="s">
        <v>1174</v>
      </c>
      <c r="C44" s="10" t="s">
        <v>1175</v>
      </c>
      <c r="D44" s="9" t="s">
        <v>1153</v>
      </c>
      <c r="E44" s="5" t="s">
        <v>1051</v>
      </c>
      <c r="F44" s="5"/>
    </row>
    <row r="45" spans="1:6">
      <c r="A45" s="9" t="s">
        <v>1176</v>
      </c>
      <c r="B45" s="9" t="s">
        <v>1177</v>
      </c>
      <c r="C45" s="10" t="s">
        <v>1178</v>
      </c>
      <c r="D45" s="9" t="s">
        <v>1149</v>
      </c>
      <c r="E45" s="5" t="s">
        <v>1051</v>
      </c>
      <c r="F45" s="5"/>
    </row>
    <row r="46" spans="1:6">
      <c r="A46" s="9" t="s">
        <v>1179</v>
      </c>
      <c r="B46" s="9" t="s">
        <v>1180</v>
      </c>
      <c r="C46" s="10" t="s">
        <v>1181</v>
      </c>
      <c r="D46" s="9" t="s">
        <v>1182</v>
      </c>
      <c r="E46" s="5" t="s">
        <v>1051</v>
      </c>
      <c r="F46" s="5"/>
    </row>
    <row r="47" spans="1:6">
      <c r="A47" s="9" t="s">
        <v>1183</v>
      </c>
      <c r="B47" s="9" t="s">
        <v>1184</v>
      </c>
      <c r="C47" s="10" t="s">
        <v>1185</v>
      </c>
      <c r="D47" s="9" t="s">
        <v>1182</v>
      </c>
      <c r="E47" s="5" t="s">
        <v>1051</v>
      </c>
      <c r="F47" s="5"/>
    </row>
    <row r="48" spans="1:6">
      <c r="A48" s="9" t="s">
        <v>1186</v>
      </c>
      <c r="B48" s="9" t="s">
        <v>1187</v>
      </c>
      <c r="C48" s="10" t="s">
        <v>1188</v>
      </c>
      <c r="D48" s="9" t="s">
        <v>1182</v>
      </c>
      <c r="E48" s="5" t="s">
        <v>1051</v>
      </c>
      <c r="F48" s="5"/>
    </row>
    <row r="49" spans="1:6">
      <c r="A49" s="9" t="s">
        <v>1189</v>
      </c>
      <c r="B49" s="9" t="s">
        <v>1190</v>
      </c>
      <c r="C49" s="10" t="s">
        <v>1191</v>
      </c>
      <c r="D49" s="9" t="s">
        <v>1182</v>
      </c>
      <c r="E49" s="5" t="s">
        <v>1051</v>
      </c>
      <c r="F49" s="5"/>
    </row>
    <row r="50" spans="1:6">
      <c r="A50" s="12" t="s">
        <v>1192</v>
      </c>
      <c r="B50" s="12" t="s">
        <v>1193</v>
      </c>
      <c r="C50" s="13" t="s">
        <v>1194</v>
      </c>
      <c r="D50" s="12" t="s">
        <v>1195</v>
      </c>
      <c r="E50" s="14"/>
      <c r="F50" s="14" t="s">
        <v>1051</v>
      </c>
    </row>
    <row r="51" spans="1:6">
      <c r="A51" s="9" t="s">
        <v>1196</v>
      </c>
      <c r="B51" s="12" t="s">
        <v>1272</v>
      </c>
      <c r="C51" s="10" t="s">
        <v>1197</v>
      </c>
      <c r="D51" s="9" t="s">
        <v>1121</v>
      </c>
      <c r="E51" s="5"/>
      <c r="F51" s="5" t="s">
        <v>1051</v>
      </c>
    </row>
    <row r="53" spans="1:6">
      <c r="A53" s="6" t="s">
        <v>1198</v>
      </c>
    </row>
    <row r="54" spans="1:6">
      <c r="A54" s="15" t="s">
        <v>1199</v>
      </c>
    </row>
    <row r="57" spans="1:6">
      <c r="A57" t="s">
        <v>1200</v>
      </c>
    </row>
    <row r="59" spans="1:6" ht="90">
      <c r="A59" s="16" t="s">
        <v>795</v>
      </c>
      <c r="B59" s="5"/>
      <c r="C59" s="5"/>
      <c r="D59" s="5"/>
      <c r="E59" s="5" t="s">
        <v>1051</v>
      </c>
      <c r="F59" s="5"/>
    </row>
    <row r="60" spans="1:6" ht="90">
      <c r="A60" s="16" t="s">
        <v>797</v>
      </c>
      <c r="B60" s="5"/>
      <c r="C60" s="5"/>
      <c r="D60" s="5"/>
      <c r="E60" s="5" t="s">
        <v>1051</v>
      </c>
      <c r="F60" s="5"/>
    </row>
    <row r="61" spans="1:6" ht="105">
      <c r="A61" s="16" t="s">
        <v>799</v>
      </c>
      <c r="B61" s="5"/>
      <c r="C61" s="5"/>
      <c r="D61" s="5"/>
      <c r="E61" s="5" t="s">
        <v>1051</v>
      </c>
      <c r="F61" s="5"/>
    </row>
    <row r="62" spans="1:6">
      <c r="A62" s="16" t="s">
        <v>801</v>
      </c>
      <c r="B62" s="5"/>
      <c r="C62" s="5"/>
      <c r="D62" s="5"/>
      <c r="E62" s="5"/>
      <c r="F62" s="5" t="s">
        <v>1051</v>
      </c>
    </row>
    <row r="63" spans="1:6" ht="105">
      <c r="A63" s="17" t="s">
        <v>803</v>
      </c>
      <c r="B63" s="14"/>
      <c r="C63" s="14"/>
      <c r="D63" s="14"/>
      <c r="E63" s="14" t="s">
        <v>1051</v>
      </c>
      <c r="F63" s="14"/>
    </row>
    <row r="64" spans="1:6" ht="105">
      <c r="A64" s="16" t="s">
        <v>1201</v>
      </c>
      <c r="B64" s="5"/>
      <c r="C64" s="5"/>
      <c r="D64" s="5"/>
      <c r="E64" s="5" t="s">
        <v>1051</v>
      </c>
      <c r="F64" s="5"/>
    </row>
  </sheetData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8:E90"/>
  <sheetViews>
    <sheetView tabSelected="1" workbookViewId="0">
      <selection activeCell="C90" sqref="C90"/>
    </sheetView>
  </sheetViews>
  <sheetFormatPr defaultColWidth="9" defaultRowHeight="15"/>
  <cols>
    <col min="2" max="2" width="11.125" customWidth="1"/>
    <col min="3" max="3" width="38.25" customWidth="1"/>
    <col min="4" max="4" width="10.125" customWidth="1"/>
    <col min="5" max="5" width="19.125" customWidth="1"/>
  </cols>
  <sheetData>
    <row r="8" spans="2:5">
      <c r="B8" s="1" t="s">
        <v>276</v>
      </c>
      <c r="C8" s="1" t="s">
        <v>277</v>
      </c>
      <c r="D8" s="1" t="s">
        <v>298</v>
      </c>
      <c r="E8" s="1" t="s">
        <v>278</v>
      </c>
    </row>
    <row r="9" spans="2:5">
      <c r="B9">
        <v>141656</v>
      </c>
      <c r="C9" t="s">
        <v>1202</v>
      </c>
      <c r="D9" s="2">
        <v>41684</v>
      </c>
    </row>
    <row r="10" spans="2:5">
      <c r="B10">
        <v>141657</v>
      </c>
      <c r="C10" t="s">
        <v>1202</v>
      </c>
      <c r="D10" s="2">
        <v>41684</v>
      </c>
    </row>
    <row r="11" spans="2:5">
      <c r="B11">
        <v>141658</v>
      </c>
      <c r="C11" t="s">
        <v>1203</v>
      </c>
      <c r="D11" s="2">
        <v>41684</v>
      </c>
    </row>
    <row r="12" spans="2:5">
      <c r="B12">
        <v>141659</v>
      </c>
      <c r="C12" t="s">
        <v>1203</v>
      </c>
      <c r="D12" s="2">
        <v>41684</v>
      </c>
    </row>
    <row r="13" spans="2:5">
      <c r="B13">
        <v>141660</v>
      </c>
      <c r="C13" t="s">
        <v>1203</v>
      </c>
      <c r="D13" s="2">
        <v>41684</v>
      </c>
    </row>
    <row r="14" spans="2:5">
      <c r="B14">
        <v>141661</v>
      </c>
      <c r="C14" t="s">
        <v>1204</v>
      </c>
      <c r="D14" s="2">
        <v>41684</v>
      </c>
    </row>
    <row r="15" spans="2:5">
      <c r="B15">
        <v>141662</v>
      </c>
      <c r="C15" t="s">
        <v>1205</v>
      </c>
      <c r="D15" s="2">
        <v>41684</v>
      </c>
    </row>
    <row r="16" spans="2:5">
      <c r="B16">
        <v>141663</v>
      </c>
      <c r="C16" t="s">
        <v>1206</v>
      </c>
      <c r="D16" s="2">
        <v>41684</v>
      </c>
    </row>
    <row r="17" spans="2:4">
      <c r="B17">
        <v>141664</v>
      </c>
      <c r="C17" t="s">
        <v>1207</v>
      </c>
      <c r="D17" s="2">
        <v>41684</v>
      </c>
    </row>
    <row r="18" spans="2:4">
      <c r="B18">
        <v>141671</v>
      </c>
      <c r="C18" t="s">
        <v>1208</v>
      </c>
      <c r="D18" s="2">
        <v>41673</v>
      </c>
    </row>
    <row r="19" spans="2:4">
      <c r="B19">
        <v>141673</v>
      </c>
      <c r="C19" t="s">
        <v>1209</v>
      </c>
      <c r="D19" s="2">
        <v>41738</v>
      </c>
    </row>
    <row r="20" spans="2:4">
      <c r="B20">
        <v>141674</v>
      </c>
      <c r="C20" t="s">
        <v>1210</v>
      </c>
      <c r="D20" s="2">
        <v>41738</v>
      </c>
    </row>
    <row r="21" spans="2:4">
      <c r="B21">
        <v>141675</v>
      </c>
      <c r="C21" t="s">
        <v>1211</v>
      </c>
      <c r="D21" s="2">
        <v>41816</v>
      </c>
    </row>
    <row r="22" spans="2:4">
      <c r="B22">
        <v>141676</v>
      </c>
      <c r="C22" t="s">
        <v>1211</v>
      </c>
      <c r="D22" s="2">
        <v>41816</v>
      </c>
    </row>
    <row r="23" spans="2:4">
      <c r="B23">
        <v>141683</v>
      </c>
      <c r="C23" t="s">
        <v>1212</v>
      </c>
      <c r="D23" s="2">
        <v>41816</v>
      </c>
    </row>
    <row r="24" spans="2:4">
      <c r="B24">
        <v>141684</v>
      </c>
      <c r="C24" t="s">
        <v>1213</v>
      </c>
      <c r="D24" s="2">
        <v>41816</v>
      </c>
    </row>
    <row r="25" spans="2:4">
      <c r="B25">
        <v>141685</v>
      </c>
      <c r="C25" t="s">
        <v>1214</v>
      </c>
      <c r="D25" s="2">
        <v>42174</v>
      </c>
    </row>
    <row r="26" spans="2:4">
      <c r="B26">
        <v>141686</v>
      </c>
      <c r="C26" t="s">
        <v>1215</v>
      </c>
      <c r="D26" s="2">
        <v>42217</v>
      </c>
    </row>
    <row r="27" spans="2:4">
      <c r="B27">
        <v>141691</v>
      </c>
      <c r="C27" t="s">
        <v>1216</v>
      </c>
      <c r="D27" s="2">
        <v>42187</v>
      </c>
    </row>
    <row r="28" spans="2:4">
      <c r="B28">
        <v>141692</v>
      </c>
      <c r="C28" t="s">
        <v>1217</v>
      </c>
      <c r="D28" s="2">
        <v>42543</v>
      </c>
    </row>
    <row r="29" spans="2:4">
      <c r="B29">
        <v>141693</v>
      </c>
      <c r="C29" t="s">
        <v>1218</v>
      </c>
      <c r="D29" s="2">
        <v>42551</v>
      </c>
    </row>
    <row r="30" spans="2:4">
      <c r="B30">
        <v>140501</v>
      </c>
      <c r="C30" t="s">
        <v>1219</v>
      </c>
      <c r="D30" s="2">
        <v>41519</v>
      </c>
    </row>
    <row r="31" spans="2:4">
      <c r="B31">
        <v>140502</v>
      </c>
      <c r="C31" t="s">
        <v>1220</v>
      </c>
      <c r="D31" s="2">
        <v>41519</v>
      </c>
    </row>
    <row r="32" spans="2:4">
      <c r="B32">
        <v>140503</v>
      </c>
      <c r="C32" t="s">
        <v>1221</v>
      </c>
      <c r="D32" s="2">
        <v>41486</v>
      </c>
    </row>
    <row r="33" spans="2:4">
      <c r="B33">
        <v>140504</v>
      </c>
      <c r="C33" t="s">
        <v>1222</v>
      </c>
      <c r="D33" s="2">
        <v>41577</v>
      </c>
    </row>
    <row r="34" spans="2:4">
      <c r="B34">
        <v>140505</v>
      </c>
      <c r="C34" t="s">
        <v>1223</v>
      </c>
      <c r="D34" s="2">
        <v>41577</v>
      </c>
    </row>
    <row r="35" spans="2:4">
      <c r="B35">
        <v>140506</v>
      </c>
      <c r="C35" t="s">
        <v>1224</v>
      </c>
      <c r="D35" s="2">
        <v>41577</v>
      </c>
    </row>
    <row r="36" spans="2:4">
      <c r="B36">
        <v>140507</v>
      </c>
      <c r="C36" t="s">
        <v>1225</v>
      </c>
      <c r="D36" s="2">
        <v>41577</v>
      </c>
    </row>
    <row r="37" spans="2:4">
      <c r="B37">
        <v>140508</v>
      </c>
      <c r="C37" t="s">
        <v>1226</v>
      </c>
      <c r="D37" s="2">
        <v>41577</v>
      </c>
    </row>
    <row r="38" spans="2:4">
      <c r="B38">
        <v>140509</v>
      </c>
      <c r="C38" t="s">
        <v>1211</v>
      </c>
      <c r="D38" s="2">
        <v>41577</v>
      </c>
    </row>
    <row r="39" spans="2:4">
      <c r="B39">
        <v>140510</v>
      </c>
      <c r="C39" t="s">
        <v>1211</v>
      </c>
      <c r="D39" s="2">
        <v>41577</v>
      </c>
    </row>
    <row r="40" spans="2:4">
      <c r="B40">
        <v>140511</v>
      </c>
      <c r="C40" t="s">
        <v>1202</v>
      </c>
      <c r="D40" s="2">
        <v>41577</v>
      </c>
    </row>
    <row r="41" spans="2:4">
      <c r="B41">
        <v>140512</v>
      </c>
      <c r="C41" t="s">
        <v>1202</v>
      </c>
      <c r="D41" s="2">
        <v>41577</v>
      </c>
    </row>
    <row r="42" spans="2:4">
      <c r="B42">
        <v>140513</v>
      </c>
      <c r="C42" t="s">
        <v>1227</v>
      </c>
      <c r="D42" s="2">
        <v>41577</v>
      </c>
    </row>
    <row r="43" spans="2:4">
      <c r="B43">
        <v>141646</v>
      </c>
      <c r="C43" t="s">
        <v>1228</v>
      </c>
      <c r="D43" s="2">
        <v>41620</v>
      </c>
    </row>
    <row r="44" spans="2:4">
      <c r="B44">
        <v>141647</v>
      </c>
      <c r="C44" t="s">
        <v>1229</v>
      </c>
      <c r="D44" s="2">
        <v>41620</v>
      </c>
    </row>
    <row r="45" spans="2:4">
      <c r="B45">
        <v>141648</v>
      </c>
      <c r="C45" t="s">
        <v>1229</v>
      </c>
      <c r="D45" s="2">
        <v>41620</v>
      </c>
    </row>
    <row r="46" spans="2:4">
      <c r="B46">
        <v>141649</v>
      </c>
      <c r="C46" t="s">
        <v>1229</v>
      </c>
      <c r="D46" s="2">
        <v>41620</v>
      </c>
    </row>
    <row r="47" spans="2:4">
      <c r="B47">
        <v>141650</v>
      </c>
      <c r="C47" t="s">
        <v>1229</v>
      </c>
      <c r="D47" s="2">
        <v>41626</v>
      </c>
    </row>
    <row r="48" spans="2:4">
      <c r="B48">
        <v>141651</v>
      </c>
      <c r="C48" t="s">
        <v>1230</v>
      </c>
      <c r="D48" s="2">
        <v>41684</v>
      </c>
    </row>
    <row r="49" spans="2:4">
      <c r="B49">
        <v>141652</v>
      </c>
      <c r="C49" t="s">
        <v>1231</v>
      </c>
      <c r="D49" s="2">
        <v>41684</v>
      </c>
    </row>
    <row r="50" spans="2:4">
      <c r="B50">
        <v>141653</v>
      </c>
      <c r="C50" t="s">
        <v>1232</v>
      </c>
      <c r="D50" s="2">
        <v>41684</v>
      </c>
    </row>
    <row r="51" spans="2:4">
      <c r="B51">
        <v>141654</v>
      </c>
      <c r="C51" t="s">
        <v>1233</v>
      </c>
      <c r="D51" s="2">
        <v>41684</v>
      </c>
    </row>
    <row r="52" spans="2:4">
      <c r="B52">
        <v>141655</v>
      </c>
      <c r="C52" t="s">
        <v>1211</v>
      </c>
      <c r="D52" s="2">
        <v>41684</v>
      </c>
    </row>
    <row r="53" spans="2:4">
      <c r="B53">
        <v>141580</v>
      </c>
      <c r="C53" t="s">
        <v>1234</v>
      </c>
      <c r="D53" s="2">
        <v>41577</v>
      </c>
    </row>
    <row r="54" spans="2:4">
      <c r="B54">
        <v>141590</v>
      </c>
      <c r="C54" t="s">
        <v>1235</v>
      </c>
      <c r="D54" s="2">
        <v>41684</v>
      </c>
    </row>
    <row r="55" spans="2:4">
      <c r="B55">
        <v>142591</v>
      </c>
      <c r="C55" t="s">
        <v>1236</v>
      </c>
      <c r="D55" s="2">
        <v>41684</v>
      </c>
    </row>
    <row r="56" spans="2:4">
      <c r="B56">
        <v>142592</v>
      </c>
      <c r="C56" t="s">
        <v>1237</v>
      </c>
      <c r="D56" s="2">
        <v>41816</v>
      </c>
    </row>
    <row r="57" spans="2:4">
      <c r="B57">
        <v>142593</v>
      </c>
      <c r="C57" t="s">
        <v>1238</v>
      </c>
      <c r="D57" s="2">
        <v>43252</v>
      </c>
    </row>
    <row r="58" spans="2:4">
      <c r="B58">
        <v>142594</v>
      </c>
      <c r="C58" t="s">
        <v>1239</v>
      </c>
      <c r="D58" s="2">
        <v>43262</v>
      </c>
    </row>
    <row r="59" spans="2:4">
      <c r="B59">
        <v>141999</v>
      </c>
      <c r="C59" t="s">
        <v>1240</v>
      </c>
      <c r="D59" s="2">
        <v>41684</v>
      </c>
    </row>
    <row r="60" spans="2:4">
      <c r="B60">
        <v>142000</v>
      </c>
      <c r="C60" t="s">
        <v>1241</v>
      </c>
      <c r="D60" s="2">
        <v>41816</v>
      </c>
    </row>
    <row r="61" spans="2:4">
      <c r="B61">
        <v>142001</v>
      </c>
      <c r="C61" t="s">
        <v>1242</v>
      </c>
      <c r="D61" s="2">
        <v>41816</v>
      </c>
    </row>
    <row r="62" spans="2:4">
      <c r="B62">
        <v>142002</v>
      </c>
      <c r="C62" t="s">
        <v>1243</v>
      </c>
      <c r="D62" s="2">
        <v>41816</v>
      </c>
    </row>
    <row r="63" spans="2:4">
      <c r="B63">
        <v>142003</v>
      </c>
      <c r="C63" t="s">
        <v>1244</v>
      </c>
      <c r="D63" s="2">
        <v>42187</v>
      </c>
    </row>
    <row r="64" spans="2:4">
      <c r="B64">
        <v>142004</v>
      </c>
      <c r="C64" t="s">
        <v>1245</v>
      </c>
      <c r="D64" s="2">
        <v>42187</v>
      </c>
    </row>
    <row r="65" spans="2:4">
      <c r="B65">
        <v>142005</v>
      </c>
      <c r="C65" t="s">
        <v>1246</v>
      </c>
      <c r="D65" s="2">
        <v>42340</v>
      </c>
    </row>
    <row r="66" spans="2:4">
      <c r="B66">
        <v>52738</v>
      </c>
      <c r="C66" t="s">
        <v>1247</v>
      </c>
      <c r="D66" s="2">
        <v>41173</v>
      </c>
    </row>
    <row r="67" spans="2:4">
      <c r="B67">
        <v>141639</v>
      </c>
      <c r="C67" t="s">
        <v>1248</v>
      </c>
      <c r="D67" s="2">
        <v>42412</v>
      </c>
    </row>
    <row r="68" spans="2:4">
      <c r="B68">
        <v>141641</v>
      </c>
      <c r="C68" t="s">
        <v>1249</v>
      </c>
      <c r="D68" s="2">
        <v>43069</v>
      </c>
    </row>
    <row r="69" spans="2:4">
      <c r="B69">
        <v>141554</v>
      </c>
      <c r="C69" t="s">
        <v>1250</v>
      </c>
      <c r="D69" s="2">
        <v>41173</v>
      </c>
    </row>
    <row r="70" spans="2:4">
      <c r="B70">
        <v>141555</v>
      </c>
      <c r="C70" t="s">
        <v>1251</v>
      </c>
      <c r="D70" s="2">
        <v>41173</v>
      </c>
    </row>
    <row r="71" spans="2:4">
      <c r="B71">
        <v>141582</v>
      </c>
      <c r="C71" t="s">
        <v>1252</v>
      </c>
      <c r="D71" s="2">
        <v>41173</v>
      </c>
    </row>
    <row r="72" spans="2:4">
      <c r="B72">
        <v>141601</v>
      </c>
      <c r="C72" t="s">
        <v>1253</v>
      </c>
      <c r="D72" s="2">
        <v>41173</v>
      </c>
    </row>
    <row r="73" spans="2:4">
      <c r="B73">
        <v>141613</v>
      </c>
      <c r="C73" t="s">
        <v>1254</v>
      </c>
      <c r="D73" s="2">
        <v>41173</v>
      </c>
    </row>
    <row r="74" spans="2:4">
      <c r="B74">
        <v>141621</v>
      </c>
      <c r="C74" t="s">
        <v>1255</v>
      </c>
      <c r="D74" s="2">
        <v>41173</v>
      </c>
    </row>
    <row r="75" spans="2:4">
      <c r="B75">
        <v>141637</v>
      </c>
      <c r="C75" t="s">
        <v>1256</v>
      </c>
      <c r="D75" s="2">
        <v>41173</v>
      </c>
    </row>
    <row r="76" spans="2:4">
      <c r="B76">
        <v>141602</v>
      </c>
      <c r="C76" t="s">
        <v>1257</v>
      </c>
      <c r="D76" s="2">
        <v>41930</v>
      </c>
    </row>
    <row r="79" spans="2:4">
      <c r="B79">
        <v>2051001</v>
      </c>
      <c r="C79" t="s">
        <v>1258</v>
      </c>
      <c r="D79" s="2">
        <v>41171</v>
      </c>
    </row>
    <row r="80" spans="2:4">
      <c r="B80">
        <v>2051002</v>
      </c>
      <c r="C80" t="s">
        <v>1259</v>
      </c>
      <c r="D80" s="2">
        <v>42187</v>
      </c>
    </row>
    <row r="81" spans="2:4">
      <c r="B81">
        <v>2051005</v>
      </c>
      <c r="C81" t="s">
        <v>1260</v>
      </c>
      <c r="D81" s="2">
        <v>42187</v>
      </c>
    </row>
    <row r="82" spans="2:4">
      <c r="B82">
        <v>2051006</v>
      </c>
      <c r="C82" t="s">
        <v>1261</v>
      </c>
      <c r="D82" s="2">
        <v>42187</v>
      </c>
    </row>
    <row r="83" spans="2:4">
      <c r="B83">
        <v>2052001</v>
      </c>
      <c r="C83" t="s">
        <v>1262</v>
      </c>
      <c r="D83" s="2">
        <v>41230</v>
      </c>
    </row>
    <row r="84" spans="2:4">
      <c r="B84">
        <v>2052003</v>
      </c>
      <c r="C84" t="s">
        <v>361</v>
      </c>
      <c r="D84" s="2">
        <v>41516</v>
      </c>
    </row>
    <row r="85" spans="2:4">
      <c r="B85">
        <v>2052004</v>
      </c>
      <c r="C85" t="s">
        <v>361</v>
      </c>
      <c r="D85" s="2">
        <v>41516</v>
      </c>
    </row>
    <row r="87" spans="2:4">
      <c r="B87">
        <v>206002</v>
      </c>
      <c r="C87" t="s">
        <v>1263</v>
      </c>
      <c r="D87" s="2">
        <v>41129</v>
      </c>
    </row>
    <row r="88" spans="2:4">
      <c r="B88">
        <v>206003</v>
      </c>
      <c r="C88" t="s">
        <v>1264</v>
      </c>
      <c r="D88" s="2">
        <v>41129</v>
      </c>
    </row>
    <row r="89" spans="2:4">
      <c r="B89">
        <v>206004</v>
      </c>
      <c r="C89" t="s">
        <v>1265</v>
      </c>
      <c r="D89" s="2">
        <v>41767</v>
      </c>
    </row>
    <row r="90" spans="2:4">
      <c r="B90">
        <v>52661</v>
      </c>
      <c r="C90" t="s">
        <v>1266</v>
      </c>
      <c r="D90" s="2">
        <v>41173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5</vt:i4>
      </vt:variant>
    </vt:vector>
  </HeadingPairs>
  <TitlesOfParts>
    <vt:vector size="5" baseType="lpstr">
      <vt:lpstr>БАЛАНС</vt:lpstr>
      <vt:lpstr>Активи </vt:lpstr>
      <vt:lpstr>ПАСИВИ</vt:lpstr>
      <vt:lpstr>ДОКУМЕНТИ </vt:lpstr>
      <vt:lpstr>Активи с нулева стойност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2023-10-25T13:02:11Z</cp:lastPrinted>
  <dcterms:created xsi:type="dcterms:W3CDTF">2023-10-24T08:41:20Z</dcterms:created>
  <dcterms:modified xsi:type="dcterms:W3CDTF">2023-10-25T13:38:09Z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