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esktop\"/>
    </mc:Choice>
  </mc:AlternateContent>
  <xr:revisionPtr revIDLastSave="0" documentId="8_{A796EE3E-7F4E-44D7-BCAB-777B74F770C4}" xr6:coauthVersionLast="47" xr6:coauthVersionMax="47" xr10:uidLastSave="{00000000-0000-0000-0000-000000000000}"/>
  <bookViews>
    <workbookView xWindow="1512" yWindow="1092" windowWidth="21624" windowHeight="11244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1" l="1"/>
  <c r="V28" i="1"/>
  <c r="X25" i="1"/>
  <c r="W25" i="1"/>
  <c r="W24" i="1"/>
  <c r="W23" i="1"/>
  <c r="W22" i="1"/>
  <c r="V25" i="1"/>
  <c r="V24" i="1"/>
  <c r="V23" i="1"/>
  <c r="V22" i="1"/>
  <c r="U25" i="1"/>
  <c r="U24" i="1"/>
  <c r="U23" i="1"/>
  <c r="U22" i="1"/>
  <c r="AB27" i="1" l="1"/>
  <c r="AD26" i="1" l="1"/>
  <c r="AD27" i="1"/>
  <c r="AB26" i="1"/>
  <c r="U26" i="1"/>
  <c r="V26" i="1"/>
  <c r="X23" i="1" l="1"/>
  <c r="X24" i="1" l="1"/>
  <c r="X22" i="1"/>
  <c r="X26" i="1" l="1"/>
  <c r="V29" i="1" s="1"/>
  <c r="W26" i="1"/>
  <c r="AD25" i="1" l="1"/>
</calcChain>
</file>

<file path=xl/sharedStrings.xml><?xml version="1.0" encoding="utf-8"?>
<sst xmlns="http://schemas.openxmlformats.org/spreadsheetml/2006/main" count="41" uniqueCount="32">
  <si>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</si>
  <si>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</si>
  <si>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</si>
  <si>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</si>
  <si>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</si>
  <si>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</si>
  <si>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</si>
  <si>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</si>
  <si>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</si>
  <si>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</si>
  <si>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</si>
  <si>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</si>
  <si>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</si>
  <si>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</si>
  <si>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</si>
  <si>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</si>
  <si>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</si>
  <si>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</si>
  <si>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</si>
  <si>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</si>
  <si>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</si>
  <si>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</si>
  <si>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</si>
  <si>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</si>
  <si>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</si>
  <si>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</si>
  <si>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</si>
  <si>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</si>
  <si>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</si>
  <si>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-</t>
  </si>
  <si>
    <t>Natural Gas at VTP - Gas Days 29-31 Oct 2024</t>
  </si>
  <si>
    <t xml:space="preserve">Balancing of payments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</si>
</sst>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31"/>
  <sheetViews>
    <sheetView tabSelected="1" topLeftCell="W15" workbookViewId="0">
      <selection activeCell="AB18" sqref="AB18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3.140625" bestFit="1" customWidth="1"/>
    <col min="9" max="9" width="10.28515625" bestFit="1" customWidth="1"/>
    <col min="14" max="14" width="7.28515625" bestFit="1" customWidth="1"/>
    <col min="15" max="15" width="10.285156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19" x14ac:dyDescent="0.25">
      <c r="Q1" t="s">
        <v>21</v>
      </c>
      <c r="R1">
        <v>1.95583</v>
      </c>
      <c r="S1">
        <v>1.95583</v>
      </c>
    </row>
    <row r="4" spans="2:19" ht="15.75" thickBot="1" x14ac:dyDescent="0.3"/>
    <row r="5" spans="2:19" ht="75.75" thickBot="1" x14ac:dyDescent="0.3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5" t="s">
        <v>14</v>
      </c>
    </row>
    <row r="6" spans="2:19" ht="15.75" thickTop="1" x14ac:dyDescent="0.25">
      <c r="B6" s="1">
        <v>45593</v>
      </c>
      <c r="C6" s="1">
        <v>45594</v>
      </c>
      <c r="D6" t="s">
        <v>0</v>
      </c>
      <c r="E6" s="2">
        <v>300</v>
      </c>
      <c r="F6" s="3">
        <v>61</v>
      </c>
      <c r="G6" s="4">
        <v>31.188804752969329</v>
      </c>
      <c r="H6" s="3">
        <v>18300</v>
      </c>
      <c r="I6" s="4">
        <v>9356.6414258907989</v>
      </c>
      <c r="J6" s="5">
        <v>1</v>
      </c>
      <c r="K6" s="4">
        <v>0.35</v>
      </c>
      <c r="L6" s="6">
        <v>2.5000000000000001E-2</v>
      </c>
      <c r="M6" s="6">
        <v>0.375</v>
      </c>
      <c r="N6" s="4">
        <v>31.563804752969329</v>
      </c>
      <c r="O6" s="4">
        <v>9469.1414258907989</v>
      </c>
    </row>
    <row r="7" spans="2:19" x14ac:dyDescent="0.25">
      <c r="B7" s="1">
        <v>45593</v>
      </c>
      <c r="C7" s="1">
        <v>45594</v>
      </c>
      <c r="D7" t="s">
        <v>0</v>
      </c>
      <c r="E7" s="2">
        <v>300</v>
      </c>
      <c r="F7" s="3">
        <v>60.85</v>
      </c>
      <c r="G7" s="4">
        <v>31.112110970789896</v>
      </c>
      <c r="H7" s="3">
        <v>18255</v>
      </c>
      <c r="I7" s="4">
        <v>9333.6332912369689</v>
      </c>
      <c r="J7" s="5">
        <v>1</v>
      </c>
      <c r="K7" s="4">
        <v>0.35</v>
      </c>
      <c r="L7" s="6">
        <v>2.5000000000000001E-2</v>
      </c>
      <c r="M7" s="6">
        <v>0.375</v>
      </c>
      <c r="N7" s="4">
        <v>31.487110970789896</v>
      </c>
      <c r="O7" s="4">
        <v>9446.1332912369689</v>
      </c>
    </row>
    <row r="8" spans="2:19" x14ac:dyDescent="0.25">
      <c r="B8" s="1">
        <v>45593</v>
      </c>
      <c r="C8" s="1">
        <v>45594</v>
      </c>
      <c r="D8" t="s">
        <v>0</v>
      </c>
      <c r="E8" s="2">
        <v>300</v>
      </c>
      <c r="F8" s="3">
        <v>60.8</v>
      </c>
      <c r="G8" s="4">
        <v>31.086546376730084</v>
      </c>
      <c r="H8" s="3">
        <v>18240</v>
      </c>
      <c r="I8" s="4">
        <v>9325.9639130190262</v>
      </c>
      <c r="J8" s="5">
        <v>1</v>
      </c>
      <c r="K8" s="4">
        <v>0.35</v>
      </c>
      <c r="L8" s="6">
        <v>2.5000000000000001E-2</v>
      </c>
      <c r="M8" s="6">
        <v>0.375</v>
      </c>
      <c r="N8" s="4">
        <v>31.461546376730084</v>
      </c>
      <c r="O8" s="4">
        <v>9438.4639130190244</v>
      </c>
    </row>
    <row r="9" spans="2:19" x14ac:dyDescent="0.25">
      <c r="B9" s="1">
        <v>45593</v>
      </c>
      <c r="C9" s="1">
        <v>45594</v>
      </c>
      <c r="D9" t="s">
        <v>0</v>
      </c>
      <c r="E9" s="2">
        <v>300</v>
      </c>
      <c r="F9" s="3">
        <v>60.8</v>
      </c>
      <c r="G9" s="4">
        <v>31.086546376730084</v>
      </c>
      <c r="H9" s="3">
        <v>18240</v>
      </c>
      <c r="I9" s="4">
        <v>9325.9639130190262</v>
      </c>
      <c r="J9" s="5">
        <v>1</v>
      </c>
      <c r="K9" s="4">
        <v>0.35</v>
      </c>
      <c r="L9" s="6">
        <v>2.5000000000000001E-2</v>
      </c>
      <c r="M9" s="6">
        <v>0.375</v>
      </c>
      <c r="N9" s="4">
        <v>31.461546376730084</v>
      </c>
      <c r="O9" s="4">
        <v>9438.4639130190244</v>
      </c>
    </row>
    <row r="10" spans="2:19" ht="15.75" thickBot="1" x14ac:dyDescent="0.3">
      <c r="B10" s="7">
        <v>45593</v>
      </c>
      <c r="C10" s="7">
        <v>45594</v>
      </c>
      <c r="D10" s="8" t="s">
        <v>0</v>
      </c>
      <c r="E10" s="9">
        <v>300</v>
      </c>
      <c r="F10" s="10">
        <v>60.65</v>
      </c>
      <c r="G10" s="11">
        <v>31.009852594550651</v>
      </c>
      <c r="H10" s="10">
        <v>18195</v>
      </c>
      <c r="I10" s="11">
        <v>9302.9557783651962</v>
      </c>
      <c r="J10" s="12">
        <v>1</v>
      </c>
      <c r="K10" s="11">
        <v>0.35</v>
      </c>
      <c r="L10" s="13">
        <v>2.5000000000000001E-2</v>
      </c>
      <c r="M10" s="13">
        <v>0.375</v>
      </c>
      <c r="N10" s="11">
        <v>31.384852594550651</v>
      </c>
      <c r="O10" s="11">
        <v>9415.4557783651944</v>
      </c>
    </row>
    <row r="11" spans="2:19" ht="15.75" thickTop="1" x14ac:dyDescent="0.25">
      <c r="B11" s="1">
        <v>45594</v>
      </c>
      <c r="C11" s="1">
        <v>45595</v>
      </c>
      <c r="D11" t="s">
        <v>0</v>
      </c>
      <c r="E11" s="2">
        <v>300</v>
      </c>
      <c r="F11" s="3">
        <v>61.15</v>
      </c>
      <c r="G11" s="4">
        <v>31.265498535148762</v>
      </c>
      <c r="H11" s="3">
        <v>18345</v>
      </c>
      <c r="I11" s="4">
        <v>9379.6495605446289</v>
      </c>
      <c r="J11" s="5">
        <v>1</v>
      </c>
      <c r="K11" s="4">
        <v>0.35</v>
      </c>
      <c r="L11" s="6">
        <v>2.5000000000000001E-2</v>
      </c>
      <c r="M11" s="6">
        <v>0.375</v>
      </c>
      <c r="N11" s="4">
        <v>31.640498535148762</v>
      </c>
      <c r="O11" s="4">
        <v>9492.1495605446289</v>
      </c>
    </row>
    <row r="12" spans="2:19" x14ac:dyDescent="0.25">
      <c r="B12" s="1">
        <v>45594</v>
      </c>
      <c r="C12" s="1">
        <v>45595</v>
      </c>
      <c r="D12" t="s">
        <v>0</v>
      </c>
      <c r="E12" s="2">
        <v>500</v>
      </c>
      <c r="F12" s="3">
        <v>62.8</v>
      </c>
      <c r="G12" s="4">
        <v>32.10913013912252</v>
      </c>
      <c r="H12" s="3">
        <v>31400</v>
      </c>
      <c r="I12" s="4">
        <v>16054.56506956126</v>
      </c>
      <c r="J12" s="5">
        <v>1</v>
      </c>
      <c r="K12" s="4">
        <v>0.35</v>
      </c>
      <c r="L12" s="6">
        <v>2.5000000000000001E-2</v>
      </c>
      <c r="M12" s="6">
        <v>0.375</v>
      </c>
      <c r="N12" s="4">
        <v>32.48413013912252</v>
      </c>
      <c r="O12" s="4">
        <v>16242.06506956126</v>
      </c>
    </row>
    <row r="13" spans="2:19" x14ac:dyDescent="0.25">
      <c r="B13" s="1">
        <v>45594</v>
      </c>
      <c r="C13" s="1">
        <v>45595</v>
      </c>
      <c r="D13" t="s">
        <v>0</v>
      </c>
      <c r="E13" s="2">
        <v>350</v>
      </c>
      <c r="F13" s="3">
        <v>62.85</v>
      </c>
      <c r="G13" s="4">
        <v>32.134694733182336</v>
      </c>
      <c r="H13" s="3">
        <v>21997.5</v>
      </c>
      <c r="I13" s="4">
        <v>11247.143156613816</v>
      </c>
      <c r="J13" s="5">
        <v>1</v>
      </c>
      <c r="K13" s="4">
        <v>0.35</v>
      </c>
      <c r="L13" s="6">
        <v>2.5000000000000001E-2</v>
      </c>
      <c r="M13" s="6">
        <v>0.375</v>
      </c>
      <c r="N13" s="4">
        <v>32.509694733182336</v>
      </c>
      <c r="O13" s="4">
        <v>11378.393156613818</v>
      </c>
    </row>
    <row r="14" spans="2:19" ht="15.75" thickBot="1" x14ac:dyDescent="0.3">
      <c r="B14" s="7">
        <v>45594</v>
      </c>
      <c r="C14" s="7">
        <v>45595</v>
      </c>
      <c r="D14" s="8" t="s">
        <v>0</v>
      </c>
      <c r="E14" s="9">
        <v>350</v>
      </c>
      <c r="F14" s="10">
        <v>64</v>
      </c>
      <c r="G14" s="11">
        <v>32.722680396557983</v>
      </c>
      <c r="H14" s="10">
        <v>22400</v>
      </c>
      <c r="I14" s="11">
        <v>11452.938138795294</v>
      </c>
      <c r="J14" s="12">
        <v>1</v>
      </c>
      <c r="K14" s="11">
        <v>0.35</v>
      </c>
      <c r="L14" s="13">
        <v>2.5000000000000001E-2</v>
      </c>
      <c r="M14" s="13">
        <v>0.375</v>
      </c>
      <c r="N14" s="11">
        <v>33.097680396557983</v>
      </c>
      <c r="O14" s="11">
        <v>11584.188138795294</v>
      </c>
    </row>
    <row r="15" spans="2:19" ht="15.75" thickTop="1" x14ac:dyDescent="0.25">
      <c r="B15" s="1"/>
      <c r="C15" s="1"/>
      <c r="E15" s="2"/>
      <c r="F15" s="3"/>
      <c r="G15" s="4"/>
      <c r="H15" s="3"/>
      <c r="I15" s="4"/>
      <c r="J15" s="5"/>
      <c r="K15" s="4"/>
      <c r="L15" s="6"/>
      <c r="M15" s="6"/>
      <c r="N15" s="4"/>
      <c r="O15" s="4"/>
    </row>
    <row r="16" spans="2:19" x14ac:dyDescent="0.25">
      <c r="B16" s="1"/>
      <c r="C16" s="1"/>
      <c r="E16" s="2"/>
      <c r="F16" s="3"/>
      <c r="G16" s="4"/>
      <c r="H16" s="3"/>
      <c r="I16" s="4"/>
      <c r="J16" s="5"/>
      <c r="K16" s="4"/>
      <c r="L16" s="6"/>
      <c r="M16" s="6"/>
      <c r="N16" s="4"/>
      <c r="O16" s="4"/>
    </row>
    <row r="17" spans="2:31" x14ac:dyDescent="0.25">
      <c r="B17" s="1"/>
      <c r="C17" s="1"/>
      <c r="E17" s="2"/>
      <c r="F17" s="3"/>
      <c r="G17" s="4"/>
      <c r="H17" s="3"/>
      <c r="I17" s="4"/>
      <c r="J17" s="5"/>
      <c r="K17" s="4"/>
      <c r="L17" s="6"/>
      <c r="M17" s="6"/>
      <c r="N17" s="4"/>
      <c r="O17" s="4"/>
    </row>
    <row r="18" spans="2:31" ht="15.75" thickBot="1" x14ac:dyDescent="0.3">
      <c r="B18" s="7"/>
      <c r="C18" s="7"/>
      <c r="D18" s="8"/>
      <c r="E18" s="9"/>
      <c r="F18" s="10"/>
      <c r="G18" s="11"/>
      <c r="H18" s="10"/>
      <c r="I18" s="11"/>
      <c r="J18" s="12"/>
      <c r="K18" s="11"/>
      <c r="L18" s="13"/>
      <c r="M18" s="13"/>
      <c r="N18" s="11"/>
      <c r="O18" s="11"/>
    </row>
    <row r="19" spans="2:31" ht="16.5" thickTop="1" thickBot="1" x14ac:dyDescent="0.3">
      <c r="B19" s="1"/>
      <c r="C19" s="1"/>
      <c r="E19" s="2"/>
      <c r="F19" s="3"/>
      <c r="G19" s="4"/>
      <c r="H19" s="3"/>
      <c r="I19" s="4"/>
      <c r="J19" s="5"/>
      <c r="K19" s="4"/>
      <c r="L19" s="6"/>
      <c r="M19" s="6"/>
      <c r="N19" s="4"/>
      <c r="O19" s="4"/>
    </row>
    <row r="20" spans="2:31" ht="15.75" thickBot="1" x14ac:dyDescent="0.3">
      <c r="B20" s="1"/>
      <c r="C20" s="1"/>
      <c r="E20" s="2"/>
      <c r="F20" s="3"/>
      <c r="G20" s="4"/>
      <c r="H20" s="3"/>
      <c r="I20" s="4"/>
      <c r="J20" s="5"/>
      <c r="K20" s="4"/>
      <c r="L20" s="6"/>
      <c r="M20" s="6"/>
      <c r="N20" s="4"/>
      <c r="O20" s="4"/>
      <c r="Z20" s="24"/>
      <c r="AA20" s="25"/>
      <c r="AB20" s="25"/>
      <c r="AC20" s="25"/>
      <c r="AD20" s="25"/>
      <c r="AE20" s="26"/>
    </row>
    <row r="21" spans="2:31" ht="15.75" thickBot="1" x14ac:dyDescent="0.3">
      <c r="B21" s="1"/>
      <c r="C21" s="1"/>
      <c r="E21" s="2"/>
      <c r="F21" s="3"/>
      <c r="G21" s="4"/>
      <c r="H21" s="3"/>
      <c r="I21" s="4"/>
      <c r="J21" s="5"/>
      <c r="K21" s="4"/>
      <c r="L21" s="6"/>
      <c r="M21" s="6"/>
      <c r="N21" s="4"/>
      <c r="O21" s="4"/>
      <c r="T21" s="22" t="s">
        <v>1</v>
      </c>
      <c r="U21" s="23" t="s">
        <v>15</v>
      </c>
      <c r="V21" s="23" t="s">
        <v>16</v>
      </c>
      <c r="W21" s="23" t="s">
        <v>17</v>
      </c>
      <c r="X21" s="23" t="s">
        <v>18</v>
      </c>
      <c r="Z21" s="27"/>
      <c r="AE21" s="28"/>
    </row>
    <row r="22" spans="2:31" ht="15.75" thickBot="1" x14ac:dyDescent="0.3">
      <c r="B22" s="7"/>
      <c r="C22" s="7"/>
      <c r="D22" s="8"/>
      <c r="E22" s="9"/>
      <c r="F22" s="10"/>
      <c r="G22" s="11"/>
      <c r="H22" s="10"/>
      <c r="I22" s="11"/>
      <c r="J22" s="12"/>
      <c r="K22" s="11"/>
      <c r="L22" s="13"/>
      <c r="M22" s="13"/>
      <c r="N22" s="11"/>
      <c r="O22" s="11"/>
      <c r="T22" s="16">
        <v>45594</v>
      </c>
      <c r="U22" s="17">
        <f>+SUM(E6:E10)*0.35</f>
        <v>525</v>
      </c>
      <c r="V22" s="17">
        <f>+SUM(E6:E10)*0.025</f>
        <v>37.5</v>
      </c>
      <c r="W22" s="20">
        <f>+SUM(I6:I10)</f>
        <v>46645.158321531017</v>
      </c>
      <c r="X22" s="39">
        <f>+SUM(U22:W22)</f>
        <v>47207.658321531017</v>
      </c>
      <c r="Z22" s="27"/>
      <c r="AB22" s="29" t="s">
        <v>23</v>
      </c>
      <c r="AE22" s="28"/>
    </row>
    <row r="23" spans="2:31" ht="16.5" thickTop="1" thickBot="1" x14ac:dyDescent="0.3">
      <c r="T23" s="16">
        <v>45595</v>
      </c>
      <c r="U23" s="17">
        <f>+SUM(E11:E14)*0.35</f>
        <v>525</v>
      </c>
      <c r="V23" s="17">
        <f>+SUM(E11:E14)*0.025</f>
        <v>37.5</v>
      </c>
      <c r="W23" s="20">
        <f>+SUM(I11:I14)</f>
        <v>48134.295925514998</v>
      </c>
      <c r="X23" s="39">
        <f t="shared" ref="X23:X25" si="0">+SUM(U23:W23)</f>
        <v>48696.795925514998</v>
      </c>
      <c r="Z23" s="27"/>
      <c r="AE23" s="28"/>
    </row>
    <row r="24" spans="2:31" ht="15.75" thickBot="1" x14ac:dyDescent="0.3">
      <c r="T24" s="16">
        <v>45596</v>
      </c>
      <c r="U24" s="17">
        <f>+SUM(E15:E18)*0.35</f>
        <v>0</v>
      </c>
      <c r="V24" s="17">
        <f>+SUM(E15:E18)*0.025</f>
        <v>0</v>
      </c>
      <c r="W24" s="20">
        <f>+SUM(I15:I18)</f>
        <v>0</v>
      </c>
      <c r="X24" s="39">
        <f t="shared" si="0"/>
        <v>0</v>
      </c>
      <c r="Z24" s="27"/>
      <c r="AA24" s="30" t="s">
        <v>24</v>
      </c>
      <c r="AB24" s="29" t="s">
        <v>25</v>
      </c>
      <c r="AC24" s="29" t="s">
        <v>26</v>
      </c>
      <c r="AD24" s="29" t="s">
        <v>27</v>
      </c>
      <c r="AE24" s="28"/>
    </row>
    <row r="25" spans="2:31" ht="15.75" thickBot="1" x14ac:dyDescent="0.3">
      <c r="T25" s="16" t="s">
        <v>29</v>
      </c>
      <c r="U25" s="17">
        <f>+SUM(E19:E22)*0.35</f>
        <v>0</v>
      </c>
      <c r="V25" s="17">
        <f>+SUM(E19:E22)*0.025</f>
        <v>0</v>
      </c>
      <c r="W25" s="20">
        <f>+SUM(I19:I22)</f>
        <v>0</v>
      </c>
      <c r="X25" s="39">
        <f t="shared" si="0"/>
        <v>0</v>
      </c>
      <c r="Z25" s="27"/>
      <c r="AA25">
        <v>1</v>
      </c>
      <c r="AB25" t="s">
        <v>30</v>
      </c>
      <c r="AC25">
        <v>1</v>
      </c>
      <c r="AD25" s="31">
        <f>+W26</f>
        <v>94779.454247046015</v>
      </c>
      <c r="AE25" s="28"/>
    </row>
    <row r="26" spans="2:31" ht="15.75" thickBot="1" x14ac:dyDescent="0.3">
      <c r="T26" s="18" t="s">
        <v>19</v>
      </c>
      <c r="U26" s="19">
        <f>+SUM(U22:U25)</f>
        <v>1050</v>
      </c>
      <c r="V26" s="19">
        <f>+SUM(V22:V25)</f>
        <v>75</v>
      </c>
      <c r="W26" s="21">
        <f>+SUM(W22:W25)</f>
        <v>94779.454247046015</v>
      </c>
      <c r="X26" s="21">
        <f>+SUM(X22:X25)</f>
        <v>95904.454247046015</v>
      </c>
      <c r="Z26" s="27"/>
      <c r="AA26">
        <v>2</v>
      </c>
      <c r="AB26" s="32" t="str">
        <f>+"Service Fee "&amp;V28&amp;"*0,35"</f>
        <v>Service Fee 3000*0,35</v>
      </c>
      <c r="AC26">
        <v>1</v>
      </c>
      <c r="AD26" s="33">
        <f>0.35*V28</f>
        <v>1050</v>
      </c>
      <c r="AE26" s="28"/>
    </row>
    <row r="27" spans="2:31" x14ac:dyDescent="0.25">
      <c r="Z27" s="27"/>
      <c r="AA27">
        <v>3</v>
      </c>
      <c r="AB27" s="32" t="str">
        <f>+"BGH Fee "&amp;V28&amp;"*0,025"</f>
        <v>BGH Fee 3000*0,025</v>
      </c>
      <c r="AC27">
        <v>1</v>
      </c>
      <c r="AD27" s="33">
        <f>0.025*V28</f>
        <v>75</v>
      </c>
      <c r="AE27" s="28"/>
    </row>
    <row r="28" spans="2:31" x14ac:dyDescent="0.25">
      <c r="T28" t="s">
        <v>20</v>
      </c>
      <c r="V28" s="38">
        <f>+SUM(E6:E22)</f>
        <v>3000</v>
      </c>
      <c r="Z28" s="27"/>
      <c r="AA28">
        <v>4</v>
      </c>
      <c r="AB28" t="s">
        <v>31</v>
      </c>
      <c r="AC28">
        <v>1</v>
      </c>
      <c r="AD28" s="33">
        <v>37.369999999999997</v>
      </c>
      <c r="AE28" s="28"/>
    </row>
    <row r="29" spans="2:31" x14ac:dyDescent="0.25">
      <c r="T29" t="s">
        <v>22</v>
      </c>
      <c r="V29" s="4">
        <f>+X26</f>
        <v>95904.454247046015</v>
      </c>
      <c r="Z29" s="27"/>
      <c r="AE29" s="28"/>
    </row>
    <row r="30" spans="2:31" x14ac:dyDescent="0.25">
      <c r="Z30" s="27"/>
      <c r="AC30" t="s">
        <v>28</v>
      </c>
      <c r="AD30" s="34">
        <f>+SUM(AD25:AD28)</f>
        <v>95941.82424704601</v>
      </c>
      <c r="AE30" s="28"/>
    </row>
    <row r="31" spans="2:31" ht="15.75" thickBot="1" x14ac:dyDescent="0.3">
      <c r="Z31" s="35"/>
      <c r="AA31" s="36"/>
      <c r="AB31" s="36"/>
      <c r="AC31" s="36"/>
      <c r="AD31" s="36"/>
      <c r="AE3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2024-11-01T13:52:03Z</dcterms:modified>
</cp:coreProperties>
</file>