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3/OKTOMVRI_2023/FAKTURI/Топлофикации/DRUGI_KLIENTI/"/>
    </mc:Choice>
  </mc:AlternateContent>
  <xr:revisionPtr revIDLastSave="66" documentId="8_{CBA1FFB7-EBF6-4B69-917B-5CD8BAEC0A0A}" xr6:coauthVersionLast="47" xr6:coauthVersionMax="47" xr10:uidLastSave="{642AF437-CC49-4A4E-92BF-36F40A1019BA}"/>
  <bookViews>
    <workbookView xWindow="132" yWindow="72" windowWidth="10644" windowHeight="12036" tabRatio="787" xr2:uid="{D93E4178-CC31-4D87-86F4-CC1B2ECB3685}"/>
  </bookViews>
  <sheets>
    <sheet name="Капацитет ТРУД" sheetId="23" r:id="rId1"/>
    <sheet name="Капацитет БЕРУС" sheetId="26" r:id="rId2"/>
    <sheet name="Капацитет Доминекс" sheetId="5" r:id="rId3"/>
    <sheet name="Капацитет Тенекс С" sheetId="18" r:id="rId4"/>
    <sheet name="Капацитет Декотекс" sheetId="24" r:id="rId5"/>
    <sheet name="Капацитет Нова Пауър" sheetId="2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6" l="1"/>
  <c r="G7" i="18"/>
  <c r="H7" i="18" s="1"/>
  <c r="I7" i="18" s="1"/>
  <c r="H8" i="5"/>
  <c r="I8" i="5"/>
  <c r="G8" i="5"/>
  <c r="G6" i="5"/>
  <c r="H8" i="26" l="1"/>
  <c r="I8" i="26" s="1"/>
  <c r="H6" i="5"/>
  <c r="I6" i="5" s="1"/>
  <c r="G5" i="25"/>
  <c r="H5" i="25" l="1"/>
  <c r="I5" i="25" s="1"/>
  <c r="G5" i="24" l="1"/>
  <c r="H5" i="24" l="1"/>
  <c r="I5" i="24" s="1"/>
  <c r="G7" i="5"/>
  <c r="H7" i="5" s="1"/>
  <c r="I7" i="5" l="1"/>
  <c r="G9" i="23" l="1"/>
  <c r="H9" i="23" s="1"/>
  <c r="I9" i="23" l="1"/>
  <c r="G6" i="18" l="1"/>
  <c r="G8" i="23" l="1"/>
  <c r="H8" i="23" l="1"/>
  <c r="I8" i="23" s="1"/>
  <c r="H6" i="18" l="1"/>
  <c r="I6" i="18" s="1"/>
</calcChain>
</file>

<file path=xl/sharedStrings.xml><?xml version="1.0" encoding="utf-8"?>
<sst xmlns="http://schemas.openxmlformats.org/spreadsheetml/2006/main" count="73" uniqueCount="18">
  <si>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</si>
  <si>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</si>
  <si>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</si>
  <si>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</si>
  <si>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</si>
  <si>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</si>
  <si>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</t>
  </si>
  <si>
    <t>Стойност с ДДС</t>
  </si>
  <si>
    <t>MWh</t>
  </si>
  <si>
    <t>ОБЩО</t>
  </si>
  <si>
    <t xml:space="preserve">Годишен капацитет </t>
  </si>
  <si>
    <t>Договор № ПГ- 0106/Дг22/003/05.07.2021</t>
  </si>
  <si>
    <t>Месечен капацитет</t>
  </si>
  <si>
    <t>Договор № ПГ-0106/Дг23/013/01.12.2022</t>
  </si>
  <si>
    <t>Договор № ПГ-0106/Дг23/008/30.11.2022</t>
  </si>
  <si>
    <t>ПГ-0106/Дг23/016/15.12.2022</t>
  </si>
  <si>
    <t>и анекс</t>
  </si>
  <si>
    <t>Тримесечен капацитет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</si>
</sst>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0"/>
    <numFmt numFmtId="167" formatCode="0.00000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4" fontId="1" fillId="0" borderId="1" xfId="0" applyNumberFormat="1" applyFont="1" applyBorder="1"/>
    <xf numFmtId="165" fontId="2" fillId="0" borderId="0" xfId="0" applyNumberFormat="1" applyFont="1"/>
    <xf numFmtId="0" fontId="2" fillId="3" borderId="1" xfId="0" applyFont="1" applyFill="1" applyBorder="1" applyAlignment="1">
      <alignment horizontal="left" wrapText="1"/>
    </xf>
    <xf numFmtId="0" fontId="2" fillId="3" borderId="0" xfId="0" applyFont="1" applyFill="1"/>
    <xf numFmtId="4" fontId="2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wrapText="1"/>
    </xf>
    <xf numFmtId="4" fontId="4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165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17EB-2B48-40CA-BB67-736E5C6BC061}">
  <sheetPr>
    <tabColor theme="0"/>
  </sheetPr>
  <dimension ref="B3:I12"/>
  <sheetViews>
    <sheetView tabSelected="1" workbookViewId="0">
      <selection activeCell="C17" sqref="C17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34.44140625" style="1" customWidth="1"/>
    <col min="4" max="4" width="7.109375" style="1" bestFit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3" spans="2:9" s="11" customFormat="1" x14ac:dyDescent="0.3"/>
    <row r="4" spans="2:9" s="11" customFormat="1" x14ac:dyDescent="0.3"/>
    <row r="5" spans="2:9" s="11" customFormat="1" x14ac:dyDescent="0.3"/>
    <row r="6" spans="2:9" s="11" customFormat="1" x14ac:dyDescent="0.3"/>
    <row r="7" spans="2:9" ht="31.2" x14ac:dyDescent="0.3">
      <c r="B7" s="12" t="s">
        <v>0</v>
      </c>
      <c r="C7" s="12" t="s">
        <v>1</v>
      </c>
      <c r="D7" s="12" t="s">
        <v>2</v>
      </c>
      <c r="E7" s="13" t="s">
        <v>3</v>
      </c>
      <c r="F7" s="13" t="s">
        <v>4</v>
      </c>
      <c r="G7" s="13" t="s">
        <v>5</v>
      </c>
      <c r="H7" s="13" t="s">
        <v>6</v>
      </c>
      <c r="I7" s="13" t="s">
        <v>7</v>
      </c>
    </row>
    <row r="8" spans="2:9" x14ac:dyDescent="0.3">
      <c r="B8" s="2">
        <v>1</v>
      </c>
      <c r="C8" s="8" t="s">
        <v>10</v>
      </c>
      <c r="D8" s="2" t="s">
        <v>8</v>
      </c>
      <c r="E8" s="3">
        <v>20</v>
      </c>
      <c r="F8" s="17">
        <v>25.6587</v>
      </c>
      <c r="G8" s="4">
        <f>E8*F8</f>
        <v>513.17399999999998</v>
      </c>
      <c r="H8" s="4">
        <f>G8*0.2</f>
        <v>102.6348</v>
      </c>
      <c r="I8" s="4">
        <f>G8+H8</f>
        <v>615.80880000000002</v>
      </c>
    </row>
    <row r="9" spans="2:9" x14ac:dyDescent="0.3">
      <c r="B9" s="2">
        <v>2</v>
      </c>
      <c r="C9" s="8" t="s">
        <v>12</v>
      </c>
      <c r="D9" s="2" t="s">
        <v>8</v>
      </c>
      <c r="E9" s="3">
        <v>10</v>
      </c>
      <c r="F9" s="21">
        <v>34.390300000000003</v>
      </c>
      <c r="G9" s="4">
        <f>E9*F9</f>
        <v>343.90300000000002</v>
      </c>
      <c r="H9" s="4">
        <f>G9*0.2</f>
        <v>68.780600000000007</v>
      </c>
      <c r="I9" s="4">
        <f>G9+H9</f>
        <v>412.68360000000001</v>
      </c>
    </row>
    <row r="10" spans="2:9" x14ac:dyDescent="0.3">
      <c r="B10" s="11"/>
      <c r="C10" s="11"/>
      <c r="D10" s="11"/>
      <c r="E10" s="11"/>
      <c r="F10" s="11"/>
      <c r="G10" s="11"/>
      <c r="H10" s="11"/>
      <c r="I10" s="11"/>
    </row>
    <row r="11" spans="2:9" x14ac:dyDescent="0.3">
      <c r="C11" s="5"/>
      <c r="E11" s="7"/>
    </row>
    <row r="12" spans="2:9" x14ac:dyDescent="0.3">
      <c r="C12" s="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F2087-0810-400F-91B0-525828311EA2}">
  <sheetPr>
    <tabColor theme="0"/>
  </sheetPr>
  <dimension ref="B3:I11"/>
  <sheetViews>
    <sheetView workbookViewId="0">
      <selection activeCell="C17" sqref="C17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34.44140625" style="1" customWidth="1"/>
    <col min="4" max="4" width="7.109375" style="1" bestFit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3" spans="2:9" s="11" customFormat="1" x14ac:dyDescent="0.3"/>
    <row r="4" spans="2:9" s="11" customFormat="1" x14ac:dyDescent="0.3"/>
    <row r="5" spans="2:9" s="11" customFormat="1" x14ac:dyDescent="0.3"/>
    <row r="6" spans="2:9" s="11" customFormat="1" x14ac:dyDescent="0.3"/>
    <row r="7" spans="2:9" ht="31.2" x14ac:dyDescent="0.3">
      <c r="B7" s="12" t="s">
        <v>0</v>
      </c>
      <c r="C7" s="12" t="s">
        <v>1</v>
      </c>
      <c r="D7" s="12" t="s">
        <v>2</v>
      </c>
      <c r="E7" s="13" t="s">
        <v>3</v>
      </c>
      <c r="F7" s="13" t="s">
        <v>4</v>
      </c>
      <c r="G7" s="13" t="s">
        <v>5</v>
      </c>
      <c r="H7" s="13" t="s">
        <v>6</v>
      </c>
      <c r="I7" s="13" t="s">
        <v>7</v>
      </c>
    </row>
    <row r="8" spans="2:9" x14ac:dyDescent="0.3">
      <c r="B8" s="2">
        <v>2</v>
      </c>
      <c r="C8" s="8" t="s">
        <v>17</v>
      </c>
      <c r="D8" s="2" t="s">
        <v>8</v>
      </c>
      <c r="E8" s="3">
        <v>0.35</v>
      </c>
      <c r="F8" s="21">
        <v>38.586677173913039</v>
      </c>
      <c r="G8" s="4">
        <f>E8*F8</f>
        <v>13.505337010869562</v>
      </c>
      <c r="H8" s="4">
        <f>G8*0.2</f>
        <v>2.7010674021739125</v>
      </c>
      <c r="I8" s="4">
        <f>G8+H8</f>
        <v>16.206404413043476</v>
      </c>
    </row>
    <row r="9" spans="2:9" x14ac:dyDescent="0.3">
      <c r="B9" s="11"/>
      <c r="C9" s="11"/>
      <c r="D9" s="11"/>
      <c r="E9" s="11"/>
      <c r="F9" s="11"/>
      <c r="G9" s="11"/>
      <c r="H9" s="11"/>
      <c r="I9" s="11"/>
    </row>
    <row r="10" spans="2:9" x14ac:dyDescent="0.3">
      <c r="C10" s="5"/>
      <c r="E10" s="7"/>
    </row>
    <row r="11" spans="2:9" x14ac:dyDescent="0.3">
      <c r="C1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E9-B68D-4E27-ACFA-EE0DEFE53AB0}">
  <sheetPr>
    <tabColor theme="0"/>
  </sheetPr>
  <dimension ref="B3:I10"/>
  <sheetViews>
    <sheetView workbookViewId="0">
      <selection activeCell="I11" sqref="I11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34.44140625" style="1" customWidth="1"/>
    <col min="4" max="4" width="7.109375" style="1" bestFit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3" spans="2:9" x14ac:dyDescent="0.3">
      <c r="B3" s="11"/>
      <c r="C3" s="11"/>
      <c r="D3" s="11"/>
      <c r="E3" s="11"/>
      <c r="F3" s="11"/>
      <c r="G3" s="11"/>
      <c r="H3" s="11"/>
      <c r="I3" s="11"/>
    </row>
    <row r="4" spans="2:9" x14ac:dyDescent="0.3">
      <c r="B4" s="11"/>
      <c r="C4" s="11"/>
      <c r="D4" s="11"/>
      <c r="E4" s="11"/>
      <c r="F4" s="11"/>
      <c r="G4" s="11"/>
      <c r="H4" s="11"/>
      <c r="I4" s="11"/>
    </row>
    <row r="5" spans="2:9" ht="31.2" x14ac:dyDescent="0.3">
      <c r="B5" s="12" t="s">
        <v>0</v>
      </c>
      <c r="C5" s="12" t="s">
        <v>1</v>
      </c>
      <c r="D5" s="12" t="s">
        <v>2</v>
      </c>
      <c r="E5" s="13" t="s">
        <v>3</v>
      </c>
      <c r="F5" s="13" t="s">
        <v>4</v>
      </c>
      <c r="G5" s="13" t="s">
        <v>5</v>
      </c>
      <c r="H5" s="13" t="s">
        <v>6</v>
      </c>
      <c r="I5" s="13" t="s">
        <v>7</v>
      </c>
    </row>
    <row r="6" spans="2:9" x14ac:dyDescent="0.3">
      <c r="B6" s="2">
        <v>1</v>
      </c>
      <c r="C6" s="8" t="s">
        <v>10</v>
      </c>
      <c r="D6" s="2" t="s">
        <v>8</v>
      </c>
      <c r="E6" s="3">
        <v>18</v>
      </c>
      <c r="F6" s="17">
        <v>25.6587</v>
      </c>
      <c r="G6" s="4">
        <f>E6*F6</f>
        <v>461.85660000000001</v>
      </c>
      <c r="H6" s="4">
        <f>G6*0.2</f>
        <v>92.371320000000011</v>
      </c>
      <c r="I6" s="4">
        <f>G6+H6</f>
        <v>554.22792000000004</v>
      </c>
    </row>
    <row r="7" spans="2:9" s="9" customFormat="1" x14ac:dyDescent="0.3">
      <c r="B7" s="18">
        <v>1</v>
      </c>
      <c r="C7" s="14" t="s">
        <v>12</v>
      </c>
      <c r="D7" s="2" t="s">
        <v>8</v>
      </c>
      <c r="E7" s="19">
        <v>2</v>
      </c>
      <c r="F7" s="20">
        <v>34.390300000000003</v>
      </c>
      <c r="G7" s="15">
        <f>E7*F7</f>
        <v>68.780600000000007</v>
      </c>
      <c r="H7" s="15">
        <f>G7*0.2</f>
        <v>13.756120000000003</v>
      </c>
      <c r="I7" s="15">
        <f>G7+H7</f>
        <v>82.536720000000003</v>
      </c>
    </row>
    <row r="8" spans="2:9" x14ac:dyDescent="0.3">
      <c r="F8" s="16" t="s">
        <v>9</v>
      </c>
      <c r="G8" s="6">
        <f>SUM(G6:G7)</f>
        <v>530.63720000000001</v>
      </c>
      <c r="H8" s="6">
        <f t="shared" ref="H8:I8" si="0">SUM(H6:H7)</f>
        <v>106.12744000000001</v>
      </c>
      <c r="I8" s="6">
        <f t="shared" si="0"/>
        <v>636.7646400000001</v>
      </c>
    </row>
    <row r="9" spans="2:9" x14ac:dyDescent="0.3">
      <c r="C9" s="5"/>
      <c r="E9" s="7"/>
    </row>
    <row r="10" spans="2:9" x14ac:dyDescent="0.3">
      <c r="C10" s="9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DCD9-D9AE-46A0-B85C-F91FBAD823AD}">
  <sheetPr>
    <tabColor theme="0"/>
  </sheetPr>
  <dimension ref="B3:I10"/>
  <sheetViews>
    <sheetView workbookViewId="0">
      <selection activeCell="F7" sqref="F7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36.44140625" style="1" bestFit="1" customWidth="1"/>
    <col min="4" max="4" width="7.109375" style="1" bestFit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3" spans="2:9" x14ac:dyDescent="0.3">
      <c r="B3" s="11"/>
      <c r="C3" s="11"/>
      <c r="D3" s="11"/>
      <c r="E3" s="11"/>
      <c r="F3" s="11"/>
      <c r="G3" s="11"/>
      <c r="H3" s="11"/>
      <c r="I3" s="11"/>
    </row>
    <row r="4" spans="2:9" x14ac:dyDescent="0.3">
      <c r="B4" s="11"/>
      <c r="C4" s="11"/>
      <c r="D4" s="11"/>
      <c r="E4" s="11"/>
      <c r="F4" s="11"/>
      <c r="G4" s="11"/>
      <c r="H4" s="11"/>
      <c r="I4" s="11"/>
    </row>
    <row r="5" spans="2:9" ht="31.2" x14ac:dyDescent="0.3">
      <c r="B5" s="12" t="s">
        <v>0</v>
      </c>
      <c r="C5" s="12" t="s">
        <v>1</v>
      </c>
      <c r="D5" s="12" t="s">
        <v>2</v>
      </c>
      <c r="E5" s="13" t="s">
        <v>3</v>
      </c>
      <c r="F5" s="13" t="s">
        <v>4</v>
      </c>
      <c r="G5" s="13" t="s">
        <v>5</v>
      </c>
      <c r="H5" s="13" t="s">
        <v>6</v>
      </c>
      <c r="I5" s="13" t="s">
        <v>7</v>
      </c>
    </row>
    <row r="6" spans="2:9" x14ac:dyDescent="0.3">
      <c r="B6" s="2">
        <v>1</v>
      </c>
      <c r="C6" s="8" t="s">
        <v>10</v>
      </c>
      <c r="D6" s="2" t="s">
        <v>8</v>
      </c>
      <c r="E6" s="3">
        <v>30</v>
      </c>
      <c r="F6" s="23">
        <v>64.954300000000003</v>
      </c>
      <c r="G6" s="10">
        <f t="shared" ref="G6" si="0">+F6*E6</f>
        <v>1948.6290000000001</v>
      </c>
      <c r="H6" s="4">
        <f>G6*0.2</f>
        <v>389.72580000000005</v>
      </c>
      <c r="I6" s="4">
        <f>G6+H6</f>
        <v>2338.3548000000001</v>
      </c>
    </row>
    <row r="7" spans="2:9" x14ac:dyDescent="0.3">
      <c r="B7" s="18">
        <v>2</v>
      </c>
      <c r="C7" s="14" t="s">
        <v>12</v>
      </c>
      <c r="D7" s="2" t="s">
        <v>8</v>
      </c>
      <c r="E7" s="19">
        <v>3</v>
      </c>
      <c r="F7" s="20">
        <v>87.0595</v>
      </c>
      <c r="G7" s="15">
        <f>E7*F7</f>
        <v>261.17849999999999</v>
      </c>
      <c r="H7" s="15">
        <f>G7*0.2</f>
        <v>52.235700000000001</v>
      </c>
      <c r="I7" s="15">
        <f>G7+H7</f>
        <v>313.41419999999999</v>
      </c>
    </row>
    <row r="8" spans="2:9" x14ac:dyDescent="0.3">
      <c r="C8" s="5"/>
      <c r="E8" s="7"/>
    </row>
    <row r="9" spans="2:9" x14ac:dyDescent="0.3">
      <c r="C9" s="9" t="s">
        <v>11</v>
      </c>
    </row>
    <row r="10" spans="2:9" x14ac:dyDescent="0.3">
      <c r="C10" s="1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DC98-DE1E-4A7C-AE60-B5ABCF25DC95}">
  <sheetPr>
    <tabColor theme="0"/>
  </sheetPr>
  <dimension ref="B4:I7"/>
  <sheetViews>
    <sheetView workbookViewId="0">
      <selection activeCell="F5" sqref="F5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34.44140625" style="1" customWidth="1"/>
    <col min="4" max="4" width="7.109375" style="1" bestFit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4" spans="2:9" ht="31.2" x14ac:dyDescent="0.3">
      <c r="B4" s="12" t="s">
        <v>0</v>
      </c>
      <c r="C4" s="12" t="s">
        <v>1</v>
      </c>
      <c r="D4" s="12" t="s">
        <v>2</v>
      </c>
      <c r="E4" s="13" t="s">
        <v>3</v>
      </c>
      <c r="F4" s="13" t="s">
        <v>4</v>
      </c>
      <c r="G4" s="13" t="s">
        <v>5</v>
      </c>
      <c r="H4" s="13" t="s">
        <v>6</v>
      </c>
      <c r="I4" s="13" t="s">
        <v>7</v>
      </c>
    </row>
    <row r="5" spans="2:9" x14ac:dyDescent="0.3">
      <c r="B5" s="2">
        <v>1</v>
      </c>
      <c r="C5" s="8" t="s">
        <v>12</v>
      </c>
      <c r="D5" s="2" t="s">
        <v>8</v>
      </c>
      <c r="E5" s="3">
        <v>1</v>
      </c>
      <c r="F5" s="22">
        <v>87.0595</v>
      </c>
      <c r="G5" s="10">
        <f t="shared" ref="G5" si="0">+F5*E5</f>
        <v>87.0595</v>
      </c>
      <c r="H5" s="4">
        <f>G5*0.2</f>
        <v>17.411899999999999</v>
      </c>
      <c r="I5" s="4">
        <f>G5+H5</f>
        <v>104.4714</v>
      </c>
    </row>
    <row r="6" spans="2:9" x14ac:dyDescent="0.3">
      <c r="C6" s="5"/>
      <c r="E6" s="7"/>
    </row>
    <row r="7" spans="2:9" x14ac:dyDescent="0.3">
      <c r="C7" s="9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4291-B797-4418-A7E1-55A31AB0F9E9}">
  <sheetPr>
    <tabColor theme="0"/>
  </sheetPr>
  <dimension ref="B4:I7"/>
  <sheetViews>
    <sheetView workbookViewId="0">
      <selection activeCell="D21" sqref="D21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34.44140625" style="1" customWidth="1"/>
    <col min="4" max="4" width="7.109375" style="1" bestFit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4" spans="2:9" ht="31.2" x14ac:dyDescent="0.3">
      <c r="B4" s="12" t="s">
        <v>0</v>
      </c>
      <c r="C4" s="12" t="s">
        <v>1</v>
      </c>
      <c r="D4" s="12" t="s">
        <v>2</v>
      </c>
      <c r="E4" s="13" t="s">
        <v>3</v>
      </c>
      <c r="F4" s="13" t="s">
        <v>4</v>
      </c>
      <c r="G4" s="13" t="s">
        <v>5</v>
      </c>
      <c r="H4" s="13" t="s">
        <v>6</v>
      </c>
      <c r="I4" s="13" t="s">
        <v>7</v>
      </c>
    </row>
    <row r="5" spans="2:9" x14ac:dyDescent="0.3">
      <c r="B5" s="2">
        <v>1</v>
      </c>
      <c r="C5" s="8" t="s">
        <v>12</v>
      </c>
      <c r="D5" s="2" t="s">
        <v>8</v>
      </c>
      <c r="E5" s="3">
        <v>144</v>
      </c>
      <c r="F5" s="22">
        <v>87.0595</v>
      </c>
      <c r="G5" s="10">
        <f t="shared" ref="G5" si="0">+F5*E5</f>
        <v>12536.567999999999</v>
      </c>
      <c r="H5" s="4">
        <f>G5*0.2</f>
        <v>2507.3136</v>
      </c>
      <c r="I5" s="4">
        <f>G5+H5</f>
        <v>15043.881599999999</v>
      </c>
    </row>
    <row r="6" spans="2:9" x14ac:dyDescent="0.3">
      <c r="C6" s="5"/>
      <c r="E6" s="7"/>
    </row>
    <row r="7" spans="2:9" x14ac:dyDescent="0.3">
      <c r="C7" s="9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4" ma:contentTypeDescription="Create a new document." ma:contentTypeScope="" ma:versionID="963aaeff38607a08fc92dc6c94caf2f4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f1b4d21a91a1adc62f9deb2643480a5c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41A56D-52CF-48B6-BB94-FB16CB79A59A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CD4D4648-D695-41D4-9BA4-78042D21D9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8CC920-347B-4470-89FD-2648FCF5C1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Капацитет ТРУД</vt:lpstr>
      <vt:lpstr>Капацитет БЕРУС</vt:lpstr>
      <vt:lpstr>Капацитет Доминекс</vt:lpstr>
      <vt:lpstr>Капацитет Тенекс С</vt:lpstr>
      <vt:lpstr>Капацитет Декотекс</vt:lpstr>
      <vt:lpstr>Капацитет Нова Пауър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dcterms:created xsi:type="dcterms:W3CDTF">2020-04-03T06:22:14Z</dcterms:created>
  <dcterms:modified xsi:type="dcterms:W3CDTF">2023-10-12T08:46:20Z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