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3/DEKEMVRI_2023/Фактури/Топлофикаций/ДРУГИ КЛИЕНТИ/"/>
    </mc:Choice>
  </mc:AlternateContent>
  <xr:revisionPtr revIDLastSave="107" documentId="8_{C53AE812-67EA-4FD0-AB09-2EAF2AE75CBA}" xr6:coauthVersionLast="47" xr6:coauthVersionMax="47" xr10:uidLastSave="{6A253B0B-44F7-499A-BD3C-07D61BE08EDC}"/>
  <bookViews>
    <workbookView xWindow="-108" yWindow="-108" windowWidth="23256" windowHeight="12576" xr2:uid="{CBC894AC-F88C-485F-9F4B-AE48AF23D01E}"/>
  </bookViews>
  <sheets>
    <sheet name="РВД 1-во плащан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E7" i="1"/>
  <c r="E8" i="1"/>
  <c r="E9" i="1"/>
  <c r="G9" i="1"/>
  <c r="E6" i="1"/>
  <c r="E5" i="1"/>
  <c r="H9" i="1" l="1"/>
  <c r="I9" i="1" s="1"/>
  <c r="G8" i="1"/>
  <c r="H8" i="1" l="1"/>
  <c r="I8" i="1" s="1"/>
  <c r="G7" i="1"/>
  <c r="G6" i="1"/>
  <c r="G5" i="1"/>
  <c r="G4" i="1"/>
  <c r="H4" i="1" l="1"/>
  <c r="I4" i="1" s="1"/>
  <c r="H5" i="1"/>
  <c r="I5" i="1" s="1"/>
  <c r="H6" i="1"/>
  <c r="I6" i="1" s="1"/>
  <c r="H7" i="1"/>
  <c r="I7" i="1" s="1"/>
</calcChain>
</file>

<file path=xl/sharedStrings.xml><?xml version="1.0" encoding="utf-8"?>
<sst xmlns="http://schemas.openxmlformats.org/spreadsheetml/2006/main" count="20" uniqueCount="15">
  <si>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</si>
  <si>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</si>
  <si>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</si>
  <si>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</si>
  <si>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</si>
  <si>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</si>
  <si>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Стойност с ДДС</t>
  </si>
  <si>
    <t>MWh</t>
  </si>
  <si>
    <t>ДДС 20%</t>
  </si>
  <si>
    <t xml:space="preserve">Осигурен годишен капацитет </t>
  </si>
  <si>
    <t xml:space="preserve">Осигурен тримесечен капацитет </t>
  </si>
  <si>
    <t xml:space="preserve">Осигурен месечен капацитет </t>
  </si>
  <si>
    <t>Доставка на природен газ м.Декември 2023 1-во  плащане 50%</t>
  </si>
  <si>
    <t>Търговска надбавка за доставка на природен газ м. Декември 2023 1-во  плащане 50%</t>
  </si>
  <si>
    <t>Пренос на природен газ м. Декември 2023 1-во  плащане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</si>
</sst>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8"/>
      <color rgb="FF212529"/>
      <name val="Arial"/>
      <family val="2"/>
      <charset val="204"/>
    </font>
    <font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wrapText="1"/>
    </xf>
    <xf numFmtId="164" fontId="1" fillId="0" borderId="2" xfId="0" applyNumberFormat="1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0" fontId="3" fillId="0" borderId="0" xfId="0" applyFont="1"/>
    <xf numFmtId="0" fontId="1" fillId="3" borderId="2" xfId="0" applyFont="1" applyFill="1" applyBorder="1" applyAlignment="1">
      <alignment horizontal="left" wrapText="1"/>
    </xf>
    <xf numFmtId="2" fontId="1" fillId="0" borderId="2" xfId="0" applyNumberFormat="1" applyFont="1" applyBorder="1" applyAlignment="1">
      <alignment horizontal="center" vertical="center"/>
    </xf>
    <xf numFmtId="2" fontId="1" fillId="0" borderId="0" xfId="0" applyNumberFormat="1" applyFont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wrapText="1"/>
    </xf>
    <xf numFmtId="164" fontId="1" fillId="0" borderId="3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0" fontId="4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wrapText="1"/>
    </xf>
    <xf numFmtId="164" fontId="4" fillId="3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Border="1" applyAlignment="1">
      <alignment horizontal="center" vertical="center"/>
    </xf>
    <xf numFmtId="165" fontId="4" fillId="3" borderId="2" xfId="0" applyNumberFormat="1" applyFont="1" applyFill="1" applyBorder="1" applyAlignment="1">
      <alignment horizontal="center" vertic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D768-F103-47A0-8CC5-069D12A5AF63}">
  <sheetPr>
    <tabColor theme="0"/>
  </sheetPr>
  <dimension ref="A3:J10"/>
  <sheetViews>
    <sheetView tabSelected="1" workbookViewId="0">
      <selection activeCell="I11" sqref="I11"/>
    </sheetView>
  </sheetViews>
  <sheetFormatPr defaultRowHeight="15.6" x14ac:dyDescent="0.3"/>
  <cols>
    <col min="1" max="1" width="8.88671875" style="1"/>
    <col min="2" max="2" width="9.109375" style="1" bestFit="1" customWidth="1"/>
    <col min="3" max="3" width="40" style="1" customWidth="1"/>
    <col min="4" max="4" width="8.77734375" style="1" customWidth="1"/>
    <col min="5" max="5" width="14.44140625" style="1" customWidth="1"/>
    <col min="6" max="6" width="15.6640625" style="1" customWidth="1"/>
    <col min="7" max="7" width="12.33203125" style="1" customWidth="1"/>
    <col min="8" max="8" width="10.77734375" style="1" customWidth="1"/>
    <col min="9" max="9" width="11" style="1" bestFit="1" customWidth="1"/>
    <col min="10" max="16384" width="8.88671875" style="1"/>
  </cols>
  <sheetData>
    <row r="3" spans="1:10" ht="31.2" x14ac:dyDescent="0.3">
      <c r="B3" s="2" t="s">
        <v>0</v>
      </c>
      <c r="C3" s="2" t="s">
        <v>1</v>
      </c>
      <c r="D3" s="2" t="s">
        <v>2</v>
      </c>
      <c r="E3" s="3" t="s">
        <v>3</v>
      </c>
      <c r="F3" s="3" t="s">
        <v>4</v>
      </c>
      <c r="G3" s="3" t="s">
        <v>5</v>
      </c>
      <c r="H3" s="3" t="s">
        <v>8</v>
      </c>
      <c r="I3" s="3" t="s">
        <v>6</v>
      </c>
    </row>
    <row r="4" spans="1:10" ht="31.2" x14ac:dyDescent="0.3">
      <c r="B4" s="4">
        <v>1</v>
      </c>
      <c r="C4" s="5" t="s">
        <v>12</v>
      </c>
      <c r="D4" s="4" t="s">
        <v>7</v>
      </c>
      <c r="E4" s="6">
        <v>501</v>
      </c>
      <c r="F4" s="7">
        <v>89.58</v>
      </c>
      <c r="G4" s="8">
        <f>E4*F4</f>
        <v>44879.58</v>
      </c>
      <c r="H4" s="8">
        <f>G4*0.2</f>
        <v>8975.9160000000011</v>
      </c>
      <c r="I4" s="8">
        <f>G4+H4</f>
        <v>53855.495999999999</v>
      </c>
      <c r="J4" s="9"/>
    </row>
    <row r="5" spans="1:10" ht="46.8" x14ac:dyDescent="0.3">
      <c r="B5" s="4">
        <v>2</v>
      </c>
      <c r="C5" s="10" t="s">
        <v>13</v>
      </c>
      <c r="D5" s="4" t="s">
        <v>7</v>
      </c>
      <c r="E5" s="6">
        <f>+E4</f>
        <v>501</v>
      </c>
      <c r="F5" s="11">
        <v>0.5</v>
      </c>
      <c r="G5" s="8">
        <f t="shared" ref="G5:G7" si="0">E5*F5</f>
        <v>250.5</v>
      </c>
      <c r="H5" s="8">
        <f t="shared" ref="H5:H7" si="1">G5*0.2</f>
        <v>50.1</v>
      </c>
      <c r="I5" s="8">
        <f t="shared" ref="I5:I7" si="2">G5+H5</f>
        <v>300.60000000000002</v>
      </c>
      <c r="J5" s="12"/>
    </row>
    <row r="6" spans="1:10" ht="31.2" x14ac:dyDescent="0.3">
      <c r="B6" s="13">
        <v>3</v>
      </c>
      <c r="C6" s="14" t="s">
        <v>14</v>
      </c>
      <c r="D6" s="13" t="s">
        <v>7</v>
      </c>
      <c r="E6" s="15">
        <f>+E4</f>
        <v>501</v>
      </c>
      <c r="F6" s="16">
        <v>0.52290000000000003</v>
      </c>
      <c r="G6" s="17">
        <f t="shared" si="0"/>
        <v>261.97290000000004</v>
      </c>
      <c r="H6" s="17">
        <f t="shared" si="1"/>
        <v>52.394580000000012</v>
      </c>
      <c r="I6" s="17">
        <f t="shared" si="2"/>
        <v>314.36748000000006</v>
      </c>
      <c r="J6" s="12"/>
    </row>
    <row r="7" spans="1:10" x14ac:dyDescent="0.3">
      <c r="A7" s="18"/>
      <c r="B7" s="19">
        <v>4</v>
      </c>
      <c r="C7" s="20" t="s">
        <v>9</v>
      </c>
      <c r="D7" s="19" t="s">
        <v>7</v>
      </c>
      <c r="E7" s="21">
        <f>3*31</f>
        <v>93</v>
      </c>
      <c r="F7" s="22">
        <v>0.82769999999999999</v>
      </c>
      <c r="G7" s="8">
        <f t="shared" si="0"/>
        <v>76.976100000000002</v>
      </c>
      <c r="H7" s="8">
        <f t="shared" si="1"/>
        <v>15.395220000000002</v>
      </c>
      <c r="I7" s="8">
        <f t="shared" si="2"/>
        <v>92.371319999999997</v>
      </c>
    </row>
    <row r="8" spans="1:10" x14ac:dyDescent="0.3">
      <c r="B8" s="19">
        <v>5</v>
      </c>
      <c r="C8" s="20" t="s">
        <v>10</v>
      </c>
      <c r="D8" s="19" t="s">
        <v>7</v>
      </c>
      <c r="E8" s="21">
        <f>11*31</f>
        <v>341</v>
      </c>
      <c r="F8" s="22">
        <v>1.2447315217391304</v>
      </c>
      <c r="G8" s="8">
        <f t="shared" ref="G8" si="3">E8*F8</f>
        <v>424.45344891304347</v>
      </c>
      <c r="H8" s="8">
        <f t="shared" ref="H8" si="4">G8*0.2</f>
        <v>84.890689782608703</v>
      </c>
      <c r="I8" s="8">
        <f t="shared" ref="I8" si="5">G8+H8</f>
        <v>509.34413869565219</v>
      </c>
    </row>
    <row r="9" spans="1:10" x14ac:dyDescent="0.3">
      <c r="B9" s="19">
        <v>6</v>
      </c>
      <c r="C9" s="20" t="s">
        <v>11</v>
      </c>
      <c r="D9" s="19" t="s">
        <v>7</v>
      </c>
      <c r="E9" s="21">
        <f>19*31</f>
        <v>589</v>
      </c>
      <c r="F9" s="23">
        <v>1.6409</v>
      </c>
      <c r="G9" s="8">
        <f t="shared" ref="G9" si="6">E9*F9</f>
        <v>966.49009999999998</v>
      </c>
      <c r="H9" s="8">
        <f t="shared" ref="H9" si="7">G9*0.2</f>
        <v>193.29802000000001</v>
      </c>
      <c r="I9" s="8">
        <f t="shared" ref="I9" si="8">G9+H9</f>
        <v>1159.7881199999999</v>
      </c>
    </row>
    <row r="10" spans="1:10" x14ac:dyDescent="0.3">
      <c r="I10" s="24">
        <f>SUM(I4:I9)</f>
        <v>56231.967058695649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72fde2d-b807-4537-b4b0-8b27d7e9d203">
      <Terms xmlns="http://schemas.microsoft.com/office/infopath/2007/PartnerControls"/>
    </lcf76f155ced4ddcb4097134ff3c332f>
    <TaxCatchAll xmlns="d4da30f3-d450-42f3-a305-6a1de303da5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4" ma:contentTypeDescription="Create a new document." ma:contentTypeScope="" ma:versionID="963aaeff38607a08fc92dc6c94caf2f4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f1b4d21a91a1adc62f9deb2643480a5c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E22362-F246-4F9B-9113-687FD8A384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EAF46D-2C60-478F-B38F-38C8483E6899}">
  <ds:schemaRefs>
    <ds:schemaRef ds:uri="http://schemas.microsoft.com/office/2006/metadata/properties"/>
    <ds:schemaRef ds:uri="http://schemas.microsoft.com/office/infopath/2007/PartnerControls"/>
    <ds:schemaRef ds:uri="f72fde2d-b807-4537-b4b0-8b27d7e9d203"/>
    <ds:schemaRef ds:uri="d4da30f3-d450-42f3-a305-6a1de303da54"/>
  </ds:schemaRefs>
</ds:datastoreItem>
</file>

<file path=customXml/itemProps3.xml><?xml version="1.0" encoding="utf-8"?>
<ds:datastoreItem xmlns:ds="http://schemas.openxmlformats.org/officeDocument/2006/customXml" ds:itemID="{E5D65BD5-74EA-48BF-8038-8643B3D7E2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РВД 1-во плащане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Ivanova</dc:creator>
  <cp:lastModifiedBy>Backoffice</cp:lastModifiedBy>
  <dcterms:created xsi:type="dcterms:W3CDTF">2023-03-10T11:39:09Z</dcterms:created>
  <dcterms:modified xsi:type="dcterms:W3CDTF">2023-12-15T14:34:04Z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0x0101005663273EF680CE46A9BB227905110AE3</vt:lpwstr>
  </property>
</Properties>
</file>