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5/FEVRUARI_2025/FAKTURI/Топлофикации/DRUGI_KLIENTI/Второ плащане/"/>
    </mc:Choice>
  </mc:AlternateContent>
  <xr:revisionPtr revIDLastSave="638" documentId="13_ncr:1_{22211FAB-D5FA-419A-9AA0-FEFA41CB047F}" xr6:coauthVersionLast="47" xr6:coauthVersionMax="47" xr10:uidLastSave="{81668DC1-C730-46A0-9275-9E7FC7CF891D}"/>
  <bookViews>
    <workbookView xWindow="-120" yWindow="-120" windowWidth="29040" windowHeight="15840" tabRatio="897" activeTab="6" xr2:uid="{D93E4178-CC31-4D87-86F4-CC1B2ECB3685}"/>
  </bookViews>
  <sheets>
    <sheet name="Ав.плащане Берус" sheetId="34" r:id="rId1"/>
    <sheet name="Ав.плащане Бултекс 1" sheetId="27" r:id="rId2"/>
    <sheet name="Ав.плащане ЛКМК" sheetId="35" r:id="rId3"/>
    <sheet name="Ав.плащане Булмашинари" sheetId="36" r:id="rId4"/>
    <sheet name="Ав.плащане Алуком" sheetId="12" r:id="rId5"/>
    <sheet name="Ав.плащане Илинден " sheetId="38" r:id="rId6"/>
    <sheet name="Ав.плащане ВАПТЕХ" sheetId="4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36" l="1"/>
  <c r="E4" i="34"/>
  <c r="G4" i="34" s="1"/>
  <c r="G4" i="36"/>
  <c r="H4" i="36" s="1"/>
  <c r="I4" i="36" s="1"/>
  <c r="G4" i="40"/>
  <c r="G4" i="35"/>
  <c r="H4" i="35" s="1"/>
  <c r="I4" i="35" s="1"/>
  <c r="G4" i="38"/>
  <c r="H4" i="40" l="1"/>
  <c r="I4" i="40" s="1"/>
  <c r="H4" i="38"/>
  <c r="I4" i="38" s="1"/>
  <c r="H4" i="34"/>
  <c r="I4" i="34" s="1"/>
  <c r="G4" i="27" l="1"/>
  <c r="H4" i="27" l="1"/>
  <c r="I4" i="27" s="1"/>
  <c r="G4" i="12" l="1"/>
  <c r="H4" i="12" s="1"/>
  <c r="I4" i="12" l="1"/>
</calcChain>
</file>

<file path=xl/sharedStrings.xml><?xml version="1.0" encoding="utf-8"?>
<sst xmlns="http://schemas.openxmlformats.org/spreadsheetml/2006/main" count="78" uniqueCount="18">
  <si>
    <t>№</t>
  </si>
  <si>
    <t>Стока/Услуга</t>
  </si>
  <si>
    <t>Мярка</t>
  </si>
  <si>
    <t xml:space="preserve">Количество </t>
  </si>
  <si>
    <t>Ед. цена без ДДС</t>
  </si>
  <si>
    <t>Стойност в лева</t>
  </si>
  <si>
    <t>ДДС</t>
  </si>
  <si>
    <t>Стойност с ДДС</t>
  </si>
  <si>
    <t>MWh</t>
  </si>
  <si>
    <t>Алуком</t>
  </si>
  <si>
    <t xml:space="preserve"> Бултекс 1</t>
  </si>
  <si>
    <t>БЕРУС</t>
  </si>
  <si>
    <t>Булмашинари</t>
  </si>
  <si>
    <t>ЛКМК</t>
  </si>
  <si>
    <t>ИЛИНДЕН</t>
  </si>
  <si>
    <t>ВАПТЕХ ЕАД</t>
  </si>
  <si>
    <t>Авансово плащане 50% - доставка на природен газ 01.02.-28.02.2025</t>
  </si>
  <si>
    <t xml:space="preserve">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</si>
</sst>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0"/>
  </numFmts>
  <fonts count="5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/>
    <xf numFmtId="165" fontId="2" fillId="0" borderId="0" xfId="0" applyNumberFormat="1" applyFont="1"/>
    <xf numFmtId="0" fontId="2" fillId="3" borderId="0" xfId="0" applyFont="1" applyFill="1"/>
    <xf numFmtId="4" fontId="2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wrapText="1"/>
    </xf>
    <xf numFmtId="2" fontId="4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4A3DD-53E7-428B-AA48-7AE9F97F0121}">
  <sheetPr>
    <tabColor theme="0"/>
  </sheetPr>
  <dimension ref="B2:I4"/>
  <sheetViews>
    <sheetView workbookViewId="0">
      <selection activeCell="A5" sqref="A5:XFD5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11</v>
      </c>
    </row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0">
        <v>1</v>
      </c>
      <c r="C4" s="8" t="s">
        <v>16</v>
      </c>
      <c r="D4" s="10" t="s">
        <v>8</v>
      </c>
      <c r="E4" s="11">
        <f>9.8/2</f>
        <v>4.9000000000000004</v>
      </c>
      <c r="F4" s="9">
        <v>99.34</v>
      </c>
      <c r="G4" s="7">
        <f>+E4*F4</f>
        <v>486.76600000000008</v>
      </c>
      <c r="H4" s="7">
        <f>+G4*0.2</f>
        <v>97.353200000000015</v>
      </c>
      <c r="I4" s="7">
        <f>G4+H4</f>
        <v>584.11920000000009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1AE3-6FDA-4F48-87B1-7F5BDDDE23EA}">
  <sheetPr>
    <tabColor theme="0"/>
  </sheetPr>
  <dimension ref="B2:I10"/>
  <sheetViews>
    <sheetView workbookViewId="0">
      <selection activeCell="A5" sqref="A5:XFD5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10</v>
      </c>
    </row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0">
        <v>1</v>
      </c>
      <c r="C4" s="8" t="s">
        <v>16</v>
      </c>
      <c r="D4" s="10" t="s">
        <v>8</v>
      </c>
      <c r="E4" s="11">
        <v>29</v>
      </c>
      <c r="F4" s="9">
        <v>99.34</v>
      </c>
      <c r="G4" s="7">
        <f>+E4*F4</f>
        <v>2880.86</v>
      </c>
      <c r="H4" s="7">
        <f>+G4*0.2</f>
        <v>576.17200000000003</v>
      </c>
      <c r="I4" s="7">
        <f>G4+H4</f>
        <v>3457.0320000000002</v>
      </c>
    </row>
    <row r="5" spans="2:9" x14ac:dyDescent="0.25">
      <c r="C5" s="6"/>
    </row>
    <row r="10" spans="2:9" x14ac:dyDescent="0.25">
      <c r="G10" s="3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A7D4-7982-492F-9BD7-C2CD21319329}">
  <sheetPr>
    <tabColor theme="0"/>
  </sheetPr>
  <dimension ref="B2:I5"/>
  <sheetViews>
    <sheetView topLeftCell="A2" workbookViewId="0">
      <selection activeCell="F4" sqref="F4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13</v>
      </c>
    </row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0">
        <v>1</v>
      </c>
      <c r="C4" s="8" t="s">
        <v>16</v>
      </c>
      <c r="D4" s="10" t="s">
        <v>8</v>
      </c>
      <c r="E4" s="11">
        <v>43</v>
      </c>
      <c r="F4" s="9">
        <v>99.34</v>
      </c>
      <c r="G4" s="7">
        <f>+F4*E4</f>
        <v>4271.62</v>
      </c>
      <c r="H4" s="7">
        <f>+G4*0.2</f>
        <v>854.32400000000007</v>
      </c>
      <c r="I4" s="7">
        <f>+G4+H4</f>
        <v>5125.9439999999995</v>
      </c>
    </row>
    <row r="5" spans="2:9" x14ac:dyDescent="0.25">
      <c r="C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357AA-5F6D-4FE7-A0EC-D84ABC1FF21B}">
  <sheetPr>
    <tabColor theme="0"/>
  </sheetPr>
  <dimension ref="B2:I5"/>
  <sheetViews>
    <sheetView topLeftCell="A2" workbookViewId="0">
      <selection activeCell="F4" sqref="F4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12</v>
      </c>
    </row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0">
        <v>1</v>
      </c>
      <c r="C4" s="8" t="s">
        <v>16</v>
      </c>
      <c r="D4" s="10" t="s">
        <v>8</v>
      </c>
      <c r="E4" s="11">
        <f>57.92/2</f>
        <v>28.96</v>
      </c>
      <c r="F4" s="9">
        <v>99.34</v>
      </c>
      <c r="G4" s="7">
        <f>+F4*E4</f>
        <v>2876.8864000000003</v>
      </c>
      <c r="H4" s="7">
        <f>+G4*0.2</f>
        <v>575.37728000000004</v>
      </c>
      <c r="I4" s="7">
        <f>+G4+H4</f>
        <v>3452.2636800000005</v>
      </c>
    </row>
    <row r="5" spans="2:9" x14ac:dyDescent="0.25">
      <c r="C5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D1CA-CBFB-4048-B82D-77BF766CD21A}">
  <sheetPr>
    <tabColor theme="0"/>
  </sheetPr>
  <dimension ref="B2:I6"/>
  <sheetViews>
    <sheetView workbookViewId="0">
      <selection activeCell="A5" sqref="A5:XFD5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9</v>
      </c>
    </row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0">
        <v>1</v>
      </c>
      <c r="C4" s="8" t="s">
        <v>16</v>
      </c>
      <c r="D4" s="10" t="s">
        <v>8</v>
      </c>
      <c r="E4" s="11">
        <v>30</v>
      </c>
      <c r="F4" s="9">
        <v>99.34</v>
      </c>
      <c r="G4" s="7">
        <f>+E4*F4</f>
        <v>2980.2000000000003</v>
      </c>
      <c r="H4" s="7">
        <f>+G4*0.2</f>
        <v>596.04000000000008</v>
      </c>
      <c r="I4" s="7">
        <f>G4+H4</f>
        <v>3576.2400000000002</v>
      </c>
    </row>
    <row r="5" spans="2:9" x14ac:dyDescent="0.25">
      <c r="C5" s="4"/>
      <c r="E5" s="5"/>
      <c r="I5" s="12"/>
    </row>
    <row r="6" spans="2:9" x14ac:dyDescent="0.25">
      <c r="C6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B2006-81AC-49F3-9C8D-CB98F73A7346}">
  <sheetPr>
    <tabColor theme="0"/>
  </sheetPr>
  <dimension ref="B2:I4"/>
  <sheetViews>
    <sheetView workbookViewId="0">
      <selection activeCell="A5" sqref="A5:XFD5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14</v>
      </c>
    </row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0">
        <v>1</v>
      </c>
      <c r="C4" s="8" t="s">
        <v>16</v>
      </c>
      <c r="D4" s="10" t="s">
        <v>8</v>
      </c>
      <c r="E4" s="11">
        <v>12.5</v>
      </c>
      <c r="F4" s="9">
        <v>99.34</v>
      </c>
      <c r="G4" s="7">
        <f>+E4*F4</f>
        <v>1241.75</v>
      </c>
      <c r="H4" s="7">
        <f>+G4*0.2</f>
        <v>248.35000000000002</v>
      </c>
      <c r="I4" s="7">
        <f>G4+H4</f>
        <v>1490.1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23699-C0F3-4EB0-BC78-86E977C149B8}">
  <sheetPr>
    <tabColor theme="0"/>
  </sheetPr>
  <dimension ref="B2:I4"/>
  <sheetViews>
    <sheetView tabSelected="1" workbookViewId="0">
      <selection activeCell="C12" sqref="C12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15</v>
      </c>
    </row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0">
        <v>1</v>
      </c>
      <c r="C4" s="8" t="s">
        <v>16</v>
      </c>
      <c r="D4" s="10" t="s">
        <v>8</v>
      </c>
      <c r="E4" s="11">
        <v>140</v>
      </c>
      <c r="F4" s="9">
        <v>99.34</v>
      </c>
      <c r="G4" s="7">
        <f>+E4*F4</f>
        <v>13907.6</v>
      </c>
      <c r="H4" s="7">
        <f>+G4*0.2</f>
        <v>2781.5200000000004</v>
      </c>
      <c r="I4" s="7">
        <f>G4+H4</f>
        <v>16689.120000000003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41A56D-52CF-48B6-BB94-FB16CB79A59A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2.xml><?xml version="1.0" encoding="utf-8"?>
<ds:datastoreItem xmlns:ds="http://schemas.openxmlformats.org/officeDocument/2006/customXml" ds:itemID="{AC54BA05-93F6-4E83-8EF7-D58221135D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4D4648-D695-41D4-9BA4-78042D21D9D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Ав.плащане Берус</vt:lpstr>
      <vt:lpstr>Ав.плащане Бултекс 1</vt:lpstr>
      <vt:lpstr>Ав.плащане ЛКМК</vt:lpstr>
      <vt:lpstr>Ав.плащане Булмашинари</vt:lpstr>
      <vt:lpstr>Ав.плащане Алуком</vt:lpstr>
      <vt:lpstr>Ав.плащане Илинден </vt:lpstr>
      <vt:lpstr>Ав.плащане ВАПТЕХ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Aneta Ivanova</cp:lastModifiedBy>
  <dcterms:created xsi:type="dcterms:W3CDTF">2020-04-03T06:22:14Z</dcterms:created>
  <dcterms:modified xsi:type="dcterms:W3CDTF">2025-02-20T07:26:56Z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