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5" yWindow="120" windowWidth="16665" windowHeight="9810" activeTab="3"/>
  </bookViews>
  <sheets>
    <sheet name="м 10" sheetId="1" r:id="rId1"/>
    <sheet name="01-10.10" sheetId="2" r:id="rId2"/>
    <sheet name="11-20.10" sheetId="10" r:id="rId3"/>
    <sheet name="21-30.10" sheetId="9" r:id="rId4"/>
    <sheet name="ВПТ" sheetId="8" r:id="rId5"/>
  </sheets>
  <calcPr calcId="114210"/>
</workbook>
</file>

<file path=xl/calcChain.xml><?xml version="1.0" encoding="utf-8"?>
<calcChain xmlns="http://schemas.openxmlformats.org/spreadsheetml/2006/main">
  <c r="G18" i="9"/>
  <c r="G17"/>
  <c r="G14"/>
  <c r="G13"/>
  <c r="G12"/>
  <c r="G9"/>
  <c r="G10"/>
  <c r="G11"/>
  <c r="G15"/>
  <c r="G9" i="1"/>
  <c r="G7" i="2"/>
  <c r="G8"/>
  <c r="G9"/>
  <c r="G7" i="1"/>
  <c r="F10" i="8"/>
  <c r="G11" i="10"/>
  <c r="F11" i="8"/>
  <c r="G7" i="10"/>
  <c r="G8"/>
  <c r="G9"/>
  <c r="G11" i="2"/>
</calcChain>
</file>

<file path=xl/sharedStrings.xml><?xml version="1.0" encoding="utf-8"?>
<sst xmlns="http://schemas.openxmlformats.org/spreadsheetml/2006/main" count="114" uniqueCount="36">
  <si>
    <t>Клиент</t>
  </si>
  <si>
    <t>ТОПЛОФИКАЦИЯ ВРАЦА ЕАД</t>
  </si>
  <si>
    <t>№</t>
  </si>
  <si>
    <t>година</t>
  </si>
  <si>
    <t>Стока/Услуга</t>
  </si>
  <si>
    <t>Мярка</t>
  </si>
  <si>
    <t>Ед. цена без ДДС</t>
  </si>
  <si>
    <t>Стойност в лева</t>
  </si>
  <si>
    <t>MWh</t>
  </si>
  <si>
    <t>Договор № ТИ 0106/0057 от 30.09.2019г.;</t>
  </si>
  <si>
    <t>Стойност без ДДС</t>
  </si>
  <si>
    <t>Стойност с  ДДС</t>
  </si>
  <si>
    <t xml:space="preserve"> СПРАВКА към фактура</t>
  </si>
  <si>
    <t xml:space="preserve">               /трите имена и подпис/</t>
  </si>
  <si>
    <t>ПРИЕЛ:.............................................................................      ПРЕДАЛ:инж.Стоян Иванов Николов.........................</t>
  </si>
  <si>
    <t xml:space="preserve">Количество </t>
  </si>
  <si>
    <t xml:space="preserve">освободени количества от акциз </t>
  </si>
  <si>
    <t>GJ</t>
  </si>
  <si>
    <t>Количество</t>
  </si>
  <si>
    <t xml:space="preserve">Пренос природен газ </t>
  </si>
  <si>
    <t>Пренос природен газ</t>
  </si>
  <si>
    <t xml:space="preserve">Пренос на природен газ </t>
  </si>
  <si>
    <t>Неприетите/надвзети количества по чл19 от Дотовора</t>
  </si>
  <si>
    <t xml:space="preserve">Доставка на природен газ на линия C102P01 </t>
  </si>
  <si>
    <t xml:space="preserve">Доставка на природен газ на линия C104P01 </t>
  </si>
  <si>
    <t xml:space="preserve">Доставка на природен газ на линия C102P01 за период </t>
  </si>
  <si>
    <t xml:space="preserve">Доставка на природен газ на линия C104P01 за период </t>
  </si>
  <si>
    <t xml:space="preserve">капацитет годишен </t>
  </si>
  <si>
    <t xml:space="preserve">             ПРИЕЛ:.............................................................................      ПРЕДАЛ:Даниела Христова Жаркова - Николова</t>
  </si>
  <si>
    <t>ПРИЕЛ:.............................................................................      ПРЕДАЛ:Даниела Христова Жаркова - Николова</t>
  </si>
  <si>
    <t xml:space="preserve">разходи по чл 18 от дог </t>
  </si>
  <si>
    <t>бр</t>
  </si>
  <si>
    <t>дневен капацитет</t>
  </si>
  <si>
    <t>превишен капацитет</t>
  </si>
  <si>
    <t>капацитет в рамките на деня</t>
  </si>
  <si>
    <t xml:space="preserve">акциз за стопански нужди </t>
  </si>
</sst>
</file>

<file path=xl/styles.xml><?xml version="1.0" encoding="utf-8"?>
<styleSheet xmlns="http://schemas.openxmlformats.org/spreadsheetml/2006/main">
  <numFmts count="5">
    <numFmt numFmtId="44" formatCode="_-* #,##0.00\ &quot;лв.&quot;_-;\-* #,##0.00\ &quot;лв.&quot;_-;_-* &quot;-&quot;??\ &quot;лв.&quot;_-;_-@_-"/>
    <numFmt numFmtId="164" formatCode="0.000"/>
    <numFmt numFmtId="165" formatCode="0.0000"/>
    <numFmt numFmtId="166" formatCode="0.00000"/>
    <numFmt numFmtId="167" formatCode="0.0000000"/>
  </numFmts>
  <fonts count="4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 applyAlignment="1">
      <alignment horizontal="center" wrapText="1"/>
    </xf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right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39" fontId="0" fillId="0" borderId="1" xfId="1" applyNumberFormat="1" applyFont="1" applyBorder="1" applyAlignment="1">
      <alignment horizontal="right"/>
    </xf>
    <xf numFmtId="4" fontId="0" fillId="0" borderId="1" xfId="0" applyNumberFormat="1" applyBorder="1" applyAlignment="1">
      <alignment horizontal="center"/>
    </xf>
    <xf numFmtId="39" fontId="0" fillId="0" borderId="1" xfId="1" applyNumberFormat="1" applyFont="1" applyBorder="1" applyAlignment="1"/>
    <xf numFmtId="39" fontId="0" fillId="0" borderId="1" xfId="0" applyNumberFormat="1" applyBorder="1" applyAlignment="1"/>
    <xf numFmtId="2" fontId="0" fillId="0" borderId="1" xfId="0" applyNumberFormat="1" applyBorder="1"/>
    <xf numFmtId="164" fontId="0" fillId="0" borderId="1" xfId="0" applyNumberFormat="1" applyBorder="1" applyAlignment="1">
      <alignment horizontal="right"/>
    </xf>
    <xf numFmtId="165" fontId="0" fillId="0" borderId="1" xfId="0" applyNumberFormat="1" applyBorder="1"/>
    <xf numFmtId="166" fontId="0" fillId="0" borderId="1" xfId="0" applyNumberFormat="1" applyBorder="1"/>
    <xf numFmtId="165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7" fontId="0" fillId="0" borderId="0" xfId="0" applyNumberFormat="1"/>
    <xf numFmtId="164" fontId="0" fillId="0" borderId="1" xfId="0" applyNumberFormat="1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G9" sqref="G9"/>
    </sheetView>
  </sheetViews>
  <sheetFormatPr defaultRowHeight="15"/>
  <cols>
    <col min="1" max="1" width="1.42578125" customWidth="1"/>
    <col min="2" max="2" width="8.140625" customWidth="1"/>
    <col min="3" max="3" width="41.85546875" customWidth="1"/>
    <col min="5" max="5" width="16.140625" customWidth="1"/>
    <col min="6" max="6" width="11.42578125" customWidth="1"/>
    <col min="7" max="7" width="13.85546875" bestFit="1" customWidth="1"/>
  </cols>
  <sheetData>
    <row r="1" spans="1:7" ht="15.75">
      <c r="B1" s="2" t="s">
        <v>0</v>
      </c>
      <c r="C1" s="2" t="s">
        <v>1</v>
      </c>
    </row>
    <row r="2" spans="1:7" ht="15.75">
      <c r="B2" s="2"/>
      <c r="C2" s="2"/>
      <c r="D2" s="2"/>
      <c r="E2" s="2"/>
      <c r="F2" s="2"/>
    </row>
    <row r="3" spans="1:7" ht="15.75">
      <c r="C3" s="9" t="s">
        <v>12</v>
      </c>
      <c r="D3" s="3" t="s">
        <v>2</v>
      </c>
      <c r="E3" s="4">
        <v>3000000979</v>
      </c>
      <c r="F3" s="7">
        <v>44474</v>
      </c>
      <c r="G3" s="8" t="s">
        <v>3</v>
      </c>
    </row>
    <row r="6" spans="1:7" ht="30">
      <c r="B6" s="5" t="s">
        <v>2</v>
      </c>
      <c r="C6" s="5" t="s">
        <v>4</v>
      </c>
      <c r="D6" s="5" t="s">
        <v>5</v>
      </c>
      <c r="E6" s="1" t="s">
        <v>15</v>
      </c>
      <c r="F6" s="10" t="s">
        <v>6</v>
      </c>
      <c r="G6" s="6" t="s">
        <v>7</v>
      </c>
    </row>
    <row r="7" spans="1:7">
      <c r="B7" s="5">
        <v>1</v>
      </c>
      <c r="C7" s="5" t="s">
        <v>27</v>
      </c>
      <c r="D7" s="5" t="s">
        <v>8</v>
      </c>
      <c r="E7" s="23">
        <v>90</v>
      </c>
      <c r="F7" s="10">
        <v>61.738908299999999</v>
      </c>
      <c r="G7" s="21">
        <f>E7*F7</f>
        <v>5556.5017470000003</v>
      </c>
    </row>
    <row r="8" spans="1:7">
      <c r="B8" s="5"/>
      <c r="C8" s="11" t="s">
        <v>10</v>
      </c>
      <c r="D8" s="5"/>
      <c r="E8" s="6"/>
      <c r="F8" s="5"/>
      <c r="G8" s="15">
        <v>5556.5</v>
      </c>
    </row>
    <row r="9" spans="1:7">
      <c r="B9" s="5"/>
      <c r="C9" s="11" t="s">
        <v>11</v>
      </c>
      <c r="D9" s="5"/>
      <c r="E9" s="6"/>
      <c r="F9" s="5"/>
      <c r="G9" s="13">
        <f>G8*1.2</f>
        <v>6667.8</v>
      </c>
    </row>
    <row r="11" spans="1:7">
      <c r="B11" t="s">
        <v>9</v>
      </c>
    </row>
    <row r="13" spans="1:7">
      <c r="A13" t="s">
        <v>28</v>
      </c>
    </row>
    <row r="14" spans="1:7">
      <c r="B14" t="s">
        <v>13</v>
      </c>
    </row>
  </sheetData>
  <phoneticPr fontId="0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G11" sqref="G11"/>
    </sheetView>
  </sheetViews>
  <sheetFormatPr defaultRowHeight="15"/>
  <cols>
    <col min="1" max="1" width="0.7109375" customWidth="1"/>
    <col min="3" max="3" width="42.7109375" customWidth="1"/>
    <col min="4" max="4" width="10.28515625" customWidth="1"/>
    <col min="5" max="5" width="15.42578125" customWidth="1"/>
    <col min="6" max="6" width="12.140625" customWidth="1"/>
    <col min="7" max="7" width="17.140625" customWidth="1"/>
  </cols>
  <sheetData>
    <row r="1" spans="1:7" ht="15.75">
      <c r="B1" s="2" t="s">
        <v>0</v>
      </c>
      <c r="C1" s="2" t="s">
        <v>1</v>
      </c>
    </row>
    <row r="2" spans="1:7" ht="15.75">
      <c r="B2" s="2"/>
      <c r="C2" s="2"/>
      <c r="D2" s="2"/>
      <c r="E2" s="2"/>
      <c r="F2" s="2"/>
    </row>
    <row r="3" spans="1:7" ht="15.75">
      <c r="C3" s="9" t="s">
        <v>12</v>
      </c>
      <c r="D3" s="3" t="s">
        <v>2</v>
      </c>
      <c r="E3" s="4">
        <v>3000000987</v>
      </c>
      <c r="F3" s="7">
        <v>44480</v>
      </c>
      <c r="G3" s="8" t="s">
        <v>3</v>
      </c>
    </row>
    <row r="6" spans="1:7" ht="30">
      <c r="B6" s="5" t="s">
        <v>2</v>
      </c>
      <c r="C6" s="5" t="s">
        <v>4</v>
      </c>
      <c r="D6" s="5" t="s">
        <v>5</v>
      </c>
      <c r="E6" s="1" t="s">
        <v>18</v>
      </c>
      <c r="F6" s="10" t="s">
        <v>6</v>
      </c>
      <c r="G6" s="6" t="s">
        <v>7</v>
      </c>
    </row>
    <row r="7" spans="1:7" ht="30">
      <c r="B7" s="5">
        <v>1</v>
      </c>
      <c r="C7" s="10" t="s">
        <v>25</v>
      </c>
      <c r="D7" s="5" t="s">
        <v>8</v>
      </c>
      <c r="E7" s="17">
        <v>307.327</v>
      </c>
      <c r="F7" s="16">
        <v>93.59</v>
      </c>
      <c r="G7" s="12">
        <f>SUM(E7*F7)</f>
        <v>28762.733930000002</v>
      </c>
    </row>
    <row r="8" spans="1:7" ht="30">
      <c r="B8" s="5">
        <v>2</v>
      </c>
      <c r="C8" s="10" t="s">
        <v>26</v>
      </c>
      <c r="D8" s="5" t="s">
        <v>8</v>
      </c>
      <c r="E8" s="17">
        <v>115.925</v>
      </c>
      <c r="F8" s="16">
        <v>93.59</v>
      </c>
      <c r="G8" s="14">
        <f>SUM(E8*F8)</f>
        <v>10849.420749999999</v>
      </c>
    </row>
    <row r="9" spans="1:7">
      <c r="B9" s="5">
        <v>3</v>
      </c>
      <c r="C9" s="10" t="s">
        <v>19</v>
      </c>
      <c r="D9" s="5" t="s">
        <v>8</v>
      </c>
      <c r="E9" s="17">
        <v>423.25200000000001</v>
      </c>
      <c r="F9" s="19">
        <v>0.69630000000000003</v>
      </c>
      <c r="G9" s="14">
        <f>E9*F9</f>
        <v>294.71036760000004</v>
      </c>
    </row>
    <row r="10" spans="1:7">
      <c r="B10" s="5"/>
      <c r="C10" s="11" t="s">
        <v>10</v>
      </c>
      <c r="D10" s="5"/>
      <c r="E10" s="6"/>
      <c r="F10" s="5"/>
      <c r="G10" s="15">
        <v>39906.86</v>
      </c>
    </row>
    <row r="11" spans="1:7">
      <c r="B11" s="5"/>
      <c r="C11" s="11" t="s">
        <v>11</v>
      </c>
      <c r="D11" s="5"/>
      <c r="E11" s="6"/>
      <c r="F11" s="5"/>
      <c r="G11" s="13">
        <f>G10*1.2</f>
        <v>47888.231999999996</v>
      </c>
    </row>
    <row r="13" spans="1:7">
      <c r="B13" t="s">
        <v>9</v>
      </c>
    </row>
    <row r="16" spans="1:7">
      <c r="A16" t="s">
        <v>29</v>
      </c>
    </row>
    <row r="17" spans="2:2">
      <c r="B17" t="s">
        <v>13</v>
      </c>
    </row>
  </sheetData>
  <phoneticPr fontId="0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G11" sqref="G11"/>
    </sheetView>
  </sheetViews>
  <sheetFormatPr defaultRowHeight="15"/>
  <cols>
    <col min="1" max="1" width="2" customWidth="1"/>
    <col min="2" max="2" width="6.85546875" customWidth="1"/>
    <col min="3" max="3" width="44" customWidth="1"/>
    <col min="5" max="5" width="13.85546875" customWidth="1"/>
    <col min="6" max="6" width="12.5703125" customWidth="1"/>
    <col min="7" max="7" width="17.140625" customWidth="1"/>
  </cols>
  <sheetData>
    <row r="1" spans="1:7" ht="15.75">
      <c r="B1" s="2" t="s">
        <v>0</v>
      </c>
      <c r="C1" s="2" t="s">
        <v>1</v>
      </c>
    </row>
    <row r="2" spans="1:7" ht="15.75">
      <c r="B2" s="2"/>
      <c r="C2" s="2"/>
      <c r="D2" s="2"/>
      <c r="E2" s="2"/>
      <c r="F2" s="2"/>
    </row>
    <row r="3" spans="1:7" ht="15.75">
      <c r="C3" s="9" t="s">
        <v>12</v>
      </c>
      <c r="D3" s="3" t="s">
        <v>2</v>
      </c>
      <c r="E3" s="4">
        <v>3000000993</v>
      </c>
      <c r="F3" s="7">
        <v>44490</v>
      </c>
      <c r="G3" s="8" t="s">
        <v>3</v>
      </c>
    </row>
    <row r="6" spans="1:7" ht="30">
      <c r="B6" s="5" t="s">
        <v>2</v>
      </c>
      <c r="C6" s="5" t="s">
        <v>4</v>
      </c>
      <c r="D6" s="5" t="s">
        <v>5</v>
      </c>
      <c r="E6" s="1" t="s">
        <v>15</v>
      </c>
      <c r="F6" s="10" t="s">
        <v>6</v>
      </c>
      <c r="G6" s="6" t="s">
        <v>7</v>
      </c>
    </row>
    <row r="7" spans="1:7">
      <c r="B7" s="5">
        <v>1</v>
      </c>
      <c r="C7" s="10" t="s">
        <v>23</v>
      </c>
      <c r="D7" s="5" t="s">
        <v>8</v>
      </c>
      <c r="E7" s="17">
        <v>771.63599999999997</v>
      </c>
      <c r="F7" s="16">
        <v>93.59</v>
      </c>
      <c r="G7" s="12">
        <f>SUM(E7*F7)</f>
        <v>72217.413239999994</v>
      </c>
    </row>
    <row r="8" spans="1:7">
      <c r="B8" s="5">
        <v>2</v>
      </c>
      <c r="C8" s="10" t="s">
        <v>24</v>
      </c>
      <c r="D8" s="5" t="s">
        <v>8</v>
      </c>
      <c r="E8" s="17">
        <v>1480.2349999999999</v>
      </c>
      <c r="F8" s="16">
        <v>93.59</v>
      </c>
      <c r="G8" s="14">
        <f>SUM(E8*F8)</f>
        <v>138535.19365</v>
      </c>
    </row>
    <row r="9" spans="1:7">
      <c r="B9" s="5">
        <v>3</v>
      </c>
      <c r="C9" s="10" t="s">
        <v>20</v>
      </c>
      <c r="D9" s="5" t="s">
        <v>8</v>
      </c>
      <c r="E9" s="17">
        <v>2251.8710000000001</v>
      </c>
      <c r="F9" s="18">
        <v>0.69630000000000003</v>
      </c>
      <c r="G9" s="14">
        <f>E9*F9</f>
        <v>1567.9777773000001</v>
      </c>
    </row>
    <row r="10" spans="1:7">
      <c r="B10" s="5"/>
      <c r="C10" s="11" t="s">
        <v>10</v>
      </c>
      <c r="D10" s="5"/>
      <c r="E10" s="6"/>
      <c r="F10" s="5"/>
      <c r="G10" s="15">
        <v>212320.58</v>
      </c>
    </row>
    <row r="11" spans="1:7">
      <c r="B11" s="5"/>
      <c r="C11" s="11" t="s">
        <v>11</v>
      </c>
      <c r="D11" s="5"/>
      <c r="E11" s="6"/>
      <c r="F11" s="5"/>
      <c r="G11" s="13">
        <f>G10*1.2</f>
        <v>254784.69599999997</v>
      </c>
    </row>
    <row r="13" spans="1:7">
      <c r="B13" t="s">
        <v>9</v>
      </c>
    </row>
    <row r="16" spans="1:7">
      <c r="A16" t="s">
        <v>29</v>
      </c>
    </row>
    <row r="17" spans="2:2">
      <c r="B17" t="s">
        <v>13</v>
      </c>
    </row>
  </sheetData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3:I25"/>
  <sheetViews>
    <sheetView tabSelected="1" workbookViewId="0">
      <selection activeCell="G20" sqref="G20"/>
    </sheetView>
  </sheetViews>
  <sheetFormatPr defaultRowHeight="15"/>
  <cols>
    <col min="1" max="1" width="8.85546875" customWidth="1"/>
    <col min="2" max="2" width="6.140625" customWidth="1"/>
    <col min="3" max="3" width="41.42578125" customWidth="1"/>
    <col min="5" max="5" width="14.5703125" customWidth="1"/>
    <col min="6" max="6" width="12.140625" customWidth="1"/>
    <col min="7" max="7" width="14.140625" customWidth="1"/>
    <col min="9" max="9" width="14.7109375" bestFit="1" customWidth="1"/>
  </cols>
  <sheetData>
    <row r="3" spans="2:7" ht="15.75">
      <c r="B3" s="2" t="s">
        <v>0</v>
      </c>
      <c r="C3" s="2" t="s">
        <v>1</v>
      </c>
    </row>
    <row r="4" spans="2:7" ht="15.75">
      <c r="B4" s="2"/>
      <c r="C4" s="2"/>
      <c r="D4" s="2"/>
      <c r="E4" s="2"/>
      <c r="F4" s="2"/>
    </row>
    <row r="5" spans="2:7" ht="15.75">
      <c r="C5" s="9" t="s">
        <v>12</v>
      </c>
      <c r="D5" s="3" t="s">
        <v>2</v>
      </c>
      <c r="E5" s="4">
        <v>3000001016</v>
      </c>
      <c r="F5" s="7">
        <v>44500</v>
      </c>
      <c r="G5" s="8" t="s">
        <v>3</v>
      </c>
    </row>
    <row r="8" spans="2:7" ht="30">
      <c r="B8" s="5" t="s">
        <v>2</v>
      </c>
      <c r="C8" s="5" t="s">
        <v>4</v>
      </c>
      <c r="D8" s="5" t="s">
        <v>5</v>
      </c>
      <c r="E8" s="1" t="s">
        <v>15</v>
      </c>
      <c r="F8" s="10" t="s">
        <v>6</v>
      </c>
      <c r="G8" s="6" t="s">
        <v>7</v>
      </c>
    </row>
    <row r="9" spans="2:7" ht="30">
      <c r="B9" s="5">
        <v>1</v>
      </c>
      <c r="C9" s="10" t="s">
        <v>23</v>
      </c>
      <c r="D9" s="5" t="s">
        <v>8</v>
      </c>
      <c r="E9" s="17">
        <v>1039.1489999999999</v>
      </c>
      <c r="F9" s="19">
        <v>93.59</v>
      </c>
      <c r="G9" s="12">
        <f>SUM(E9*F9)</f>
        <v>97253.954909999986</v>
      </c>
    </row>
    <row r="10" spans="2:7" ht="30">
      <c r="B10" s="5">
        <v>2</v>
      </c>
      <c r="C10" s="10" t="s">
        <v>24</v>
      </c>
      <c r="D10" s="5" t="s">
        <v>8</v>
      </c>
      <c r="E10" s="17">
        <v>2237.8739999999998</v>
      </c>
      <c r="F10" s="19">
        <v>93.59</v>
      </c>
      <c r="G10" s="14">
        <f>SUM(E10*F10)</f>
        <v>209442.62766</v>
      </c>
    </row>
    <row r="11" spans="2:7">
      <c r="B11" s="5">
        <v>3</v>
      </c>
      <c r="C11" s="11" t="s">
        <v>21</v>
      </c>
      <c r="D11" s="5" t="s">
        <v>8</v>
      </c>
      <c r="E11" s="17">
        <v>3277.0230000000001</v>
      </c>
      <c r="F11" s="19">
        <v>0.69630000000000003</v>
      </c>
      <c r="G11" s="14">
        <f>SUM(E11*F11)</f>
        <v>2281.7911149000001</v>
      </c>
    </row>
    <row r="12" spans="2:7">
      <c r="B12" s="5">
        <v>4</v>
      </c>
      <c r="C12" s="11" t="s">
        <v>32</v>
      </c>
      <c r="D12" s="5" t="s">
        <v>8</v>
      </c>
      <c r="E12" s="17">
        <v>3260</v>
      </c>
      <c r="F12" s="19">
        <v>3.613</v>
      </c>
      <c r="G12" s="14">
        <f>E12*F12</f>
        <v>11778.38</v>
      </c>
    </row>
    <row r="13" spans="2:7">
      <c r="B13" s="5">
        <v>5</v>
      </c>
      <c r="C13" s="11" t="s">
        <v>33</v>
      </c>
      <c r="D13" s="5" t="s">
        <v>8</v>
      </c>
      <c r="E13" s="17">
        <v>165.08699999999999</v>
      </c>
      <c r="F13" s="19">
        <v>8.1190999999999995</v>
      </c>
      <c r="G13" s="14">
        <f>E13*F13</f>
        <v>1340.3578616999998</v>
      </c>
    </row>
    <row r="14" spans="2:7">
      <c r="B14" s="5">
        <v>6</v>
      </c>
      <c r="C14" s="11" t="s">
        <v>34</v>
      </c>
      <c r="D14" s="5" t="s">
        <v>8</v>
      </c>
      <c r="E14" s="17">
        <v>564.505</v>
      </c>
      <c r="F14" s="19">
        <v>4.5163000000000002</v>
      </c>
      <c r="G14" s="14">
        <f>E14*F14</f>
        <v>2549.4739315000002</v>
      </c>
    </row>
    <row r="15" spans="2:7">
      <c r="B15" s="5">
        <v>7</v>
      </c>
      <c r="C15" s="11" t="s">
        <v>30</v>
      </c>
      <c r="D15" s="5" t="s">
        <v>31</v>
      </c>
      <c r="E15" s="20">
        <v>1</v>
      </c>
      <c r="F15" s="18">
        <v>14879.79</v>
      </c>
      <c r="G15" s="14">
        <f>E15*F15</f>
        <v>14879.79</v>
      </c>
    </row>
    <row r="16" spans="2:7">
      <c r="B16" s="5">
        <v>8</v>
      </c>
      <c r="C16" s="11" t="s">
        <v>16</v>
      </c>
      <c r="D16" s="5" t="s">
        <v>17</v>
      </c>
      <c r="E16" s="20">
        <v>14346.482400000001</v>
      </c>
      <c r="F16" s="18">
        <v>0</v>
      </c>
      <c r="G16" s="14">
        <v>0</v>
      </c>
    </row>
    <row r="17" spans="1:9">
      <c r="B17" s="5">
        <v>9</v>
      </c>
      <c r="C17" s="11" t="s">
        <v>35</v>
      </c>
      <c r="D17" s="5" t="s">
        <v>17</v>
      </c>
      <c r="E17" s="20">
        <v>7081.2431999999999</v>
      </c>
      <c r="F17" s="18">
        <v>0.6</v>
      </c>
      <c r="G17" s="14">
        <f>E17*F17</f>
        <v>4248.7459199999994</v>
      </c>
    </row>
    <row r="18" spans="1:9">
      <c r="B18" s="5"/>
      <c r="C18" s="11" t="s">
        <v>10</v>
      </c>
      <c r="D18" s="5"/>
      <c r="E18" s="6"/>
      <c r="F18" s="18"/>
      <c r="G18" s="15">
        <f>G9+G10+G11+G15+G12+G13+G14+G17</f>
        <v>343775.12139809999</v>
      </c>
      <c r="I18" s="22"/>
    </row>
    <row r="19" spans="1:9">
      <c r="B19" s="5"/>
      <c r="C19" s="11" t="s">
        <v>11</v>
      </c>
      <c r="D19" s="5"/>
      <c r="E19" s="6"/>
      <c r="F19" s="5"/>
      <c r="G19" s="13">
        <v>412530.14</v>
      </c>
    </row>
    <row r="21" spans="1:9">
      <c r="B21" t="s">
        <v>9</v>
      </c>
    </row>
    <row r="24" spans="1:9">
      <c r="A24" t="s">
        <v>29</v>
      </c>
    </row>
    <row r="25" spans="1:9">
      <c r="B25" t="s">
        <v>13</v>
      </c>
    </row>
  </sheetData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3:F18"/>
  <sheetViews>
    <sheetView workbookViewId="0">
      <selection activeCell="E6" sqref="E6"/>
    </sheetView>
  </sheetViews>
  <sheetFormatPr defaultRowHeight="15"/>
  <cols>
    <col min="2" max="2" width="27.28515625" customWidth="1"/>
    <col min="3" max="3" width="9" customWidth="1"/>
    <col min="4" max="4" width="21.85546875" customWidth="1"/>
    <col min="5" max="5" width="18.28515625" customWidth="1"/>
    <col min="6" max="6" width="22.85546875" customWidth="1"/>
  </cols>
  <sheetData>
    <row r="3" spans="1:6" ht="15.75">
      <c r="A3" s="2" t="s">
        <v>0</v>
      </c>
      <c r="B3" s="2" t="s">
        <v>1</v>
      </c>
    </row>
    <row r="4" spans="1:6" ht="15.75">
      <c r="A4" s="2"/>
      <c r="B4" s="2"/>
      <c r="C4" s="2"/>
      <c r="D4" s="2"/>
      <c r="E4" s="2"/>
    </row>
    <row r="5" spans="1:6" ht="15.75">
      <c r="B5" s="9" t="s">
        <v>12</v>
      </c>
      <c r="C5" s="3" t="s">
        <v>2</v>
      </c>
      <c r="D5" s="4">
        <v>3000000596</v>
      </c>
      <c r="E5" s="7">
        <v>44295</v>
      </c>
      <c r="F5" s="8" t="s">
        <v>3</v>
      </c>
    </row>
    <row r="8" spans="1:6">
      <c r="A8" s="5" t="s">
        <v>2</v>
      </c>
      <c r="B8" s="5" t="s">
        <v>4</v>
      </c>
      <c r="C8" s="5" t="s">
        <v>5</v>
      </c>
      <c r="D8" s="1" t="s">
        <v>18</v>
      </c>
      <c r="E8" s="10" t="s">
        <v>6</v>
      </c>
      <c r="F8" s="6" t="s">
        <v>7</v>
      </c>
    </row>
    <row r="9" spans="1:6" ht="27" customHeight="1">
      <c r="A9" s="5">
        <v>1</v>
      </c>
      <c r="B9" s="10" t="s">
        <v>22</v>
      </c>
      <c r="C9" s="5" t="s">
        <v>8</v>
      </c>
      <c r="D9" s="17">
        <v>40940.642999999996</v>
      </c>
      <c r="E9" s="19">
        <v>3.645</v>
      </c>
      <c r="F9" s="12">
        <v>149228.64000000001</v>
      </c>
    </row>
    <row r="10" spans="1:6">
      <c r="A10" s="5"/>
      <c r="B10" s="11" t="s">
        <v>10</v>
      </c>
      <c r="C10" s="5"/>
      <c r="D10" s="6"/>
      <c r="E10" s="5"/>
      <c r="F10" s="15">
        <f>F9</f>
        <v>149228.64000000001</v>
      </c>
    </row>
    <row r="11" spans="1:6">
      <c r="A11" s="5"/>
      <c r="B11" s="11" t="s">
        <v>11</v>
      </c>
      <c r="C11" s="5"/>
      <c r="D11" s="6"/>
      <c r="E11" s="5"/>
      <c r="F11" s="13">
        <f>F10*1.2</f>
        <v>179074.36800000002</v>
      </c>
    </row>
    <row r="13" spans="1:6">
      <c r="A13" t="s">
        <v>9</v>
      </c>
    </row>
    <row r="17" spans="1:2">
      <c r="A17" t="s">
        <v>14</v>
      </c>
    </row>
    <row r="18" spans="1:2">
      <c r="B18" t="s">
        <v>13</v>
      </c>
    </row>
  </sheetData>
  <phoneticPr fontId="3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м 10</vt:lpstr>
      <vt:lpstr>01-10.10</vt:lpstr>
      <vt:lpstr>11-20.10</vt:lpstr>
      <vt:lpstr>21-30.10</vt:lpstr>
      <vt:lpstr>ВПТ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User1</cp:lastModifiedBy>
  <cp:lastPrinted>2021-11-10T13:10:30Z</cp:lastPrinted>
  <dcterms:created xsi:type="dcterms:W3CDTF">2019-11-04T08:28:56Z</dcterms:created>
  <dcterms:modified xsi:type="dcterms:W3CDTF">2021-11-10T13:10:34Z</dcterms:modified>
</cp:coreProperties>
</file>