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biell.sharepoint.com/sites/Tibiel/Shared Documents/IKONOMIKA/Aneta_TIBIEL/Analiz 2017-2022/DOSTAVKI_2024/AVGUST_2024/FAKTURI/Борса/"/>
    </mc:Choice>
  </mc:AlternateContent>
  <xr:revisionPtr revIDLastSave="349" documentId="8_{118C9198-0C0E-4C96-A262-35E343F94B10}" xr6:coauthVersionLast="47" xr6:coauthVersionMax="47" xr10:uidLastSave="{7840BD0D-486F-4553-9B5D-3F11EC3C0531}"/>
  <bookViews>
    <workbookView xWindow="-120" yWindow="-120" windowWidth="29040" windowHeight="15840" tabRatio="830" activeTab="6" xr2:uid="{1ADC2452-97FA-4BBC-B86F-9101DE6A6C0D}"/>
  </bookViews>
  <sheets>
    <sheet name="фактуриране 09-11.08.2024 " sheetId="2" r:id="rId1"/>
    <sheet name="МЕТ ЕНЕРДЖИ ТРЕЙДИНГ Б-Я ЕАД" sheetId="8" r:id="rId2"/>
    <sheet name="АКТАЕЛ ЕООД" sheetId="7" r:id="rId3"/>
    <sheet name="СИГМА ИНВЕСТ ЕООД" sheetId="6" r:id="rId4"/>
    <sheet name="ROMENERGY TRADING SRL" sheetId="5" r:id="rId5"/>
    <sheet name="NOVA POWER &amp; GAS SRL" sheetId="4" r:id="rId6"/>
    <sheet name="CNG Systems LTD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3" l="1"/>
  <c r="G11" i="4"/>
  <c r="G8" i="5"/>
  <c r="G7" i="6"/>
  <c r="G6" i="7"/>
  <c r="G12" i="8"/>
  <c r="E6" i="3" l="1"/>
  <c r="E11" i="4"/>
  <c r="E8" i="5"/>
  <c r="E7" i="6"/>
  <c r="E6" i="7"/>
  <c r="E12" i="8"/>
  <c r="H5" i="5"/>
  <c r="H6" i="5"/>
  <c r="H7" i="5"/>
  <c r="H4" i="5"/>
  <c r="H5" i="6"/>
  <c r="H6" i="6"/>
  <c r="H4" i="6"/>
  <c r="H5" i="7"/>
  <c r="H4" i="7"/>
  <c r="H5" i="8"/>
  <c r="H6" i="8"/>
  <c r="H7" i="8"/>
  <c r="H8" i="8"/>
  <c r="H9" i="8"/>
  <c r="H10" i="8"/>
  <c r="H11" i="8"/>
  <c r="H4" i="8"/>
  <c r="I7" i="2"/>
  <c r="G11" i="8"/>
  <c r="G10" i="8"/>
  <c r="G9" i="8"/>
  <c r="G8" i="8"/>
  <c r="G7" i="8"/>
  <c r="G6" i="8"/>
  <c r="G5" i="8"/>
  <c r="G4" i="8"/>
  <c r="G5" i="7"/>
  <c r="G4" i="7"/>
  <c r="G6" i="6"/>
  <c r="G5" i="6"/>
  <c r="G4" i="6"/>
  <c r="G7" i="5" l="1"/>
  <c r="G6" i="5"/>
  <c r="G5" i="5"/>
  <c r="G4" i="5"/>
  <c r="G10" i="4"/>
  <c r="G9" i="4"/>
  <c r="G8" i="4"/>
  <c r="G7" i="4"/>
  <c r="G6" i="4"/>
  <c r="G5" i="4"/>
  <c r="G4" i="4"/>
  <c r="G3" i="4"/>
  <c r="G5" i="3"/>
  <c r="G4" i="3"/>
  <c r="G3" i="3"/>
  <c r="H7" i="2"/>
  <c r="H6" i="2"/>
  <c r="I6" i="2" s="1"/>
  <c r="H5" i="2"/>
  <c r="I5" i="2" s="1"/>
  <c r="H4" i="2"/>
  <c r="I4" i="2" s="1"/>
</calcChain>
</file>

<file path=xl/sharedStrings.xml><?xml version="1.0" encoding="utf-8"?>
<sst xmlns="http://schemas.openxmlformats.org/spreadsheetml/2006/main" count="138" uniqueCount="18">
  <si>
    <t>ТИБИЕЛ</t>
  </si>
  <si>
    <t>продава</t>
  </si>
  <si>
    <t>Номер на сделка</t>
  </si>
  <si>
    <t>единична цена</t>
  </si>
  <si>
    <t>крайна цена без ДДС</t>
  </si>
  <si>
    <t>крайна цена с ДДС</t>
  </si>
  <si>
    <t>Клиент</t>
  </si>
  <si>
    <t>количество</t>
  </si>
  <si>
    <t>Gaz Trading 2002</t>
  </si>
  <si>
    <t>Ecogas Engineering</t>
  </si>
  <si>
    <t>Озбор</t>
  </si>
  <si>
    <t>Nomagas</t>
  </si>
  <si>
    <t>ROMENERGY TRADING SRL</t>
  </si>
  <si>
    <t>МЕТ ЕНЕРДЖИ ТРЕЙДИНГ Б-Я ЕАД</t>
  </si>
  <si>
    <t>NOVA POWER &amp; GAS SRL</t>
  </si>
  <si>
    <t>АКТАЕЛ ЕООД</t>
  </si>
  <si>
    <t>СИГМА ИНВЕСТ ЕООД</t>
  </si>
  <si>
    <t>CNG Systems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</si>
</sst>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0"/>
    <numFmt numFmtId="168" formatCode="0.000"/>
  </numFmts>
  <fonts count="6" x14ac:knownFonts="1">
    <font>
      <sz val="11"/>
      <color theme="1"/>
      <name val="Calibri"/>
      <family val="2"/>
      <charset val="204"/>
      <scheme val="minor"/>
    </font>
    <font>
      <sz val="11"/>
      <name val="Times New Roman"/>
      <family val="1"/>
    </font>
    <font>
      <sz val="11"/>
      <name val="Calibri"/>
      <family val="2"/>
      <charset val="204"/>
      <scheme val="minor"/>
    </font>
    <font>
      <sz val="11"/>
      <color rgb="FFFF0000"/>
      <name val="Times New Roman"/>
      <family val="1"/>
    </font>
    <font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wrapText="1"/>
    </xf>
    <xf numFmtId="4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4" fontId="0" fillId="0" borderId="0" xfId="0" applyNumberFormat="1"/>
    <xf numFmtId="0" fontId="2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/>
    </xf>
    <xf numFmtId="4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/>
    </xf>
    <xf numFmtId="168" fontId="1" fillId="0" borderId="1" xfId="0" applyNumberFormat="1" applyFont="1" applyBorder="1" applyAlignment="1">
      <alignment horizontal="center" vertical="center"/>
    </xf>
    <xf numFmtId="168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center"/>
    </xf>
    <xf numFmtId="165" fontId="0" fillId="0" borderId="0" xfId="0" applyNumberFormat="1"/>
    <xf numFmtId="165" fontId="1" fillId="0" borderId="0" xfId="0" applyNumberFormat="1" applyFont="1"/>
    <xf numFmtId="168" fontId="0" fillId="0" borderId="0" xfId="0" applyNumberFormat="1"/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2BE2-2524-4350-AE43-C729FD7DDB00}">
  <dimension ref="B3:I37"/>
  <sheetViews>
    <sheetView workbookViewId="0">
      <selection activeCell="H14" sqref="H14"/>
    </sheetView>
  </sheetViews>
  <sheetFormatPr defaultRowHeight="15" x14ac:dyDescent="0.25"/>
  <cols>
    <col min="2" max="2" width="9.42578125" bestFit="1" customWidth="1"/>
    <col min="3" max="3" width="17.7109375" customWidth="1"/>
    <col min="4" max="4" width="17.85546875" bestFit="1" customWidth="1"/>
    <col min="5" max="5" width="9.7109375" customWidth="1"/>
    <col min="6" max="6" width="13.7109375" customWidth="1"/>
    <col min="7" max="7" width="11.42578125" bestFit="1" customWidth="1"/>
    <col min="8" max="8" width="11.7109375" customWidth="1"/>
    <col min="9" max="9" width="12.85546875" customWidth="1"/>
    <col min="10" max="10" width="12.140625" customWidth="1"/>
  </cols>
  <sheetData>
    <row r="3" spans="2:9" ht="27" customHeight="1" x14ac:dyDescent="0.25">
      <c r="D3" s="23" t="s">
        <v>6</v>
      </c>
      <c r="E3" s="24" t="s">
        <v>2</v>
      </c>
      <c r="F3" s="24" t="s">
        <v>7</v>
      </c>
      <c r="G3" s="24" t="s">
        <v>3</v>
      </c>
      <c r="H3" s="24" t="s">
        <v>4</v>
      </c>
      <c r="I3" s="24" t="s">
        <v>5</v>
      </c>
    </row>
    <row r="4" spans="2:9" ht="15.75" customHeight="1" x14ac:dyDescent="0.25">
      <c r="B4" s="1" t="s">
        <v>0</v>
      </c>
      <c r="C4" s="1" t="s">
        <v>1</v>
      </c>
      <c r="D4" s="1" t="s">
        <v>9</v>
      </c>
      <c r="E4" s="3">
        <v>159461</v>
      </c>
      <c r="F4" s="30">
        <v>27</v>
      </c>
      <c r="G4" s="11">
        <v>63</v>
      </c>
      <c r="H4" s="11">
        <f>F4*G4</f>
        <v>1701</v>
      </c>
      <c r="I4" s="11">
        <f>+H4</f>
        <v>1701</v>
      </c>
    </row>
    <row r="5" spans="2:9" x14ac:dyDescent="0.25">
      <c r="B5" s="1" t="s">
        <v>0</v>
      </c>
      <c r="C5" s="1" t="s">
        <v>1</v>
      </c>
      <c r="D5" s="1" t="s">
        <v>8</v>
      </c>
      <c r="E5" s="3">
        <v>159410</v>
      </c>
      <c r="F5" s="30">
        <v>40</v>
      </c>
      <c r="G5" s="11">
        <v>62.4</v>
      </c>
      <c r="H5" s="11">
        <f>F5*G5</f>
        <v>2496</v>
      </c>
      <c r="I5" s="11">
        <f>+H5*1.2</f>
        <v>2995.2</v>
      </c>
    </row>
    <row r="6" spans="2:9" x14ac:dyDescent="0.25">
      <c r="B6" s="1" t="s">
        <v>0</v>
      </c>
      <c r="C6" s="1" t="s">
        <v>1</v>
      </c>
      <c r="D6" s="1" t="s">
        <v>11</v>
      </c>
      <c r="E6" s="3">
        <v>159434</v>
      </c>
      <c r="F6" s="30">
        <v>200</v>
      </c>
      <c r="G6" s="11">
        <v>63</v>
      </c>
      <c r="H6" s="11">
        <f>F6*G6</f>
        <v>12600</v>
      </c>
      <c r="I6" s="11">
        <f>+H6</f>
        <v>12600</v>
      </c>
    </row>
    <row r="7" spans="2:9" s="18" customFormat="1" x14ac:dyDescent="0.25">
      <c r="B7" s="19" t="s">
        <v>0</v>
      </c>
      <c r="C7" s="19" t="s">
        <v>1</v>
      </c>
      <c r="D7" s="20" t="s">
        <v>10</v>
      </c>
      <c r="E7" s="21">
        <v>159471</v>
      </c>
      <c r="F7" s="31">
        <v>100</v>
      </c>
      <c r="G7" s="22">
        <v>63.5</v>
      </c>
      <c r="H7" s="22">
        <f>F7*G7</f>
        <v>6350</v>
      </c>
      <c r="I7" s="22">
        <f>+H7</f>
        <v>6350</v>
      </c>
    </row>
    <row r="8" spans="2:9" x14ac:dyDescent="0.25">
      <c r="F8" s="32"/>
      <c r="H8" s="32"/>
    </row>
    <row r="9" spans="2:9" s="8" customFormat="1" x14ac:dyDescent="0.25">
      <c r="F9" s="33"/>
      <c r="H9" s="33"/>
    </row>
    <row r="10" spans="2:9" s="8" customFormat="1" x14ac:dyDescent="0.25"/>
    <row r="11" spans="2:9" s="8" customFormat="1" x14ac:dyDescent="0.25"/>
    <row r="12" spans="2:9" s="8" customFormat="1" x14ac:dyDescent="0.25"/>
    <row r="13" spans="2:9" s="8" customFormat="1" x14ac:dyDescent="0.25"/>
    <row r="14" spans="2:9" s="8" customFormat="1" x14ac:dyDescent="0.25"/>
    <row r="15" spans="2:9" s="8" customFormat="1" x14ac:dyDescent="0.25"/>
    <row r="16" spans="2:9" s="8" customFormat="1" x14ac:dyDescent="0.25"/>
    <row r="17" s="8" customFormat="1" x14ac:dyDescent="0.25"/>
    <row r="18" s="8" customFormat="1" x14ac:dyDescent="0.25"/>
    <row r="19" s="8" customFormat="1" x14ac:dyDescent="0.25"/>
    <row r="20" s="8" customFormat="1" x14ac:dyDescent="0.25"/>
    <row r="21" s="8" customFormat="1" x14ac:dyDescent="0.25"/>
    <row r="22" s="8" customFormat="1" x14ac:dyDescent="0.25"/>
    <row r="37" s="9" customFormat="1" x14ac:dyDescent="0.25"/>
  </sheetData>
  <sortState xmlns:xlrd2="http://schemas.microsoft.com/office/spreadsheetml/2017/richdata2" ref="A12:G40">
    <sortCondition ref="C12:C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07C11-B37F-4BED-85F8-D48F8A7511D6}">
  <dimension ref="A3:H12"/>
  <sheetViews>
    <sheetView workbookViewId="0">
      <selection activeCell="G17" sqref="G17"/>
    </sheetView>
  </sheetViews>
  <sheetFormatPr defaultRowHeight="15" x14ac:dyDescent="0.25"/>
  <cols>
    <col min="3" max="3" width="39.5703125" customWidth="1"/>
    <col min="4" max="4" width="10.7109375" customWidth="1"/>
    <col min="5" max="5" width="14.28515625" customWidth="1"/>
    <col min="6" max="6" width="11.140625" customWidth="1"/>
    <col min="7" max="7" width="12.42578125" customWidth="1"/>
    <col min="8" max="8" width="12.85546875" customWidth="1"/>
  </cols>
  <sheetData>
    <row r="3" spans="1:8" ht="42.75" x14ac:dyDescent="0.25">
      <c r="C3" s="23" t="s">
        <v>6</v>
      </c>
      <c r="D3" s="24" t="s">
        <v>2</v>
      </c>
      <c r="E3" s="24" t="s">
        <v>7</v>
      </c>
      <c r="F3" s="24" t="s">
        <v>3</v>
      </c>
      <c r="G3" s="24" t="s">
        <v>4</v>
      </c>
      <c r="H3" s="24" t="s">
        <v>5</v>
      </c>
    </row>
    <row r="4" spans="1:8" s="8" customFormat="1" ht="30" x14ac:dyDescent="0.25">
      <c r="A4" s="1" t="s">
        <v>0</v>
      </c>
      <c r="B4" s="1" t="s">
        <v>1</v>
      </c>
      <c r="C4" s="4" t="s">
        <v>13</v>
      </c>
      <c r="D4" s="6">
        <v>159450</v>
      </c>
      <c r="E4" s="15">
        <v>616</v>
      </c>
      <c r="F4" s="11">
        <v>63.51</v>
      </c>
      <c r="G4" s="7">
        <f>E4*F4</f>
        <v>39122.159999999996</v>
      </c>
      <c r="H4" s="7">
        <f>+G4*1.2</f>
        <v>46946.591999999997</v>
      </c>
    </row>
    <row r="5" spans="1:8" s="8" customFormat="1" ht="30" x14ac:dyDescent="0.25">
      <c r="A5" s="1" t="s">
        <v>0</v>
      </c>
      <c r="B5" s="1" t="s">
        <v>1</v>
      </c>
      <c r="C5" s="4" t="s">
        <v>13</v>
      </c>
      <c r="D5" s="13">
        <v>159452</v>
      </c>
      <c r="E5" s="16">
        <v>1000</v>
      </c>
      <c r="F5" s="7">
        <v>63.51</v>
      </c>
      <c r="G5" s="7">
        <f>E5*F5</f>
        <v>63510</v>
      </c>
      <c r="H5" s="7">
        <f t="shared" ref="H5:H11" si="0">+G5*1.2</f>
        <v>76212</v>
      </c>
    </row>
    <row r="6" spans="1:8" s="8" customFormat="1" ht="30" x14ac:dyDescent="0.25">
      <c r="A6" s="1" t="s">
        <v>0</v>
      </c>
      <c r="B6" s="1" t="s">
        <v>1</v>
      </c>
      <c r="C6" s="4" t="s">
        <v>13</v>
      </c>
      <c r="D6" s="13">
        <v>159441</v>
      </c>
      <c r="E6" s="15">
        <v>200</v>
      </c>
      <c r="F6" s="11">
        <v>64</v>
      </c>
      <c r="G6" s="7">
        <f>E6*F6</f>
        <v>12800</v>
      </c>
      <c r="H6" s="7">
        <f t="shared" si="0"/>
        <v>15360</v>
      </c>
    </row>
    <row r="7" spans="1:8" s="8" customFormat="1" ht="30" x14ac:dyDescent="0.25">
      <c r="A7" s="1" t="s">
        <v>0</v>
      </c>
      <c r="B7" s="1" t="s">
        <v>1</v>
      </c>
      <c r="C7" s="4" t="s">
        <v>13</v>
      </c>
      <c r="D7" s="13">
        <v>159470</v>
      </c>
      <c r="E7" s="16">
        <v>250</v>
      </c>
      <c r="F7" s="7">
        <v>63.9</v>
      </c>
      <c r="G7" s="7">
        <f>E7*F7</f>
        <v>15975</v>
      </c>
      <c r="H7" s="7">
        <f t="shared" si="0"/>
        <v>19170</v>
      </c>
    </row>
    <row r="8" spans="1:8" s="8" customFormat="1" ht="30" x14ac:dyDescent="0.25">
      <c r="A8" s="1" t="s">
        <v>0</v>
      </c>
      <c r="B8" s="1" t="s">
        <v>1</v>
      </c>
      <c r="C8" s="4" t="s">
        <v>13</v>
      </c>
      <c r="D8" s="6">
        <v>159441</v>
      </c>
      <c r="E8" s="15">
        <v>200</v>
      </c>
      <c r="F8" s="11">
        <v>64</v>
      </c>
      <c r="G8" s="11">
        <f>E8*F8</f>
        <v>12800</v>
      </c>
      <c r="H8" s="11">
        <f t="shared" si="0"/>
        <v>15360</v>
      </c>
    </row>
    <row r="9" spans="1:8" s="8" customFormat="1" ht="30" x14ac:dyDescent="0.25">
      <c r="A9" s="1" t="s">
        <v>0</v>
      </c>
      <c r="B9" s="1" t="s">
        <v>1</v>
      </c>
      <c r="C9" s="4" t="s">
        <v>13</v>
      </c>
      <c r="D9" s="6">
        <v>159450</v>
      </c>
      <c r="E9" s="15">
        <v>616</v>
      </c>
      <c r="F9" s="11">
        <v>63.51</v>
      </c>
      <c r="G9" s="11">
        <f>E9*F9</f>
        <v>39122.159999999996</v>
      </c>
      <c r="H9" s="11">
        <f t="shared" si="0"/>
        <v>46946.591999999997</v>
      </c>
    </row>
    <row r="10" spans="1:8" s="8" customFormat="1" ht="30" x14ac:dyDescent="0.25">
      <c r="A10" s="1" t="s">
        <v>0</v>
      </c>
      <c r="B10" s="1" t="s">
        <v>1</v>
      </c>
      <c r="C10" s="4" t="s">
        <v>13</v>
      </c>
      <c r="D10" s="6">
        <v>159452</v>
      </c>
      <c r="E10" s="15">
        <v>1000</v>
      </c>
      <c r="F10" s="11">
        <v>63.51</v>
      </c>
      <c r="G10" s="11">
        <f>E10*F10</f>
        <v>63510</v>
      </c>
      <c r="H10" s="11">
        <f t="shared" si="0"/>
        <v>76212</v>
      </c>
    </row>
    <row r="11" spans="1:8" s="8" customFormat="1" ht="30" x14ac:dyDescent="0.25">
      <c r="A11" s="1" t="s">
        <v>0</v>
      </c>
      <c r="B11" s="1" t="s">
        <v>1</v>
      </c>
      <c r="C11" s="10" t="s">
        <v>13</v>
      </c>
      <c r="D11" s="6">
        <v>159470</v>
      </c>
      <c r="E11" s="15">
        <v>250</v>
      </c>
      <c r="F11" s="11">
        <v>63.9</v>
      </c>
      <c r="G11" s="11">
        <f>E11*F11</f>
        <v>15975</v>
      </c>
      <c r="H11" s="11">
        <f t="shared" si="0"/>
        <v>19170</v>
      </c>
    </row>
    <row r="12" spans="1:8" x14ac:dyDescent="0.25">
      <c r="E12" s="32">
        <f>SUM(E4:E11)</f>
        <v>4132</v>
      </c>
      <c r="G12" s="32">
        <f>SUM(G4:G11)</f>
        <v>262814.32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924F-88F4-449D-BEAD-1F15364FEC32}">
  <dimension ref="A3:H6"/>
  <sheetViews>
    <sheetView workbookViewId="0">
      <selection activeCell="G6" sqref="G6"/>
    </sheetView>
  </sheetViews>
  <sheetFormatPr defaultRowHeight="15" x14ac:dyDescent="0.25"/>
  <cols>
    <col min="3" max="3" width="16.140625" bestFit="1" customWidth="1"/>
  </cols>
  <sheetData>
    <row r="3" spans="1:8" ht="42.75" x14ac:dyDescent="0.25">
      <c r="C3" s="23" t="s">
        <v>6</v>
      </c>
      <c r="D3" s="24" t="s">
        <v>2</v>
      </c>
      <c r="E3" s="24" t="s">
        <v>7</v>
      </c>
      <c r="F3" s="24" t="s">
        <v>3</v>
      </c>
      <c r="G3" s="24" t="s">
        <v>4</v>
      </c>
      <c r="H3" s="24" t="s">
        <v>5</v>
      </c>
    </row>
    <row r="4" spans="1:8" s="8" customFormat="1" x14ac:dyDescent="0.25">
      <c r="A4" s="1" t="s">
        <v>0</v>
      </c>
      <c r="B4" s="1" t="s">
        <v>1</v>
      </c>
      <c r="C4" s="10" t="s">
        <v>15</v>
      </c>
      <c r="D4" s="5">
        <v>159469</v>
      </c>
      <c r="E4" s="27">
        <v>50</v>
      </c>
      <c r="F4" s="25">
        <v>63.9</v>
      </c>
      <c r="G4" s="25">
        <f>E4*F4</f>
        <v>3195</v>
      </c>
      <c r="H4" s="25">
        <f>+G4*1.2</f>
        <v>3834</v>
      </c>
    </row>
    <row r="5" spans="1:8" s="8" customFormat="1" x14ac:dyDescent="0.25">
      <c r="A5" s="1" t="s">
        <v>0</v>
      </c>
      <c r="B5" s="1" t="s">
        <v>1</v>
      </c>
      <c r="C5" s="10" t="s">
        <v>15</v>
      </c>
      <c r="D5" s="3">
        <v>159469</v>
      </c>
      <c r="E5" s="28">
        <v>50</v>
      </c>
      <c r="F5" s="26">
        <v>63.9</v>
      </c>
      <c r="G5" s="29">
        <f>E5*F5</f>
        <v>3195</v>
      </c>
      <c r="H5" s="29">
        <f>+G5*1.2</f>
        <v>3834</v>
      </c>
    </row>
    <row r="6" spans="1:8" x14ac:dyDescent="0.25">
      <c r="E6" s="34">
        <f>SUM(E4:E5)</f>
        <v>100</v>
      </c>
      <c r="G6" s="34">
        <f>SUM(G4:G5)</f>
        <v>6390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B6EF-33CF-4E16-BE6F-03C513881AF1}">
  <dimension ref="A3:H7"/>
  <sheetViews>
    <sheetView workbookViewId="0">
      <selection activeCell="G7" sqref="G7"/>
    </sheetView>
  </sheetViews>
  <sheetFormatPr defaultRowHeight="15" x14ac:dyDescent="0.25"/>
  <cols>
    <col min="3" max="3" width="25" customWidth="1"/>
  </cols>
  <sheetData>
    <row r="3" spans="1:8" ht="42.75" x14ac:dyDescent="0.25">
      <c r="C3" s="23" t="s">
        <v>6</v>
      </c>
      <c r="D3" s="24" t="s">
        <v>2</v>
      </c>
      <c r="E3" s="24" t="s">
        <v>7</v>
      </c>
      <c r="F3" s="24" t="s">
        <v>3</v>
      </c>
      <c r="G3" s="24" t="s">
        <v>4</v>
      </c>
      <c r="H3" s="24" t="s">
        <v>5</v>
      </c>
    </row>
    <row r="4" spans="1:8" s="8" customFormat="1" x14ac:dyDescent="0.25">
      <c r="A4" s="1" t="s">
        <v>0</v>
      </c>
      <c r="B4" s="1" t="s">
        <v>1</v>
      </c>
      <c r="C4" s="10" t="s">
        <v>16</v>
      </c>
      <c r="D4" s="3">
        <v>159398</v>
      </c>
      <c r="E4" s="2">
        <v>60</v>
      </c>
      <c r="F4" s="2">
        <v>62.01</v>
      </c>
      <c r="G4" s="11">
        <f>E4*F4</f>
        <v>3720.6</v>
      </c>
      <c r="H4" s="11">
        <f>+G4*1.2</f>
        <v>4464.7199999999993</v>
      </c>
    </row>
    <row r="5" spans="1:8" s="8" customFormat="1" x14ac:dyDescent="0.25">
      <c r="A5" s="1" t="s">
        <v>0</v>
      </c>
      <c r="B5" s="1" t="s">
        <v>1</v>
      </c>
      <c r="C5" s="10" t="s">
        <v>16</v>
      </c>
      <c r="D5" s="5">
        <v>159491</v>
      </c>
      <c r="E5" s="7">
        <v>60</v>
      </c>
      <c r="F5" s="13">
        <v>64.05</v>
      </c>
      <c r="G5" s="7">
        <f>E5*F5</f>
        <v>3843</v>
      </c>
      <c r="H5" s="7">
        <f t="shared" ref="H5:H6" si="0">+G5*1.2</f>
        <v>4611.5999999999995</v>
      </c>
    </row>
    <row r="6" spans="1:8" s="8" customFormat="1" x14ac:dyDescent="0.25">
      <c r="A6" s="1" t="s">
        <v>0</v>
      </c>
      <c r="B6" s="1" t="s">
        <v>1</v>
      </c>
      <c r="C6" s="10" t="s">
        <v>16</v>
      </c>
      <c r="D6" s="3">
        <v>159491</v>
      </c>
      <c r="E6" s="2">
        <v>60</v>
      </c>
      <c r="F6" s="2">
        <v>64.05</v>
      </c>
      <c r="G6" s="11">
        <f>E6*F6</f>
        <v>3843</v>
      </c>
      <c r="H6" s="11">
        <f t="shared" si="0"/>
        <v>4611.5999999999995</v>
      </c>
    </row>
    <row r="7" spans="1:8" x14ac:dyDescent="0.25">
      <c r="E7" s="17">
        <f>SUM(E4:E6)</f>
        <v>180</v>
      </c>
      <c r="G7" s="17">
        <f>SUM(G4:G6)</f>
        <v>11406.6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00C4-B916-46A5-A1DE-B438B888A848}">
  <dimension ref="A3:H8"/>
  <sheetViews>
    <sheetView workbookViewId="0">
      <selection activeCell="G8" sqref="G8"/>
    </sheetView>
  </sheetViews>
  <sheetFormatPr defaultRowHeight="15" x14ac:dyDescent="0.25"/>
  <cols>
    <col min="3" max="3" width="30.28515625" customWidth="1"/>
    <col min="7" max="7" width="10" bestFit="1" customWidth="1"/>
  </cols>
  <sheetData>
    <row r="3" spans="1:8" ht="42.75" x14ac:dyDescent="0.25">
      <c r="C3" s="23" t="s">
        <v>6</v>
      </c>
      <c r="D3" s="24" t="s">
        <v>2</v>
      </c>
      <c r="E3" s="24" t="s">
        <v>7</v>
      </c>
      <c r="F3" s="24" t="s">
        <v>3</v>
      </c>
      <c r="G3" s="24" t="s">
        <v>4</v>
      </c>
      <c r="H3" s="24" t="s">
        <v>5</v>
      </c>
    </row>
    <row r="4" spans="1:8" s="8" customFormat="1" x14ac:dyDescent="0.25">
      <c r="A4" s="1" t="s">
        <v>0</v>
      </c>
      <c r="B4" s="1" t="s">
        <v>1</v>
      </c>
      <c r="C4" s="4" t="s">
        <v>12</v>
      </c>
      <c r="D4" s="3">
        <v>159351</v>
      </c>
      <c r="E4" s="15">
        <v>200</v>
      </c>
      <c r="F4" s="11">
        <v>62</v>
      </c>
      <c r="G4" s="11">
        <f>E4*F4</f>
        <v>12400</v>
      </c>
      <c r="H4" s="11">
        <f>+G4</f>
        <v>12400</v>
      </c>
    </row>
    <row r="5" spans="1:8" s="8" customFormat="1" x14ac:dyDescent="0.25">
      <c r="A5" s="1" t="s">
        <v>0</v>
      </c>
      <c r="B5" s="1" t="s">
        <v>1</v>
      </c>
      <c r="C5" s="4" t="s">
        <v>12</v>
      </c>
      <c r="D5" s="5">
        <v>159439</v>
      </c>
      <c r="E5" s="15">
        <v>100</v>
      </c>
      <c r="F5" s="11">
        <v>63</v>
      </c>
      <c r="G5" s="7">
        <f>E5*F5</f>
        <v>6300</v>
      </c>
      <c r="H5" s="7">
        <f t="shared" ref="H5:H7" si="0">+G5</f>
        <v>6300</v>
      </c>
    </row>
    <row r="6" spans="1:8" s="8" customFormat="1" x14ac:dyDescent="0.25">
      <c r="A6" s="1" t="s">
        <v>0</v>
      </c>
      <c r="B6" s="1" t="s">
        <v>1</v>
      </c>
      <c r="C6" s="4" t="s">
        <v>12</v>
      </c>
      <c r="D6" s="5">
        <v>159533</v>
      </c>
      <c r="E6" s="16">
        <v>30</v>
      </c>
      <c r="F6" s="7">
        <v>65</v>
      </c>
      <c r="G6" s="7">
        <f>E6*F6</f>
        <v>1950</v>
      </c>
      <c r="H6" s="7">
        <f t="shared" si="0"/>
        <v>1950</v>
      </c>
    </row>
    <row r="7" spans="1:8" s="8" customFormat="1" x14ac:dyDescent="0.25">
      <c r="A7" s="1" t="s">
        <v>0</v>
      </c>
      <c r="B7" s="1" t="s">
        <v>1</v>
      </c>
      <c r="C7" s="4" t="s">
        <v>12</v>
      </c>
      <c r="D7" s="3">
        <v>159439</v>
      </c>
      <c r="E7" s="15">
        <v>100</v>
      </c>
      <c r="F7" s="11">
        <v>63</v>
      </c>
      <c r="G7" s="11">
        <f>E7*F7</f>
        <v>6300</v>
      </c>
      <c r="H7" s="11">
        <f t="shared" si="0"/>
        <v>6300</v>
      </c>
    </row>
    <row r="8" spans="1:8" x14ac:dyDescent="0.25">
      <c r="E8" s="32">
        <f>SUM(E4:E7)</f>
        <v>430</v>
      </c>
      <c r="G8" s="32">
        <f>SUM(G4:G7)</f>
        <v>26950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7435-EA6A-47CF-B06F-34B24460F942}">
  <dimension ref="A2:H11"/>
  <sheetViews>
    <sheetView workbookViewId="0">
      <selection activeCell="G11" sqref="G11"/>
    </sheetView>
  </sheetViews>
  <sheetFormatPr defaultRowHeight="15" x14ac:dyDescent="0.25"/>
  <cols>
    <col min="3" max="3" width="31.140625" customWidth="1"/>
    <col min="4" max="4" width="9.140625" style="14"/>
    <col min="5" max="5" width="13.5703125" style="14" customWidth="1"/>
    <col min="6" max="6" width="13" style="14" customWidth="1"/>
    <col min="7" max="7" width="12.28515625" style="14" customWidth="1"/>
  </cols>
  <sheetData>
    <row r="2" spans="1:8" ht="42.75" x14ac:dyDescent="0.25">
      <c r="C2" s="23" t="s">
        <v>6</v>
      </c>
      <c r="D2" s="24" t="s">
        <v>2</v>
      </c>
      <c r="E2" s="24" t="s">
        <v>7</v>
      </c>
      <c r="F2" s="24" t="s">
        <v>3</v>
      </c>
      <c r="G2" s="24" t="s">
        <v>4</v>
      </c>
      <c r="H2" s="24" t="s">
        <v>5</v>
      </c>
    </row>
    <row r="3" spans="1:8" x14ac:dyDescent="0.25">
      <c r="A3" s="1" t="s">
        <v>0</v>
      </c>
      <c r="B3" s="1" t="s">
        <v>1</v>
      </c>
      <c r="C3" s="4" t="s">
        <v>14</v>
      </c>
      <c r="D3" s="6">
        <v>159456</v>
      </c>
      <c r="E3" s="15">
        <v>100</v>
      </c>
      <c r="F3" s="11">
        <v>63</v>
      </c>
      <c r="G3" s="11">
        <f>E3*F3</f>
        <v>6300</v>
      </c>
    </row>
    <row r="4" spans="1:8" x14ac:dyDescent="0.25">
      <c r="A4" s="1" t="s">
        <v>0</v>
      </c>
      <c r="B4" s="1" t="s">
        <v>1</v>
      </c>
      <c r="C4" s="4" t="s">
        <v>14</v>
      </c>
      <c r="D4" s="13">
        <v>159463</v>
      </c>
      <c r="E4" s="16">
        <v>200</v>
      </c>
      <c r="F4" s="7">
        <v>63.8</v>
      </c>
      <c r="G4" s="7">
        <f>E4*F4</f>
        <v>12760</v>
      </c>
    </row>
    <row r="5" spans="1:8" x14ac:dyDescent="0.25">
      <c r="A5" s="1" t="s">
        <v>0</v>
      </c>
      <c r="B5" s="1" t="s">
        <v>1</v>
      </c>
      <c r="C5" s="4" t="s">
        <v>14</v>
      </c>
      <c r="D5" s="13">
        <v>159480</v>
      </c>
      <c r="E5" s="16">
        <v>100</v>
      </c>
      <c r="F5" s="7">
        <v>64.2</v>
      </c>
      <c r="G5" s="7">
        <f>E5*F5</f>
        <v>6420</v>
      </c>
    </row>
    <row r="6" spans="1:8" x14ac:dyDescent="0.25">
      <c r="A6" s="1" t="s">
        <v>0</v>
      </c>
      <c r="B6" s="1" t="s">
        <v>1</v>
      </c>
      <c r="C6" s="4" t="s">
        <v>14</v>
      </c>
      <c r="D6" s="13">
        <v>159464</v>
      </c>
      <c r="E6" s="16">
        <v>200</v>
      </c>
      <c r="F6" s="7">
        <v>63.8</v>
      </c>
      <c r="G6" s="7">
        <f>E6*F6</f>
        <v>12760</v>
      </c>
    </row>
    <row r="7" spans="1:8" x14ac:dyDescent="0.25">
      <c r="A7" s="1" t="s">
        <v>0</v>
      </c>
      <c r="B7" s="1" t="s">
        <v>1</v>
      </c>
      <c r="C7" s="4" t="s">
        <v>14</v>
      </c>
      <c r="D7" s="13">
        <v>159530</v>
      </c>
      <c r="E7" s="16">
        <v>50</v>
      </c>
      <c r="F7" s="7">
        <v>65</v>
      </c>
      <c r="G7" s="7">
        <f>E7*F7</f>
        <v>3250</v>
      </c>
    </row>
    <row r="8" spans="1:8" x14ac:dyDescent="0.25">
      <c r="A8" s="1" t="s">
        <v>0</v>
      </c>
      <c r="B8" s="1" t="s">
        <v>1</v>
      </c>
      <c r="C8" s="4" t="s">
        <v>14</v>
      </c>
      <c r="D8" s="6">
        <v>159463</v>
      </c>
      <c r="E8" s="15">
        <v>200</v>
      </c>
      <c r="F8" s="11">
        <v>63.8</v>
      </c>
      <c r="G8" s="11">
        <f>E8*F8</f>
        <v>12760</v>
      </c>
    </row>
    <row r="9" spans="1:8" x14ac:dyDescent="0.25">
      <c r="A9" s="1" t="s">
        <v>0</v>
      </c>
      <c r="B9" s="1" t="s">
        <v>1</v>
      </c>
      <c r="C9" s="10" t="s">
        <v>14</v>
      </c>
      <c r="D9" s="6">
        <v>159464</v>
      </c>
      <c r="E9" s="15">
        <v>200</v>
      </c>
      <c r="F9" s="11">
        <v>63.8</v>
      </c>
      <c r="G9" s="11">
        <f>E9*F9</f>
        <v>12760</v>
      </c>
    </row>
    <row r="10" spans="1:8" x14ac:dyDescent="0.25">
      <c r="A10" s="1" t="s">
        <v>0</v>
      </c>
      <c r="B10" s="1" t="s">
        <v>1</v>
      </c>
      <c r="C10" s="10" t="s">
        <v>14</v>
      </c>
      <c r="D10" s="6">
        <v>159480</v>
      </c>
      <c r="E10" s="15">
        <v>100</v>
      </c>
      <c r="F10" s="11">
        <v>64.2</v>
      </c>
      <c r="G10" s="11">
        <f>E10*F10</f>
        <v>6420</v>
      </c>
    </row>
    <row r="11" spans="1:8" x14ac:dyDescent="0.25">
      <c r="E11" s="35">
        <f>SUM(E3:E10)</f>
        <v>1150</v>
      </c>
      <c r="G11" s="35">
        <f>SUM(G3:G10)</f>
        <v>73430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4BC3-C6D0-4539-811E-3EA511F2DD66}">
  <dimension ref="A2:DF6"/>
  <sheetViews>
    <sheetView tabSelected="1" workbookViewId="0">
      <selection activeCell="O26" sqref="O26"/>
    </sheetView>
  </sheetViews>
  <sheetFormatPr defaultRowHeight="15" x14ac:dyDescent="0.25"/>
  <cols>
    <col min="1" max="1" width="11.85546875" customWidth="1"/>
    <col min="3" max="3" width="27.85546875" customWidth="1"/>
    <col min="4" max="4" width="14.140625" customWidth="1"/>
    <col min="5" max="5" width="14.28515625" customWidth="1"/>
    <col min="7" max="7" width="12.7109375" customWidth="1"/>
  </cols>
  <sheetData>
    <row r="2" spans="1:110" ht="42.75" x14ac:dyDescent="0.25">
      <c r="C2" s="23" t="s">
        <v>6</v>
      </c>
      <c r="D2" s="24" t="s">
        <v>2</v>
      </c>
      <c r="E2" s="24" t="s">
        <v>7</v>
      </c>
      <c r="F2" s="24" t="s">
        <v>3</v>
      </c>
      <c r="G2" s="24" t="s">
        <v>4</v>
      </c>
      <c r="H2" s="24" t="s">
        <v>5</v>
      </c>
    </row>
    <row r="3" spans="1:110" s="12" customFormat="1" x14ac:dyDescent="0.25">
      <c r="A3" s="1" t="s">
        <v>0</v>
      </c>
      <c r="B3" s="1" t="s">
        <v>1</v>
      </c>
      <c r="C3" s="10" t="s">
        <v>17</v>
      </c>
      <c r="D3" s="3">
        <v>159482</v>
      </c>
      <c r="E3" s="30">
        <v>70</v>
      </c>
      <c r="F3" s="11">
        <v>63.5</v>
      </c>
      <c r="G3" s="11">
        <f>E3*F3</f>
        <v>4445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</row>
    <row r="4" spans="1:110" s="12" customFormat="1" x14ac:dyDescent="0.25">
      <c r="A4" s="1" t="s">
        <v>0</v>
      </c>
      <c r="B4" s="1" t="s">
        <v>1</v>
      </c>
      <c r="C4" s="10" t="s">
        <v>17</v>
      </c>
      <c r="D4" s="5">
        <v>159500</v>
      </c>
      <c r="E4" s="16">
        <v>110</v>
      </c>
      <c r="F4" s="7">
        <v>64</v>
      </c>
      <c r="G4" s="7">
        <f>E4*F4</f>
        <v>7040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</row>
    <row r="5" spans="1:110" s="12" customFormat="1" x14ac:dyDescent="0.25">
      <c r="A5" s="1" t="s">
        <v>0</v>
      </c>
      <c r="B5" s="1" t="s">
        <v>1</v>
      </c>
      <c r="C5" s="10" t="s">
        <v>17</v>
      </c>
      <c r="D5" s="3">
        <v>159500</v>
      </c>
      <c r="E5" s="30">
        <v>110</v>
      </c>
      <c r="F5" s="11">
        <v>64</v>
      </c>
      <c r="G5" s="11">
        <f>E5*F5</f>
        <v>7040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</row>
    <row r="6" spans="1:110" x14ac:dyDescent="0.25">
      <c r="E6" s="32">
        <f>SUM(E3:E5)</f>
        <v>290</v>
      </c>
      <c r="G6" s="32">
        <f>SUM(G3:G5)</f>
        <v>18525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63273EF680CE46A9BB227905110AE3" ma:contentTypeVersion="15" ma:contentTypeDescription="Create a new document." ma:contentTypeScope="" ma:versionID="c44d2247b42298762f159768c3a70c71">
  <xsd:schema xmlns:xsd="http://www.w3.org/2001/XMLSchema" xmlns:xs="http://www.w3.org/2001/XMLSchema" xmlns:p="http://schemas.microsoft.com/office/2006/metadata/properties" xmlns:ns2="f72fde2d-b807-4537-b4b0-8b27d7e9d203" xmlns:ns3="d4da30f3-d450-42f3-a305-6a1de303da54" targetNamespace="http://schemas.microsoft.com/office/2006/metadata/properties" ma:root="true" ma:fieldsID="099cb61ee19aea13fd7687df9ca6721f" ns2:_="" ns3:_="">
    <xsd:import namespace="f72fde2d-b807-4537-b4b0-8b27d7e9d203"/>
    <xsd:import namespace="d4da30f3-d450-42f3-a305-6a1de303da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fde2d-b807-4537-b4b0-8b27d7e9d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928c00e-ac5e-44b4-96e5-205a8c1ee0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a30f3-d450-42f3-a305-6a1de303da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23c5a16-ef6d-447c-bb9c-5a11ecd1522c}" ma:internalName="TaxCatchAll" ma:showField="CatchAllData" ma:web="d4da30f3-d450-42f3-a305-6a1de303da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da30f3-d450-42f3-a305-6a1de303da54" xsi:nil="true"/>
    <lcf76f155ced4ddcb4097134ff3c332f xmlns="f72fde2d-b807-4537-b4b0-8b27d7e9d2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D54D05-7026-4695-847A-FD9CBEAE3A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2fde2d-b807-4537-b4b0-8b27d7e9d203"/>
    <ds:schemaRef ds:uri="d4da30f3-d450-42f3-a305-6a1de303da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BAAC41-48D2-41E1-86CF-3233C16828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3391A7-F840-4970-8116-54A8BD98DFA4}">
  <ds:schemaRefs>
    <ds:schemaRef ds:uri="http://schemas.microsoft.com/office/2006/metadata/properties"/>
    <ds:schemaRef ds:uri="http://schemas.microsoft.com/office/infopath/2007/PartnerControls"/>
    <ds:schemaRef ds:uri="d4da30f3-d450-42f3-a305-6a1de303da54"/>
    <ds:schemaRef ds:uri="f72fde2d-b807-4537-b4b0-8b27d7e9d2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фактуриране 09-11.08.2024 </vt:lpstr>
      <vt:lpstr>МЕТ ЕНЕРДЖИ ТРЕЙДИНГ Б-Я ЕАД</vt:lpstr>
      <vt:lpstr>АКТАЕЛ ЕООД</vt:lpstr>
      <vt:lpstr>СИГМА ИНВЕСТ ЕООД</vt:lpstr>
      <vt:lpstr>ROMENERGY TRADING SRL</vt:lpstr>
      <vt:lpstr>NOVA POWER &amp; GAS SRL</vt:lpstr>
      <vt:lpstr>CNG Systems LTD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Backoffice</dc:creator>
  <cp:lastModifiedBy>Aneta Ivanova</cp:lastModifiedBy>
  <dcterms:created xsi:type="dcterms:W3CDTF">2024-01-08T10:41:29Z</dcterms:created>
  <dcterms:modified xsi:type="dcterms:W3CDTF">2024-08-12T08:10:25Z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0x0101005663273EF680CE46A9BB227905110AE3</vt:lpwstr>
  </property>
  <property fmtid="{D5CDD505-2E9C-101B-9397-08002B2CF9AE}" pid="3" name="MediaServiceImageTags">
    <vt:lpwstr/>
  </property>
</Properties>
</file>