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5/ВАЖНО КЕВР!!!!! 13032025/ТБЛ/Счетоводство/"/>
    </mc:Choice>
  </mc:AlternateContent>
  <xr:revisionPtr revIDLastSave="27" documentId="11_1C8DDCD57F02102DBCC67EEC56B909B22E04DAAA" xr6:coauthVersionLast="47" xr6:coauthVersionMax="47" xr10:uidLastSave="{AE02B103-0A87-412A-8298-C540A6FE225B}"/>
  <bookViews>
    <workbookView xWindow="-120" yWindow="-120" windowWidth="29040" windowHeight="15840" xr2:uid="{00000000-000D-0000-FFFF-FFFF00000000}"/>
  </bookViews>
  <sheets>
    <sheet name="2024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10" i="2"/>
  <c r="C32" i="2" l="1"/>
  <c r="C6" i="2"/>
  <c r="C31" i="2" l="1"/>
  <c r="C15" i="2"/>
  <c r="C17" i="2"/>
  <c r="C18" i="2" l="1"/>
  <c r="C36" i="2" s="1"/>
</calcChain>
</file>

<file path=xl/sharedStrings.xml><?xml version="1.0" encoding="utf-8"?>
<sst xmlns="http://schemas.openxmlformats.org/spreadsheetml/2006/main" count="29" uniqueCount="29">
  <si>
    <t xml:space="preserve">Справка за приходите на "ТИБИЕЛ" ЕООД </t>
  </si>
  <si>
    <t>Приходи от лицензионна дейност</t>
  </si>
  <si>
    <t>ПРИРОДЕН ГАЗ</t>
  </si>
  <si>
    <t xml:space="preserve">ПРИРОДЕН ГАЗ ЗА БАЛАНСИРАНЕ             </t>
  </si>
  <si>
    <t xml:space="preserve">ПРИРОДЕН ГАЗ НА ВИРТУАЛНА ТОЧКА/NATURAL, в т.ч. </t>
  </si>
  <si>
    <t xml:space="preserve">ПРИРОДЕН ГАЗ на борса Румъния </t>
  </si>
  <si>
    <t>Общо природен газ на територията на Република България</t>
  </si>
  <si>
    <t xml:space="preserve">РАЗХОДИ ПО ЧЛ. 18 ОТ ДОГОВОР            </t>
  </si>
  <si>
    <t>ТЪРГОВСКА НАДБАВКА ЗА ДОСТАВКА НА ПРИРОД</t>
  </si>
  <si>
    <t>ДОСТЪП И ПРЕНОС  НА ПРИРОДЕН ГАЗ ПРЕЗ ГР</t>
  </si>
  <si>
    <t>КАПАЦИТЕТ</t>
  </si>
  <si>
    <t>ФИНАНСОВИ ПРИХОДИ</t>
  </si>
  <si>
    <t>ДРУГИ ПРИХОДИ ОТ ДЕЙНОСТТА</t>
  </si>
  <si>
    <t>EUA - КВОТИ ЗА ЕМИСИИ НА ПАРНИКОВИ ГАЗОВ</t>
  </si>
  <si>
    <t xml:space="preserve">ДИЗЕЛОВО ГОРИВО                         </t>
  </si>
  <si>
    <t xml:space="preserve">СПЕДИТОРСКИ УСЛУГИ                      </t>
  </si>
  <si>
    <t>НАЕМ</t>
  </si>
  <si>
    <t xml:space="preserve">ПРОДАЖБА НА ДМА                         </t>
  </si>
  <si>
    <t>УСЛУГИ ПО ДОГОВОР</t>
  </si>
  <si>
    <t>ОБЩО</t>
  </si>
  <si>
    <t>ВСИЧКО ЗА ПЕРИОДА</t>
  </si>
  <si>
    <t xml:space="preserve">ДРУГИ ПРИХОДИ </t>
  </si>
  <si>
    <t>ПРИХОДИ ОТ ФИНАНСИРАНИЯ</t>
  </si>
  <si>
    <t>за периода от 01.01.2024 до 31.12.2024</t>
  </si>
  <si>
    <t>ТИБИЕЛ-ОТПАДЪЧНА ДЪРВЕСИНА</t>
  </si>
  <si>
    <t>ПРИРОДЕН ГАЗ на борса Гърция</t>
  </si>
  <si>
    <t>ПРИРОДЕН ГАЗ на контрагенти в Гърция (HERON ENERGY и PUBLIC POWER COMPANI)</t>
  </si>
  <si>
    <t>ОБЩО от лицензионна дейност търговия с природен газ</t>
  </si>
  <si>
    <t>ПРОДАЖБА НА ЕЛЕКТРИЧЕСКА ЕНЕРГИЯ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</si>
</sst>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indexed="8"/>
      <name val="MS Sans Serif"/>
      <charset val="204"/>
    </font>
    <font>
      <b/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.5"/>
      <color indexed="8"/>
      <name val="Times New Roman"/>
      <family val="1"/>
      <charset val="204"/>
    </font>
    <font>
      <i/>
      <sz val="10"/>
      <color indexed="8"/>
      <name val="MS Sans Serif"/>
      <charset val="204"/>
    </font>
    <font>
      <b/>
      <sz val="10"/>
      <color indexed="8"/>
      <name val="Times New Roman"/>
      <family val="1"/>
      <charset val="204"/>
    </font>
    <font>
      <sz val="8"/>
      <name val="MS Sans Serif"/>
      <charset val="204"/>
    </font>
    <font>
      <i/>
      <sz val="10"/>
      <color theme="3" tint="0.49998474074526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2" fillId="0" borderId="0" xfId="0" applyNumberFormat="1" applyFont="1"/>
    <xf numFmtId="4" fontId="2" fillId="0" borderId="1" xfId="0" applyNumberFormat="1" applyFont="1" applyBorder="1"/>
    <xf numFmtId="4" fontId="0" fillId="0" borderId="0" xfId="0" applyNumberFormat="1"/>
    <xf numFmtId="0" fontId="4" fillId="0" borderId="0" xfId="0" applyFont="1"/>
    <xf numFmtId="4" fontId="5" fillId="0" borderId="1" xfId="0" applyNumberFormat="1" applyFont="1" applyBorder="1"/>
    <xf numFmtId="4" fontId="2" fillId="2" borderId="1" xfId="0" applyNumberFormat="1" applyFont="1" applyFill="1" applyBorder="1"/>
    <xf numFmtId="4" fontId="5" fillId="2" borderId="1" xfId="0" applyNumberFormat="1" applyFont="1" applyFill="1" applyBorder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2" xfId="0" applyFont="1" applyBorder="1" applyAlignment="1">
      <alignment wrapText="1"/>
    </xf>
    <xf numFmtId="4" fontId="7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ibiell.sharepoint.com/sites/Tibiel/Shared%20Documents/IKONOMIKA/Aneta_TIBIEL/Analiz%202017-2022/DOSTAVKI_2025/&#1042;&#1040;&#1046;&#1053;&#1054;%20&#1050;&#1045;&#1042;&#1056;!!!!!%2013032025/&#1058;&#1041;&#1051;/&#1055;&#1088;&#1086;&#1076;&#1072;&#1078;&#1073;&#1080;%20&#1076;&#1086;%20&#1095;&#1091;&#1078;&#1076;&#1080;%20&#1073;&#1086;&#1088;&#1089;&#1080;%20&#1080;%20&#1080;&#1079;&#1085;&#1086;&#1089;%202024.xlsx" TargetMode="External"/><Relationship Id="rId1" Type="http://schemas.openxmlformats.org/officeDocument/2006/relationships/externalLinkPath" Target="/sites/Tibiel/Shared%20Documents/IKONOMIKA/Aneta_TIBIEL/Analiz%202017-2022/DOSTAVKI_2025/&#1042;&#1040;&#1046;&#1053;&#1054;%20&#1050;&#1045;&#1042;&#1056;!!!!!%2013032025/&#1058;&#1041;&#1051;/&#1055;&#1088;&#1086;&#1076;&#1072;&#1078;&#1073;&#1080;%20&#1076;&#1086;%20&#1095;&#1091;&#1078;&#1076;&#1080;%20&#1073;&#1086;&#1088;&#1089;&#1080;%20&#1080;%20&#1080;&#1079;&#1085;&#1086;&#1089;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1 (2)"/>
    </sheetNames>
    <sheetDataSet>
      <sheetData sheetId="0" refreshError="1"/>
      <sheetData sheetId="1">
        <row r="5">
          <cell r="O5">
            <v>832351.17875199998</v>
          </cell>
        </row>
        <row r="6">
          <cell r="O6">
            <v>8543241.2593378518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tabSelected="1" topLeftCell="B1" zoomScale="115" zoomScaleNormal="115" workbookViewId="0">
      <selection activeCell="D25" sqref="D25"/>
    </sheetView>
  </sheetViews>
  <sheetFormatPr defaultRowHeight="12.75" x14ac:dyDescent="0.2"/>
  <cols>
    <col min="1" max="1" width="5.140625" hidden="1" customWidth="1"/>
    <col min="2" max="2" width="53.28515625" style="14" bestFit="1" customWidth="1"/>
    <col min="3" max="3" width="26.7109375" style="3" customWidth="1"/>
    <col min="4" max="4" width="36.7109375" customWidth="1"/>
  </cols>
  <sheetData>
    <row r="1" spans="2:3" ht="14.25" x14ac:dyDescent="0.2">
      <c r="B1" s="8" t="s">
        <v>0</v>
      </c>
      <c r="C1" s="1"/>
    </row>
    <row r="2" spans="2:3" ht="14.25" x14ac:dyDescent="0.2">
      <c r="B2" s="8" t="s">
        <v>23</v>
      </c>
      <c r="C2" s="1"/>
    </row>
    <row r="3" spans="2:3" x14ac:dyDescent="0.2">
      <c r="B3" s="9"/>
      <c r="C3" s="1"/>
    </row>
    <row r="4" spans="2:3" x14ac:dyDescent="0.2">
      <c r="B4" s="9"/>
      <c r="C4" s="1"/>
    </row>
    <row r="5" spans="2:3" ht="16.5" x14ac:dyDescent="0.25">
      <c r="B5" s="10" t="s">
        <v>1</v>
      </c>
      <c r="C5" s="2"/>
    </row>
    <row r="6" spans="2:3" x14ac:dyDescent="0.2">
      <c r="B6" s="11" t="s">
        <v>2</v>
      </c>
      <c r="C6" s="6">
        <f>70399148.21-674109.79+1567995.37-227147.66-22237163.5-1567995.37</f>
        <v>47260727.259999998</v>
      </c>
    </row>
    <row r="7" spans="2:3" x14ac:dyDescent="0.2">
      <c r="B7" s="11" t="s">
        <v>3</v>
      </c>
      <c r="C7" s="6">
        <v>227147.66</v>
      </c>
    </row>
    <row r="8" spans="2:3" x14ac:dyDescent="0.2">
      <c r="B8" s="11" t="s">
        <v>4</v>
      </c>
      <c r="C8" s="6">
        <v>22237163.5</v>
      </c>
    </row>
    <row r="9" spans="2:3" s="4" customFormat="1" x14ac:dyDescent="0.2">
      <c r="B9" s="15" t="s">
        <v>5</v>
      </c>
      <c r="C9" s="16">
        <v>31929.9</v>
      </c>
    </row>
    <row r="10" spans="2:3" s="4" customFormat="1" ht="25.5" x14ac:dyDescent="0.2">
      <c r="B10" s="15" t="s">
        <v>26</v>
      </c>
      <c r="C10" s="16">
        <f>+'[1]Sheet1 (2)'!$O$5+'[1]Sheet1 (2)'!$O$6</f>
        <v>9375592.4380898513</v>
      </c>
    </row>
    <row r="11" spans="2:3" s="4" customFormat="1" x14ac:dyDescent="0.2">
      <c r="B11" s="15" t="s">
        <v>25</v>
      </c>
      <c r="C11" s="16">
        <v>79366.212319000013</v>
      </c>
    </row>
    <row r="12" spans="2:3" x14ac:dyDescent="0.2">
      <c r="B12" s="12" t="s">
        <v>6</v>
      </c>
      <c r="C12" s="7"/>
    </row>
    <row r="13" spans="2:3" x14ac:dyDescent="0.2">
      <c r="B13" s="11"/>
      <c r="C13" s="6"/>
    </row>
    <row r="14" spans="2:3" x14ac:dyDescent="0.2">
      <c r="B14" s="11" t="s">
        <v>7</v>
      </c>
      <c r="C14" s="6">
        <v>1567995.37</v>
      </c>
    </row>
    <row r="15" spans="2:3" x14ac:dyDescent="0.2">
      <c r="B15" s="11" t="s">
        <v>8</v>
      </c>
      <c r="C15" s="6">
        <f>2514.57+20280</f>
        <v>22794.57</v>
      </c>
    </row>
    <row r="16" spans="2:3" x14ac:dyDescent="0.2">
      <c r="B16" s="11" t="s">
        <v>9</v>
      </c>
      <c r="C16" s="6">
        <v>786901.44</v>
      </c>
    </row>
    <row r="17" spans="2:4" x14ac:dyDescent="0.2">
      <c r="B17" s="11" t="s">
        <v>10</v>
      </c>
      <c r="C17" s="6">
        <f>885726.56+1412675.34+761208.32+57869.48+324128.41+101.03+134249.98</f>
        <v>3575959.12</v>
      </c>
    </row>
    <row r="18" spans="2:4" x14ac:dyDescent="0.2">
      <c r="B18" s="12" t="s">
        <v>27</v>
      </c>
      <c r="C18" s="7">
        <f>SUM(C6:C8)+SUM(C14:C17)</f>
        <v>75678688.919999987</v>
      </c>
      <c r="D18" s="3"/>
    </row>
    <row r="19" spans="2:4" x14ac:dyDescent="0.2">
      <c r="B19" s="13"/>
      <c r="C19" s="7"/>
    </row>
    <row r="20" spans="2:4" x14ac:dyDescent="0.2">
      <c r="B20" s="12" t="s">
        <v>11</v>
      </c>
      <c r="C20" s="7"/>
    </row>
    <row r="21" spans="2:4" x14ac:dyDescent="0.2">
      <c r="B21" s="13" t="s">
        <v>22</v>
      </c>
      <c r="C21" s="7">
        <v>22205400</v>
      </c>
    </row>
    <row r="22" spans="2:4" x14ac:dyDescent="0.2">
      <c r="B22" s="9"/>
      <c r="C22" s="6"/>
    </row>
    <row r="23" spans="2:4" x14ac:dyDescent="0.2">
      <c r="B23" s="12" t="s">
        <v>12</v>
      </c>
      <c r="C23" s="6"/>
    </row>
    <row r="24" spans="2:4" x14ac:dyDescent="0.2">
      <c r="B24" s="11" t="s">
        <v>28</v>
      </c>
      <c r="C24" s="6">
        <v>15959222.5</v>
      </c>
    </row>
    <row r="25" spans="2:4" x14ac:dyDescent="0.2">
      <c r="B25" s="11" t="s">
        <v>13</v>
      </c>
      <c r="C25" s="6">
        <v>220332113.74000001</v>
      </c>
    </row>
    <row r="26" spans="2:4" x14ac:dyDescent="0.2">
      <c r="B26" s="11" t="s">
        <v>24</v>
      </c>
      <c r="C26" s="6">
        <v>1598471</v>
      </c>
    </row>
    <row r="27" spans="2:4" x14ac:dyDescent="0.2">
      <c r="B27" s="11" t="s">
        <v>14</v>
      </c>
      <c r="C27" s="6">
        <v>25147170.449999999</v>
      </c>
    </row>
    <row r="28" spans="2:4" x14ac:dyDescent="0.2">
      <c r="B28" s="11" t="s">
        <v>15</v>
      </c>
      <c r="C28" s="6">
        <v>11975105.640000001</v>
      </c>
    </row>
    <row r="29" spans="2:4" x14ac:dyDescent="0.2">
      <c r="B29" s="11" t="s">
        <v>16</v>
      </c>
      <c r="C29" s="6">
        <v>2982388.6</v>
      </c>
    </row>
    <row r="30" spans="2:4" x14ac:dyDescent="0.2">
      <c r="B30" s="11" t="s">
        <v>17</v>
      </c>
      <c r="C30" s="6">
        <v>0</v>
      </c>
    </row>
    <row r="31" spans="2:4" x14ac:dyDescent="0.2">
      <c r="B31" s="11" t="s">
        <v>18</v>
      </c>
      <c r="C31" s="6">
        <f>1059621.54+385274.83+13677109.1+2520242.58</f>
        <v>17642248.049999997</v>
      </c>
    </row>
    <row r="32" spans="2:4" x14ac:dyDescent="0.2">
      <c r="B32" s="11" t="s">
        <v>21</v>
      </c>
      <c r="C32" s="6">
        <f>121570.11+81577.21+29000+447.29+3168</f>
        <v>235762.61000000002</v>
      </c>
    </row>
    <row r="33" spans="2:3" x14ac:dyDescent="0.2">
      <c r="B33" s="12" t="s">
        <v>19</v>
      </c>
      <c r="C33" s="5">
        <f>SUM(C24:C32)</f>
        <v>295872482.59000003</v>
      </c>
    </row>
    <row r="34" spans="2:3" x14ac:dyDescent="0.2">
      <c r="B34" s="12"/>
      <c r="C34" s="5"/>
    </row>
    <row r="35" spans="2:3" x14ac:dyDescent="0.2">
      <c r="B35" s="13"/>
      <c r="C35" s="5"/>
    </row>
    <row r="36" spans="2:3" x14ac:dyDescent="0.2">
      <c r="B36" s="12" t="s">
        <v>20</v>
      </c>
      <c r="C36" s="5">
        <f>C18+C21+C33</f>
        <v>393756571.50999999</v>
      </c>
    </row>
  </sheetData>
  <phoneticPr fontId="6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1A8A94A-1BF7-404D-B871-8C7DB3197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03D2C6-2328-480B-9FCD-BB93AE1B58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81B6C9-7E4D-4B3A-9849-E2C4BA0CDFDE}">
  <ds:schemaRefs>
    <ds:schemaRef ds:uri="f72fde2d-b807-4537-b4b0-8b27d7e9d203"/>
    <ds:schemaRef ds:uri="http://purl.org/dc/terms/"/>
    <ds:schemaRef ds:uri="http://schemas.microsoft.com/office/infopath/2007/PartnerControls"/>
    <ds:schemaRef ds:uri="http://schemas.microsoft.com/office/2006/documentManagement/types"/>
    <ds:schemaRef ds:uri="d4da30f3-d450-42f3-a305-6a1de303da54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cp:lastPrinted>2025-03-12T13:08:14Z</cp:lastPrinted>
  <dcterms:created xsi:type="dcterms:W3CDTF">2024-03-11T10:06:55Z</dcterms:created>
  <dcterms:modified xsi:type="dcterms:W3CDTF">2025-03-18T07:45:29Z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