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9" yWindow="26" windowWidth="11428" windowHeight="6323"/>
  </bookViews>
  <sheets>
    <sheet name="СУБР.1" sheetId="1" r:id="rId1"/>
  </sheets>
  <calcPr calcId="125725"/>
</workbook>
</file>

<file path=xl/calcChain.xml><?xml version="1.0" encoding="utf-8"?>
<calcChain xmlns="http://schemas.openxmlformats.org/spreadsheetml/2006/main">
  <c r="E85" i="1"/>
  <c r="H75"/>
  <c r="G75" s="1"/>
  <c r="H74"/>
  <c r="G74" s="1"/>
  <c r="H73"/>
  <c r="G73" s="1"/>
  <c r="H72"/>
  <c r="G72" s="1"/>
  <c r="H71"/>
  <c r="G71" s="1"/>
  <c r="H70"/>
  <c r="G70" s="1"/>
  <c r="H69"/>
  <c r="G69" s="1"/>
  <c r="H68"/>
  <c r="G68" s="1"/>
  <c r="H67"/>
  <c r="G67" s="1"/>
  <c r="H66"/>
  <c r="G66" s="1"/>
  <c r="H65"/>
  <c r="G65" s="1"/>
  <c r="H64"/>
  <c r="G64" s="1"/>
  <c r="H26"/>
  <c r="L30"/>
  <c r="H25"/>
  <c r="G25" s="1"/>
  <c r="H24"/>
  <c r="G24" s="1"/>
  <c r="H23"/>
  <c r="G23" s="1"/>
  <c r="H22"/>
  <c r="G22" s="1"/>
  <c r="H21"/>
  <c r="G21" s="1"/>
  <c r="H20"/>
  <c r="G20" s="1"/>
  <c r="H19"/>
  <c r="G19" s="1"/>
  <c r="H18"/>
  <c r="G18" s="1"/>
  <c r="H17"/>
  <c r="G17" s="1"/>
  <c r="H16"/>
  <c r="G16" s="1"/>
  <c r="H15"/>
  <c r="G15" s="1"/>
  <c r="G26" l="1"/>
  <c r="G76"/>
  <c r="G85" s="1"/>
  <c r="G30"/>
  <c r="G78" l="1"/>
  <c r="G87" s="1"/>
</calcChain>
</file>

<file path=xl/sharedStrings.xml><?xml version="1.0" encoding="utf-8"?>
<sst xmlns="http://schemas.openxmlformats.org/spreadsheetml/2006/main" count="113" uniqueCount="57">
  <si>
    <t>ТИБИЕЛ ЕООД</t>
  </si>
  <si>
    <t>ЛИХВЕН ЛИСТ</t>
  </si>
  <si>
    <t>Заемател</t>
  </si>
  <si>
    <t>Заемодател</t>
  </si>
  <si>
    <t>ЧЕСТИЙМ ЕООД</t>
  </si>
  <si>
    <t>Град.</t>
  </si>
  <si>
    <t>гр.София</t>
  </si>
  <si>
    <t>гр. Перник</t>
  </si>
  <si>
    <t>Адрес :</t>
  </si>
  <si>
    <t>р-н Триадица, бул.Витоша № 188 ет.1, ап.1</t>
  </si>
  <si>
    <t>пл. Свети Иван Рилски № 1</t>
  </si>
  <si>
    <t xml:space="preserve">ЕИК: </t>
  </si>
  <si>
    <t>ЕИК :  106 588 084</t>
  </si>
  <si>
    <t>номер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</si>
  <si>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</si>
  <si>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</si>
  <si>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</si>
  <si>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</si>
  <si>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</si>
  <si>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</si>
  <si>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</si>
  <si>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дата</t>
  </si>
  <si>
    <t>Суброгация по кредит 00КР-АА-3019/20.07.2007 Г.</t>
  </si>
  <si>
    <t>Лихва по договор м.12</t>
  </si>
  <si>
    <t>главница</t>
  </si>
  <si>
    <t>лихва</t>
  </si>
  <si>
    <t>Изготвил:</t>
  </si>
  <si>
    <t xml:space="preserve">Жана Гълъбова </t>
  </si>
  <si>
    <t xml:space="preserve">Гл. Счетоводител : </t>
  </si>
  <si>
    <t>…………………………………</t>
  </si>
  <si>
    <t xml:space="preserve">Управител: </t>
  </si>
  <si>
    <t>/ Жана Гълъбова /</t>
  </si>
  <si>
    <t>Суброгация по кредит 00КР-АА-3083/02.10.2007 Г.</t>
  </si>
  <si>
    <t>…………………………</t>
  </si>
  <si>
    <t>Лихва по договор м.01</t>
  </si>
  <si>
    <t>Лихва по договор м.02</t>
  </si>
  <si>
    <t>Лихва по договор м.03</t>
  </si>
  <si>
    <t>Лихва по договор м.04</t>
  </si>
  <si>
    <t>Лихва по договор м.05</t>
  </si>
  <si>
    <t>Лихва по договор м.06</t>
  </si>
  <si>
    <t>Лихва по договор м.07</t>
  </si>
  <si>
    <t>Лихва по договор м.08</t>
  </si>
  <si>
    <t>Лихва по договор м.09</t>
  </si>
  <si>
    <t>Лихва по договор м.10</t>
  </si>
  <si>
    <t>Лихва по договор м.11</t>
  </si>
  <si>
    <t>преведени общо</t>
  </si>
  <si>
    <t>в.ч. главница</t>
  </si>
  <si>
    <t xml:space="preserve">лихва </t>
  </si>
  <si>
    <t>комисионна</t>
  </si>
  <si>
    <t>наказател.   лихва</t>
  </si>
  <si>
    <t>с-ка 498</t>
  </si>
  <si>
    <t>Салдо към 31.12.2018 година</t>
  </si>
  <si>
    <t>/Димитър Иванов /</t>
  </si>
  <si>
    <t>салдо към 01.01.2019 год.</t>
  </si>
  <si>
    <t>Лихва за 2019 година</t>
  </si>
  <si>
    <t>Салдо към 31.12.2019 година</t>
  </si>
  <si>
    <t xml:space="preserve"> за 2019 година</t>
  </si>
</sst>
</file>

<file path=xl/styles.xml><?xml version="1.0" encoding="utf-8"?>
<styleSheet xmlns="http://schemas.openxmlformats.org/spreadsheetml/2006/main">
  <numFmts count="5">
    <numFmt numFmtId="164" formatCode="#,##0.00\ &quot;лв&quot;;[Red]\-#,##0.00\ &quot;лв&quot;"/>
    <numFmt numFmtId="165" formatCode="_-* #,##0.00\ _$_-;\-* #,##0.00\ _$_-;_-* &quot;-&quot;??\ _$_-;_-@_-"/>
    <numFmt numFmtId="166" formatCode="#,##0.00\ [$лв-402]"/>
    <numFmt numFmtId="167" formatCode="_-* #,##0.0000000\ _$_-;\-* #,##0.0000000\ _$_-;_-* &quot;-&quot;??\ _$_-;_-@_-"/>
    <numFmt numFmtId="168" formatCode="#,##0.00\ &quot;лв.&quot;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i/>
      <sz val="10"/>
      <name val="Tahoma"/>
      <family val="2"/>
      <charset val="204"/>
    </font>
    <font>
      <i/>
      <sz val="10"/>
      <name val="Tahoma"/>
      <family val="2"/>
      <charset val="204"/>
    </font>
    <font>
      <sz val="9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9"/>
      <name val="Tahoma"/>
      <family val="2"/>
      <charset val="204"/>
    </font>
    <font>
      <i/>
      <sz val="8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0" fontId="2" fillId="0" borderId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2" fillId="0" borderId="0"/>
  </cellStyleXfs>
  <cellXfs count="94">
    <xf numFmtId="0" fontId="0" fillId="0" borderId="0" xfId="0"/>
    <xf numFmtId="0" fontId="2" fillId="0" borderId="0" xfId="1"/>
    <xf numFmtId="1" fontId="4" fillId="2" borderId="1" xfId="1" applyNumberFormat="1" applyFont="1" applyFill="1" applyBorder="1" applyAlignment="1">
      <alignment horizontal="right"/>
    </xf>
    <xf numFmtId="0" fontId="3" fillId="0" borderId="1" xfId="1" applyFont="1" applyBorder="1"/>
    <xf numFmtId="0" fontId="5" fillId="0" borderId="1" xfId="1" applyFont="1" applyBorder="1"/>
    <xf numFmtId="0" fontId="5" fillId="0" borderId="1" xfId="1" applyFont="1" applyFill="1" applyBorder="1"/>
    <xf numFmtId="0" fontId="5" fillId="0" borderId="0" xfId="1" applyFont="1" applyBorder="1"/>
    <xf numFmtId="0" fontId="5" fillId="0" borderId="0" xfId="1" applyFont="1"/>
    <xf numFmtId="0" fontId="3" fillId="0" borderId="1" xfId="1" applyFont="1" applyBorder="1" applyAlignment="1">
      <alignment horizontal="right"/>
    </xf>
    <xf numFmtId="0" fontId="3" fillId="0" borderId="0" xfId="1" applyFont="1" applyBorder="1"/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3" fillId="0" borderId="0" xfId="1" applyFont="1" applyBorder="1" applyAlignment="1">
      <alignment horizontal="right"/>
    </xf>
    <xf numFmtId="0" fontId="5" fillId="0" borderId="0" xfId="1" applyFont="1" applyFill="1" applyBorder="1"/>
    <xf numFmtId="14" fontId="2" fillId="0" borderId="0" xfId="1" applyNumberFormat="1"/>
    <xf numFmtId="0" fontId="5" fillId="0" borderId="1" xfId="11" applyFont="1" applyBorder="1"/>
    <xf numFmtId="4" fontId="5" fillId="0" borderId="1" xfId="11" applyNumberFormat="1" applyFont="1" applyBorder="1"/>
    <xf numFmtId="14" fontId="5" fillId="0" borderId="1" xfId="11" applyNumberFormat="1" applyFont="1" applyBorder="1"/>
    <xf numFmtId="0" fontId="5" fillId="0" borderId="1" xfId="11" applyFont="1" applyFill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9" fillId="0" borderId="0" xfId="0" applyFont="1"/>
    <xf numFmtId="14" fontId="8" fillId="0" borderId="1" xfId="0" applyNumberFormat="1" applyFont="1" applyFill="1" applyBorder="1" applyAlignment="1" applyProtection="1"/>
    <xf numFmtId="4" fontId="8" fillId="0" borderId="1" xfId="0" applyNumberFormat="1" applyFont="1" applyFill="1" applyBorder="1" applyAlignment="1" applyProtection="1"/>
    <xf numFmtId="4" fontId="8" fillId="0" borderId="1" xfId="0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9" fillId="0" borderId="1" xfId="0" applyFont="1" applyBorder="1"/>
    <xf numFmtId="14" fontId="8" fillId="0" borderId="0" xfId="0" applyNumberFormat="1" applyFont="1" applyFill="1" applyBorder="1" applyAlignment="1" applyProtection="1"/>
    <xf numFmtId="4" fontId="8" fillId="0" borderId="0" xfId="0" applyNumberFormat="1" applyFont="1" applyFill="1" applyBorder="1" applyAlignment="1" applyProtection="1"/>
    <xf numFmtId="4" fontId="8" fillId="0" borderId="0" xfId="0" applyNumberFormat="1" applyFont="1" applyBorder="1"/>
    <xf numFmtId="0" fontId="8" fillId="0" borderId="0" xfId="0" applyFont="1" applyBorder="1"/>
    <xf numFmtId="2" fontId="8" fillId="0" borderId="0" xfId="0" applyNumberFormat="1" applyFont="1" applyBorder="1"/>
    <xf numFmtId="0" fontId="9" fillId="0" borderId="0" xfId="0" applyFont="1" applyBorder="1"/>
    <xf numFmtId="165" fontId="10" fillId="0" borderId="1" xfId="1" applyNumberFormat="1" applyFont="1" applyFill="1" applyBorder="1"/>
    <xf numFmtId="165" fontId="11" fillId="0" borderId="1" xfId="1" applyNumberFormat="1" applyFont="1" applyFill="1" applyBorder="1"/>
    <xf numFmtId="14" fontId="8" fillId="0" borderId="0" xfId="1" applyNumberFormat="1" applyFont="1"/>
    <xf numFmtId="4" fontId="8" fillId="0" borderId="0" xfId="1" applyNumberFormat="1" applyFont="1"/>
    <xf numFmtId="4" fontId="2" fillId="0" borderId="0" xfId="1" applyNumberFormat="1"/>
    <xf numFmtId="0" fontId="8" fillId="0" borderId="1" xfId="1" applyFont="1" applyBorder="1"/>
    <xf numFmtId="0" fontId="12" fillId="0" borderId="1" xfId="1" applyFont="1" applyBorder="1"/>
    <xf numFmtId="0" fontId="12" fillId="0" borderId="1" xfId="1" applyFont="1" applyBorder="1" applyAlignment="1">
      <alignment horizontal="right"/>
    </xf>
    <xf numFmtId="0" fontId="13" fillId="0" borderId="0" xfId="1" applyFont="1" applyAlignment="1">
      <alignment wrapText="1"/>
    </xf>
    <xf numFmtId="0" fontId="10" fillId="0" borderId="1" xfId="1" applyFont="1" applyBorder="1"/>
    <xf numFmtId="0" fontId="11" fillId="0" borderId="1" xfId="1" applyFont="1" applyBorder="1"/>
    <xf numFmtId="167" fontId="10" fillId="0" borderId="1" xfId="5" applyNumberFormat="1" applyFont="1" applyFill="1" applyBorder="1"/>
    <xf numFmtId="167" fontId="11" fillId="0" borderId="1" xfId="5" applyNumberFormat="1" applyFont="1" applyFill="1" applyBorder="1"/>
    <xf numFmtId="0" fontId="11" fillId="0" borderId="1" xfId="1" applyFont="1" applyBorder="1" applyAlignment="1">
      <alignment horizontal="right"/>
    </xf>
    <xf numFmtId="0" fontId="11" fillId="0" borderId="0" xfId="1" applyFont="1" applyBorder="1" applyAlignment="1">
      <alignment horizontal="right"/>
    </xf>
    <xf numFmtId="0" fontId="11" fillId="0" borderId="0" xfId="1" applyFont="1" applyBorder="1"/>
    <xf numFmtId="0" fontId="10" fillId="0" borderId="0" xfId="1" applyFont="1"/>
    <xf numFmtId="0" fontId="14" fillId="0" borderId="0" xfId="0" applyFont="1"/>
    <xf numFmtId="0" fontId="10" fillId="0" borderId="1" xfId="1" applyFont="1" applyBorder="1" applyAlignment="1">
      <alignment horizontal="center"/>
    </xf>
    <xf numFmtId="4" fontId="11" fillId="0" borderId="1" xfId="1" applyNumberFormat="1" applyFont="1" applyBorder="1"/>
    <xf numFmtId="4" fontId="11" fillId="0" borderId="0" xfId="1" applyNumberFormat="1" applyFont="1" applyBorder="1"/>
    <xf numFmtId="4" fontId="10" fillId="0" borderId="1" xfId="1" applyNumberFormat="1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4" fontId="14" fillId="0" borderId="0" xfId="0" applyNumberFormat="1" applyFont="1"/>
    <xf numFmtId="4" fontId="11" fillId="0" borderId="1" xfId="1" applyNumberFormat="1" applyFont="1" applyBorder="1" applyAlignment="1">
      <alignment horizontal="center"/>
    </xf>
    <xf numFmtId="0" fontId="10" fillId="0" borderId="0" xfId="1" applyFont="1" applyBorder="1" applyAlignment="1">
      <alignment wrapText="1"/>
    </xf>
    <xf numFmtId="0" fontId="10" fillId="0" borderId="1" xfId="1" applyFont="1" applyBorder="1" applyAlignment="1">
      <alignment wrapText="1"/>
    </xf>
    <xf numFmtId="164" fontId="11" fillId="0" borderId="1" xfId="1" applyNumberFormat="1" applyFont="1" applyBorder="1"/>
    <xf numFmtId="4" fontId="10" fillId="0" borderId="1" xfId="1" applyNumberFormat="1" applyFont="1" applyFill="1" applyBorder="1"/>
    <xf numFmtId="166" fontId="11" fillId="0" borderId="1" xfId="1" applyNumberFormat="1" applyFont="1" applyFill="1" applyBorder="1"/>
    <xf numFmtId="166" fontId="10" fillId="0" borderId="1" xfId="1" applyNumberFormat="1" applyFont="1" applyBorder="1"/>
    <xf numFmtId="168" fontId="11" fillId="0" borderId="1" xfId="1" applyNumberFormat="1" applyFont="1" applyBorder="1"/>
    <xf numFmtId="166" fontId="11" fillId="0" borderId="0" xfId="1" applyNumberFormat="1" applyFont="1" applyBorder="1"/>
    <xf numFmtId="4" fontId="11" fillId="0" borderId="1" xfId="1" applyNumberFormat="1" applyFont="1" applyFill="1" applyBorder="1"/>
    <xf numFmtId="168" fontId="14" fillId="0" borderId="0" xfId="0" applyNumberFormat="1" applyFont="1"/>
    <xf numFmtId="3" fontId="5" fillId="0" borderId="2" xfId="1" applyNumberFormat="1" applyFont="1" applyBorder="1" applyAlignment="1">
      <alignment horizontal="center"/>
    </xf>
    <xf numFmtId="3" fontId="5" fillId="0" borderId="3" xfId="1" applyNumberFormat="1" applyFont="1" applyBorder="1" applyAlignment="1">
      <alignment horizontal="center"/>
    </xf>
    <xf numFmtId="3" fontId="5" fillId="0" borderId="4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3" fillId="0" borderId="0" xfId="1" applyFont="1" applyBorder="1" applyAlignment="1">
      <alignment horizontal="center" wrapText="1"/>
    </xf>
    <xf numFmtId="0" fontId="5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0" xfId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14" fontId="15" fillId="0" borderId="1" xfId="0" applyNumberFormat="1" applyFont="1" applyFill="1" applyBorder="1"/>
    <xf numFmtId="14" fontId="12" fillId="0" borderId="1" xfId="1" applyNumberFormat="1" applyFont="1" applyFill="1" applyBorder="1"/>
    <xf numFmtId="14" fontId="8" fillId="0" borderId="1" xfId="1" applyNumberFormat="1" applyFont="1" applyBorder="1"/>
    <xf numFmtId="14" fontId="12" fillId="0" borderId="1" xfId="1" applyNumberFormat="1" applyFont="1" applyBorder="1" applyAlignment="1">
      <alignment horizontal="right"/>
    </xf>
  </cellXfs>
  <cellStyles count="12">
    <cellStyle name="FormatedNumberBorderPatern" xfId="2"/>
    <cellStyle name="FormatedNumberBorderPatern 2" xfId="3"/>
    <cellStyle name="Normal_Sheet1" xfId="4"/>
    <cellStyle name="Запетая 2" xfId="6"/>
    <cellStyle name="Запетая 3" xfId="7"/>
    <cellStyle name="Запетая 4" xfId="5"/>
    <cellStyle name="Нормален" xfId="0" builtinId="0"/>
    <cellStyle name="Нормален 2" xfId="8"/>
    <cellStyle name="Нормален 3" xfId="9"/>
    <cellStyle name="Нормален 4" xfId="10"/>
    <cellStyle name="Нормален 5" xfId="1"/>
    <cellStyle name="Нормален 6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D55" workbookViewId="0">
      <selection activeCell="K76" sqref="K76:K78"/>
    </sheetView>
  </sheetViews>
  <sheetFormatPr defaultRowHeight="15.05"/>
  <cols>
    <col min="1" max="1" width="5.5546875" customWidth="1"/>
    <col min="2" max="2" width="18.21875" customWidth="1"/>
    <col min="3" max="3" width="9" bestFit="1" customWidth="1"/>
    <col min="4" max="4" width="10.6640625" customWidth="1"/>
    <col min="5" max="5" width="12.77734375" style="51" customWidth="1"/>
    <col min="6" max="6" width="12.6640625" style="51" customWidth="1"/>
    <col min="7" max="7" width="10" style="51" customWidth="1"/>
    <col min="8" max="8" width="5" customWidth="1"/>
    <col min="14" max="14" width="18.44140625" customWidth="1"/>
  </cols>
  <sheetData>
    <row r="1" spans="1:16">
      <c r="A1" s="74" t="s">
        <v>0</v>
      </c>
      <c r="B1" s="75"/>
      <c r="C1" s="75"/>
      <c r="D1" s="75"/>
      <c r="E1" s="75"/>
      <c r="F1" s="75"/>
      <c r="G1" s="75"/>
      <c r="H1" s="75"/>
      <c r="I1" s="1"/>
      <c r="J1" s="1"/>
      <c r="K1" s="1"/>
      <c r="L1" s="1"/>
      <c r="M1" s="1"/>
      <c r="N1" s="1"/>
      <c r="O1" s="1"/>
      <c r="P1" s="1"/>
    </row>
    <row r="2" spans="1:16">
      <c r="A2" s="10"/>
      <c r="B2" s="11"/>
      <c r="C2" s="11"/>
      <c r="D2" s="11"/>
      <c r="E2" s="42"/>
      <c r="F2" s="42"/>
      <c r="G2" s="42"/>
      <c r="H2" s="11"/>
      <c r="I2" s="1"/>
      <c r="J2" s="1"/>
      <c r="K2" s="1"/>
      <c r="L2" s="1"/>
      <c r="M2" s="1"/>
      <c r="N2" s="1"/>
      <c r="O2" s="1"/>
      <c r="P2" s="1"/>
    </row>
    <row r="3" spans="1:16">
      <c r="A3" s="76" t="s">
        <v>1</v>
      </c>
      <c r="B3" s="77"/>
      <c r="C3" s="77"/>
      <c r="D3" s="77"/>
      <c r="E3" s="77"/>
      <c r="F3" s="77"/>
      <c r="G3" s="77"/>
      <c r="H3" s="77"/>
      <c r="I3" s="1"/>
      <c r="J3" s="1"/>
      <c r="K3" s="1"/>
      <c r="L3" s="1"/>
      <c r="M3" s="1"/>
      <c r="N3" s="1"/>
      <c r="O3" s="1"/>
      <c r="P3" s="1"/>
    </row>
    <row r="4" spans="1:16" ht="26.2" customHeight="1">
      <c r="A4" s="6"/>
      <c r="B4" s="82" t="s">
        <v>22</v>
      </c>
      <c r="C4" s="83"/>
      <c r="D4" s="83"/>
      <c r="E4" s="83"/>
      <c r="F4" s="83"/>
      <c r="G4" s="59"/>
      <c r="H4" s="13"/>
      <c r="I4" s="1"/>
      <c r="J4" s="1"/>
      <c r="K4" s="1"/>
      <c r="L4" s="1"/>
      <c r="M4" s="1"/>
      <c r="N4" s="1"/>
      <c r="O4" s="1"/>
      <c r="P4" s="1"/>
    </row>
    <row r="5" spans="1:16">
      <c r="A5" s="78" t="s">
        <v>56</v>
      </c>
      <c r="B5" s="77"/>
      <c r="C5" s="77"/>
      <c r="D5" s="77"/>
      <c r="E5" s="77"/>
      <c r="F5" s="77"/>
      <c r="G5" s="77"/>
      <c r="H5" s="77"/>
      <c r="I5" s="1"/>
      <c r="J5" s="1"/>
      <c r="K5" s="1"/>
      <c r="L5" s="1"/>
      <c r="M5" s="1"/>
      <c r="N5" s="1"/>
      <c r="O5" s="1"/>
      <c r="P5" s="1"/>
    </row>
    <row r="7" spans="1:16" ht="26.85" customHeight="1">
      <c r="A7" s="79" t="s">
        <v>2</v>
      </c>
      <c r="B7" s="79"/>
      <c r="C7" s="79"/>
      <c r="D7" s="79"/>
      <c r="E7" s="43"/>
      <c r="F7" s="80" t="s">
        <v>3</v>
      </c>
      <c r="G7" s="81"/>
      <c r="H7" s="4"/>
      <c r="I7" s="1"/>
      <c r="J7" s="1"/>
      <c r="K7" s="1"/>
      <c r="L7" s="1"/>
      <c r="M7" s="1"/>
      <c r="N7" s="1"/>
      <c r="O7" s="1"/>
      <c r="P7" s="1"/>
    </row>
    <row r="8" spans="1:16">
      <c r="A8" s="85" t="s">
        <v>4</v>
      </c>
      <c r="B8" s="85"/>
      <c r="C8" s="85"/>
      <c r="D8" s="85"/>
      <c r="E8" s="43"/>
      <c r="F8" s="85" t="s">
        <v>0</v>
      </c>
      <c r="G8" s="85"/>
      <c r="H8" s="4"/>
      <c r="I8" s="1"/>
      <c r="J8" s="1"/>
      <c r="K8" s="1"/>
      <c r="L8" s="1"/>
      <c r="M8" s="1"/>
      <c r="N8" s="1"/>
      <c r="O8" s="1"/>
      <c r="P8" s="1"/>
    </row>
    <row r="9" spans="1:16">
      <c r="A9" s="4" t="s">
        <v>5</v>
      </c>
      <c r="B9" s="79" t="s">
        <v>6</v>
      </c>
      <c r="C9" s="79"/>
      <c r="D9" s="79"/>
      <c r="E9" s="43"/>
      <c r="F9" s="79" t="s">
        <v>7</v>
      </c>
      <c r="G9" s="79"/>
      <c r="H9" s="4"/>
      <c r="I9" s="1"/>
      <c r="J9" s="1"/>
      <c r="K9" s="1"/>
      <c r="L9" s="1"/>
      <c r="M9" s="1"/>
      <c r="N9" s="1"/>
      <c r="O9" s="1"/>
      <c r="P9" s="1"/>
    </row>
    <row r="10" spans="1:16">
      <c r="A10" s="4" t="s">
        <v>8</v>
      </c>
      <c r="B10" s="79" t="s">
        <v>9</v>
      </c>
      <c r="C10" s="79"/>
      <c r="D10" s="79"/>
      <c r="E10" s="43"/>
      <c r="F10" s="43" t="s">
        <v>10</v>
      </c>
      <c r="G10" s="43"/>
      <c r="H10" s="4"/>
      <c r="I10" s="1"/>
      <c r="J10" s="1"/>
      <c r="K10" s="1"/>
      <c r="L10" s="1"/>
      <c r="M10" s="1"/>
      <c r="N10" s="1"/>
      <c r="O10" s="1"/>
      <c r="P10" s="1"/>
    </row>
    <row r="11" spans="1:16">
      <c r="A11" s="4" t="s">
        <v>11</v>
      </c>
      <c r="B11" s="84">
        <v>131563973</v>
      </c>
      <c r="C11" s="79"/>
      <c r="D11" s="79"/>
      <c r="E11" s="43"/>
      <c r="F11" s="79" t="s">
        <v>12</v>
      </c>
      <c r="G11" s="79"/>
      <c r="H11" s="4"/>
      <c r="I11" s="1"/>
      <c r="J11" s="1"/>
      <c r="K11" s="1"/>
      <c r="L11" s="1"/>
      <c r="M11" s="1"/>
      <c r="N11" s="1"/>
      <c r="O11" s="1"/>
      <c r="P11" s="1"/>
    </row>
    <row r="12" spans="1:16">
      <c r="A12" s="4"/>
      <c r="B12" s="4"/>
      <c r="C12" s="4"/>
      <c r="D12" s="4"/>
      <c r="E12" s="43"/>
      <c r="F12" s="43"/>
      <c r="G12" s="43"/>
      <c r="H12" s="4"/>
      <c r="I12" s="1"/>
      <c r="J12" s="1"/>
      <c r="K12" s="1"/>
      <c r="L12" s="1"/>
      <c r="M12" s="1"/>
      <c r="N12" s="1"/>
      <c r="O12" s="1"/>
      <c r="P12" s="1"/>
    </row>
    <row r="13" spans="1:16" ht="24.9">
      <c r="A13" s="4" t="s">
        <v>13</v>
      </c>
      <c r="B13" s="4" t="s">
        <v>14</v>
      </c>
      <c r="C13" s="4" t="s">
        <v>15</v>
      </c>
      <c r="D13" s="4" t="s">
        <v>16</v>
      </c>
      <c r="E13" s="52" t="s">
        <v>17</v>
      </c>
      <c r="F13" s="43" t="s">
        <v>18</v>
      </c>
      <c r="G13" s="60" t="s">
        <v>19</v>
      </c>
      <c r="H13" s="5" t="s">
        <v>20</v>
      </c>
      <c r="I13" s="1"/>
      <c r="J13" s="15" t="s">
        <v>21</v>
      </c>
      <c r="K13" s="16" t="s">
        <v>45</v>
      </c>
      <c r="L13" s="17" t="s">
        <v>46</v>
      </c>
      <c r="M13" s="18" t="s">
        <v>47</v>
      </c>
      <c r="N13" s="18" t="s">
        <v>48</v>
      </c>
      <c r="O13" s="19" t="s">
        <v>49</v>
      </c>
      <c r="P13" s="20"/>
    </row>
    <row r="14" spans="1:16">
      <c r="A14" s="4"/>
      <c r="B14" s="40" t="s">
        <v>53</v>
      </c>
      <c r="C14" s="40"/>
      <c r="D14" s="40"/>
      <c r="E14" s="44">
        <v>1087.56</v>
      </c>
      <c r="F14" s="44"/>
      <c r="G14" s="61">
        <v>275.61</v>
      </c>
      <c r="H14" s="5"/>
      <c r="I14" s="1"/>
      <c r="J14" s="22">
        <v>42676</v>
      </c>
      <c r="K14" s="23">
        <v>10145.56</v>
      </c>
      <c r="L14" s="24">
        <v>407.38</v>
      </c>
      <c r="M14" s="25">
        <v>4800.8900000000003</v>
      </c>
      <c r="N14" s="26">
        <v>4923.67</v>
      </c>
      <c r="O14" s="27">
        <v>13.63</v>
      </c>
      <c r="P14" s="20"/>
    </row>
    <row r="15" spans="1:16">
      <c r="A15" s="4"/>
      <c r="B15" s="43" t="s">
        <v>34</v>
      </c>
      <c r="C15" s="90">
        <v>43466</v>
      </c>
      <c r="D15" s="90">
        <v>43496</v>
      </c>
      <c r="E15" s="34">
        <v>1087.56</v>
      </c>
      <c r="F15" s="45">
        <v>2.5342465753424659E-4</v>
      </c>
      <c r="G15" s="62">
        <f>ROUND(E15*F15*H15,2)</f>
        <v>8.5399999999999991</v>
      </c>
      <c r="H15" s="2">
        <f t="shared" ref="H15:H25" si="0">SUM(D15-C15+1)</f>
        <v>31</v>
      </c>
      <c r="I15" s="1"/>
      <c r="J15" s="20"/>
      <c r="K15" s="20"/>
      <c r="L15" s="20"/>
      <c r="M15" s="21"/>
      <c r="N15" s="21"/>
      <c r="O15" s="21"/>
      <c r="P15" s="21"/>
    </row>
    <row r="16" spans="1:16">
      <c r="A16" s="4"/>
      <c r="B16" s="43" t="s">
        <v>35</v>
      </c>
      <c r="C16" s="90">
        <v>43497</v>
      </c>
      <c r="D16" s="90">
        <v>43524</v>
      </c>
      <c r="E16" s="34">
        <v>1087.56</v>
      </c>
      <c r="F16" s="45">
        <v>2.5342465753424659E-4</v>
      </c>
      <c r="G16" s="62">
        <f t="shared" ref="G16:G25" si="1">ROUND(E16*F16*H16,2)</f>
        <v>7.72</v>
      </c>
      <c r="H16" s="2">
        <f t="shared" si="0"/>
        <v>28</v>
      </c>
      <c r="I16" s="1"/>
      <c r="J16" s="36">
        <v>42793</v>
      </c>
      <c r="K16" s="37">
        <v>26935.68</v>
      </c>
      <c r="L16" s="20"/>
      <c r="M16" s="20"/>
      <c r="N16" s="20"/>
      <c r="O16" s="20"/>
      <c r="P16" s="20"/>
    </row>
    <row r="17" spans="1:16">
      <c r="A17" s="4"/>
      <c r="B17" s="43" t="s">
        <v>36</v>
      </c>
      <c r="C17" s="90">
        <v>43525</v>
      </c>
      <c r="D17" s="90">
        <v>43555</v>
      </c>
      <c r="E17" s="34">
        <v>1087.56</v>
      </c>
      <c r="F17" s="45">
        <v>2.5342465753424659E-4</v>
      </c>
      <c r="G17" s="62">
        <f t="shared" si="1"/>
        <v>8.5399999999999991</v>
      </c>
      <c r="H17" s="2">
        <f t="shared" si="0"/>
        <v>31</v>
      </c>
      <c r="I17" s="1"/>
      <c r="J17" s="20"/>
      <c r="K17" s="20"/>
      <c r="L17" s="20"/>
      <c r="M17" s="21"/>
      <c r="N17" s="21"/>
      <c r="O17" s="21"/>
      <c r="P17" s="21"/>
    </row>
    <row r="18" spans="1:16">
      <c r="A18" s="4"/>
      <c r="B18" s="43" t="s">
        <v>37</v>
      </c>
      <c r="C18" s="90">
        <v>43556</v>
      </c>
      <c r="D18" s="90">
        <v>43585</v>
      </c>
      <c r="E18" s="34">
        <v>1087.56</v>
      </c>
      <c r="F18" s="45">
        <v>2.5342465753424659E-4</v>
      </c>
      <c r="G18" s="62">
        <f t="shared" si="1"/>
        <v>8.27</v>
      </c>
      <c r="H18" s="2">
        <f t="shared" si="0"/>
        <v>30</v>
      </c>
      <c r="I18" s="1"/>
      <c r="J18" s="20"/>
      <c r="K18" s="20"/>
      <c r="L18" s="20"/>
      <c r="M18" s="21"/>
      <c r="N18" s="21"/>
      <c r="O18" s="21"/>
      <c r="P18" s="21"/>
    </row>
    <row r="19" spans="1:16">
      <c r="A19" s="4"/>
      <c r="B19" s="43" t="s">
        <v>38</v>
      </c>
      <c r="C19" s="90">
        <v>43586</v>
      </c>
      <c r="D19" s="90">
        <v>43616</v>
      </c>
      <c r="E19" s="34">
        <v>1087.56</v>
      </c>
      <c r="F19" s="45">
        <v>2.5342465753424659E-4</v>
      </c>
      <c r="G19" s="62">
        <f t="shared" si="1"/>
        <v>8.5399999999999991</v>
      </c>
      <c r="H19" s="2">
        <f t="shared" si="0"/>
        <v>31</v>
      </c>
      <c r="I19" s="1"/>
      <c r="J19" s="20"/>
      <c r="K19" s="20"/>
      <c r="L19" s="20"/>
      <c r="M19" s="21"/>
      <c r="N19" s="21"/>
      <c r="O19" s="21"/>
      <c r="P19" s="21"/>
    </row>
    <row r="20" spans="1:16">
      <c r="A20" s="4"/>
      <c r="B20" s="43" t="s">
        <v>39</v>
      </c>
      <c r="C20" s="90">
        <v>43617</v>
      </c>
      <c r="D20" s="90">
        <v>43646</v>
      </c>
      <c r="E20" s="34">
        <v>1087.56</v>
      </c>
      <c r="F20" s="45">
        <v>2.5342465753424659E-4</v>
      </c>
      <c r="G20" s="62">
        <f t="shared" si="1"/>
        <v>8.27</v>
      </c>
      <c r="H20" s="2">
        <f t="shared" si="0"/>
        <v>30</v>
      </c>
      <c r="I20" s="1"/>
      <c r="P20" s="21"/>
    </row>
    <row r="21" spans="1:16">
      <c r="A21" s="4"/>
      <c r="B21" s="43" t="s">
        <v>40</v>
      </c>
      <c r="C21" s="90">
        <v>43647</v>
      </c>
      <c r="D21" s="90">
        <v>43677</v>
      </c>
      <c r="E21" s="34">
        <v>1087.56</v>
      </c>
      <c r="F21" s="45">
        <v>2.5342465753424659E-4</v>
      </c>
      <c r="G21" s="62">
        <f t="shared" si="1"/>
        <v>8.5399999999999991</v>
      </c>
      <c r="H21" s="2">
        <f t="shared" si="0"/>
        <v>31</v>
      </c>
      <c r="I21" s="1"/>
      <c r="J21" s="20"/>
      <c r="K21" s="20"/>
      <c r="L21" s="20"/>
      <c r="M21" s="21"/>
      <c r="N21" s="21"/>
      <c r="O21" s="21"/>
      <c r="P21" s="21"/>
    </row>
    <row r="22" spans="1:16">
      <c r="A22" s="4"/>
      <c r="B22" s="43" t="s">
        <v>41</v>
      </c>
      <c r="C22" s="90">
        <v>43678</v>
      </c>
      <c r="D22" s="90">
        <v>43708</v>
      </c>
      <c r="E22" s="34">
        <v>1087.56</v>
      </c>
      <c r="F22" s="45">
        <v>2.5342465753424659E-4</v>
      </c>
      <c r="G22" s="62">
        <f t="shared" si="1"/>
        <v>8.5399999999999991</v>
      </c>
      <c r="H22" s="2">
        <f t="shared" si="0"/>
        <v>31</v>
      </c>
      <c r="I22" s="1"/>
      <c r="J22" s="20"/>
      <c r="K22" s="20"/>
      <c r="L22" s="20"/>
      <c r="M22" s="21"/>
      <c r="N22" s="21"/>
      <c r="O22" s="21"/>
      <c r="P22" s="21"/>
    </row>
    <row r="23" spans="1:16">
      <c r="A23" s="4"/>
      <c r="B23" s="43" t="s">
        <v>42</v>
      </c>
      <c r="C23" s="90">
        <v>43709</v>
      </c>
      <c r="D23" s="90">
        <v>43738</v>
      </c>
      <c r="E23" s="34">
        <v>1087.56</v>
      </c>
      <c r="F23" s="45">
        <v>2.5342465753424659E-4</v>
      </c>
      <c r="G23" s="62">
        <f t="shared" si="1"/>
        <v>8.27</v>
      </c>
      <c r="H23" s="2">
        <f t="shared" si="0"/>
        <v>30</v>
      </c>
      <c r="I23" s="1"/>
    </row>
    <row r="24" spans="1:16">
      <c r="A24" s="4"/>
      <c r="B24" s="43" t="s">
        <v>43</v>
      </c>
      <c r="C24" s="90">
        <v>43739</v>
      </c>
      <c r="D24" s="90">
        <v>43769</v>
      </c>
      <c r="E24" s="34">
        <v>1087.56</v>
      </c>
      <c r="F24" s="45">
        <v>2.5342465753424659E-4</v>
      </c>
      <c r="G24" s="62">
        <f t="shared" si="1"/>
        <v>8.5399999999999991</v>
      </c>
      <c r="H24" s="2">
        <f t="shared" si="0"/>
        <v>31</v>
      </c>
      <c r="I24" s="1"/>
    </row>
    <row r="25" spans="1:16">
      <c r="A25" s="4"/>
      <c r="B25" s="43" t="s">
        <v>44</v>
      </c>
      <c r="C25" s="90">
        <v>43770</v>
      </c>
      <c r="D25" s="90">
        <v>43799</v>
      </c>
      <c r="E25" s="34">
        <v>1087.56</v>
      </c>
      <c r="F25" s="45">
        <v>2.5342465753424659E-4</v>
      </c>
      <c r="G25" s="62">
        <f t="shared" si="1"/>
        <v>8.27</v>
      </c>
      <c r="H25" s="2">
        <f t="shared" si="0"/>
        <v>30</v>
      </c>
      <c r="I25" s="1"/>
      <c r="J25" s="22">
        <v>43066</v>
      </c>
      <c r="K25" s="23">
        <v>15672.46</v>
      </c>
      <c r="L25" s="24"/>
      <c r="M25" s="25"/>
      <c r="N25" s="26"/>
      <c r="O25" s="27"/>
    </row>
    <row r="26" spans="1:16">
      <c r="A26" s="4"/>
      <c r="B26" s="43" t="s">
        <v>23</v>
      </c>
      <c r="C26" s="90">
        <v>43800</v>
      </c>
      <c r="D26" s="90">
        <v>43830</v>
      </c>
      <c r="E26" s="34">
        <v>1087.56</v>
      </c>
      <c r="F26" s="45">
        <v>2.5342465753424659E-4</v>
      </c>
      <c r="G26" s="62">
        <f>ROUND(E26*F26*H26,2)</f>
        <v>8.5399999999999991</v>
      </c>
      <c r="H26" s="2">
        <f>SUM(D26-C26+1)</f>
        <v>31</v>
      </c>
      <c r="I26" s="1"/>
      <c r="J26" s="28"/>
      <c r="K26" s="29"/>
      <c r="L26" s="30"/>
      <c r="M26" s="31"/>
      <c r="N26" s="32"/>
      <c r="O26" s="33"/>
    </row>
    <row r="27" spans="1:16">
      <c r="A27" s="4"/>
      <c r="D27" s="91"/>
      <c r="E27" s="34"/>
      <c r="F27" s="45"/>
      <c r="G27" s="62"/>
      <c r="H27" s="2"/>
      <c r="I27" s="1"/>
    </row>
    <row r="28" spans="1:16">
      <c r="A28" s="4"/>
      <c r="B28" s="40" t="s">
        <v>54</v>
      </c>
      <c r="C28" s="91"/>
      <c r="D28" s="92"/>
      <c r="E28" s="35"/>
      <c r="F28" s="46"/>
      <c r="G28" s="63">
        <v>100.58</v>
      </c>
      <c r="H28" s="4"/>
      <c r="I28" s="1"/>
    </row>
    <row r="29" spans="1:16">
      <c r="A29" s="4"/>
      <c r="B29" s="39"/>
      <c r="C29" s="39"/>
      <c r="D29" s="93"/>
      <c r="E29" s="43"/>
      <c r="F29" s="43"/>
      <c r="G29" s="64"/>
      <c r="H29" s="4"/>
      <c r="I29" s="1"/>
    </row>
    <row r="30" spans="1:16">
      <c r="A30" s="4"/>
      <c r="B30" s="40" t="s">
        <v>55</v>
      </c>
      <c r="C30" s="40"/>
      <c r="D30" s="8" t="s">
        <v>24</v>
      </c>
      <c r="E30" s="53">
        <v>1087.56</v>
      </c>
      <c r="F30" s="47" t="s">
        <v>25</v>
      </c>
      <c r="G30" s="65">
        <f>SUM(G28+G14)</f>
        <v>376.19</v>
      </c>
      <c r="H30" s="4"/>
      <c r="I30" s="1"/>
      <c r="L30">
        <f>SUM(L14:L29)</f>
        <v>407.38</v>
      </c>
    </row>
    <row r="31" spans="1:16">
      <c r="A31" s="6"/>
      <c r="B31" s="9"/>
      <c r="C31" s="9"/>
      <c r="D31" s="12"/>
      <c r="E31" s="54"/>
      <c r="F31" s="48"/>
      <c r="G31" s="66"/>
      <c r="H31" s="6"/>
      <c r="I31" s="1"/>
    </row>
    <row r="32" spans="1:16">
      <c r="A32" s="1"/>
      <c r="B32" s="9"/>
      <c r="C32" s="9"/>
      <c r="D32" s="9"/>
      <c r="E32" s="49"/>
      <c r="F32" s="49"/>
      <c r="G32" s="66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7" t="s">
        <v>26</v>
      </c>
      <c r="C33" s="7" t="s">
        <v>27</v>
      </c>
      <c r="D33" s="1"/>
      <c r="E33" s="50"/>
      <c r="F33" s="50"/>
      <c r="G33" s="50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7"/>
      <c r="C34" s="7"/>
      <c r="D34" s="1"/>
      <c r="E34" s="50"/>
      <c r="F34" s="50"/>
      <c r="G34" s="50"/>
      <c r="H34" s="1"/>
      <c r="I34" s="1"/>
      <c r="J34" s="1"/>
      <c r="K34" s="1"/>
      <c r="L34" s="1"/>
      <c r="M34" s="1"/>
      <c r="N34" s="1"/>
      <c r="O34" s="1"/>
      <c r="P34" s="1"/>
    </row>
    <row r="36" spans="1:16">
      <c r="A36" s="1"/>
      <c r="B36" s="7" t="s">
        <v>28</v>
      </c>
      <c r="C36" s="7" t="s">
        <v>29</v>
      </c>
      <c r="D36" s="1"/>
      <c r="E36" s="50"/>
      <c r="F36" s="50" t="s">
        <v>30</v>
      </c>
      <c r="G36" s="50" t="s">
        <v>33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7" t="s">
        <v>31</v>
      </c>
      <c r="D37" s="1"/>
      <c r="E37" s="50"/>
      <c r="F37" s="50" t="s">
        <v>52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7"/>
      <c r="D38" s="1"/>
      <c r="E38" s="50"/>
      <c r="F38" s="50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7"/>
      <c r="D39" s="1"/>
      <c r="E39" s="50"/>
      <c r="F39" s="50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7"/>
      <c r="D40" s="1"/>
      <c r="E40" s="50"/>
      <c r="F40" s="50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7"/>
      <c r="D41" s="1"/>
      <c r="E41" s="50"/>
      <c r="F41" s="50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7"/>
      <c r="D42" s="1"/>
      <c r="E42" s="50"/>
      <c r="F42" s="50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7"/>
      <c r="D43" s="1"/>
      <c r="E43" s="50"/>
      <c r="F43" s="50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7"/>
      <c r="D44" s="1"/>
      <c r="E44" s="50"/>
      <c r="F44" s="50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7"/>
      <c r="D45" s="1"/>
      <c r="E45" s="50"/>
      <c r="F45" s="50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7"/>
      <c r="D46" s="1"/>
      <c r="E46" s="50"/>
      <c r="F46" s="50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7"/>
      <c r="D47" s="1"/>
      <c r="E47" s="50"/>
      <c r="F47" s="50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7"/>
      <c r="D48" s="1"/>
      <c r="E48" s="50"/>
      <c r="F48" s="50"/>
      <c r="H48" s="1"/>
      <c r="I48" s="1"/>
      <c r="J48" s="1"/>
      <c r="K48" s="1"/>
      <c r="L48" s="1"/>
      <c r="M48" s="1"/>
      <c r="N48" s="1"/>
      <c r="O48" s="1"/>
      <c r="P48" s="1"/>
    </row>
    <row r="49" spans="1:17">
      <c r="A49" s="1"/>
      <c r="B49" s="1"/>
      <c r="C49" s="7"/>
      <c r="D49" s="1"/>
      <c r="E49" s="50"/>
      <c r="F49" s="50"/>
      <c r="H49" s="1"/>
      <c r="I49" s="1"/>
      <c r="J49" s="1"/>
      <c r="K49" s="1"/>
      <c r="L49" s="1"/>
      <c r="M49" s="1"/>
      <c r="N49" s="1"/>
      <c r="O49" s="1"/>
      <c r="P49" s="1"/>
    </row>
    <row r="50" spans="1:17">
      <c r="A50" s="74" t="s">
        <v>0</v>
      </c>
      <c r="B50" s="74"/>
      <c r="C50" s="74"/>
      <c r="D50" s="74"/>
      <c r="E50" s="74"/>
      <c r="F50" s="74"/>
      <c r="G50" s="74"/>
      <c r="H50" s="74"/>
    </row>
    <row r="51" spans="1:17" ht="15.05" customHeight="1"/>
    <row r="52" spans="1:17">
      <c r="A52" s="76" t="s">
        <v>1</v>
      </c>
      <c r="B52" s="76"/>
      <c r="C52" s="76"/>
      <c r="D52" s="76"/>
      <c r="E52" s="76"/>
      <c r="F52" s="76"/>
      <c r="G52" s="76"/>
      <c r="H52" s="76"/>
    </row>
    <row r="53" spans="1:17" ht="15.05" customHeight="1">
      <c r="A53" s="76" t="s">
        <v>32</v>
      </c>
      <c r="B53" s="76"/>
      <c r="C53" s="76"/>
      <c r="D53" s="76"/>
      <c r="E53" s="76"/>
      <c r="F53" s="76"/>
      <c r="G53" s="76"/>
      <c r="H53" s="76"/>
    </row>
    <row r="54" spans="1:17" ht="15.05" customHeight="1">
      <c r="A54" s="78" t="s">
        <v>56</v>
      </c>
      <c r="B54" s="78"/>
      <c r="C54" s="78"/>
      <c r="D54" s="78"/>
      <c r="E54" s="78"/>
      <c r="F54" s="78"/>
      <c r="G54" s="78"/>
      <c r="H54" s="78"/>
    </row>
    <row r="55" spans="1:17" ht="15.05" customHeight="1"/>
    <row r="56" spans="1:17">
      <c r="A56" s="72" t="s">
        <v>2</v>
      </c>
      <c r="B56" s="89"/>
      <c r="C56" s="89"/>
      <c r="D56" s="73"/>
      <c r="E56" s="43"/>
      <c r="F56" s="80" t="s">
        <v>3</v>
      </c>
      <c r="G56" s="81"/>
      <c r="H56" s="4"/>
    </row>
    <row r="57" spans="1:17" ht="15.05" customHeight="1">
      <c r="A57" s="86" t="s">
        <v>4</v>
      </c>
      <c r="B57" s="87"/>
      <c r="C57" s="87"/>
      <c r="D57" s="88"/>
      <c r="E57" s="43"/>
      <c r="F57" s="86" t="s">
        <v>0</v>
      </c>
      <c r="G57" s="88"/>
      <c r="H57" s="4"/>
    </row>
    <row r="58" spans="1:17">
      <c r="A58" s="4" t="s">
        <v>5</v>
      </c>
      <c r="B58" s="72" t="s">
        <v>6</v>
      </c>
      <c r="C58" s="89"/>
      <c r="D58" s="73"/>
      <c r="E58" s="43"/>
      <c r="F58" s="72" t="s">
        <v>7</v>
      </c>
      <c r="G58" s="73"/>
      <c r="H58" s="4"/>
    </row>
    <row r="59" spans="1:17">
      <c r="A59" s="4" t="s">
        <v>8</v>
      </c>
      <c r="B59" s="72" t="s">
        <v>9</v>
      </c>
      <c r="C59" s="89"/>
      <c r="D59" s="73"/>
      <c r="E59" s="43"/>
      <c r="F59" s="43" t="s">
        <v>10</v>
      </c>
      <c r="G59" s="43"/>
      <c r="H59" s="4"/>
    </row>
    <row r="60" spans="1:17">
      <c r="A60" s="4" t="s">
        <v>11</v>
      </c>
      <c r="B60" s="69">
        <v>131563973</v>
      </c>
      <c r="C60" s="70"/>
      <c r="D60" s="71"/>
      <c r="E60" s="43"/>
      <c r="F60" s="72" t="s">
        <v>12</v>
      </c>
      <c r="G60" s="73"/>
      <c r="H60" s="4"/>
    </row>
    <row r="61" spans="1:17">
      <c r="A61" s="4"/>
      <c r="B61" s="4"/>
      <c r="C61" s="4"/>
      <c r="D61" s="4"/>
      <c r="E61" s="43"/>
      <c r="F61" s="43"/>
      <c r="G61" s="43"/>
      <c r="H61" s="4"/>
    </row>
    <row r="62" spans="1:17" ht="24.9">
      <c r="A62" s="4" t="s">
        <v>13</v>
      </c>
      <c r="B62" s="4" t="s">
        <v>14</v>
      </c>
      <c r="C62" s="4" t="s">
        <v>15</v>
      </c>
      <c r="D62" s="4" t="s">
        <v>16</v>
      </c>
      <c r="E62" s="52" t="s">
        <v>17</v>
      </c>
      <c r="F62" s="43" t="s">
        <v>18</v>
      </c>
      <c r="G62" s="60" t="s">
        <v>19</v>
      </c>
      <c r="H62" s="5" t="s">
        <v>20</v>
      </c>
      <c r="J62" s="15" t="s">
        <v>21</v>
      </c>
      <c r="K62" s="16" t="s">
        <v>45</v>
      </c>
      <c r="L62" s="17" t="s">
        <v>46</v>
      </c>
      <c r="M62" s="18" t="s">
        <v>47</v>
      </c>
      <c r="N62" s="18" t="s">
        <v>48</v>
      </c>
      <c r="O62" s="19" t="s">
        <v>49</v>
      </c>
    </row>
    <row r="63" spans="1:17" ht="24.9">
      <c r="A63" s="4"/>
      <c r="B63" s="40" t="s">
        <v>53</v>
      </c>
      <c r="C63" s="40"/>
      <c r="D63" s="40"/>
      <c r="E63" s="55">
        <v>3111.16</v>
      </c>
      <c r="F63" s="44"/>
      <c r="G63" s="61">
        <v>876.22</v>
      </c>
      <c r="H63" s="5"/>
      <c r="I63" s="1"/>
      <c r="J63" s="14"/>
      <c r="K63" s="1"/>
      <c r="O63">
        <v>6.1</v>
      </c>
      <c r="Q63" s="19" t="s">
        <v>49</v>
      </c>
    </row>
    <row r="64" spans="1:17">
      <c r="A64" s="4"/>
      <c r="B64" s="43" t="s">
        <v>34</v>
      </c>
      <c r="C64" s="90">
        <v>43466</v>
      </c>
      <c r="D64" s="90">
        <v>43496</v>
      </c>
      <c r="E64" s="55">
        <v>3111.16</v>
      </c>
      <c r="F64" s="45">
        <v>2.5342465753424659E-4</v>
      </c>
      <c r="G64" s="62">
        <f>ROUND(E64*F64*H64,2)</f>
        <v>24.44</v>
      </c>
      <c r="H64" s="2">
        <f t="shared" ref="H64:H75" si="2">SUM(D64-C64+1)</f>
        <v>31</v>
      </c>
      <c r="I64" s="1"/>
      <c r="J64" s="1"/>
      <c r="K64" s="1"/>
      <c r="Q64">
        <v>6.1</v>
      </c>
    </row>
    <row r="65" spans="1:11">
      <c r="A65" s="4"/>
      <c r="B65" s="43" t="s">
        <v>35</v>
      </c>
      <c r="C65" s="90">
        <v>43497</v>
      </c>
      <c r="D65" s="90">
        <v>43524</v>
      </c>
      <c r="E65" s="55">
        <v>3111.16</v>
      </c>
      <c r="F65" s="45">
        <v>2.5342465753424659E-4</v>
      </c>
      <c r="G65" s="62">
        <f t="shared" ref="G65:G75" si="3">ROUND(E65*F65*H65,2)</f>
        <v>22.08</v>
      </c>
      <c r="H65" s="2">
        <f t="shared" si="2"/>
        <v>28</v>
      </c>
      <c r="I65" s="1"/>
      <c r="J65" s="14"/>
      <c r="K65" s="38"/>
    </row>
    <row r="66" spans="1:11">
      <c r="A66" s="4"/>
      <c r="B66" s="43" t="s">
        <v>36</v>
      </c>
      <c r="C66" s="90">
        <v>43525</v>
      </c>
      <c r="D66" s="90">
        <v>43555</v>
      </c>
      <c r="E66" s="55">
        <v>3111.16</v>
      </c>
      <c r="F66" s="45">
        <v>2.5342465753424659E-4</v>
      </c>
      <c r="G66" s="62">
        <f t="shared" si="3"/>
        <v>24.44</v>
      </c>
      <c r="H66" s="2">
        <f t="shared" si="2"/>
        <v>31</v>
      </c>
      <c r="I66" s="1"/>
      <c r="J66" s="1"/>
      <c r="K66" s="1"/>
    </row>
    <row r="67" spans="1:11">
      <c r="A67" s="4"/>
      <c r="B67" s="43" t="s">
        <v>37</v>
      </c>
      <c r="C67" s="90">
        <v>43556</v>
      </c>
      <c r="D67" s="90">
        <v>43585</v>
      </c>
      <c r="E67" s="55">
        <v>3111.16</v>
      </c>
      <c r="F67" s="45">
        <v>2.5342465753424659E-4</v>
      </c>
      <c r="G67" s="62">
        <f t="shared" si="3"/>
        <v>23.65</v>
      </c>
      <c r="H67" s="2">
        <f t="shared" si="2"/>
        <v>30</v>
      </c>
      <c r="I67" s="1"/>
      <c r="J67" s="1"/>
      <c r="K67" s="1"/>
    </row>
    <row r="68" spans="1:11">
      <c r="A68" s="4"/>
      <c r="B68" s="43" t="s">
        <v>38</v>
      </c>
      <c r="C68" s="90">
        <v>43586</v>
      </c>
      <c r="D68" s="90">
        <v>43616</v>
      </c>
      <c r="E68" s="55">
        <v>3111.16</v>
      </c>
      <c r="F68" s="45">
        <v>2.5342465753424659E-4</v>
      </c>
      <c r="G68" s="62">
        <f t="shared" si="3"/>
        <v>24.44</v>
      </c>
      <c r="H68" s="2">
        <f t="shared" si="2"/>
        <v>31</v>
      </c>
      <c r="I68" s="1"/>
      <c r="J68" s="1"/>
      <c r="K68" s="1"/>
    </row>
    <row r="69" spans="1:11">
      <c r="A69" s="4"/>
      <c r="B69" s="43" t="s">
        <v>39</v>
      </c>
      <c r="C69" s="90">
        <v>43617</v>
      </c>
      <c r="D69" s="90">
        <v>43646</v>
      </c>
      <c r="E69" s="55">
        <v>3111.16</v>
      </c>
      <c r="F69" s="45">
        <v>2.5342465753424659E-4</v>
      </c>
      <c r="G69" s="62">
        <f t="shared" si="3"/>
        <v>23.65</v>
      </c>
      <c r="H69" s="2">
        <f t="shared" si="2"/>
        <v>30</v>
      </c>
      <c r="I69" s="1"/>
      <c r="J69" s="1"/>
      <c r="K69" s="1"/>
    </row>
    <row r="70" spans="1:11">
      <c r="A70" s="4"/>
      <c r="B70" s="43" t="s">
        <v>40</v>
      </c>
      <c r="C70" s="90">
        <v>43647</v>
      </c>
      <c r="D70" s="90">
        <v>43677</v>
      </c>
      <c r="E70" s="55">
        <v>3111.16</v>
      </c>
      <c r="F70" s="45">
        <v>2.5342465753424659E-4</v>
      </c>
      <c r="G70" s="62">
        <f t="shared" si="3"/>
        <v>24.44</v>
      </c>
      <c r="H70" s="2">
        <f t="shared" si="2"/>
        <v>31</v>
      </c>
      <c r="I70" s="1"/>
      <c r="J70" s="1"/>
      <c r="K70" s="1"/>
    </row>
    <row r="71" spans="1:11">
      <c r="A71" s="4"/>
      <c r="B71" s="43" t="s">
        <v>41</v>
      </c>
      <c r="C71" s="90">
        <v>43678</v>
      </c>
      <c r="D71" s="90">
        <v>43708</v>
      </c>
      <c r="E71" s="55">
        <v>3111.16</v>
      </c>
      <c r="F71" s="45">
        <v>2.5342465753424659E-4</v>
      </c>
      <c r="G71" s="62">
        <f t="shared" si="3"/>
        <v>24.44</v>
      </c>
      <c r="H71" s="2">
        <f t="shared" si="2"/>
        <v>31</v>
      </c>
      <c r="I71" s="1"/>
      <c r="J71" s="1"/>
      <c r="K71" s="1"/>
    </row>
    <row r="72" spans="1:11">
      <c r="A72" s="4"/>
      <c r="B72" s="43" t="s">
        <v>42</v>
      </c>
      <c r="C72" s="90">
        <v>43709</v>
      </c>
      <c r="D72" s="90">
        <v>43738</v>
      </c>
      <c r="E72" s="55">
        <v>3111.16</v>
      </c>
      <c r="F72" s="45">
        <v>2.5342465753424659E-4</v>
      </c>
      <c r="G72" s="62">
        <f t="shared" si="3"/>
        <v>23.65</v>
      </c>
      <c r="H72" s="2">
        <f t="shared" si="2"/>
        <v>30</v>
      </c>
      <c r="I72" s="1"/>
      <c r="J72" s="1"/>
      <c r="K72" s="1"/>
    </row>
    <row r="73" spans="1:11">
      <c r="A73" s="4"/>
      <c r="B73" s="43" t="s">
        <v>43</v>
      </c>
      <c r="C73" s="90">
        <v>43739</v>
      </c>
      <c r="D73" s="90">
        <v>43769</v>
      </c>
      <c r="E73" s="55">
        <v>3111.16</v>
      </c>
      <c r="F73" s="45">
        <v>2.5342465753424659E-4</v>
      </c>
      <c r="G73" s="62">
        <f t="shared" si="3"/>
        <v>24.44</v>
      </c>
      <c r="H73" s="2">
        <f t="shared" si="2"/>
        <v>31</v>
      </c>
      <c r="I73" s="1"/>
      <c r="J73" s="1"/>
      <c r="K73" s="1"/>
    </row>
    <row r="74" spans="1:11">
      <c r="A74" s="4"/>
      <c r="B74" s="43" t="s">
        <v>44</v>
      </c>
      <c r="C74" s="90">
        <v>43770</v>
      </c>
      <c r="D74" s="90">
        <v>43799</v>
      </c>
      <c r="E74" s="55">
        <v>3111.16</v>
      </c>
      <c r="F74" s="45">
        <v>2.5342465753424659E-4</v>
      </c>
      <c r="G74" s="62">
        <f t="shared" si="3"/>
        <v>23.65</v>
      </c>
      <c r="H74" s="2">
        <f t="shared" si="2"/>
        <v>30</v>
      </c>
      <c r="I74" s="1"/>
      <c r="J74" s="14"/>
      <c r="K74" s="38"/>
    </row>
    <row r="75" spans="1:11">
      <c r="A75" s="4"/>
      <c r="B75" s="43" t="s">
        <v>23</v>
      </c>
      <c r="C75" s="90">
        <v>43800</v>
      </c>
      <c r="D75" s="90">
        <v>43830</v>
      </c>
      <c r="E75" s="55">
        <v>3111.16</v>
      </c>
      <c r="F75" s="45">
        <v>2.5342465753424659E-4</v>
      </c>
      <c r="G75" s="62">
        <f t="shared" si="3"/>
        <v>24.44</v>
      </c>
      <c r="H75" s="2">
        <f t="shared" si="2"/>
        <v>31</v>
      </c>
      <c r="I75" s="1"/>
      <c r="J75" s="1"/>
      <c r="K75" s="1"/>
    </row>
    <row r="76" spans="1:11">
      <c r="A76" s="4"/>
      <c r="B76" s="40" t="s">
        <v>54</v>
      </c>
      <c r="C76" s="91"/>
      <c r="D76" s="91"/>
      <c r="E76" s="56"/>
      <c r="F76" s="46"/>
      <c r="G76" s="67">
        <f>SUM(G64:G75)</f>
        <v>287.76</v>
      </c>
      <c r="H76" s="4"/>
      <c r="I76" s="1"/>
      <c r="J76" s="1"/>
      <c r="K76" s="38"/>
    </row>
    <row r="77" spans="1:11">
      <c r="A77" s="4"/>
      <c r="B77" s="39"/>
      <c r="C77" s="39"/>
      <c r="D77" s="92"/>
      <c r="E77" s="52"/>
      <c r="F77" s="43"/>
      <c r="G77" s="67"/>
      <c r="H77" s="4"/>
      <c r="I77" s="1"/>
      <c r="J77" s="1"/>
      <c r="K77" s="1"/>
    </row>
    <row r="78" spans="1:11">
      <c r="A78" s="4"/>
      <c r="B78" s="40" t="s">
        <v>55</v>
      </c>
      <c r="C78" s="40"/>
      <c r="D78" s="93"/>
      <c r="E78" s="55">
        <v>3111.16</v>
      </c>
      <c r="F78" s="47" t="s">
        <v>25</v>
      </c>
      <c r="G78" s="67">
        <f>SUM(G63+G76)</f>
        <v>1163.98</v>
      </c>
      <c r="H78" s="4"/>
      <c r="I78" s="1"/>
      <c r="J78" s="1"/>
      <c r="K78" s="1"/>
    </row>
    <row r="79" spans="1:11">
      <c r="A79" s="4"/>
      <c r="B79" s="3"/>
      <c r="C79" s="4"/>
      <c r="D79" s="4"/>
      <c r="E79" s="52"/>
      <c r="F79" s="43"/>
      <c r="G79" s="60"/>
      <c r="H79" s="5"/>
    </row>
    <row r="80" spans="1:11">
      <c r="A80" s="1"/>
      <c r="B80" s="9"/>
      <c r="C80" s="9"/>
      <c r="D80" s="9"/>
      <c r="E80" s="49"/>
      <c r="F80" s="49"/>
      <c r="G80" s="66"/>
      <c r="H80" s="1"/>
    </row>
    <row r="81" spans="1:8">
      <c r="A81" s="1"/>
      <c r="B81" s="7" t="s">
        <v>26</v>
      </c>
      <c r="C81" s="7" t="s">
        <v>27</v>
      </c>
      <c r="D81" s="1"/>
      <c r="E81" s="50"/>
      <c r="F81" s="50"/>
      <c r="G81" s="50"/>
      <c r="H81" s="1"/>
    </row>
    <row r="83" spans="1:8">
      <c r="A83" s="1"/>
      <c r="B83" s="7" t="s">
        <v>28</v>
      </c>
      <c r="C83" s="7" t="s">
        <v>29</v>
      </c>
      <c r="D83" s="1"/>
      <c r="E83" s="50"/>
      <c r="F83" s="50" t="s">
        <v>30</v>
      </c>
      <c r="G83" s="50" t="s">
        <v>33</v>
      </c>
      <c r="H83" s="1"/>
    </row>
    <row r="84" spans="1:8">
      <c r="A84" s="1"/>
      <c r="B84" s="1"/>
      <c r="C84" s="7" t="s">
        <v>31</v>
      </c>
      <c r="D84" s="1"/>
      <c r="E84" s="50"/>
      <c r="F84" s="50" t="s">
        <v>52</v>
      </c>
      <c r="H84" s="1"/>
    </row>
    <row r="85" spans="1:8">
      <c r="E85" s="57">
        <f>SUM(E78+E30)</f>
        <v>4198.7199999999993</v>
      </c>
      <c r="G85" s="68">
        <f>SUM(G28+G76)</f>
        <v>388.34</v>
      </c>
    </row>
    <row r="87" spans="1:8">
      <c r="A87" s="39"/>
      <c r="B87" s="40" t="s">
        <v>51</v>
      </c>
      <c r="C87" s="40"/>
      <c r="D87" s="41" t="s">
        <v>50</v>
      </c>
      <c r="E87" s="58">
        <v>82163.509999999995</v>
      </c>
      <c r="F87" s="47" t="s">
        <v>25</v>
      </c>
      <c r="G87" s="65">
        <f>SUM(G78+G30)</f>
        <v>1540.17</v>
      </c>
      <c r="H87" s="39"/>
    </row>
  </sheetData>
  <mergeCells count="26">
    <mergeCell ref="F57:G57"/>
    <mergeCell ref="B58:D58"/>
    <mergeCell ref="F58:G58"/>
    <mergeCell ref="B59:D59"/>
    <mergeCell ref="A50:H50"/>
    <mergeCell ref="A52:H52"/>
    <mergeCell ref="A53:H53"/>
    <mergeCell ref="A54:H54"/>
    <mergeCell ref="A56:D56"/>
    <mergeCell ref="F56:G56"/>
    <mergeCell ref="B60:D60"/>
    <mergeCell ref="F60:G60"/>
    <mergeCell ref="A1:H1"/>
    <mergeCell ref="A3:H3"/>
    <mergeCell ref="A5:H5"/>
    <mergeCell ref="A7:D7"/>
    <mergeCell ref="F7:G7"/>
    <mergeCell ref="B4:F4"/>
    <mergeCell ref="B11:D11"/>
    <mergeCell ref="F11:G11"/>
    <mergeCell ref="A8:D8"/>
    <mergeCell ref="F8:G8"/>
    <mergeCell ref="B9:D9"/>
    <mergeCell ref="F9:G9"/>
    <mergeCell ref="B10:D10"/>
    <mergeCell ref="A57:D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СУБР.1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2019-05-13T12:44:38Z</cp:lastPrinted>
  <dcterms:created xsi:type="dcterms:W3CDTF">2016-01-27T09:41:02Z</dcterms:created>
  <dcterms:modified xsi:type="dcterms:W3CDTF">2020-01-03T13:49:32Z</dcterms:modified>
</cp:coreProperties>
</file>