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18" windowWidth="16665" windowHeight="98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H16" i="1"/>
  <c r="G16"/>
  <c r="F16"/>
  <c r="H15"/>
  <c r="F15"/>
  <c r="G15" s="1"/>
  <c r="H14"/>
  <c r="G14"/>
  <c r="F14"/>
  <c r="H13"/>
  <c r="F13"/>
  <c r="G13" s="1"/>
  <c r="H12"/>
  <c r="F12"/>
  <c r="G12" s="1"/>
  <c r="H11"/>
  <c r="G11"/>
  <c r="F11"/>
  <c r="F17"/>
  <c r="H22"/>
  <c r="G22" s="1"/>
  <c r="F22"/>
  <c r="H21"/>
  <c r="F21"/>
  <c r="G21" s="1"/>
  <c r="H20"/>
  <c r="G20"/>
  <c r="F20"/>
  <c r="H19"/>
  <c r="F19"/>
  <c r="H18"/>
  <c r="G18" s="1"/>
  <c r="F18"/>
  <c r="H17"/>
  <c r="G17" s="1"/>
  <c r="G19" l="1"/>
  <c r="G24" l="1"/>
  <c r="G26" s="1"/>
  <c r="G28" s="1"/>
</calcChain>
</file>

<file path=xl/sharedStrings.xml><?xml version="1.0" encoding="utf-8"?>
<sst xmlns="http://schemas.openxmlformats.org/spreadsheetml/2006/main" count="47" uniqueCount="46">
  <si>
    <t>Д-Р ОТ М.08.2018Г-.5 %</t>
  </si>
  <si>
    <t>ЛИХВЕН ЛИСТ</t>
  </si>
  <si>
    <t>к-т 503</t>
  </si>
  <si>
    <t>д-т 503</t>
  </si>
  <si>
    <t xml:space="preserve"> за 2018 година</t>
  </si>
  <si>
    <t>дата</t>
  </si>
  <si>
    <t>преведени</t>
  </si>
  <si>
    <t>получени</t>
  </si>
  <si>
    <t>Заемател</t>
  </si>
  <si>
    <t>Заемодател</t>
  </si>
  <si>
    <t xml:space="preserve">ТИБИЕЛ </t>
  </si>
  <si>
    <t>гр. Перник</t>
  </si>
  <si>
    <t>ЕИК :  106 588 084</t>
  </si>
  <si>
    <t>Предмет</t>
  </si>
  <si>
    <t xml:space="preserve">От </t>
  </si>
  <si>
    <t xml:space="preserve">До </t>
  </si>
  <si>
    <t xml:space="preserve">Главница </t>
  </si>
  <si>
    <t>Лихва на ден</t>
  </si>
  <si>
    <t xml:space="preserve">Дължима лихва </t>
  </si>
  <si>
    <t>Дни</t>
  </si>
  <si>
    <t>Лихва по договор м.10</t>
  </si>
  <si>
    <t>Лихва по договор м.11</t>
  </si>
  <si>
    <t>Лихва по договор м.12</t>
  </si>
  <si>
    <t>главница</t>
  </si>
  <si>
    <t>лихва</t>
  </si>
  <si>
    <t xml:space="preserve">погасени лихви </t>
  </si>
  <si>
    <t xml:space="preserve">ТИБИЕЛ ЕООД </t>
  </si>
  <si>
    <t>Управител: ……………………………………...</t>
  </si>
  <si>
    <t>/ Димитър Иванов /</t>
  </si>
  <si>
    <t>ТОПЛОФИКАЦИЯ ПЕРНИК  АД</t>
  </si>
  <si>
    <t>ЕИК : 113012360</t>
  </si>
  <si>
    <t>Гл. Счетоводител : ……………………………….</t>
  </si>
  <si>
    <t>/ Жана Гълъбова /</t>
  </si>
  <si>
    <t>салдо към 01.01.2019 год.</t>
  </si>
  <si>
    <t>Лихва за 2019 година</t>
  </si>
  <si>
    <t>Салдо към 31.12.2019 година</t>
  </si>
  <si>
    <t>остатък към 31.12.2019</t>
  </si>
  <si>
    <t>Лихва по договор м.1</t>
  </si>
  <si>
    <t>Лихва по договор м.2</t>
  </si>
  <si>
    <t>Лихва по договор м.3</t>
  </si>
  <si>
    <t>Лихва по договор м.4</t>
  </si>
  <si>
    <t>Лихва по договор м.5</t>
  </si>
  <si>
    <t>Лихва по договор м.6</t>
  </si>
  <si>
    <t>Лихва по договор м.7</t>
  </si>
  <si>
    <t>Лихва по договор м.8</t>
  </si>
  <si>
    <t>Лихва по договор м.9</t>
  </si>
</sst>
</file>

<file path=xl/styles.xml><?xml version="1.0" encoding="utf-8"?>
<styleSheet xmlns="http://schemas.openxmlformats.org/spreadsheetml/2006/main">
  <numFmts count="4">
    <numFmt numFmtId="164" formatCode="_-* #,##0.00\ _$_-;\-* #,##0.00\ _$_-;_-* &quot;-&quot;??\ _$_-;_-@_-"/>
    <numFmt numFmtId="165" formatCode="#,##0.00\ [$лв-402]"/>
    <numFmt numFmtId="166" formatCode="_-* #,##0.0000000\ _$_-;\-* #,##0.0000000\ _$_-;_-* &quot;-&quot;??\ _$_-;_-@_-"/>
    <numFmt numFmtId="167" formatCode="#,##0.00\ &quot;лв.&quot;"/>
  </numFmts>
  <fonts count="1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sz val="8"/>
      <name val="Tahoma"/>
      <family val="2"/>
      <charset val="204"/>
    </font>
    <font>
      <sz val="10"/>
      <name val="Arial"/>
      <family val="2"/>
      <charset val="204"/>
    </font>
    <font>
      <b/>
      <sz val="8"/>
      <name val="Tahoma"/>
      <family val="2"/>
      <charset val="204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9"/>
      <name val="Arial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2" fontId="4" fillId="0" borderId="1" applyFont="0" applyFill="0" applyProtection="0">
      <alignment vertical="center"/>
    </xf>
    <xf numFmtId="2" fontId="4" fillId="0" borderId="1" applyFont="0" applyFill="0" applyProtection="0">
      <alignment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0" fillId="0" borderId="0" xfId="0"/>
    <xf numFmtId="0" fontId="2" fillId="0" borderId="0" xfId="9"/>
    <xf numFmtId="0" fontId="3" fillId="0" borderId="1" xfId="9" applyFont="1" applyBorder="1"/>
    <xf numFmtId="14" fontId="6" fillId="0" borderId="1" xfId="9" applyNumberFormat="1" applyFont="1" applyFill="1" applyBorder="1" applyAlignment="1" applyProtection="1"/>
    <xf numFmtId="14" fontId="6" fillId="0" borderId="1" xfId="9" applyNumberFormat="1" applyFont="1" applyFill="1" applyBorder="1"/>
    <xf numFmtId="0" fontId="6" fillId="0" borderId="0" xfId="9" applyFont="1"/>
    <xf numFmtId="0" fontId="6" fillId="0" borderId="1" xfId="9" applyFont="1" applyBorder="1"/>
    <xf numFmtId="0" fontId="6" fillId="0" borderId="1" xfId="9" applyFont="1" applyFill="1" applyBorder="1"/>
    <xf numFmtId="4" fontId="6" fillId="0" borderId="1" xfId="9" applyNumberFormat="1" applyFont="1" applyBorder="1"/>
    <xf numFmtId="14" fontId="6" fillId="0" borderId="1" xfId="9" applyNumberFormat="1" applyFont="1" applyBorder="1"/>
    <xf numFmtId="0" fontId="7" fillId="0" borderId="1" xfId="9" applyFont="1" applyBorder="1"/>
    <xf numFmtId="164" fontId="6" fillId="0" borderId="1" xfId="9" applyNumberFormat="1" applyFont="1" applyFill="1" applyBorder="1"/>
    <xf numFmtId="1" fontId="8" fillId="2" borderId="1" xfId="9" applyNumberFormat="1" applyFont="1" applyFill="1" applyBorder="1" applyAlignment="1">
      <alignment horizontal="right"/>
    </xf>
    <xf numFmtId="4" fontId="6" fillId="0" borderId="1" xfId="9" applyNumberFormat="1" applyFont="1" applyFill="1" applyBorder="1" applyAlignment="1" applyProtection="1"/>
    <xf numFmtId="4" fontId="7" fillId="0" borderId="1" xfId="9" applyNumberFormat="1" applyFont="1" applyBorder="1"/>
    <xf numFmtId="14" fontId="7" fillId="0" borderId="1" xfId="9" applyNumberFormat="1" applyFont="1" applyFill="1" applyBorder="1"/>
    <xf numFmtId="164" fontId="7" fillId="0" borderId="1" xfId="9" applyNumberFormat="1" applyFont="1" applyFill="1" applyBorder="1"/>
    <xf numFmtId="165" fontId="7" fillId="0" borderId="1" xfId="9" applyNumberFormat="1" applyFont="1" applyFill="1" applyBorder="1"/>
    <xf numFmtId="0" fontId="7" fillId="0" borderId="1" xfId="9" applyFont="1" applyBorder="1" applyAlignment="1">
      <alignment horizontal="right"/>
    </xf>
    <xf numFmtId="165" fontId="7" fillId="0" borderId="1" xfId="9" applyNumberFormat="1" applyFont="1" applyBorder="1"/>
    <xf numFmtId="165" fontId="6" fillId="0" borderId="1" xfId="9" applyNumberFormat="1" applyFont="1" applyBorder="1"/>
    <xf numFmtId="0" fontId="7" fillId="0" borderId="1" xfId="9" applyFont="1" applyBorder="1" applyAlignment="1">
      <alignment horizontal="center"/>
    </xf>
    <xf numFmtId="0" fontId="7" fillId="0" borderId="0" xfId="9" applyFont="1" applyAlignment="1">
      <alignment horizontal="center"/>
    </xf>
    <xf numFmtId="165" fontId="6" fillId="0" borderId="1" xfId="9" applyNumberFormat="1" applyFont="1" applyFill="1" applyBorder="1"/>
    <xf numFmtId="14" fontId="6" fillId="0" borderId="0" xfId="9" applyNumberFormat="1" applyFont="1" applyFill="1" applyBorder="1" applyAlignment="1" applyProtection="1"/>
    <xf numFmtId="4" fontId="6" fillId="0" borderId="0" xfId="9" applyNumberFormat="1" applyFont="1" applyFill="1" applyBorder="1" applyAlignment="1" applyProtection="1"/>
    <xf numFmtId="4" fontId="6" fillId="0" borderId="0" xfId="9" applyNumberFormat="1" applyFont="1" applyBorder="1"/>
    <xf numFmtId="4" fontId="7" fillId="0" borderId="0" xfId="9" applyNumberFormat="1" applyFont="1"/>
    <xf numFmtId="0" fontId="7" fillId="0" borderId="0" xfId="9" applyFont="1"/>
    <xf numFmtId="14" fontId="7" fillId="0" borderId="1" xfId="9" applyNumberFormat="1" applyFont="1" applyFill="1" applyBorder="1" applyAlignment="1" applyProtection="1"/>
    <xf numFmtId="4" fontId="7" fillId="0" borderId="1" xfId="9" applyNumberFormat="1" applyFont="1" applyFill="1" applyBorder="1" applyAlignment="1" applyProtection="1"/>
    <xf numFmtId="0" fontId="5" fillId="0" borderId="1" xfId="9" applyFont="1" applyBorder="1"/>
    <xf numFmtId="0" fontId="2" fillId="0" borderId="2" xfId="9" applyBorder="1"/>
    <xf numFmtId="0" fontId="3" fillId="0" borderId="0" xfId="9" applyFont="1"/>
    <xf numFmtId="166" fontId="3" fillId="0" borderId="1" xfId="5" applyNumberFormat="1" applyFont="1" applyFill="1" applyBorder="1"/>
    <xf numFmtId="166" fontId="5" fillId="0" borderId="1" xfId="5" applyNumberFormat="1" applyFont="1" applyFill="1" applyBorder="1"/>
    <xf numFmtId="0" fontId="5" fillId="0" borderId="1" xfId="9" applyFont="1" applyBorder="1" applyAlignment="1">
      <alignment horizontal="right"/>
    </xf>
    <xf numFmtId="0" fontId="6" fillId="0" borderId="0" xfId="9" applyFont="1" applyBorder="1"/>
    <xf numFmtId="0" fontId="5" fillId="0" borderId="0" xfId="9" applyFont="1" applyBorder="1"/>
    <xf numFmtId="0" fontId="7" fillId="0" borderId="0" xfId="9" applyFont="1" applyBorder="1"/>
    <xf numFmtId="0" fontId="7" fillId="0" borderId="0" xfId="9" applyFont="1" applyBorder="1" applyAlignment="1">
      <alignment horizontal="right"/>
    </xf>
    <xf numFmtId="4" fontId="7" fillId="0" borderId="0" xfId="9" applyNumberFormat="1" applyFont="1" applyBorder="1"/>
    <xf numFmtId="0" fontId="5" fillId="0" borderId="0" xfId="9" applyFont="1" applyBorder="1" applyAlignment="1">
      <alignment horizontal="right"/>
    </xf>
    <xf numFmtId="165" fontId="7" fillId="0" borderId="0" xfId="9" applyNumberFormat="1" applyFont="1" applyBorder="1"/>
    <xf numFmtId="0" fontId="2" fillId="0" borderId="0" xfId="9" applyFont="1"/>
    <xf numFmtId="14" fontId="6" fillId="0" borderId="0" xfId="9" applyNumberFormat="1" applyFont="1" applyBorder="1"/>
    <xf numFmtId="4" fontId="6" fillId="0" borderId="1" xfId="9" applyNumberFormat="1" applyFont="1" applyBorder="1" applyAlignment="1">
      <alignment horizontal="center"/>
    </xf>
    <xf numFmtId="167" fontId="0" fillId="0" borderId="0" xfId="0" applyNumberFormat="1"/>
    <xf numFmtId="0" fontId="0" fillId="0" borderId="1" xfId="0" applyBorder="1"/>
    <xf numFmtId="0" fontId="9" fillId="0" borderId="1" xfId="0" applyFont="1" applyBorder="1"/>
    <xf numFmtId="14" fontId="10" fillId="0" borderId="1" xfId="0" applyNumberFormat="1" applyFont="1" applyFill="1" applyBorder="1"/>
    <xf numFmtId="0" fontId="0" fillId="0" borderId="0" xfId="0" applyAlignment="1">
      <alignment wrapText="1"/>
    </xf>
    <xf numFmtId="3" fontId="6" fillId="0" borderId="1" xfId="9" applyNumberFormat="1" applyFont="1" applyBorder="1" applyAlignment="1">
      <alignment horizontal="center"/>
    </xf>
    <xf numFmtId="0" fontId="6" fillId="0" borderId="1" xfId="9" applyFont="1" applyBorder="1" applyAlignment="1">
      <alignment horizontal="center"/>
    </xf>
    <xf numFmtId="0" fontId="7" fillId="0" borderId="1" xfId="9" applyFont="1" applyBorder="1" applyAlignment="1">
      <alignment horizontal="center"/>
    </xf>
    <xf numFmtId="0" fontId="6" fillId="0" borderId="3" xfId="9" applyFont="1" applyBorder="1" applyAlignment="1">
      <alignment horizontal="center"/>
    </xf>
    <xf numFmtId="0" fontId="6" fillId="0" borderId="2" xfId="9" applyFont="1" applyBorder="1" applyAlignment="1">
      <alignment horizontal="center"/>
    </xf>
    <xf numFmtId="0" fontId="6" fillId="0" borderId="4" xfId="9" applyFont="1" applyBorder="1" applyAlignment="1">
      <alignment horizontal="center"/>
    </xf>
  </cellXfs>
  <cellStyles count="10">
    <cellStyle name="FormatedNumberBorderPatern" xfId="1"/>
    <cellStyle name="FormatedNumberBorderPatern 2" xfId="2"/>
    <cellStyle name="Запетая 2" xfId="3"/>
    <cellStyle name="Запетая 3" xfId="4"/>
    <cellStyle name="Запетая 4" xfId="5"/>
    <cellStyle name="Нормален" xfId="0" builtinId="0"/>
    <cellStyle name="Нормален 2" xfId="6"/>
    <cellStyle name="Нормален 3" xfId="7"/>
    <cellStyle name="Нормален 4" xfId="8"/>
    <cellStyle name="Нормален 5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selection activeCell="G28" sqref="G28"/>
    </sheetView>
  </sheetViews>
  <sheetFormatPr defaultRowHeight="15.05"/>
  <cols>
    <col min="2" max="2" width="25" customWidth="1"/>
    <col min="5" max="5" width="13.88671875" customWidth="1"/>
    <col min="6" max="6" width="11.77734375" customWidth="1"/>
    <col min="7" max="7" width="12.886718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2" t="s">
        <v>1</v>
      </c>
      <c r="F2" s="34"/>
      <c r="G2" s="2"/>
      <c r="H2" s="2"/>
      <c r="I2" s="2"/>
      <c r="J2" s="2"/>
      <c r="K2" s="2" t="s">
        <v>2</v>
      </c>
      <c r="L2" s="2" t="s">
        <v>3</v>
      </c>
      <c r="M2" s="2"/>
    </row>
    <row r="3" spans="1:13">
      <c r="A3" s="2"/>
      <c r="B3" s="2"/>
      <c r="C3" s="2"/>
      <c r="D3" s="2"/>
      <c r="E3" s="23" t="s">
        <v>4</v>
      </c>
      <c r="F3" s="34"/>
      <c r="G3" s="2"/>
      <c r="H3" s="2"/>
      <c r="I3" s="2"/>
      <c r="J3" s="7" t="s">
        <v>5</v>
      </c>
      <c r="K3" s="9" t="s">
        <v>6</v>
      </c>
      <c r="L3" s="10" t="s">
        <v>7</v>
      </c>
      <c r="M3" s="9"/>
    </row>
    <row r="4" spans="1:13">
      <c r="A4" s="2"/>
      <c r="B4" s="2"/>
      <c r="C4" s="2"/>
      <c r="D4" s="2"/>
      <c r="E4" s="2"/>
      <c r="F4" s="34"/>
      <c r="G4" s="2"/>
      <c r="H4" s="2"/>
      <c r="I4" s="2"/>
      <c r="J4" s="10"/>
      <c r="K4" s="9"/>
      <c r="L4" s="10"/>
      <c r="M4" s="9"/>
    </row>
    <row r="5" spans="1:13">
      <c r="A5" s="54" t="s">
        <v>8</v>
      </c>
      <c r="B5" s="54"/>
      <c r="C5" s="54"/>
      <c r="D5" s="54"/>
      <c r="E5" s="7"/>
      <c r="F5" s="3" t="s">
        <v>9</v>
      </c>
      <c r="G5" s="33"/>
      <c r="H5" s="7"/>
      <c r="I5" s="2"/>
      <c r="J5" s="4"/>
      <c r="K5" s="14"/>
      <c r="L5" s="4"/>
      <c r="M5" s="9"/>
    </row>
    <row r="6" spans="1:13">
      <c r="A6" s="56" t="s">
        <v>29</v>
      </c>
      <c r="B6" s="57"/>
      <c r="C6" s="58"/>
      <c r="D6" s="22"/>
      <c r="E6" s="7"/>
      <c r="F6" s="55" t="s">
        <v>10</v>
      </c>
      <c r="G6" s="55"/>
      <c r="H6" s="7"/>
      <c r="I6" s="2"/>
      <c r="J6" s="4"/>
      <c r="K6" s="14"/>
      <c r="L6" s="4"/>
      <c r="M6" s="9"/>
    </row>
    <row r="7" spans="1:13">
      <c r="A7" s="7"/>
      <c r="B7" s="54" t="s">
        <v>11</v>
      </c>
      <c r="C7" s="54"/>
      <c r="D7" s="1"/>
      <c r="E7" s="7"/>
      <c r="F7" s="54" t="s">
        <v>11</v>
      </c>
      <c r="G7" s="54"/>
      <c r="H7" s="7"/>
      <c r="I7" s="2"/>
      <c r="J7" s="4"/>
      <c r="K7" s="14"/>
      <c r="L7" s="4"/>
      <c r="M7" s="9"/>
    </row>
    <row r="8" spans="1:13">
      <c r="A8" s="7"/>
      <c r="B8" s="53" t="s">
        <v>30</v>
      </c>
      <c r="C8" s="54"/>
      <c r="D8" s="54"/>
      <c r="E8" s="7"/>
      <c r="F8" s="54" t="s">
        <v>12</v>
      </c>
      <c r="G8" s="54"/>
      <c r="H8" s="7"/>
      <c r="I8" s="2"/>
      <c r="J8" s="4"/>
      <c r="K8" s="14"/>
      <c r="L8" s="4"/>
      <c r="M8" s="9"/>
    </row>
    <row r="9" spans="1:13">
      <c r="A9" s="7"/>
      <c r="B9" s="3" t="s">
        <v>13</v>
      </c>
      <c r="C9" s="7" t="s">
        <v>14</v>
      </c>
      <c r="D9" s="7" t="s">
        <v>15</v>
      </c>
      <c r="E9" s="7" t="s">
        <v>16</v>
      </c>
      <c r="F9" s="3" t="s">
        <v>17</v>
      </c>
      <c r="G9" s="7" t="s">
        <v>18</v>
      </c>
      <c r="H9" s="8" t="s">
        <v>19</v>
      </c>
      <c r="I9" s="2"/>
      <c r="J9" s="4"/>
      <c r="K9" s="14"/>
      <c r="L9" s="4"/>
      <c r="M9" s="9"/>
    </row>
    <row r="10" spans="1:13">
      <c r="A10" s="7"/>
      <c r="B10" s="32" t="s">
        <v>33</v>
      </c>
      <c r="C10" s="11"/>
      <c r="D10" s="11"/>
      <c r="E10" s="15">
        <v>78832</v>
      </c>
      <c r="F10" s="32"/>
      <c r="G10" s="20">
        <v>1743.75</v>
      </c>
      <c r="H10" s="8"/>
      <c r="I10" s="2"/>
      <c r="J10" s="4"/>
      <c r="K10" s="14"/>
      <c r="L10" s="4"/>
      <c r="M10" s="9"/>
    </row>
    <row r="11" spans="1:13">
      <c r="A11" s="7"/>
      <c r="B11" s="50" t="s">
        <v>37</v>
      </c>
      <c r="C11" s="51">
        <v>43466</v>
      </c>
      <c r="D11" s="51">
        <v>43496</v>
      </c>
      <c r="E11" s="47">
        <v>78832</v>
      </c>
      <c r="F11" s="35">
        <f t="shared" ref="F11:F16" si="0">ROUND(5/365/100,5)</f>
        <v>1.3999999999999999E-4</v>
      </c>
      <c r="G11" s="24">
        <f t="shared" ref="G11:G13" si="1">ROUND(E11*F11*H11,2)</f>
        <v>342.13</v>
      </c>
      <c r="H11" s="13">
        <f t="shared" ref="H11:H13" si="2">SUM(D11-C11+1)</f>
        <v>31</v>
      </c>
      <c r="I11" s="2"/>
      <c r="J11" s="4"/>
      <c r="K11" s="14"/>
      <c r="L11" s="4"/>
      <c r="M11" s="9"/>
    </row>
    <row r="12" spans="1:13">
      <c r="A12" s="8"/>
      <c r="B12" s="50" t="s">
        <v>38</v>
      </c>
      <c r="C12" s="51">
        <v>43497</v>
      </c>
      <c r="D12" s="51">
        <v>43524</v>
      </c>
      <c r="E12" s="47">
        <v>78832</v>
      </c>
      <c r="F12" s="35">
        <f t="shared" si="0"/>
        <v>1.3999999999999999E-4</v>
      </c>
      <c r="G12" s="24">
        <f t="shared" si="1"/>
        <v>309.02</v>
      </c>
      <c r="H12" s="13">
        <f t="shared" si="2"/>
        <v>28</v>
      </c>
      <c r="I12" s="2"/>
      <c r="J12" s="4"/>
      <c r="K12" s="14"/>
      <c r="L12" s="4"/>
      <c r="M12" s="9"/>
    </row>
    <row r="13" spans="1:13">
      <c r="A13" s="8"/>
      <c r="B13" s="50" t="s">
        <v>39</v>
      </c>
      <c r="C13" s="51">
        <v>43525</v>
      </c>
      <c r="D13" s="51">
        <v>43555</v>
      </c>
      <c r="E13" s="47">
        <v>78832</v>
      </c>
      <c r="F13" s="35">
        <f t="shared" si="0"/>
        <v>1.3999999999999999E-4</v>
      </c>
      <c r="G13" s="24">
        <f t="shared" si="1"/>
        <v>342.13</v>
      </c>
      <c r="H13" s="13">
        <f t="shared" si="2"/>
        <v>31</v>
      </c>
      <c r="I13" s="2"/>
      <c r="J13" s="4"/>
      <c r="K13" s="14"/>
      <c r="L13" s="4"/>
      <c r="M13" s="9"/>
    </row>
    <row r="14" spans="1:13">
      <c r="A14" s="7"/>
      <c r="B14" s="50" t="s">
        <v>40</v>
      </c>
      <c r="C14" s="51">
        <v>43556</v>
      </c>
      <c r="D14" s="51">
        <v>43585</v>
      </c>
      <c r="E14" s="47">
        <v>78832</v>
      </c>
      <c r="F14" s="35">
        <f t="shared" si="0"/>
        <v>1.3999999999999999E-4</v>
      </c>
      <c r="G14" s="24">
        <f t="shared" ref="G14:G16" si="3">ROUND(E14*F14*H14,2)</f>
        <v>331.09</v>
      </c>
      <c r="H14" s="13">
        <f t="shared" ref="H14:H16" si="4">SUM(D14-C14+1)</f>
        <v>30</v>
      </c>
      <c r="I14" s="2"/>
      <c r="J14" s="4"/>
      <c r="K14" s="14"/>
      <c r="L14" s="10"/>
      <c r="M14" s="9"/>
    </row>
    <row r="15" spans="1:13">
      <c r="A15" s="7"/>
      <c r="B15" s="50" t="s">
        <v>41</v>
      </c>
      <c r="C15" s="51">
        <v>43586</v>
      </c>
      <c r="D15" s="51">
        <v>43616</v>
      </c>
      <c r="E15" s="47">
        <v>78832</v>
      </c>
      <c r="F15" s="35">
        <f t="shared" si="0"/>
        <v>1.3999999999999999E-4</v>
      </c>
      <c r="G15" s="24">
        <f t="shared" si="3"/>
        <v>342.13</v>
      </c>
      <c r="H15" s="13">
        <f t="shared" si="4"/>
        <v>31</v>
      </c>
      <c r="I15" s="2"/>
      <c r="J15" s="4"/>
      <c r="K15" s="14"/>
      <c r="L15" s="10"/>
      <c r="M15" s="9"/>
    </row>
    <row r="16" spans="1:13">
      <c r="A16" s="7"/>
      <c r="B16" s="50" t="s">
        <v>42</v>
      </c>
      <c r="C16" s="51">
        <v>43617</v>
      </c>
      <c r="D16" s="51">
        <v>43646</v>
      </c>
      <c r="E16" s="47">
        <v>78832</v>
      </c>
      <c r="F16" s="35">
        <f t="shared" si="0"/>
        <v>1.3999999999999999E-4</v>
      </c>
      <c r="G16" s="24">
        <f t="shared" si="3"/>
        <v>331.09</v>
      </c>
      <c r="H16" s="13">
        <f t="shared" si="4"/>
        <v>30</v>
      </c>
      <c r="I16" s="2"/>
      <c r="J16" s="10"/>
      <c r="K16" s="9"/>
      <c r="L16" s="7"/>
      <c r="M16" s="7"/>
    </row>
    <row r="17" spans="1:13">
      <c r="A17" s="7"/>
      <c r="B17" s="50" t="s">
        <v>43</v>
      </c>
      <c r="C17" s="51">
        <v>43647</v>
      </c>
      <c r="D17" s="51">
        <v>43677</v>
      </c>
      <c r="E17" s="47">
        <v>78832</v>
      </c>
      <c r="F17" s="35">
        <f>ROUND(5/365/100,5)</f>
        <v>1.3999999999999999E-4</v>
      </c>
      <c r="G17" s="24">
        <f>ROUND(E17*F17*H17,2)</f>
        <v>342.13</v>
      </c>
      <c r="H17" s="13">
        <f>SUM(D17-C17+1)</f>
        <v>31</v>
      </c>
      <c r="I17" s="2"/>
      <c r="J17" s="10"/>
      <c r="K17" s="9"/>
      <c r="L17" s="49"/>
      <c r="M17" s="49"/>
    </row>
    <row r="18" spans="1:13">
      <c r="A18" s="8"/>
      <c r="B18" s="50" t="s">
        <v>44</v>
      </c>
      <c r="C18" s="51">
        <v>43678</v>
      </c>
      <c r="D18" s="51">
        <v>43708</v>
      </c>
      <c r="E18" s="47">
        <v>78832</v>
      </c>
      <c r="F18" s="35">
        <f t="shared" ref="F18:F22" si="5">ROUND(5/365/100,5)</f>
        <v>1.3999999999999999E-4</v>
      </c>
      <c r="G18" s="24">
        <f t="shared" ref="G18:G22" si="6">ROUND(E18*F18*H18,2)</f>
        <v>342.13</v>
      </c>
      <c r="H18" s="13">
        <f t="shared" ref="H18:H22" si="7">SUM(D18-C18+1)</f>
        <v>31</v>
      </c>
      <c r="I18" s="2"/>
      <c r="J18" s="4"/>
      <c r="K18" s="14"/>
      <c r="L18" s="10"/>
      <c r="M18" s="9"/>
    </row>
    <row r="19" spans="1:13">
      <c r="A19" s="7"/>
      <c r="B19" s="50" t="s">
        <v>45</v>
      </c>
      <c r="C19" s="51">
        <v>43709</v>
      </c>
      <c r="D19" s="51">
        <v>43738</v>
      </c>
      <c r="E19" s="47">
        <v>78832</v>
      </c>
      <c r="F19" s="35">
        <f t="shared" si="5"/>
        <v>1.3999999999999999E-4</v>
      </c>
      <c r="G19" s="24">
        <f t="shared" si="6"/>
        <v>331.09</v>
      </c>
      <c r="H19" s="13">
        <f t="shared" si="7"/>
        <v>30</v>
      </c>
      <c r="I19" s="2"/>
      <c r="J19" s="4"/>
      <c r="K19" s="14"/>
      <c r="L19" s="4"/>
      <c r="M19" s="9"/>
    </row>
    <row r="20" spans="1:13">
      <c r="A20" s="7"/>
      <c r="B20" s="50" t="s">
        <v>20</v>
      </c>
      <c r="C20" s="51">
        <v>43739</v>
      </c>
      <c r="D20" s="51">
        <v>43769</v>
      </c>
      <c r="E20" s="47"/>
      <c r="F20" s="35">
        <f t="shared" si="5"/>
        <v>1.3999999999999999E-4</v>
      </c>
      <c r="G20" s="24">
        <f t="shared" si="6"/>
        <v>0</v>
      </c>
      <c r="H20" s="13">
        <f t="shared" si="7"/>
        <v>31</v>
      </c>
      <c r="I20" s="2"/>
      <c r="J20" s="4"/>
      <c r="K20" s="14"/>
      <c r="L20" s="10"/>
      <c r="M20" s="9"/>
    </row>
    <row r="21" spans="1:13">
      <c r="A21" s="7"/>
      <c r="B21" s="50" t="s">
        <v>21</v>
      </c>
      <c r="C21" s="51">
        <v>43770</v>
      </c>
      <c r="D21" s="51">
        <v>43799</v>
      </c>
      <c r="E21" s="47"/>
      <c r="F21" s="35">
        <f t="shared" si="5"/>
        <v>1.3999999999999999E-4</v>
      </c>
      <c r="G21" s="24">
        <f t="shared" si="6"/>
        <v>0</v>
      </c>
      <c r="H21" s="13">
        <f t="shared" si="7"/>
        <v>30</v>
      </c>
      <c r="I21" s="29"/>
      <c r="J21" s="30"/>
      <c r="K21" s="31"/>
      <c r="L21" s="30"/>
      <c r="M21" s="15"/>
    </row>
    <row r="22" spans="1:13">
      <c r="A22" s="7"/>
      <c r="B22" s="50" t="s">
        <v>22</v>
      </c>
      <c r="C22" s="51">
        <v>43800</v>
      </c>
      <c r="D22" s="51">
        <v>43830</v>
      </c>
      <c r="E22" s="47"/>
      <c r="F22" s="35">
        <f t="shared" si="5"/>
        <v>1.3999999999999999E-4</v>
      </c>
      <c r="G22" s="24">
        <f t="shared" si="6"/>
        <v>0</v>
      </c>
      <c r="H22" s="13">
        <f t="shared" si="7"/>
        <v>31</v>
      </c>
      <c r="I22" s="2"/>
      <c r="J22" s="4"/>
      <c r="K22" s="14"/>
      <c r="L22" s="10"/>
      <c r="M22" s="9"/>
    </row>
    <row r="23" spans="1:13">
      <c r="A23" s="7"/>
      <c r="B23" s="3"/>
      <c r="C23" s="5"/>
      <c r="D23" s="5"/>
      <c r="E23" s="12"/>
      <c r="F23" s="35"/>
      <c r="G23" s="18"/>
      <c r="H23" s="13"/>
      <c r="I23" s="2"/>
      <c r="J23" s="25"/>
      <c r="K23" s="26"/>
      <c r="L23" s="46"/>
      <c r="M23" s="27"/>
    </row>
    <row r="24" spans="1:13">
      <c r="A24" s="7"/>
      <c r="B24" s="32" t="s">
        <v>34</v>
      </c>
      <c r="C24" s="16"/>
      <c r="D24" s="16"/>
      <c r="E24" s="17"/>
      <c r="F24" s="36"/>
      <c r="G24" s="18">
        <f>SUM(G11:G23)</f>
        <v>3012.94</v>
      </c>
      <c r="H24" s="13"/>
      <c r="I24" s="2"/>
      <c r="J24" s="2"/>
      <c r="K24" s="2"/>
      <c r="L24" s="2"/>
      <c r="M24" s="2"/>
    </row>
    <row r="25" spans="1:13">
      <c r="A25" s="7"/>
      <c r="B25" s="3"/>
      <c r="C25" s="7"/>
      <c r="D25" s="7"/>
      <c r="E25" s="7"/>
      <c r="F25" s="3"/>
      <c r="G25" s="21"/>
      <c r="H25" s="7"/>
      <c r="I25" s="2"/>
      <c r="J25" s="2"/>
      <c r="K25" s="2"/>
      <c r="L25" s="2"/>
      <c r="M25" s="2"/>
    </row>
    <row r="26" spans="1:13">
      <c r="A26" s="7"/>
      <c r="B26" s="32" t="s">
        <v>35</v>
      </c>
      <c r="C26" s="11"/>
      <c r="D26" s="19" t="s">
        <v>23</v>
      </c>
      <c r="E26" s="47">
        <v>78832</v>
      </c>
      <c r="F26" s="37" t="s">
        <v>24</v>
      </c>
      <c r="G26" s="20">
        <f>SUM(G10+G24)</f>
        <v>4756.6900000000005</v>
      </c>
      <c r="H26" s="7"/>
      <c r="I26" s="2"/>
      <c r="J26" s="2"/>
      <c r="K26" s="28"/>
      <c r="L26" s="29"/>
      <c r="M26" s="28"/>
    </row>
    <row r="27" spans="1:13">
      <c r="A27" s="38"/>
      <c r="B27" s="39" t="s">
        <v>25</v>
      </c>
      <c r="C27" s="40"/>
      <c r="D27" s="41"/>
      <c r="E27" s="42"/>
      <c r="F27" s="43"/>
      <c r="G27" s="44">
        <v>0</v>
      </c>
      <c r="H27" s="38"/>
      <c r="I27" s="2"/>
      <c r="J27" s="2"/>
      <c r="K27" s="28"/>
      <c r="L27" s="29"/>
      <c r="M27" s="28"/>
    </row>
    <row r="28" spans="1:13">
      <c r="A28" s="38"/>
      <c r="B28" s="39" t="s">
        <v>36</v>
      </c>
      <c r="C28" s="40"/>
      <c r="D28" s="41"/>
      <c r="E28" s="42">
        <v>78832</v>
      </c>
      <c r="F28" s="43"/>
      <c r="G28" s="44">
        <f>SUM(G26-G27)</f>
        <v>4756.6900000000005</v>
      </c>
      <c r="H28" s="38"/>
      <c r="I28" s="2"/>
      <c r="J28" s="2"/>
      <c r="K28" s="28"/>
      <c r="L28" s="29"/>
      <c r="M28" s="28"/>
    </row>
    <row r="29" spans="1:13">
      <c r="A29" s="38"/>
      <c r="B29" s="39"/>
      <c r="C29" s="40"/>
      <c r="D29" s="41"/>
      <c r="E29" s="42"/>
      <c r="F29" s="43"/>
      <c r="G29" s="44"/>
      <c r="H29" s="38"/>
      <c r="I29" s="2"/>
      <c r="J29" s="2"/>
      <c r="K29" s="28"/>
      <c r="L29" s="29"/>
      <c r="M29" s="28"/>
    </row>
    <row r="30" spans="1:13">
      <c r="A30" s="1" t="s">
        <v>26</v>
      </c>
      <c r="B30" s="1"/>
      <c r="C30" s="1"/>
      <c r="D30" s="1"/>
      <c r="E30" s="1"/>
      <c r="F30" s="1"/>
      <c r="G30" s="1"/>
      <c r="H30" s="1"/>
      <c r="I30" s="1"/>
      <c r="J30" s="48"/>
      <c r="K30" s="1"/>
      <c r="L30" s="1"/>
      <c r="M30" s="1"/>
    </row>
    <row r="31" spans="1:13">
      <c r="A31" s="52" t="s">
        <v>31</v>
      </c>
      <c r="B31" s="52"/>
      <c r="C31" s="1"/>
      <c r="D31" s="1"/>
      <c r="E31" s="45" t="s">
        <v>27</v>
      </c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 t="s">
        <v>32</v>
      </c>
      <c r="C32" s="1"/>
      <c r="D32" s="1"/>
      <c r="E32" s="1"/>
      <c r="F32" s="45" t="s">
        <v>28</v>
      </c>
      <c r="G32" s="1"/>
      <c r="H32" s="1"/>
      <c r="I32" s="1"/>
      <c r="J32" s="1"/>
      <c r="K32" s="1"/>
      <c r="L32" s="1"/>
      <c r="M32" s="1"/>
    </row>
    <row r="33" spans="2:7">
      <c r="B33" s="2"/>
      <c r="C33" s="6"/>
      <c r="D33" s="1"/>
      <c r="E33" s="1"/>
      <c r="F33" s="1"/>
      <c r="G33" s="1"/>
    </row>
    <row r="34" spans="2:7">
      <c r="B34" s="45"/>
      <c r="C34" s="6"/>
      <c r="D34" s="1"/>
      <c r="E34" s="1"/>
      <c r="F34" s="1"/>
      <c r="G34" s="1"/>
    </row>
    <row r="35" spans="2:7">
      <c r="B35" s="1"/>
      <c r="C35" s="1"/>
      <c r="D35" s="1"/>
      <c r="E35" s="1"/>
      <c r="F35" s="1"/>
      <c r="G35" s="48"/>
    </row>
  </sheetData>
  <mergeCells count="8">
    <mergeCell ref="A31:B31"/>
    <mergeCell ref="B8:D8"/>
    <mergeCell ref="F8:G8"/>
    <mergeCell ref="A5:D5"/>
    <mergeCell ref="F6:G6"/>
    <mergeCell ref="A6:C6"/>
    <mergeCell ref="F7:G7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2018-12-21T11:30:47Z</dcterms:created>
  <dcterms:modified xsi:type="dcterms:W3CDTF">2019-10-04T07:08:00Z</dcterms:modified>
</cp:coreProperties>
</file>