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JULI_2024/FAKTURI/Топлофикации/DRUGI_KLIENTI/Второ плащане/"/>
    </mc:Choice>
  </mc:AlternateContent>
  <xr:revisionPtr revIDLastSave="290" documentId="13_ncr:1_{22211FAB-D5FA-419A-9AA0-FEFA41CB047F}" xr6:coauthVersionLast="47" xr6:coauthVersionMax="47" xr10:uidLastSave="{ADA3C646-0D22-474F-A2B8-75554A090C09}"/>
  <bookViews>
    <workbookView xWindow="-120" yWindow="-120" windowWidth="29040" windowHeight="15840" tabRatio="787" xr2:uid="{D93E4178-CC31-4D87-86F4-CC1B2ECB3685}"/>
  </bookViews>
  <sheets>
    <sheet name="Ав.плащане Бултекс" sheetId="27" r:id="rId1"/>
    <sheet name="Ав.плащане Доминекс" sheetId="5" r:id="rId2"/>
    <sheet name="РВД" sheetId="33" r:id="rId3"/>
    <sheet name="Ав.плащане Алуком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7" l="1"/>
  <c r="E6" i="33" l="1"/>
  <c r="G6" i="33" s="1"/>
  <c r="H6" i="33" l="1"/>
  <c r="I6" i="33" s="1"/>
  <c r="E5" i="33"/>
  <c r="G5" i="33" s="1"/>
  <c r="G4" i="33"/>
  <c r="H4" i="33" l="1"/>
  <c r="I4" i="33" s="1"/>
  <c r="H5" i="33"/>
  <c r="I5" i="33" s="1"/>
  <c r="I7" i="33" l="1"/>
  <c r="G4" i="27" l="1"/>
  <c r="H4" i="27" l="1"/>
  <c r="I4" i="27" s="1"/>
  <c r="G4" i="5" l="1"/>
  <c r="H4" i="5" s="1"/>
  <c r="G4" i="12"/>
  <c r="H4" i="12" s="1"/>
  <c r="I4" i="5" l="1"/>
  <c r="I4" i="12" l="1"/>
</calcChain>
</file>

<file path=xl/sharedStrings.xml><?xml version="1.0" encoding="utf-8"?>
<sst xmlns="http://schemas.openxmlformats.org/spreadsheetml/2006/main" count="48" uniqueCount="18">
  <si>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</si>
  <si>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</si>
  <si>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</si>
  <si>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</si>
  <si>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</si>
  <si>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</si>
  <si>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</si>
  <si>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</si>
  <si>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</si>
  <si>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>ДДС 20%</t>
  </si>
  <si>
    <t>Доминекс</t>
  </si>
  <si>
    <t>РВД</t>
  </si>
  <si>
    <t>Алуком</t>
  </si>
  <si>
    <t>Авансово плащане 50% - доставка на природен газ 01.07.-31.07.2024</t>
  </si>
  <si>
    <t xml:space="preserve"> Бултекс 1</t>
  </si>
  <si>
    <t>Доставка на природен газ м.Юли 2024 2-ро  плащане 50%</t>
  </si>
  <si>
    <t>Търговска надбавка за доставка на природен газ м. Юли 2024 2-ро  плащане 50%</t>
  </si>
  <si>
    <t>Пренос на природен газ м.Юли 2024 2-ро  плащане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</si>
</sst>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sz val="12"/>
      <name val="Times New Roman"/>
      <family val="1"/>
    </font>
    <font>
      <sz val="8"/>
      <color rgb="FF21252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3" borderId="1" xfId="0" applyFont="1" applyFill="1" applyBorder="1" applyAlignment="1">
      <alignment horizontal="left" wrapText="1"/>
    </xf>
    <xf numFmtId="2" fontId="4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5" fillId="0" borderId="0" xfId="0" applyFont="1"/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AE3-6FDA-4F48-87B1-7F5BDDDE23EA}">
  <sheetPr>
    <tabColor theme="0"/>
  </sheetPr>
  <dimension ref="B2:I6"/>
  <sheetViews>
    <sheetView tabSelected="1" workbookViewId="0">
      <selection activeCell="C21" sqref="C21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14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1">
        <v>1</v>
      </c>
      <c r="C4" s="9" t="s">
        <v>13</v>
      </c>
      <c r="D4" s="11" t="s">
        <v>8</v>
      </c>
      <c r="E4" s="12">
        <f>53.5/2</f>
        <v>26.75</v>
      </c>
      <c r="F4" s="10">
        <v>61.5</v>
      </c>
      <c r="G4" s="7">
        <f>+E4*F4</f>
        <v>1645.125</v>
      </c>
      <c r="H4" s="7">
        <f>+G4*0.2</f>
        <v>329.02500000000003</v>
      </c>
      <c r="I4" s="7">
        <f>G4+H4</f>
        <v>1974.15</v>
      </c>
    </row>
    <row r="5" spans="2:9" x14ac:dyDescent="0.25">
      <c r="C5" s="4"/>
      <c r="E5" s="5"/>
      <c r="I5" s="13"/>
    </row>
    <row r="6" spans="2:9" x14ac:dyDescent="0.25">
      <c r="C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2:I7"/>
  <sheetViews>
    <sheetView topLeftCell="A2" workbookViewId="0">
      <selection activeCell="A5" sqref="A5:XFD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10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1">
        <v>1</v>
      </c>
      <c r="C4" s="9" t="s">
        <v>13</v>
      </c>
      <c r="D4" s="11" t="s">
        <v>8</v>
      </c>
      <c r="E4" s="12">
        <v>244.5</v>
      </c>
      <c r="F4" s="10">
        <v>61.5</v>
      </c>
      <c r="G4" s="7">
        <f>+F4*E4</f>
        <v>15036.75</v>
      </c>
      <c r="H4" s="7">
        <f>+G4*0.2</f>
        <v>3007.3500000000004</v>
      </c>
      <c r="I4" s="7">
        <f>+G4+H4</f>
        <v>18044.099999999999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</row>
    <row r="7" spans="2:9" x14ac:dyDescent="0.25">
      <c r="C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5E9-D22F-4783-A3EF-A418DE296EC4}">
  <sheetPr>
    <tabColor theme="0"/>
  </sheetPr>
  <dimension ref="B2:J7"/>
  <sheetViews>
    <sheetView workbookViewId="0">
      <selection activeCell="C9" sqref="C9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40" style="3" customWidth="1"/>
    <col min="4" max="4" width="8.7109375" style="3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10" x14ac:dyDescent="0.25">
      <c r="C2" s="3" t="s">
        <v>11</v>
      </c>
    </row>
    <row r="3" spans="2:10" ht="31.5" x14ac:dyDescent="0.25">
      <c r="B3" s="18" t="s">
        <v>0</v>
      </c>
      <c r="C3" s="18" t="s">
        <v>1</v>
      </c>
      <c r="D3" s="18" t="s">
        <v>2</v>
      </c>
      <c r="E3" s="19" t="s">
        <v>3</v>
      </c>
      <c r="F3" s="19" t="s">
        <v>4</v>
      </c>
      <c r="G3" s="19" t="s">
        <v>5</v>
      </c>
      <c r="H3" s="19" t="s">
        <v>9</v>
      </c>
      <c r="I3" s="19" t="s">
        <v>7</v>
      </c>
    </row>
    <row r="4" spans="2:10" ht="31.5" x14ac:dyDescent="0.25">
      <c r="B4" s="14">
        <v>1</v>
      </c>
      <c r="C4" s="20" t="s">
        <v>15</v>
      </c>
      <c r="D4" s="14" t="s">
        <v>8</v>
      </c>
      <c r="E4" s="16">
        <v>37</v>
      </c>
      <c r="F4" s="12">
        <v>59.5</v>
      </c>
      <c r="G4" s="17">
        <f>E4*F4</f>
        <v>2201.5</v>
      </c>
      <c r="H4" s="17">
        <f>G4*0.2</f>
        <v>440.3</v>
      </c>
      <c r="I4" s="17">
        <f>G4+H4</f>
        <v>2641.8</v>
      </c>
      <c r="J4" s="21"/>
    </row>
    <row r="5" spans="2:10" ht="47.25" x14ac:dyDescent="0.25">
      <c r="B5" s="14">
        <v>2</v>
      </c>
      <c r="C5" s="15" t="s">
        <v>16</v>
      </c>
      <c r="D5" s="14" t="s">
        <v>8</v>
      </c>
      <c r="E5" s="16">
        <f>+E4</f>
        <v>37</v>
      </c>
      <c r="F5" s="22">
        <v>0.5</v>
      </c>
      <c r="G5" s="17">
        <f t="shared" ref="G5:G6" si="0">E5*F5</f>
        <v>18.5</v>
      </c>
      <c r="H5" s="17">
        <f t="shared" ref="H5:H6" si="1">G5*0.2</f>
        <v>3.7</v>
      </c>
      <c r="I5" s="17">
        <f t="shared" ref="I5:I6" si="2">G5+H5</f>
        <v>22.2</v>
      </c>
      <c r="J5" s="23"/>
    </row>
    <row r="6" spans="2:10" ht="31.5" x14ac:dyDescent="0.25">
      <c r="B6" s="24">
        <v>3</v>
      </c>
      <c r="C6" s="25" t="s">
        <v>17</v>
      </c>
      <c r="D6" s="24" t="s">
        <v>8</v>
      </c>
      <c r="E6" s="26">
        <f>+E4</f>
        <v>37</v>
      </c>
      <c r="F6" s="27">
        <v>0.52290000000000003</v>
      </c>
      <c r="G6" s="28">
        <f t="shared" si="0"/>
        <v>19.347300000000001</v>
      </c>
      <c r="H6" s="28">
        <f t="shared" si="1"/>
        <v>3.8694600000000001</v>
      </c>
      <c r="I6" s="28">
        <f t="shared" si="2"/>
        <v>23.216760000000001</v>
      </c>
      <c r="J6" s="23"/>
    </row>
    <row r="7" spans="2:10" x14ac:dyDescent="0.25">
      <c r="I7" s="13">
        <f>SUM(I4:I6)</f>
        <v>2687.2167599999998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A-CBFB-4048-B82D-77BF766CD21A}">
  <sheetPr>
    <tabColor theme="0"/>
  </sheetPr>
  <dimension ref="B2:I7"/>
  <sheetViews>
    <sheetView workbookViewId="0">
      <selection activeCell="E16" sqref="E16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12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1">
        <v>1</v>
      </c>
      <c r="C4" s="9" t="s">
        <v>13</v>
      </c>
      <c r="D4" s="11" t="s">
        <v>8</v>
      </c>
      <c r="E4" s="12">
        <v>11.5</v>
      </c>
      <c r="F4" s="10">
        <v>61.5</v>
      </c>
      <c r="G4" s="7">
        <f>+E4*F4</f>
        <v>707.25</v>
      </c>
      <c r="H4" s="7">
        <f>+G4*0.2</f>
        <v>141.45000000000002</v>
      </c>
      <c r="I4" s="7">
        <f>G4+H4</f>
        <v>848.7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  <c r="I6" s="13"/>
    </row>
    <row r="7" spans="2:9" x14ac:dyDescent="0.25">
      <c r="C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54BA05-93F6-4E83-8EF7-D58221135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Ав.плащане Бултекс</vt:lpstr>
      <vt:lpstr>Ав.плащане Доминекс</vt:lpstr>
      <vt:lpstr>РВД</vt:lpstr>
      <vt:lpstr>Ав.плащане Алуком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2024-07-22T09:54:34Z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