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PPC Contract\DAILY REPORTS\Final summary\"/>
    </mc:Choice>
  </mc:AlternateContent>
  <xr:revisionPtr revIDLastSave="0" documentId="13_ncr:1_{37F81026-6422-4688-BC83-536BF9159434}" xr6:coauthVersionLast="47" xr6:coauthVersionMax="47" xr10:uidLastSave="{00000000-0000-0000-0000-000000000000}"/>
  <bookViews>
    <workbookView xWindow="-120" yWindow="-120" windowWidth="29040" windowHeight="15720" xr2:uid="{C14C386F-9B5F-4FAD-91A2-A28B201B950E}"/>
  </bookViews>
  <sheets>
    <sheet name="01-Oct" sheetId="1" r:id="rId1"/>
    <sheet name="02-Oct" sheetId="3" r:id="rId2"/>
    <sheet name="03-Oc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4" l="1"/>
  <c r="J6" i="4"/>
  <c r="L6" i="4" s="1"/>
  <c r="M6" i="4" s="1"/>
  <c r="N6" i="4" s="1"/>
  <c r="G6" i="4"/>
  <c r="H6" i="4" s="1"/>
  <c r="F6" i="4"/>
  <c r="L5" i="4"/>
  <c r="J5" i="4"/>
  <c r="G5" i="4"/>
  <c r="H5" i="4" s="1"/>
  <c r="F5" i="4"/>
  <c r="M5" i="4" s="1"/>
  <c r="N5" i="4" s="1"/>
  <c r="J4" i="4"/>
  <c r="L4" i="4" s="1"/>
  <c r="G4" i="4"/>
  <c r="H4" i="4" s="1"/>
  <c r="F4" i="4"/>
  <c r="M4" i="4" s="1"/>
  <c r="N4" i="4" s="1"/>
  <c r="J3" i="4"/>
  <c r="L3" i="4" s="1"/>
  <c r="H3" i="4"/>
  <c r="G3" i="4"/>
  <c r="F3" i="4"/>
  <c r="N9" i="3"/>
  <c r="J6" i="3"/>
  <c r="L6" i="3" s="1"/>
  <c r="G6" i="3"/>
  <c r="H6" i="3" s="1"/>
  <c r="F6" i="3"/>
  <c r="J5" i="3"/>
  <c r="L5" i="3" s="1"/>
  <c r="G5" i="3"/>
  <c r="H5" i="3" s="1"/>
  <c r="F5" i="3"/>
  <c r="J4" i="3"/>
  <c r="L4" i="3" s="1"/>
  <c r="G4" i="3"/>
  <c r="H4" i="3" s="1"/>
  <c r="F4" i="3"/>
  <c r="M4" i="3" s="1"/>
  <c r="N4" i="3" s="1"/>
  <c r="J3" i="3"/>
  <c r="L3" i="3" s="1"/>
  <c r="G3" i="3"/>
  <c r="H3" i="3" s="1"/>
  <c r="F3" i="3"/>
  <c r="N9" i="1"/>
  <c r="J6" i="1"/>
  <c r="L6" i="1" s="1"/>
  <c r="G6" i="1"/>
  <c r="H6" i="1" s="1"/>
  <c r="F6" i="1"/>
  <c r="L5" i="1"/>
  <c r="J5" i="1"/>
  <c r="G5" i="1"/>
  <c r="H5" i="1" s="1"/>
  <c r="F5" i="1"/>
  <c r="M5" i="1" s="1"/>
  <c r="N5" i="1" s="1"/>
  <c r="J4" i="1"/>
  <c r="L4" i="1" s="1"/>
  <c r="G4" i="1"/>
  <c r="H4" i="1" s="1"/>
  <c r="F4" i="1"/>
  <c r="M4" i="1" s="1"/>
  <c r="N4" i="1" s="1"/>
  <c r="J3" i="1"/>
  <c r="L3" i="1" s="1"/>
  <c r="H3" i="1"/>
  <c r="G3" i="1"/>
  <c r="F3" i="1"/>
  <c r="M6" i="1" l="1"/>
  <c r="N6" i="1" s="1"/>
  <c r="M3" i="4"/>
  <c r="N3" i="4" s="1"/>
  <c r="N10" i="4" s="1"/>
  <c r="M5" i="3"/>
  <c r="N5" i="3" s="1"/>
  <c r="M6" i="3"/>
  <c r="N6" i="3" s="1"/>
  <c r="M3" i="3"/>
  <c r="N3" i="3" s="1"/>
  <c r="M3" i="1"/>
  <c r="N3" i="1" s="1"/>
  <c r="N10" i="1" l="1"/>
  <c r="N10" i="3"/>
</calcChain>
</file>

<file path=xl/sharedStrings.xml><?xml version="1.0" encoding="utf-8"?>
<sst xmlns="http://schemas.openxmlformats.org/spreadsheetml/2006/main" count="70" uniqueCount="24">
  <si>
    <t>Daily Summary</t>
  </si>
  <si>
    <t>BGN/EUR RATE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</si>
  <si>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</si>
  <si>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</si>
  <si>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</si>
  <si>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</si>
  <si>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</si>
  <si>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</si>
  <si>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</si>
  <si>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</si>
  <si>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</si>
  <si>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</si>
  <si>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</si>
  <si>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</si>
  <si>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</si>
  <si>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</si>
  <si>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DA</t>
  </si>
  <si>
    <t>Service Fees per period
per Mwh</t>
  </si>
  <si>
    <t>Period 1</t>
  </si>
  <si>
    <t>Period 2</t>
  </si>
  <si>
    <t>Period 3</t>
  </si>
  <si>
    <r>
      <t xml:space="preserve">Total quantity supplied </t>
    </r>
    <r>
      <rPr>
        <b/>
        <sz val="11"/>
        <color theme="1"/>
        <rFont val="Aptos Narrow"/>
        <family val="2"/>
        <scheme val="minor"/>
      </rPr>
      <t>(MWh)</t>
    </r>
  </si>
  <si>
    <r>
      <t>Total amount due:</t>
    </r>
    <r>
      <rPr>
        <b/>
        <sz val="11"/>
        <color theme="1"/>
        <rFont val="Aptos Narrow"/>
        <family val="2"/>
        <scheme val="minor"/>
      </rPr>
      <t xml:space="preserve"> (EUR)</t>
    </r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</si>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</sst>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" fontId="0" fillId="0" borderId="5" xfId="0" applyNumberFormat="1" applyBorder="1"/>
    <xf numFmtId="4" fontId="0" fillId="0" borderId="0" xfId="0" applyNumberFormat="1"/>
    <xf numFmtId="14" fontId="0" fillId="0" borderId="6" xfId="0" applyNumberFormat="1" applyBorder="1"/>
    <xf numFmtId="0" fontId="0" fillId="0" borderId="6" xfId="0" applyBorder="1"/>
    <xf numFmtId="2" fontId="0" fillId="0" borderId="6" xfId="0" applyNumberFormat="1" applyBorder="1"/>
    <xf numFmtId="1" fontId="0" fillId="0" borderId="6" xfId="0" applyNumberFormat="1" applyBorder="1"/>
    <xf numFmtId="164" fontId="0" fillId="0" borderId="6" xfId="0" applyNumberFormat="1" applyBorder="1"/>
    <xf numFmtId="4" fontId="0" fillId="0" borderId="6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59A0-941D-44AF-91FC-6D03DCAB705C}">
  <dimension ref="A1:R13"/>
  <sheetViews>
    <sheetView tabSelected="1" workbookViewId="0">
      <selection activeCell="H10" sqref="H10"/>
    </sheetView>
  </sheetViews>
  <sheetFormatPr defaultRowHeight="15" x14ac:dyDescent="0.25"/>
  <sheetData>
    <row r="1" spans="1:18" ht="15.75" thickBot="1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Q1" s="1" t="s">
        <v>1</v>
      </c>
      <c r="R1">
        <v>1.95583</v>
      </c>
    </row>
    <row r="2" spans="1:18" ht="75.75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3" t="s">
        <v>15</v>
      </c>
    </row>
    <row r="3" spans="1:18" ht="16.5" thickTop="1" thickBot="1" x14ac:dyDescent="0.3">
      <c r="A3" s="4">
        <v>45565</v>
      </c>
      <c r="B3" s="4">
        <v>45566</v>
      </c>
      <c r="C3" t="s">
        <v>16</v>
      </c>
      <c r="D3" s="5">
        <v>100</v>
      </c>
      <c r="E3" s="5">
        <v>63.5</v>
      </c>
      <c r="F3" s="5">
        <f>+E3/$R$1</f>
        <v>32.467034455959876</v>
      </c>
      <c r="G3" s="5">
        <f>+D3*E3</f>
        <v>6350</v>
      </c>
      <c r="H3" s="5">
        <f>+G3/R$1</f>
        <v>3246.7034455959874</v>
      </c>
      <c r="I3" s="6">
        <v>1</v>
      </c>
      <c r="J3" s="5">
        <f>IF(ISBLANK(I3),0,IF(I3=1,0.35,IF(I3=2,0.5,0.9)))</f>
        <v>0.35</v>
      </c>
      <c r="K3" s="5">
        <v>2.5000000000000001E-2</v>
      </c>
      <c r="L3" s="7">
        <f>+SUM(J3:K3)</f>
        <v>0.375</v>
      </c>
      <c r="M3" s="5">
        <f>+F3+L3</f>
        <v>32.842034455959876</v>
      </c>
      <c r="N3" s="8">
        <f>+M3*D3</f>
        <v>3284.2034455959874</v>
      </c>
      <c r="Q3" s="19" t="s">
        <v>23</v>
      </c>
      <c r="R3" s="19"/>
    </row>
    <row r="4" spans="1:18" ht="15.75" thickTop="1" x14ac:dyDescent="0.25">
      <c r="A4" s="4">
        <v>45565</v>
      </c>
      <c r="B4" s="4">
        <v>45566</v>
      </c>
      <c r="C4" t="s">
        <v>16</v>
      </c>
      <c r="D4" s="5">
        <v>500</v>
      </c>
      <c r="E4" s="5">
        <v>62.65</v>
      </c>
      <c r="F4" s="5">
        <f t="shared" ref="F4:F6" si="0">+E4/$R$1</f>
        <v>32.032436356943087</v>
      </c>
      <c r="G4" s="5">
        <f t="shared" ref="G4:G6" si="1">+D4*E4</f>
        <v>31325</v>
      </c>
      <c r="H4" s="5">
        <f t="shared" ref="H4:H6" si="2">+G4/R$1</f>
        <v>16016.218178471545</v>
      </c>
      <c r="I4" s="6">
        <v>1</v>
      </c>
      <c r="J4" s="5">
        <f t="shared" ref="J4:J6" si="3">IF(ISBLANK(I4),0,IF(I4=1,0.35,IF(I4=2,0.5,0.9)))</f>
        <v>0.35</v>
      </c>
      <c r="K4" s="5">
        <v>2.5000000000000001E-2</v>
      </c>
      <c r="L4" s="7">
        <f t="shared" ref="L4:L6" si="4">+SUM(J4:K4)</f>
        <v>0.375</v>
      </c>
      <c r="M4" s="5">
        <f t="shared" ref="M4:M6" si="5">+F4+L4</f>
        <v>32.407436356943087</v>
      </c>
      <c r="N4" s="9">
        <f t="shared" ref="N4:N6" si="6">+M4*D4</f>
        <v>16203.718178471543</v>
      </c>
      <c r="Q4" t="s">
        <v>18</v>
      </c>
      <c r="R4" s="5">
        <v>0.35</v>
      </c>
    </row>
    <row r="5" spans="1:18" x14ac:dyDescent="0.25">
      <c r="A5" s="4">
        <v>45565</v>
      </c>
      <c r="B5" s="4">
        <v>45566</v>
      </c>
      <c r="C5" t="s">
        <v>16</v>
      </c>
      <c r="D5" s="5">
        <v>500</v>
      </c>
      <c r="E5" s="5">
        <v>63.4</v>
      </c>
      <c r="F5" s="5">
        <f t="shared" si="0"/>
        <v>32.415905267840252</v>
      </c>
      <c r="G5" s="5">
        <f t="shared" si="1"/>
        <v>31700</v>
      </c>
      <c r="H5" s="5">
        <f t="shared" si="2"/>
        <v>16207.952633920126</v>
      </c>
      <c r="I5" s="6">
        <v>1</v>
      </c>
      <c r="J5" s="5">
        <f t="shared" si="3"/>
        <v>0.35</v>
      </c>
      <c r="K5" s="5">
        <v>2.5000000000000001E-2</v>
      </c>
      <c r="L5" s="7">
        <f t="shared" si="4"/>
        <v>0.375</v>
      </c>
      <c r="M5" s="5">
        <f t="shared" si="5"/>
        <v>32.790905267840252</v>
      </c>
      <c r="N5" s="9">
        <f t="shared" si="6"/>
        <v>16395.452633920126</v>
      </c>
      <c r="Q5" t="s">
        <v>19</v>
      </c>
      <c r="R5" s="5">
        <v>0.5</v>
      </c>
    </row>
    <row r="6" spans="1:18" ht="15.75" thickBot="1" x14ac:dyDescent="0.3">
      <c r="A6" s="10">
        <v>45565</v>
      </c>
      <c r="B6" s="10">
        <v>45566</v>
      </c>
      <c r="C6" s="11" t="s">
        <v>16</v>
      </c>
      <c r="D6" s="12">
        <v>400</v>
      </c>
      <c r="E6" s="12">
        <v>62.872999999999998</v>
      </c>
      <c r="F6" s="12">
        <f t="shared" si="0"/>
        <v>32.146454446449845</v>
      </c>
      <c r="G6" s="12">
        <f t="shared" si="1"/>
        <v>25149.200000000001</v>
      </c>
      <c r="H6" s="12">
        <f t="shared" si="2"/>
        <v>12858.581778579939</v>
      </c>
      <c r="I6" s="13">
        <v>1</v>
      </c>
      <c r="J6" s="12">
        <f t="shared" si="3"/>
        <v>0.35</v>
      </c>
      <c r="K6" s="12">
        <v>2.5000000000000001E-2</v>
      </c>
      <c r="L6" s="14">
        <f t="shared" si="4"/>
        <v>0.375</v>
      </c>
      <c r="M6" s="12">
        <f t="shared" si="5"/>
        <v>32.521454446449845</v>
      </c>
      <c r="N6" s="15">
        <f t="shared" si="6"/>
        <v>13008.581778579937</v>
      </c>
      <c r="Q6" t="s">
        <v>20</v>
      </c>
      <c r="R6" s="5">
        <v>0.9</v>
      </c>
    </row>
    <row r="7" spans="1:18" ht="15.75" thickTop="1" x14ac:dyDescent="0.25">
      <c r="N7" s="9"/>
    </row>
    <row r="8" spans="1:18" x14ac:dyDescent="0.25">
      <c r="N8" s="9"/>
    </row>
    <row r="9" spans="1:18" x14ac:dyDescent="0.25">
      <c r="K9" s="20" t="s">
        <v>21</v>
      </c>
      <c r="L9" s="20"/>
      <c r="M9" s="20"/>
      <c r="N9" s="9">
        <f>SUM(D3:D6)</f>
        <v>1500</v>
      </c>
    </row>
    <row r="10" spans="1:18" x14ac:dyDescent="0.25">
      <c r="K10" s="20" t="s">
        <v>22</v>
      </c>
      <c r="L10" s="20"/>
      <c r="M10" s="20"/>
      <c r="N10" s="9">
        <f>SUM(N3:N6)</f>
        <v>48891.956036567593</v>
      </c>
    </row>
    <row r="11" spans="1:18" x14ac:dyDescent="0.25">
      <c r="N11" s="9"/>
    </row>
    <row r="12" spans="1:18" x14ac:dyDescent="0.25">
      <c r="N12" s="9"/>
    </row>
    <row r="13" spans="1:18" x14ac:dyDescent="0.25">
      <c r="N13" s="9"/>
    </row>
  </sheetData>
  <mergeCells count="4">
    <mergeCell ref="A1:N1"/>
    <mergeCell ref="Q3:R3"/>
    <mergeCell ref="K9:M9"/>
    <mergeCell ref="K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59F7-E1ED-45A5-B22D-29301474271D}">
  <dimension ref="A1:R13"/>
  <sheetViews>
    <sheetView workbookViewId="0">
      <selection activeCell="A3" sqref="A3"/>
    </sheetView>
  </sheetViews>
  <sheetFormatPr defaultRowHeight="15" x14ac:dyDescent="0.25"/>
  <sheetData>
    <row r="1" spans="1:18" ht="15.75" thickBot="1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Q1" s="1" t="s">
        <v>1</v>
      </c>
      <c r="R1">
        <v>1.95583</v>
      </c>
    </row>
    <row r="2" spans="1:18" ht="75.75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3" t="s">
        <v>15</v>
      </c>
    </row>
    <row r="3" spans="1:18" ht="16.5" thickTop="1" thickBot="1" x14ac:dyDescent="0.3">
      <c r="A3" s="4"/>
      <c r="B3" s="4"/>
      <c r="D3" s="5"/>
      <c r="E3" s="5"/>
      <c r="F3" s="5">
        <f>+E3/$R$1</f>
        <v>0</v>
      </c>
      <c r="G3" s="5">
        <f>+D3*E3</f>
        <v>0</v>
      </c>
      <c r="H3" s="5">
        <f>+G3/R$1</f>
        <v>0</v>
      </c>
      <c r="I3" s="6"/>
      <c r="J3" s="5">
        <f>IF(ISBLANK(I3),0,IF(I3=1,0.35,IF(I3=2,0.5,0.9)))</f>
        <v>0</v>
      </c>
      <c r="K3" s="5">
        <v>2.5000000000000001E-2</v>
      </c>
      <c r="L3" s="7">
        <f>+SUM(J3:K3)</f>
        <v>2.5000000000000001E-2</v>
      </c>
      <c r="M3" s="5">
        <f>+F3+L3</f>
        <v>2.5000000000000001E-2</v>
      </c>
      <c r="N3" s="8">
        <f>+M3*D3</f>
        <v>0</v>
      </c>
      <c r="Q3" s="19" t="s">
        <v>17</v>
      </c>
      <c r="R3" s="19"/>
    </row>
    <row r="4" spans="1:18" ht="15.75" thickTop="1" x14ac:dyDescent="0.25">
      <c r="A4" s="4"/>
      <c r="B4" s="4"/>
      <c r="D4" s="5"/>
      <c r="E4" s="5"/>
      <c r="F4" s="5">
        <f t="shared" ref="F4:F6" si="0">+E4/$R$1</f>
        <v>0</v>
      </c>
      <c r="G4" s="5">
        <f t="shared" ref="G4:G6" si="1">+D4*E4</f>
        <v>0</v>
      </c>
      <c r="H4" s="5">
        <f t="shared" ref="H4:H6" si="2">+G4/R$1</f>
        <v>0</v>
      </c>
      <c r="I4" s="6"/>
      <c r="J4" s="5">
        <f t="shared" ref="J4:J6" si="3">IF(ISBLANK(I4),0,IF(I4=1,0.35,IF(I4=2,0.5,0.9)))</f>
        <v>0</v>
      </c>
      <c r="K4" s="5">
        <v>2.5000000000000001E-2</v>
      </c>
      <c r="L4" s="7">
        <f t="shared" ref="L4:L6" si="4">+SUM(J4:K4)</f>
        <v>2.5000000000000001E-2</v>
      </c>
      <c r="M4" s="5">
        <f t="shared" ref="M4:M6" si="5">+F4+L4</f>
        <v>2.5000000000000001E-2</v>
      </c>
      <c r="N4" s="9">
        <f t="shared" ref="N4:N6" si="6">+M4*D4</f>
        <v>0</v>
      </c>
      <c r="Q4" t="s">
        <v>18</v>
      </c>
      <c r="R4" s="5">
        <v>0.35</v>
      </c>
    </row>
    <row r="5" spans="1:18" x14ac:dyDescent="0.25">
      <c r="A5" s="4"/>
      <c r="B5" s="4"/>
      <c r="D5" s="5"/>
      <c r="E5" s="5"/>
      <c r="F5" s="5">
        <f t="shared" si="0"/>
        <v>0</v>
      </c>
      <c r="G5" s="5">
        <f t="shared" si="1"/>
        <v>0</v>
      </c>
      <c r="H5" s="5">
        <f t="shared" si="2"/>
        <v>0</v>
      </c>
      <c r="I5" s="6"/>
      <c r="J5" s="5">
        <f t="shared" si="3"/>
        <v>0</v>
      </c>
      <c r="K5" s="5">
        <v>2.5000000000000001E-2</v>
      </c>
      <c r="L5" s="7">
        <f t="shared" si="4"/>
        <v>2.5000000000000001E-2</v>
      </c>
      <c r="M5" s="5">
        <f t="shared" si="5"/>
        <v>2.5000000000000001E-2</v>
      </c>
      <c r="N5" s="9">
        <f t="shared" si="6"/>
        <v>0</v>
      </c>
      <c r="Q5" t="s">
        <v>19</v>
      </c>
      <c r="R5" s="5">
        <v>0.5</v>
      </c>
    </row>
    <row r="6" spans="1:18" ht="15.75" thickBot="1" x14ac:dyDescent="0.3">
      <c r="A6" s="10"/>
      <c r="B6" s="10"/>
      <c r="C6" s="11"/>
      <c r="D6" s="12"/>
      <c r="E6" s="12"/>
      <c r="F6" s="12">
        <f t="shared" si="0"/>
        <v>0</v>
      </c>
      <c r="G6" s="12">
        <f t="shared" si="1"/>
        <v>0</v>
      </c>
      <c r="H6" s="12">
        <f t="shared" si="2"/>
        <v>0</v>
      </c>
      <c r="I6" s="13"/>
      <c r="J6" s="12">
        <f t="shared" si="3"/>
        <v>0</v>
      </c>
      <c r="K6" s="12">
        <v>2.5000000000000001E-2</v>
      </c>
      <c r="L6" s="14">
        <f t="shared" si="4"/>
        <v>2.5000000000000001E-2</v>
      </c>
      <c r="M6" s="12">
        <f t="shared" si="5"/>
        <v>2.5000000000000001E-2</v>
      </c>
      <c r="N6" s="15">
        <f t="shared" si="6"/>
        <v>0</v>
      </c>
      <c r="Q6" t="s">
        <v>20</v>
      </c>
      <c r="R6" s="5">
        <v>0.9</v>
      </c>
    </row>
    <row r="7" spans="1:18" ht="15.75" thickTop="1" x14ac:dyDescent="0.25">
      <c r="N7" s="9"/>
    </row>
    <row r="8" spans="1:18" x14ac:dyDescent="0.25">
      <c r="N8" s="9"/>
    </row>
    <row r="9" spans="1:18" x14ac:dyDescent="0.25">
      <c r="K9" s="20" t="s">
        <v>21</v>
      </c>
      <c r="L9" s="20"/>
      <c r="M9" s="20"/>
      <c r="N9" s="9">
        <f>SUM(D3:D6)</f>
        <v>0</v>
      </c>
    </row>
    <row r="10" spans="1:18" x14ac:dyDescent="0.25">
      <c r="K10" s="20" t="s">
        <v>22</v>
      </c>
      <c r="L10" s="20"/>
      <c r="M10" s="20"/>
      <c r="N10" s="9">
        <f>SUM(N3:N6)</f>
        <v>0</v>
      </c>
    </row>
    <row r="11" spans="1:18" x14ac:dyDescent="0.25">
      <c r="N11" s="9"/>
    </row>
    <row r="12" spans="1:18" x14ac:dyDescent="0.25">
      <c r="N12" s="9"/>
    </row>
    <row r="13" spans="1:18" x14ac:dyDescent="0.25">
      <c r="N13" s="9"/>
    </row>
  </sheetData>
  <mergeCells count="4">
    <mergeCell ref="A1:N1"/>
    <mergeCell ref="Q3:R3"/>
    <mergeCell ref="K9:M9"/>
    <mergeCell ref="K10: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B8C3-2D5A-4814-AC88-0902387EA05D}">
  <dimension ref="A1:R13"/>
  <sheetViews>
    <sheetView workbookViewId="0">
      <selection activeCell="D21" sqref="D21"/>
    </sheetView>
  </sheetViews>
  <sheetFormatPr defaultRowHeight="15" x14ac:dyDescent="0.25"/>
  <sheetData>
    <row r="1" spans="1:18" ht="15.75" thickBot="1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Q1" s="1" t="s">
        <v>1</v>
      </c>
      <c r="R1">
        <v>1.95583</v>
      </c>
    </row>
    <row r="2" spans="1:18" ht="75.75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3" t="s">
        <v>15</v>
      </c>
    </row>
    <row r="3" spans="1:18" ht="16.5" thickTop="1" thickBot="1" x14ac:dyDescent="0.3">
      <c r="A3" s="4"/>
      <c r="B3" s="4"/>
      <c r="D3" s="5"/>
      <c r="E3" s="5"/>
      <c r="F3" s="5">
        <f>+E3/$R$1</f>
        <v>0</v>
      </c>
      <c r="G3" s="5">
        <f>+D3*E3</f>
        <v>0</v>
      </c>
      <c r="H3" s="5">
        <f>+G3/R$1</f>
        <v>0</v>
      </c>
      <c r="I3" s="6"/>
      <c r="J3" s="5">
        <f>IF(ISBLANK(I3),0,IF(I3=1,0.35,IF(I3=2,0.5,0.9)))</f>
        <v>0</v>
      </c>
      <c r="K3" s="5">
        <v>2.5000000000000001E-2</v>
      </c>
      <c r="L3" s="7">
        <f>+SUM(J3:K3)</f>
        <v>2.5000000000000001E-2</v>
      </c>
      <c r="M3" s="5">
        <f>+F3+L3</f>
        <v>2.5000000000000001E-2</v>
      </c>
      <c r="N3" s="8">
        <f>+M3*D3</f>
        <v>0</v>
      </c>
      <c r="Q3" s="19" t="s">
        <v>17</v>
      </c>
      <c r="R3" s="19"/>
    </row>
    <row r="4" spans="1:18" ht="15.75" thickTop="1" x14ac:dyDescent="0.25">
      <c r="A4" s="4"/>
      <c r="B4" s="4"/>
      <c r="D4" s="5"/>
      <c r="E4" s="5"/>
      <c r="F4" s="5">
        <f t="shared" ref="F4:F6" si="0">+E4/$R$1</f>
        <v>0</v>
      </c>
      <c r="G4" s="5">
        <f t="shared" ref="G4:G6" si="1">+D4*E4</f>
        <v>0</v>
      </c>
      <c r="H4" s="5">
        <f t="shared" ref="H4:H6" si="2">+G4/R$1</f>
        <v>0</v>
      </c>
      <c r="I4" s="6"/>
      <c r="J4" s="5">
        <f t="shared" ref="J4:J6" si="3">IF(ISBLANK(I4),0,IF(I4=1,0.35,IF(I4=2,0.5,0.9)))</f>
        <v>0</v>
      </c>
      <c r="K4" s="5">
        <v>2.5000000000000001E-2</v>
      </c>
      <c r="L4" s="7">
        <f t="shared" ref="L4:L6" si="4">+SUM(J4:K4)</f>
        <v>2.5000000000000001E-2</v>
      </c>
      <c r="M4" s="5">
        <f t="shared" ref="M4:M6" si="5">+F4+L4</f>
        <v>2.5000000000000001E-2</v>
      </c>
      <c r="N4" s="9">
        <f t="shared" ref="N4:N6" si="6">+M4*D4</f>
        <v>0</v>
      </c>
      <c r="Q4" t="s">
        <v>18</v>
      </c>
      <c r="R4" s="5">
        <v>0.35</v>
      </c>
    </row>
    <row r="5" spans="1:18" x14ac:dyDescent="0.25">
      <c r="A5" s="4"/>
      <c r="B5" s="4"/>
      <c r="D5" s="5"/>
      <c r="E5" s="5"/>
      <c r="F5" s="5">
        <f t="shared" si="0"/>
        <v>0</v>
      </c>
      <c r="G5" s="5">
        <f t="shared" si="1"/>
        <v>0</v>
      </c>
      <c r="H5" s="5">
        <f t="shared" si="2"/>
        <v>0</v>
      </c>
      <c r="I5" s="6"/>
      <c r="J5" s="5">
        <f t="shared" si="3"/>
        <v>0</v>
      </c>
      <c r="K5" s="5">
        <v>2.5000000000000001E-2</v>
      </c>
      <c r="L5" s="7">
        <f t="shared" si="4"/>
        <v>2.5000000000000001E-2</v>
      </c>
      <c r="M5" s="5">
        <f t="shared" si="5"/>
        <v>2.5000000000000001E-2</v>
      </c>
      <c r="N5" s="9">
        <f t="shared" si="6"/>
        <v>0</v>
      </c>
      <c r="Q5" t="s">
        <v>19</v>
      </c>
      <c r="R5" s="5">
        <v>0.5</v>
      </c>
    </row>
    <row r="6" spans="1:18" ht="15.75" thickBot="1" x14ac:dyDescent="0.3">
      <c r="A6" s="10"/>
      <c r="B6" s="10"/>
      <c r="C6" s="11"/>
      <c r="D6" s="12"/>
      <c r="E6" s="12"/>
      <c r="F6" s="12">
        <f t="shared" si="0"/>
        <v>0</v>
      </c>
      <c r="G6" s="12">
        <f t="shared" si="1"/>
        <v>0</v>
      </c>
      <c r="H6" s="12">
        <f t="shared" si="2"/>
        <v>0</v>
      </c>
      <c r="I6" s="13"/>
      <c r="J6" s="12">
        <f t="shared" si="3"/>
        <v>0</v>
      </c>
      <c r="K6" s="12">
        <v>2.5000000000000001E-2</v>
      </c>
      <c r="L6" s="14">
        <f t="shared" si="4"/>
        <v>2.5000000000000001E-2</v>
      </c>
      <c r="M6" s="12">
        <f t="shared" si="5"/>
        <v>2.5000000000000001E-2</v>
      </c>
      <c r="N6" s="15">
        <f t="shared" si="6"/>
        <v>0</v>
      </c>
      <c r="Q6" t="s">
        <v>20</v>
      </c>
      <c r="R6" s="5">
        <v>0.9</v>
      </c>
    </row>
    <row r="7" spans="1:18" ht="15.75" thickTop="1" x14ac:dyDescent="0.25">
      <c r="N7" s="9"/>
    </row>
    <row r="8" spans="1:18" x14ac:dyDescent="0.25">
      <c r="N8" s="9"/>
    </row>
    <row r="9" spans="1:18" x14ac:dyDescent="0.25">
      <c r="K9" s="20" t="s">
        <v>21</v>
      </c>
      <c r="L9" s="20"/>
      <c r="M9" s="20"/>
      <c r="N9" s="9">
        <f>SUM(D3:D6)</f>
        <v>0</v>
      </c>
    </row>
    <row r="10" spans="1:18" x14ac:dyDescent="0.25">
      <c r="K10" s="20" t="s">
        <v>22</v>
      </c>
      <c r="L10" s="20"/>
      <c r="M10" s="20"/>
      <c r="N10" s="9">
        <f>SUM(N3:N6)</f>
        <v>0</v>
      </c>
    </row>
    <row r="11" spans="1:18" x14ac:dyDescent="0.25">
      <c r="N11" s="9"/>
    </row>
    <row r="12" spans="1:18" x14ac:dyDescent="0.25">
      <c r="N12" s="9"/>
    </row>
    <row r="13" spans="1:18" x14ac:dyDescent="0.25">
      <c r="N13" s="9"/>
    </row>
  </sheetData>
  <mergeCells count="4">
    <mergeCell ref="A1:N1"/>
    <mergeCell ref="Q3:R3"/>
    <mergeCell ref="K9:M9"/>
    <mergeCell ref="K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01-Oct</vt:lpstr>
      <vt:lpstr>02-Oct</vt:lpstr>
      <vt:lpstr>03-Oct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2024-09-30T14:25:14Z</dcterms:created>
  <dcterms:modified xsi:type="dcterms:W3CDTF">2024-09-30T14:46:10Z</dcterms:modified>
</cp:coreProperties>
</file>