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Тази_работна_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0.2021г\26.10-31.10.2021\"/>
    </mc:Choice>
  </mc:AlternateContent>
  <xr:revisionPtr revIDLastSave="0" documentId="8_{4297E1D2-66F8-4E97-AD31-FA310222E7CD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Лн-Прр-2021-35-10-общо" sheetId="14" r:id="rId1"/>
    <sheet name="Лн-Прр-2021-35-10-01" sheetId="21" r:id="rId2"/>
    <sheet name="Лн-Прр-2021-35-10-02" sheetId="22" r:id="rId3"/>
    <sheet name="Лн-Прр-2021-35-10-03" sheetId="23" r:id="rId4"/>
    <sheet name="Лн-Прр-2021-35-10-04" sheetId="24" r:id="rId5"/>
    <sheet name="Sheet1" sheetId="20" r:id="rId6"/>
  </sheets>
  <definedNames>
    <definedName name="_xlnm._FilterDatabase" localSheetId="1" hidden="1">'Лн-Прр-2021-35-10-01'!$A$2:$P$22</definedName>
    <definedName name="_xlnm._FilterDatabase" localSheetId="2" hidden="1">'Лн-Прр-2021-35-10-02'!$A$2:$P$17</definedName>
    <definedName name="_xlnm._FilterDatabase" localSheetId="3" hidden="1">'Лн-Прр-2021-35-10-03'!$A$2:$P$2</definedName>
    <definedName name="_xlnm._FilterDatabase" localSheetId="4" hidden="1">'Лн-Прр-2021-35-10-04'!$A$2:$P$2</definedName>
    <definedName name="_xlnm._FilterDatabase" localSheetId="0" hidden="1">'Лн-Прр-2021-35-10-общо'!$A$2:$P$37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24" l="1"/>
  <c r="H25" i="24"/>
  <c r="I24" i="24"/>
  <c r="H24" i="24"/>
  <c r="J3" i="24"/>
  <c r="K3" i="24" s="1"/>
  <c r="L3" i="24"/>
  <c r="M3" i="24"/>
  <c r="N3" i="24"/>
  <c r="N25" i="24" s="1"/>
  <c r="J4" i="24"/>
  <c r="K4" i="24" s="1"/>
  <c r="L4" i="24"/>
  <c r="M4" i="24"/>
  <c r="J5" i="24"/>
  <c r="K5" i="24" s="1"/>
  <c r="L5" i="24"/>
  <c r="M5" i="24"/>
  <c r="M23" i="24"/>
  <c r="L23" i="24"/>
  <c r="J23" i="24"/>
  <c r="K23" i="24" s="1"/>
  <c r="M22" i="24"/>
  <c r="L22" i="24"/>
  <c r="J22" i="24"/>
  <c r="K22" i="24" s="1"/>
  <c r="M21" i="24"/>
  <c r="L21" i="24"/>
  <c r="J21" i="24"/>
  <c r="K21" i="24" s="1"/>
  <c r="M20" i="24"/>
  <c r="L20" i="24"/>
  <c r="J20" i="24"/>
  <c r="K20" i="24" s="1"/>
  <c r="M19" i="24"/>
  <c r="L19" i="24"/>
  <c r="J19" i="24"/>
  <c r="K19" i="24" s="1"/>
  <c r="M18" i="24"/>
  <c r="L18" i="24"/>
  <c r="J18" i="24"/>
  <c r="K18" i="24" s="1"/>
  <c r="M17" i="24"/>
  <c r="L17" i="24"/>
  <c r="J17" i="24"/>
  <c r="K17" i="24" s="1"/>
  <c r="M16" i="24"/>
  <c r="L16" i="24"/>
  <c r="J16" i="24"/>
  <c r="K16" i="24" s="1"/>
  <c r="M15" i="24"/>
  <c r="L15" i="24"/>
  <c r="J15" i="24"/>
  <c r="K15" i="24" s="1"/>
  <c r="M14" i="24"/>
  <c r="L14" i="24"/>
  <c r="J14" i="24"/>
  <c r="K14" i="24" s="1"/>
  <c r="M13" i="24"/>
  <c r="L13" i="24"/>
  <c r="J13" i="24"/>
  <c r="K13" i="24" s="1"/>
  <c r="M12" i="24"/>
  <c r="L12" i="24"/>
  <c r="J12" i="24"/>
  <c r="K12" i="24" s="1"/>
  <c r="M11" i="24"/>
  <c r="L11" i="24"/>
  <c r="J11" i="24"/>
  <c r="K11" i="24" s="1"/>
  <c r="M10" i="24"/>
  <c r="L10" i="24"/>
  <c r="J10" i="24"/>
  <c r="K10" i="24" s="1"/>
  <c r="M9" i="24"/>
  <c r="L9" i="24"/>
  <c r="J9" i="24"/>
  <c r="K9" i="24" s="1"/>
  <c r="M8" i="24"/>
  <c r="L8" i="24"/>
  <c r="J8" i="24"/>
  <c r="K8" i="24" s="1"/>
  <c r="M7" i="24"/>
  <c r="L7" i="24"/>
  <c r="J7" i="24"/>
  <c r="K7" i="24" s="1"/>
  <c r="M6" i="24"/>
  <c r="L6" i="24"/>
  <c r="J6" i="24"/>
  <c r="K6" i="24" s="1"/>
  <c r="G98" i="14"/>
  <c r="H98" i="14"/>
  <c r="I98" i="14"/>
  <c r="J98" i="14"/>
  <c r="K98" i="14"/>
  <c r="L98" i="14"/>
  <c r="M98" i="14"/>
  <c r="N98" i="14"/>
  <c r="O98" i="14"/>
  <c r="P98" i="14"/>
  <c r="I24" i="23"/>
  <c r="H24" i="23"/>
  <c r="I23" i="23"/>
  <c r="H23" i="23"/>
  <c r="M22" i="23"/>
  <c r="L22" i="23"/>
  <c r="J22" i="23"/>
  <c r="K22" i="23" s="1"/>
  <c r="M21" i="23"/>
  <c r="L21" i="23"/>
  <c r="J21" i="23"/>
  <c r="K21" i="23" s="1"/>
  <c r="M20" i="23"/>
  <c r="L20" i="23"/>
  <c r="J20" i="23"/>
  <c r="K20" i="23" s="1"/>
  <c r="M19" i="23"/>
  <c r="L19" i="23"/>
  <c r="J19" i="23"/>
  <c r="K19" i="23" s="1"/>
  <c r="M18" i="23"/>
  <c r="L18" i="23"/>
  <c r="J18" i="23"/>
  <c r="K18" i="23" s="1"/>
  <c r="M17" i="23"/>
  <c r="L17" i="23"/>
  <c r="J17" i="23"/>
  <c r="K17" i="23" s="1"/>
  <c r="M16" i="23"/>
  <c r="L16" i="23"/>
  <c r="J16" i="23"/>
  <c r="K16" i="23" s="1"/>
  <c r="M15" i="23"/>
  <c r="L15" i="23"/>
  <c r="J15" i="23"/>
  <c r="K15" i="23" s="1"/>
  <c r="M14" i="23"/>
  <c r="L14" i="23"/>
  <c r="J14" i="23"/>
  <c r="K14" i="23" s="1"/>
  <c r="M13" i="23"/>
  <c r="L13" i="23"/>
  <c r="J13" i="23"/>
  <c r="K13" i="23" s="1"/>
  <c r="M12" i="23"/>
  <c r="L12" i="23"/>
  <c r="J12" i="23"/>
  <c r="K12" i="23" s="1"/>
  <c r="M11" i="23"/>
  <c r="L11" i="23"/>
  <c r="J11" i="23"/>
  <c r="K11" i="23" s="1"/>
  <c r="M10" i="23"/>
  <c r="L10" i="23"/>
  <c r="J10" i="23"/>
  <c r="K10" i="23" s="1"/>
  <c r="M9" i="23"/>
  <c r="L9" i="23"/>
  <c r="J9" i="23"/>
  <c r="K9" i="23" s="1"/>
  <c r="M8" i="23"/>
  <c r="L8" i="23"/>
  <c r="J8" i="23"/>
  <c r="K8" i="23" s="1"/>
  <c r="M7" i="23"/>
  <c r="M24" i="23" s="1"/>
  <c r="L7" i="23"/>
  <c r="J7" i="23"/>
  <c r="K7" i="23" s="1"/>
  <c r="M6" i="23"/>
  <c r="L6" i="23"/>
  <c r="J6" i="23"/>
  <c r="K6" i="23" s="1"/>
  <c r="M5" i="23"/>
  <c r="L5" i="23"/>
  <c r="J5" i="23"/>
  <c r="K5" i="23" s="1"/>
  <c r="M4" i="23"/>
  <c r="L4" i="23"/>
  <c r="J4" i="23"/>
  <c r="K4" i="23" s="1"/>
  <c r="N3" i="23"/>
  <c r="N23" i="23" s="1"/>
  <c r="M3" i="23"/>
  <c r="M23" i="23" s="1"/>
  <c r="L3" i="23"/>
  <c r="L24" i="23" s="1"/>
  <c r="J3" i="23"/>
  <c r="K3" i="23" s="1"/>
  <c r="N63" i="14"/>
  <c r="N24" i="22"/>
  <c r="I24" i="22"/>
  <c r="H24" i="22"/>
  <c r="N23" i="22"/>
  <c r="I23" i="22"/>
  <c r="H23" i="22"/>
  <c r="M22" i="22"/>
  <c r="L22" i="22"/>
  <c r="J22" i="22"/>
  <c r="K22" i="22" s="1"/>
  <c r="M21" i="22"/>
  <c r="L21" i="22"/>
  <c r="J21" i="22"/>
  <c r="K21" i="22" s="1"/>
  <c r="M20" i="22"/>
  <c r="L20" i="22"/>
  <c r="J20" i="22"/>
  <c r="K20" i="22" s="1"/>
  <c r="M19" i="22"/>
  <c r="L19" i="22"/>
  <c r="J19" i="22"/>
  <c r="K19" i="22" s="1"/>
  <c r="M18" i="22"/>
  <c r="L18" i="22"/>
  <c r="J18" i="22"/>
  <c r="K18" i="22" s="1"/>
  <c r="M17" i="22"/>
  <c r="L17" i="22"/>
  <c r="J17" i="22"/>
  <c r="K17" i="22" s="1"/>
  <c r="M16" i="22"/>
  <c r="L16" i="22"/>
  <c r="J16" i="22"/>
  <c r="K16" i="22" s="1"/>
  <c r="M15" i="22"/>
  <c r="L15" i="22"/>
  <c r="J15" i="22"/>
  <c r="K15" i="22" s="1"/>
  <c r="M14" i="22"/>
  <c r="L14" i="22"/>
  <c r="J14" i="22"/>
  <c r="K14" i="22" s="1"/>
  <c r="M13" i="22"/>
  <c r="L13" i="22"/>
  <c r="J13" i="22"/>
  <c r="K13" i="22" s="1"/>
  <c r="M12" i="22"/>
  <c r="L12" i="22"/>
  <c r="J12" i="22"/>
  <c r="K12" i="22" s="1"/>
  <c r="M11" i="22"/>
  <c r="L11" i="22"/>
  <c r="J11" i="22"/>
  <c r="K11" i="22" s="1"/>
  <c r="M10" i="22"/>
  <c r="L10" i="22"/>
  <c r="J10" i="22"/>
  <c r="K10" i="22" s="1"/>
  <c r="M9" i="22"/>
  <c r="L9" i="22"/>
  <c r="J9" i="22"/>
  <c r="K9" i="22" s="1"/>
  <c r="M8" i="22"/>
  <c r="L8" i="22"/>
  <c r="J8" i="22"/>
  <c r="K8" i="22" s="1"/>
  <c r="M7" i="22"/>
  <c r="L7" i="22"/>
  <c r="J7" i="22"/>
  <c r="K7" i="22" s="1"/>
  <c r="M6" i="22"/>
  <c r="L6" i="22"/>
  <c r="J6" i="22"/>
  <c r="K6" i="22" s="1"/>
  <c r="M5" i="22"/>
  <c r="L5" i="22"/>
  <c r="J5" i="22"/>
  <c r="K5" i="22" s="1"/>
  <c r="M4" i="22"/>
  <c r="L4" i="22"/>
  <c r="J4" i="22"/>
  <c r="K4" i="22" s="1"/>
  <c r="M3" i="22"/>
  <c r="M23" i="22" s="1"/>
  <c r="L3" i="22"/>
  <c r="L24" i="22" s="1"/>
  <c r="J3" i="22"/>
  <c r="K3" i="22" s="1"/>
  <c r="N24" i="21"/>
  <c r="I24" i="21"/>
  <c r="H24" i="21"/>
  <c r="I23" i="21"/>
  <c r="H23" i="21"/>
  <c r="M22" i="21"/>
  <c r="L22" i="21"/>
  <c r="J22" i="21"/>
  <c r="K22" i="21" s="1"/>
  <c r="M21" i="21"/>
  <c r="L21" i="21"/>
  <c r="J21" i="21"/>
  <c r="K21" i="21" s="1"/>
  <c r="M20" i="21"/>
  <c r="L20" i="21"/>
  <c r="J20" i="21"/>
  <c r="K20" i="21" s="1"/>
  <c r="M19" i="21"/>
  <c r="L19" i="21"/>
  <c r="J19" i="21"/>
  <c r="K19" i="21" s="1"/>
  <c r="M18" i="21"/>
  <c r="L18" i="21"/>
  <c r="J18" i="21"/>
  <c r="K18" i="21" s="1"/>
  <c r="M17" i="21"/>
  <c r="L17" i="21"/>
  <c r="J17" i="21"/>
  <c r="K17" i="21" s="1"/>
  <c r="M16" i="21"/>
  <c r="L16" i="21"/>
  <c r="J16" i="21"/>
  <c r="K16" i="21" s="1"/>
  <c r="M15" i="21"/>
  <c r="L15" i="21"/>
  <c r="J15" i="21"/>
  <c r="K15" i="21" s="1"/>
  <c r="M14" i="21"/>
  <c r="L14" i="21"/>
  <c r="J14" i="21"/>
  <c r="K14" i="21" s="1"/>
  <c r="M13" i="21"/>
  <c r="L13" i="21"/>
  <c r="J13" i="21"/>
  <c r="K13" i="21" s="1"/>
  <c r="M12" i="21"/>
  <c r="L12" i="21"/>
  <c r="J12" i="21"/>
  <c r="K12" i="21" s="1"/>
  <c r="M11" i="21"/>
  <c r="L11" i="21"/>
  <c r="J11" i="21"/>
  <c r="K11" i="21" s="1"/>
  <c r="M10" i="21"/>
  <c r="L10" i="21"/>
  <c r="J10" i="21"/>
  <c r="K10" i="21" s="1"/>
  <c r="M9" i="21"/>
  <c r="L9" i="21"/>
  <c r="J9" i="21"/>
  <c r="K9" i="21" s="1"/>
  <c r="M8" i="21"/>
  <c r="L8" i="21"/>
  <c r="J8" i="21"/>
  <c r="K8" i="21" s="1"/>
  <c r="M7" i="21"/>
  <c r="L7" i="21"/>
  <c r="J7" i="21"/>
  <c r="K7" i="21" s="1"/>
  <c r="M6" i="21"/>
  <c r="L6" i="21"/>
  <c r="J6" i="21"/>
  <c r="K6" i="21" s="1"/>
  <c r="M5" i="21"/>
  <c r="L5" i="21"/>
  <c r="J5" i="21"/>
  <c r="K5" i="21" s="1"/>
  <c r="M4" i="21"/>
  <c r="L4" i="21"/>
  <c r="J4" i="21"/>
  <c r="K4" i="21" s="1"/>
  <c r="N3" i="21"/>
  <c r="N23" i="21" s="1"/>
  <c r="M3" i="21"/>
  <c r="M23" i="21" s="1"/>
  <c r="L3" i="21"/>
  <c r="L24" i="21" s="1"/>
  <c r="J3" i="21"/>
  <c r="K3" i="21" s="1"/>
  <c r="K24" i="21" s="1"/>
  <c r="N43" i="14"/>
  <c r="M25" i="24" l="1"/>
  <c r="L25" i="24"/>
  <c r="N24" i="24"/>
  <c r="K25" i="24"/>
  <c r="M24" i="24"/>
  <c r="J24" i="24"/>
  <c r="K24" i="24"/>
  <c r="J25" i="24"/>
  <c r="O5" i="24"/>
  <c r="L24" i="24"/>
  <c r="O3" i="24"/>
  <c r="P5" i="24"/>
  <c r="O4" i="24"/>
  <c r="P4" i="24" s="1"/>
  <c r="O12" i="24"/>
  <c r="P12" i="24" s="1"/>
  <c r="O20" i="24"/>
  <c r="P20" i="24" s="1"/>
  <c r="O10" i="24"/>
  <c r="P10" i="24" s="1"/>
  <c r="O18" i="24"/>
  <c r="P18" i="24" s="1"/>
  <c r="O8" i="24"/>
  <c r="P8" i="24" s="1"/>
  <c r="O16" i="24"/>
  <c r="P16" i="24" s="1"/>
  <c r="O6" i="24"/>
  <c r="P6" i="24" s="1"/>
  <c r="O14" i="24"/>
  <c r="P14" i="24" s="1"/>
  <c r="O22" i="24"/>
  <c r="P22" i="24" s="1"/>
  <c r="O7" i="24"/>
  <c r="P7" i="24" s="1"/>
  <c r="O9" i="24"/>
  <c r="P9" i="24" s="1"/>
  <c r="O11" i="24"/>
  <c r="P11" i="24" s="1"/>
  <c r="O13" i="24"/>
  <c r="P13" i="24" s="1"/>
  <c r="O15" i="24"/>
  <c r="P15" i="24" s="1"/>
  <c r="O17" i="24"/>
  <c r="P17" i="24" s="1"/>
  <c r="O19" i="24"/>
  <c r="P19" i="24" s="1"/>
  <c r="O21" i="24"/>
  <c r="P21" i="24" s="1"/>
  <c r="O23" i="24"/>
  <c r="P23" i="24" s="1"/>
  <c r="K23" i="23"/>
  <c r="J23" i="23"/>
  <c r="N24" i="23"/>
  <c r="L23" i="23"/>
  <c r="K24" i="23"/>
  <c r="J24" i="23"/>
  <c r="O9" i="23"/>
  <c r="O6" i="23"/>
  <c r="P6" i="23" s="1"/>
  <c r="O14" i="23"/>
  <c r="P14" i="23" s="1"/>
  <c r="O3" i="23"/>
  <c r="O19" i="23"/>
  <c r="P19" i="23" s="1"/>
  <c r="O18" i="23"/>
  <c r="O11" i="23"/>
  <c r="P11" i="23" s="1"/>
  <c r="O15" i="23"/>
  <c r="P15" i="23" s="1"/>
  <c r="O22" i="23"/>
  <c r="P22" i="23" s="1"/>
  <c r="P18" i="23"/>
  <c r="O4" i="23"/>
  <c r="P4" i="23" s="1"/>
  <c r="O12" i="23"/>
  <c r="P12" i="23" s="1"/>
  <c r="O13" i="23"/>
  <c r="P13" i="23" s="1"/>
  <c r="O21" i="23"/>
  <c r="P21" i="23" s="1"/>
  <c r="O5" i="23"/>
  <c r="P5" i="23" s="1"/>
  <c r="O8" i="23"/>
  <c r="P8" i="23" s="1"/>
  <c r="P9" i="23"/>
  <c r="O10" i="23"/>
  <c r="P10" i="23" s="1"/>
  <c r="O17" i="23"/>
  <c r="P17" i="23" s="1"/>
  <c r="O7" i="23"/>
  <c r="P7" i="23" s="1"/>
  <c r="O16" i="23"/>
  <c r="P16" i="23" s="1"/>
  <c r="O20" i="23"/>
  <c r="P20" i="23" s="1"/>
  <c r="K23" i="22"/>
  <c r="K24" i="22"/>
  <c r="J23" i="22"/>
  <c r="M24" i="22"/>
  <c r="J24" i="22"/>
  <c r="L23" i="22"/>
  <c r="O5" i="22"/>
  <c r="P5" i="22" s="1"/>
  <c r="O13" i="22"/>
  <c r="O21" i="22"/>
  <c r="P21" i="22" s="1"/>
  <c r="O7" i="22"/>
  <c r="P7" i="22" s="1"/>
  <c r="O11" i="22"/>
  <c r="O15" i="22"/>
  <c r="O3" i="22"/>
  <c r="O19" i="22"/>
  <c r="O9" i="22"/>
  <c r="P9" i="22" s="1"/>
  <c r="O17" i="22"/>
  <c r="P17" i="22" s="1"/>
  <c r="O4" i="22"/>
  <c r="P4" i="22" s="1"/>
  <c r="O10" i="22"/>
  <c r="P10" i="22" s="1"/>
  <c r="O18" i="22"/>
  <c r="P18" i="22" s="1"/>
  <c r="O12" i="22"/>
  <c r="P12" i="22" s="1"/>
  <c r="O8" i="22"/>
  <c r="P8" i="22" s="1"/>
  <c r="O16" i="22"/>
  <c r="P16" i="22" s="1"/>
  <c r="O20" i="22"/>
  <c r="P20" i="22" s="1"/>
  <c r="O6" i="22"/>
  <c r="P6" i="22" s="1"/>
  <c r="P14" i="22"/>
  <c r="O14" i="22"/>
  <c r="O22" i="22"/>
  <c r="P22" i="22" s="1"/>
  <c r="P15" i="22"/>
  <c r="P11" i="22"/>
  <c r="P13" i="22"/>
  <c r="P19" i="22"/>
  <c r="L23" i="21"/>
  <c r="J23" i="21"/>
  <c r="M24" i="21"/>
  <c r="K23" i="21"/>
  <c r="J24" i="21"/>
  <c r="O22" i="21"/>
  <c r="O19" i="21"/>
  <c r="P19" i="21" s="1"/>
  <c r="O7" i="21"/>
  <c r="P7" i="21" s="1"/>
  <c r="O5" i="21"/>
  <c r="P5" i="21" s="1"/>
  <c r="O3" i="21"/>
  <c r="O9" i="21"/>
  <c r="P9" i="21" s="1"/>
  <c r="O16" i="21"/>
  <c r="P16" i="21" s="1"/>
  <c r="O11" i="21"/>
  <c r="P11" i="21" s="1"/>
  <c r="O20" i="21"/>
  <c r="P20" i="21" s="1"/>
  <c r="O10" i="21"/>
  <c r="P10" i="21" s="1"/>
  <c r="O8" i="21"/>
  <c r="P8" i="21" s="1"/>
  <c r="O12" i="21"/>
  <c r="P12" i="21" s="1"/>
  <c r="O6" i="21"/>
  <c r="P6" i="21" s="1"/>
  <c r="O4" i="21"/>
  <c r="P4" i="21" s="1"/>
  <c r="O15" i="21"/>
  <c r="P15" i="21" s="1"/>
  <c r="O13" i="21"/>
  <c r="P13" i="21" s="1"/>
  <c r="O17" i="21"/>
  <c r="P17" i="21" s="1"/>
  <c r="O21" i="21"/>
  <c r="P21" i="21" s="1"/>
  <c r="P22" i="21"/>
  <c r="O14" i="21"/>
  <c r="P14" i="21" s="1"/>
  <c r="O18" i="21"/>
  <c r="P18" i="21" s="1"/>
  <c r="P3" i="24" l="1"/>
  <c r="O25" i="24"/>
  <c r="O24" i="24"/>
  <c r="P3" i="23"/>
  <c r="O24" i="23"/>
  <c r="O23" i="23"/>
  <c r="P3" i="22"/>
  <c r="O23" i="22"/>
  <c r="O24" i="22"/>
  <c r="P3" i="21"/>
  <c r="O24" i="21"/>
  <c r="O23" i="21"/>
  <c r="P25" i="24" l="1"/>
  <c r="P24" i="24"/>
  <c r="P24" i="23"/>
  <c r="P23" i="23"/>
  <c r="P24" i="22"/>
  <c r="P23" i="22"/>
  <c r="P24" i="21"/>
  <c r="P23" i="21"/>
  <c r="J44" i="14"/>
  <c r="K44" i="14" s="1"/>
  <c r="L44" i="14"/>
  <c r="M44" i="14"/>
  <c r="J81" i="14"/>
  <c r="K81" i="14" s="1"/>
  <c r="L81" i="14"/>
  <c r="M81" i="14"/>
  <c r="J82" i="14"/>
  <c r="K82" i="14" s="1"/>
  <c r="L82" i="14"/>
  <c r="M82" i="14"/>
  <c r="J83" i="14"/>
  <c r="K83" i="14" s="1"/>
  <c r="L83" i="14"/>
  <c r="M8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3" i="14"/>
  <c r="O81" i="14" l="1"/>
  <c r="P81" i="14" s="1"/>
  <c r="O82" i="14"/>
  <c r="P82" i="14" s="1"/>
  <c r="O44" i="14"/>
  <c r="P44" i="14" s="1"/>
  <c r="O83" i="14"/>
  <c r="P83" i="14" s="1"/>
  <c r="J76" i="14" l="1"/>
  <c r="K76" i="14" s="1"/>
  <c r="O76" i="14" s="1"/>
  <c r="J77" i="14"/>
  <c r="K77" i="14" s="1"/>
  <c r="O77" i="14" s="1"/>
  <c r="J78" i="14"/>
  <c r="K78" i="14" s="1"/>
  <c r="O78" i="14" s="1"/>
  <c r="J79" i="14"/>
  <c r="K79" i="14" s="1"/>
  <c r="O79" i="14" s="1"/>
  <c r="J80" i="14"/>
  <c r="K80" i="14" s="1"/>
  <c r="O80" i="14" s="1"/>
  <c r="P79" i="14" l="1"/>
  <c r="P77" i="14"/>
  <c r="P78" i="14"/>
  <c r="P80" i="14"/>
  <c r="P76" i="14"/>
  <c r="J5" i="14" l="1"/>
  <c r="K5" i="14" s="1"/>
  <c r="J6" i="14"/>
  <c r="K6" i="14" s="1"/>
  <c r="O6" i="14" s="1"/>
  <c r="J7" i="14"/>
  <c r="K7" i="14" s="1"/>
  <c r="O7" i="14" s="1"/>
  <c r="J8" i="14"/>
  <c r="K8" i="14" s="1"/>
  <c r="O8" i="14" s="1"/>
  <c r="J9" i="14"/>
  <c r="K9" i="14" s="1"/>
  <c r="O9" i="14" s="1"/>
  <c r="J10" i="14"/>
  <c r="K10" i="14" s="1"/>
  <c r="O10" i="14" s="1"/>
  <c r="J11" i="14"/>
  <c r="K11" i="14" s="1"/>
  <c r="O11" i="14" s="1"/>
  <c r="J12" i="14"/>
  <c r="K12" i="14" s="1"/>
  <c r="O12" i="14" s="1"/>
  <c r="J13" i="14"/>
  <c r="K13" i="14" s="1"/>
  <c r="O13" i="14" s="1"/>
  <c r="J14" i="14"/>
  <c r="K14" i="14" s="1"/>
  <c r="O14" i="14" s="1"/>
  <c r="J15" i="14"/>
  <c r="K15" i="14" s="1"/>
  <c r="O15" i="14" s="1"/>
  <c r="J16" i="14"/>
  <c r="K16" i="14" s="1"/>
  <c r="O16" i="14" s="1"/>
  <c r="J17" i="14"/>
  <c r="K17" i="14" s="1"/>
  <c r="O17" i="14" s="1"/>
  <c r="J18" i="14"/>
  <c r="K18" i="14" s="1"/>
  <c r="O18" i="14" s="1"/>
  <c r="J19" i="14"/>
  <c r="K19" i="14" s="1"/>
  <c r="O19" i="14" s="1"/>
  <c r="J20" i="14"/>
  <c r="K20" i="14" s="1"/>
  <c r="O20" i="14" s="1"/>
  <c r="J21" i="14"/>
  <c r="K21" i="14" s="1"/>
  <c r="O21" i="14" s="1"/>
  <c r="J22" i="14"/>
  <c r="K22" i="14" s="1"/>
  <c r="O22" i="14" s="1"/>
  <c r="J23" i="14"/>
  <c r="K23" i="14" s="1"/>
  <c r="O23" i="14" s="1"/>
  <c r="J24" i="14"/>
  <c r="K24" i="14" s="1"/>
  <c r="O24" i="14" s="1"/>
  <c r="J25" i="14"/>
  <c r="K25" i="14" s="1"/>
  <c r="O25" i="14" s="1"/>
  <c r="J26" i="14"/>
  <c r="K26" i="14" s="1"/>
  <c r="O26" i="14" s="1"/>
  <c r="J27" i="14"/>
  <c r="K27" i="14" s="1"/>
  <c r="O27" i="14" s="1"/>
  <c r="J28" i="14"/>
  <c r="K28" i="14" s="1"/>
  <c r="O28" i="14" s="1"/>
  <c r="J29" i="14"/>
  <c r="K29" i="14" s="1"/>
  <c r="O29" i="14" s="1"/>
  <c r="J30" i="14"/>
  <c r="K30" i="14" s="1"/>
  <c r="O30" i="14" s="1"/>
  <c r="J31" i="14"/>
  <c r="K31" i="14" s="1"/>
  <c r="O31" i="14" s="1"/>
  <c r="J32" i="14"/>
  <c r="K32" i="14" s="1"/>
  <c r="O32" i="14" s="1"/>
  <c r="J33" i="14"/>
  <c r="K33" i="14" s="1"/>
  <c r="O33" i="14" s="1"/>
  <c r="J34" i="14"/>
  <c r="K34" i="14" s="1"/>
  <c r="O34" i="14" s="1"/>
  <c r="J35" i="14"/>
  <c r="K35" i="14" s="1"/>
  <c r="O35" i="14" s="1"/>
  <c r="J36" i="14"/>
  <c r="K36" i="14" s="1"/>
  <c r="O36" i="14" s="1"/>
  <c r="J37" i="14"/>
  <c r="K37" i="14" s="1"/>
  <c r="O37" i="14" s="1"/>
  <c r="J38" i="14"/>
  <c r="K38" i="14" s="1"/>
  <c r="O38" i="14" s="1"/>
  <c r="J39" i="14"/>
  <c r="K39" i="14" s="1"/>
  <c r="O39" i="14" s="1"/>
  <c r="J40" i="14"/>
  <c r="K40" i="14" s="1"/>
  <c r="O40" i="14" s="1"/>
  <c r="J41" i="14"/>
  <c r="K41" i="14" s="1"/>
  <c r="O41" i="14" s="1"/>
  <c r="J42" i="14"/>
  <c r="K42" i="14" s="1"/>
  <c r="O42" i="14" s="1"/>
  <c r="J43" i="14"/>
  <c r="K43" i="14" s="1"/>
  <c r="O43" i="14" s="1"/>
  <c r="J45" i="14"/>
  <c r="K45" i="14" s="1"/>
  <c r="O45" i="14" s="1"/>
  <c r="J46" i="14"/>
  <c r="K46" i="14" s="1"/>
  <c r="O46" i="14" s="1"/>
  <c r="J47" i="14"/>
  <c r="K47" i="14" s="1"/>
  <c r="O47" i="14" s="1"/>
  <c r="J48" i="14"/>
  <c r="K48" i="14" s="1"/>
  <c r="O48" i="14" s="1"/>
  <c r="J49" i="14"/>
  <c r="K49" i="14" s="1"/>
  <c r="O49" i="14" s="1"/>
  <c r="J50" i="14"/>
  <c r="K50" i="14" s="1"/>
  <c r="O50" i="14" s="1"/>
  <c r="J51" i="14"/>
  <c r="K51" i="14" s="1"/>
  <c r="O51" i="14" s="1"/>
  <c r="J52" i="14"/>
  <c r="K52" i="14" s="1"/>
  <c r="O52" i="14" s="1"/>
  <c r="J53" i="14"/>
  <c r="K53" i="14" s="1"/>
  <c r="O53" i="14" s="1"/>
  <c r="J54" i="14"/>
  <c r="K54" i="14" s="1"/>
  <c r="O54" i="14" s="1"/>
  <c r="J55" i="14"/>
  <c r="K55" i="14" s="1"/>
  <c r="O55" i="14" s="1"/>
  <c r="J56" i="14"/>
  <c r="K56" i="14" s="1"/>
  <c r="O56" i="14" s="1"/>
  <c r="J57" i="14"/>
  <c r="K57" i="14" s="1"/>
  <c r="O57" i="14" s="1"/>
  <c r="J58" i="14"/>
  <c r="K58" i="14" s="1"/>
  <c r="O58" i="14" s="1"/>
  <c r="J59" i="14"/>
  <c r="K59" i="14" s="1"/>
  <c r="O59" i="14" s="1"/>
  <c r="J60" i="14"/>
  <c r="K60" i="14" s="1"/>
  <c r="O60" i="14" s="1"/>
  <c r="J61" i="14"/>
  <c r="K61" i="14" s="1"/>
  <c r="O61" i="14" s="1"/>
  <c r="J62" i="14"/>
  <c r="K62" i="14" s="1"/>
  <c r="O62" i="14" s="1"/>
  <c r="J63" i="14"/>
  <c r="K63" i="14" s="1"/>
  <c r="O63" i="14" s="1"/>
  <c r="J64" i="14"/>
  <c r="K64" i="14" s="1"/>
  <c r="O64" i="14" s="1"/>
  <c r="J65" i="14"/>
  <c r="K65" i="14" s="1"/>
  <c r="O65" i="14" s="1"/>
  <c r="J66" i="14"/>
  <c r="K66" i="14" s="1"/>
  <c r="O66" i="14" s="1"/>
  <c r="J67" i="14"/>
  <c r="K67" i="14" s="1"/>
  <c r="O67" i="14" s="1"/>
  <c r="J68" i="14"/>
  <c r="K68" i="14" s="1"/>
  <c r="O68" i="14" s="1"/>
  <c r="J69" i="14"/>
  <c r="K69" i="14" s="1"/>
  <c r="O69" i="14" s="1"/>
  <c r="J70" i="14"/>
  <c r="K70" i="14" s="1"/>
  <c r="O70" i="14" s="1"/>
  <c r="J71" i="14"/>
  <c r="K71" i="14" s="1"/>
  <c r="O71" i="14" s="1"/>
  <c r="J72" i="14"/>
  <c r="K72" i="14" s="1"/>
  <c r="O72" i="14" s="1"/>
  <c r="J73" i="14"/>
  <c r="K73" i="14" s="1"/>
  <c r="O73" i="14" s="1"/>
  <c r="J74" i="14"/>
  <c r="K74" i="14" s="1"/>
  <c r="O74" i="14" s="1"/>
  <c r="J75" i="14"/>
  <c r="K75" i="14" s="1"/>
  <c r="O75" i="14" s="1"/>
  <c r="J4" i="14"/>
  <c r="K4" i="14" s="1"/>
  <c r="O4" i="14" l="1"/>
  <c r="P4" i="14" s="1"/>
  <c r="P73" i="14"/>
  <c r="P67" i="14"/>
  <c r="P72" i="14"/>
  <c r="P70" i="14"/>
  <c r="P66" i="14"/>
  <c r="P54" i="14"/>
  <c r="P52" i="14"/>
  <c r="P50" i="14"/>
  <c r="P48" i="14"/>
  <c r="P46" i="14"/>
  <c r="P33" i="14"/>
  <c r="P31" i="14"/>
  <c r="P29" i="14"/>
  <c r="P24" i="14"/>
  <c r="P64" i="14"/>
  <c r="P62" i="14"/>
  <c r="P60" i="14"/>
  <c r="P58" i="14"/>
  <c r="P56" i="14"/>
  <c r="P43" i="14"/>
  <c r="P41" i="14"/>
  <c r="P39" i="14"/>
  <c r="P37" i="14"/>
  <c r="P35" i="14"/>
  <c r="P28" i="14"/>
  <c r="P26" i="14"/>
  <c r="P22" i="14"/>
  <c r="P20" i="14"/>
  <c r="P18" i="14"/>
  <c r="P16" i="14"/>
  <c r="P14" i="14"/>
  <c r="P12" i="14"/>
  <c r="P10" i="14"/>
  <c r="P8" i="14"/>
  <c r="P6" i="14"/>
  <c r="P75" i="14"/>
  <c r="P71" i="14"/>
  <c r="P69" i="14"/>
  <c r="P74" i="14"/>
  <c r="P68" i="14"/>
  <c r="P65" i="14"/>
  <c r="P63" i="14"/>
  <c r="P61" i="14"/>
  <c r="P59" i="14"/>
  <c r="P57" i="14"/>
  <c r="P55" i="14"/>
  <c r="P53" i="14"/>
  <c r="P51" i="14"/>
  <c r="P49" i="14"/>
  <c r="P47" i="14"/>
  <c r="P45" i="14"/>
  <c r="P42" i="14"/>
  <c r="P40" i="14"/>
  <c r="P38" i="14"/>
  <c r="P36" i="14"/>
  <c r="P34" i="14"/>
  <c r="P32" i="14"/>
  <c r="P30" i="14"/>
  <c r="P27" i="14"/>
  <c r="P25" i="14"/>
  <c r="P23" i="14"/>
  <c r="P21" i="14"/>
  <c r="P19" i="14"/>
  <c r="P17" i="14"/>
  <c r="P15" i="14"/>
  <c r="P13" i="14"/>
  <c r="P11" i="14"/>
  <c r="P9" i="14"/>
  <c r="P7" i="14"/>
  <c r="O5" i="14"/>
  <c r="P5" i="14" s="1"/>
  <c r="N3" i="14"/>
  <c r="J3" i="14"/>
  <c r="K3" i="14" s="1"/>
  <c r="O3" i="14" l="1"/>
  <c r="P3" i="14" s="1"/>
</calcChain>
</file>

<file path=xl/sharedStrings.xml><?xml version="1.0" encoding="utf-8"?>
<sst xmlns="http://schemas.openxmlformats.org/spreadsheetml/2006/main" count="599" uniqueCount="33">
  <si>
    <t>№ по ред</t>
  </si>
  <si>
    <t>Релация</t>
  </si>
  <si>
    <t>№ вагон</t>
  </si>
  <si>
    <t>ДДС</t>
  </si>
  <si>
    <t>Товарителница
№</t>
  </si>
  <si>
    <t>Дата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</si>
  <si>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</si>
  <si>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</si>
  <si>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</si>
  <si>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</si>
  <si>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</si>
  <si>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</si>
  <si>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</si>
  <si>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Маневра в отправна гара
(без ДДС)</t>
  </si>
  <si>
    <t>Маневра в получаваща гара
(без ДДС)</t>
  </si>
  <si>
    <t>Спедиц. услуги</t>
  </si>
  <si>
    <t>2702.10</t>
  </si>
  <si>
    <t>Лн -Прр</t>
  </si>
  <si>
    <t>Изготвил:</t>
  </si>
  <si>
    <t>Съгласувал:</t>
  </si>
  <si>
    <t>Красимира Суруджийска-Експерт ОКТД</t>
  </si>
  <si>
    <t>Нина Монова-Ръководител отдел ПЦП</t>
  </si>
  <si>
    <t>35 / 2021</t>
  </si>
  <si>
    <t>ОПИС № 2021-35/1 -10-   към ФАКТУРА №</t>
  </si>
  <si>
    <t>ОПИС № 2021-35/1 -10- 01  към ФАКТУРА №</t>
  </si>
  <si>
    <t>289 Total</t>
  </si>
  <si>
    <t>Grand Total</t>
  </si>
  <si>
    <t>ОПИС № 2021-35/1 -10- 02  към ФАКТУРА №</t>
  </si>
  <si>
    <t>304 Total</t>
  </si>
  <si>
    <t>ОПИС № 2021-35/1 -10-03   към ФАКТУРА №</t>
  </si>
  <si>
    <t>331 Total</t>
  </si>
  <si>
    <t>ОПИС № 2021-35/1 -10- 04  към ФАКТУРА №</t>
  </si>
  <si>
    <t>346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</si>
</sst>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i/>
      <sz val="10"/>
      <name val="Arial Narrow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14" fontId="7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0" fontId="8" fillId="0" borderId="0" xfId="0" applyFont="1"/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P98"/>
  <sheetViews>
    <sheetView topLeftCell="A72" zoomScale="130" zoomScaleNormal="130" workbookViewId="0">
      <selection activeCell="E85" sqref="E85"/>
    </sheetView>
  </sheetViews>
  <sheetFormatPr defaultRowHeight="15" x14ac:dyDescent="0.25"/>
  <cols>
    <col min="1" max="1" width="4.28515625" style="16" customWidth="1"/>
    <col min="2" max="2" width="7.5703125" style="1" customWidth="1"/>
    <col min="3" max="3" width="7.85546875" style="17" customWidth="1"/>
    <col min="4" max="4" width="9.7109375" style="1" customWidth="1"/>
    <col min="5" max="5" width="9.140625" style="1" customWidth="1"/>
    <col min="6" max="6" width="8.5703125" style="1" customWidth="1"/>
    <col min="7" max="7" width="13.28515625" style="1" customWidth="1"/>
    <col min="8" max="9" width="7.42578125" style="1" customWidth="1"/>
    <col min="10" max="10" width="8.5703125" style="1" customWidth="1"/>
    <col min="11" max="11" width="9.28515625" style="1" customWidth="1"/>
    <col min="12" max="12" width="9.7109375" style="1" customWidth="1"/>
    <col min="13" max="13" width="10.42578125" style="1" customWidth="1"/>
    <col min="14" max="15" width="7.5703125" style="1" customWidth="1"/>
    <col min="16" max="16" width="10" style="1" customWidth="1"/>
    <col min="17" max="22" width="16.140625" customWidth="1"/>
  </cols>
  <sheetData>
    <row r="1" spans="1:16" ht="19.5" customHeight="1" thickBot="1" x14ac:dyDescent="0.3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63" customHeight="1" thickBot="1" x14ac:dyDescent="0.3">
      <c r="A2" s="4" t="s">
        <v>0</v>
      </c>
      <c r="B2" s="4" t="s">
        <v>1</v>
      </c>
      <c r="C2" s="4" t="s">
        <v>12</v>
      </c>
      <c r="D2" s="4" t="s">
        <v>4</v>
      </c>
      <c r="E2" s="5" t="s">
        <v>5</v>
      </c>
      <c r="F2" s="4" t="s">
        <v>6</v>
      </c>
      <c r="G2" s="6" t="s">
        <v>2</v>
      </c>
      <c r="H2" s="5" t="s">
        <v>7</v>
      </c>
      <c r="I2" s="4" t="s">
        <v>8</v>
      </c>
      <c r="J2" s="6" t="s">
        <v>9</v>
      </c>
      <c r="K2" s="4" t="s">
        <v>10</v>
      </c>
      <c r="L2" s="4" t="s">
        <v>13</v>
      </c>
      <c r="M2" s="6" t="s">
        <v>14</v>
      </c>
      <c r="N2" s="4" t="s">
        <v>15</v>
      </c>
      <c r="O2" s="4" t="s">
        <v>3</v>
      </c>
      <c r="P2" s="4" t="s">
        <v>11</v>
      </c>
    </row>
    <row r="3" spans="1:16" s="15" customFormat="1" ht="15.75" customHeight="1" x14ac:dyDescent="0.25">
      <c r="A3" s="10">
        <v>1</v>
      </c>
      <c r="B3" s="11" t="s">
        <v>17</v>
      </c>
      <c r="C3" s="7" t="s">
        <v>22</v>
      </c>
      <c r="D3" s="7">
        <v>289</v>
      </c>
      <c r="E3" s="8">
        <v>44471</v>
      </c>
      <c r="F3" s="7" t="s">
        <v>16</v>
      </c>
      <c r="G3" s="9">
        <v>845266660032</v>
      </c>
      <c r="H3" s="7">
        <v>23760</v>
      </c>
      <c r="I3" s="9">
        <v>46460</v>
      </c>
      <c r="J3" s="12">
        <f>ROUNDUP((I3/1000),1)</f>
        <v>46.5</v>
      </c>
      <c r="K3" s="13">
        <f>ROUND((7.9*1.95583*J3),2)</f>
        <v>718.47</v>
      </c>
      <c r="L3" s="13">
        <f>ROUND((4.2*1.95583),2)</f>
        <v>8.2100000000000009</v>
      </c>
      <c r="M3" s="13">
        <f>ROUND((8.4*1.95583),2)</f>
        <v>16.43</v>
      </c>
      <c r="N3" s="13">
        <f>ROUND((2*1.95583),2)</f>
        <v>3.91</v>
      </c>
      <c r="O3" s="13">
        <f>ROUND(((SUM(K3:N3))*20/100),2)</f>
        <v>149.4</v>
      </c>
      <c r="P3" s="14">
        <f>SUM(K3:O3)</f>
        <v>896.42</v>
      </c>
    </row>
    <row r="4" spans="1:16" ht="15.75" customHeight="1" x14ac:dyDescent="0.25">
      <c r="A4" s="10">
        <v>2</v>
      </c>
      <c r="B4" s="11" t="s">
        <v>17</v>
      </c>
      <c r="C4" s="7" t="s">
        <v>22</v>
      </c>
      <c r="D4" s="7">
        <v>289</v>
      </c>
      <c r="E4" s="8">
        <v>44471</v>
      </c>
      <c r="F4" s="2" t="s">
        <v>16</v>
      </c>
      <c r="G4" s="3">
        <v>845266512936</v>
      </c>
      <c r="H4" s="2">
        <v>22980</v>
      </c>
      <c r="I4" s="3">
        <v>47000</v>
      </c>
      <c r="J4" s="12">
        <f>ROUNDUP((I4/1000),1)</f>
        <v>47</v>
      </c>
      <c r="K4" s="13">
        <f t="shared" ref="K4:K68" si="0">ROUND((7.9*1.95583*J4),2)</f>
        <v>726.2</v>
      </c>
      <c r="L4" s="13">
        <f t="shared" ref="L4:L68" si="1">ROUND((4.2*1.95583),2)</f>
        <v>8.2100000000000009</v>
      </c>
      <c r="M4" s="13">
        <f t="shared" ref="M4:M68" si="2">ROUND((8.4*1.95583),2)</f>
        <v>16.43</v>
      </c>
      <c r="N4" s="13"/>
      <c r="O4" s="13">
        <f t="shared" ref="O4:O67" si="3">ROUND(((SUM(K4:N4))*20/100),2)</f>
        <v>150.16999999999999</v>
      </c>
      <c r="P4" s="14">
        <f t="shared" ref="P4:P34" si="4">SUM(K4:O4)</f>
        <v>901.01</v>
      </c>
    </row>
    <row r="5" spans="1:16" ht="15.75" customHeight="1" x14ac:dyDescent="0.25">
      <c r="A5" s="10">
        <v>3</v>
      </c>
      <c r="B5" s="11" t="s">
        <v>17</v>
      </c>
      <c r="C5" s="7" t="s">
        <v>22</v>
      </c>
      <c r="D5" s="7">
        <v>289</v>
      </c>
      <c r="E5" s="8">
        <v>44471</v>
      </c>
      <c r="F5" s="7" t="s">
        <v>16</v>
      </c>
      <c r="G5" s="3">
        <v>845266513033</v>
      </c>
      <c r="H5" s="2">
        <v>23040</v>
      </c>
      <c r="I5" s="3">
        <v>45500</v>
      </c>
      <c r="J5" s="12">
        <f t="shared" ref="J5:J64" si="5">ROUNDUP((I5/1000),1)</f>
        <v>45.5</v>
      </c>
      <c r="K5" s="13">
        <f t="shared" si="0"/>
        <v>703.02</v>
      </c>
      <c r="L5" s="13">
        <f t="shared" si="1"/>
        <v>8.2100000000000009</v>
      </c>
      <c r="M5" s="13">
        <f t="shared" si="2"/>
        <v>16.43</v>
      </c>
      <c r="N5" s="13"/>
      <c r="O5" s="13">
        <f t="shared" si="3"/>
        <v>145.53</v>
      </c>
      <c r="P5" s="14">
        <f t="shared" si="4"/>
        <v>873.18999999999994</v>
      </c>
    </row>
    <row r="6" spans="1:16" ht="15.75" customHeight="1" x14ac:dyDescent="0.25">
      <c r="A6" s="10">
        <v>4</v>
      </c>
      <c r="B6" s="11" t="s">
        <v>17</v>
      </c>
      <c r="C6" s="7" t="s">
        <v>22</v>
      </c>
      <c r="D6" s="7">
        <v>289</v>
      </c>
      <c r="E6" s="8">
        <v>44471</v>
      </c>
      <c r="F6" s="2" t="s">
        <v>16</v>
      </c>
      <c r="G6" s="3">
        <v>845266510666</v>
      </c>
      <c r="H6" s="2">
        <v>23860</v>
      </c>
      <c r="I6" s="3">
        <v>48800</v>
      </c>
      <c r="J6" s="12">
        <f t="shared" si="5"/>
        <v>48.8</v>
      </c>
      <c r="K6" s="13">
        <f t="shared" si="0"/>
        <v>754.01</v>
      </c>
      <c r="L6" s="13">
        <f t="shared" si="1"/>
        <v>8.2100000000000009</v>
      </c>
      <c r="M6" s="13">
        <f t="shared" si="2"/>
        <v>16.43</v>
      </c>
      <c r="N6" s="13"/>
      <c r="O6" s="13">
        <f t="shared" si="3"/>
        <v>155.72999999999999</v>
      </c>
      <c r="P6" s="14">
        <f t="shared" si="4"/>
        <v>934.38</v>
      </c>
    </row>
    <row r="7" spans="1:16" ht="15.75" customHeight="1" x14ac:dyDescent="0.25">
      <c r="A7" s="10">
        <v>5</v>
      </c>
      <c r="B7" s="11" t="s">
        <v>17</v>
      </c>
      <c r="C7" s="7" t="s">
        <v>22</v>
      </c>
      <c r="D7" s="7">
        <v>289</v>
      </c>
      <c r="E7" s="8">
        <v>44471</v>
      </c>
      <c r="F7" s="7" t="s">
        <v>16</v>
      </c>
      <c r="G7" s="3">
        <v>845266513058</v>
      </c>
      <c r="H7" s="2">
        <v>23700</v>
      </c>
      <c r="I7" s="3">
        <v>47560</v>
      </c>
      <c r="J7" s="12">
        <f t="shared" si="5"/>
        <v>47.6</v>
      </c>
      <c r="K7" s="13">
        <f t="shared" si="0"/>
        <v>735.47</v>
      </c>
      <c r="L7" s="13">
        <f t="shared" si="1"/>
        <v>8.2100000000000009</v>
      </c>
      <c r="M7" s="13">
        <f t="shared" si="2"/>
        <v>16.43</v>
      </c>
      <c r="N7" s="13"/>
      <c r="O7" s="13">
        <f t="shared" si="3"/>
        <v>152.02000000000001</v>
      </c>
      <c r="P7" s="14">
        <f t="shared" si="4"/>
        <v>912.13</v>
      </c>
    </row>
    <row r="8" spans="1:16" ht="15.75" customHeight="1" x14ac:dyDescent="0.25">
      <c r="A8" s="10">
        <v>6</v>
      </c>
      <c r="B8" s="11" t="s">
        <v>17</v>
      </c>
      <c r="C8" s="7" t="s">
        <v>22</v>
      </c>
      <c r="D8" s="7">
        <v>289</v>
      </c>
      <c r="E8" s="8">
        <v>44471</v>
      </c>
      <c r="F8" s="2" t="s">
        <v>16</v>
      </c>
      <c r="G8" s="3">
        <v>845266660156</v>
      </c>
      <c r="H8" s="2">
        <v>26460</v>
      </c>
      <c r="I8" s="3">
        <v>43480</v>
      </c>
      <c r="J8" s="12">
        <f t="shared" si="5"/>
        <v>43.5</v>
      </c>
      <c r="K8" s="13">
        <f t="shared" si="0"/>
        <v>672.12</v>
      </c>
      <c r="L8" s="13">
        <f t="shared" si="1"/>
        <v>8.2100000000000009</v>
      </c>
      <c r="M8" s="13">
        <f t="shared" si="2"/>
        <v>16.43</v>
      </c>
      <c r="N8" s="13"/>
      <c r="O8" s="13">
        <f t="shared" si="3"/>
        <v>139.35</v>
      </c>
      <c r="P8" s="14">
        <f t="shared" si="4"/>
        <v>836.11</v>
      </c>
    </row>
    <row r="9" spans="1:16" x14ac:dyDescent="0.25">
      <c r="A9" s="10">
        <v>7</v>
      </c>
      <c r="B9" s="11" t="s">
        <v>17</v>
      </c>
      <c r="C9" s="7" t="s">
        <v>22</v>
      </c>
      <c r="D9" s="7">
        <v>289</v>
      </c>
      <c r="E9" s="8">
        <v>44471</v>
      </c>
      <c r="F9" s="7" t="s">
        <v>16</v>
      </c>
      <c r="G9" s="3">
        <v>845266510898</v>
      </c>
      <c r="H9" s="2">
        <v>24100</v>
      </c>
      <c r="I9" s="3">
        <v>46000</v>
      </c>
      <c r="J9" s="12">
        <f t="shared" si="5"/>
        <v>46</v>
      </c>
      <c r="K9" s="13">
        <f t="shared" si="0"/>
        <v>710.75</v>
      </c>
      <c r="L9" s="13">
        <f t="shared" si="1"/>
        <v>8.2100000000000009</v>
      </c>
      <c r="M9" s="13">
        <f t="shared" si="2"/>
        <v>16.43</v>
      </c>
      <c r="N9" s="13"/>
      <c r="O9" s="13">
        <f t="shared" si="3"/>
        <v>147.08000000000001</v>
      </c>
      <c r="P9" s="14">
        <f t="shared" si="4"/>
        <v>882.47</v>
      </c>
    </row>
    <row r="10" spans="1:16" x14ac:dyDescent="0.25">
      <c r="A10" s="10">
        <v>8</v>
      </c>
      <c r="B10" s="11" t="s">
        <v>17</v>
      </c>
      <c r="C10" s="7" t="s">
        <v>22</v>
      </c>
      <c r="D10" s="7">
        <v>289</v>
      </c>
      <c r="E10" s="8">
        <v>44471</v>
      </c>
      <c r="F10" s="2" t="s">
        <v>16</v>
      </c>
      <c r="G10" s="3">
        <v>845266510542</v>
      </c>
      <c r="H10" s="2">
        <v>23780</v>
      </c>
      <c r="I10" s="3">
        <v>47900</v>
      </c>
      <c r="J10" s="12">
        <f t="shared" si="5"/>
        <v>47.9</v>
      </c>
      <c r="K10" s="13">
        <f t="shared" si="0"/>
        <v>740.11</v>
      </c>
      <c r="L10" s="13">
        <f t="shared" si="1"/>
        <v>8.2100000000000009</v>
      </c>
      <c r="M10" s="13">
        <f t="shared" si="2"/>
        <v>16.43</v>
      </c>
      <c r="N10" s="13"/>
      <c r="O10" s="13">
        <f t="shared" si="3"/>
        <v>152.94999999999999</v>
      </c>
      <c r="P10" s="14">
        <f t="shared" si="4"/>
        <v>917.7</v>
      </c>
    </row>
    <row r="11" spans="1:16" x14ac:dyDescent="0.25">
      <c r="A11" s="10">
        <v>9</v>
      </c>
      <c r="B11" s="11" t="s">
        <v>17</v>
      </c>
      <c r="C11" s="7" t="s">
        <v>22</v>
      </c>
      <c r="D11" s="7">
        <v>289</v>
      </c>
      <c r="E11" s="8">
        <v>44471</v>
      </c>
      <c r="F11" s="7" t="s">
        <v>16</v>
      </c>
      <c r="G11" s="3">
        <v>845266512308</v>
      </c>
      <c r="H11" s="2">
        <v>23640</v>
      </c>
      <c r="I11" s="3">
        <v>48700</v>
      </c>
      <c r="J11" s="12">
        <f t="shared" si="5"/>
        <v>48.7</v>
      </c>
      <c r="K11" s="13">
        <f t="shared" si="0"/>
        <v>752.47</v>
      </c>
      <c r="L11" s="13">
        <f t="shared" si="1"/>
        <v>8.2100000000000009</v>
      </c>
      <c r="M11" s="13">
        <f t="shared" si="2"/>
        <v>16.43</v>
      </c>
      <c r="N11" s="13"/>
      <c r="O11" s="13">
        <f t="shared" si="3"/>
        <v>155.41999999999999</v>
      </c>
      <c r="P11" s="14">
        <f t="shared" si="4"/>
        <v>932.53</v>
      </c>
    </row>
    <row r="12" spans="1:16" x14ac:dyDescent="0.25">
      <c r="A12" s="10">
        <v>10</v>
      </c>
      <c r="B12" s="11" t="s">
        <v>17</v>
      </c>
      <c r="C12" s="7" t="s">
        <v>22</v>
      </c>
      <c r="D12" s="7">
        <v>289</v>
      </c>
      <c r="E12" s="8">
        <v>44471</v>
      </c>
      <c r="F12" s="2" t="s">
        <v>16</v>
      </c>
      <c r="G12" s="3">
        <v>335266530898</v>
      </c>
      <c r="H12" s="2">
        <v>22800</v>
      </c>
      <c r="I12" s="3">
        <v>51820</v>
      </c>
      <c r="J12" s="12">
        <f t="shared" si="5"/>
        <v>51.9</v>
      </c>
      <c r="K12" s="13">
        <f t="shared" si="0"/>
        <v>801.91</v>
      </c>
      <c r="L12" s="13">
        <f t="shared" si="1"/>
        <v>8.2100000000000009</v>
      </c>
      <c r="M12" s="13">
        <f t="shared" si="2"/>
        <v>16.43</v>
      </c>
      <c r="N12" s="13"/>
      <c r="O12" s="13">
        <f t="shared" si="3"/>
        <v>165.31</v>
      </c>
      <c r="P12" s="14">
        <f t="shared" si="4"/>
        <v>991.8599999999999</v>
      </c>
    </row>
    <row r="13" spans="1:16" x14ac:dyDescent="0.25">
      <c r="A13" s="10">
        <v>11</v>
      </c>
      <c r="B13" s="11" t="s">
        <v>17</v>
      </c>
      <c r="C13" s="7" t="s">
        <v>22</v>
      </c>
      <c r="D13" s="7">
        <v>289</v>
      </c>
      <c r="E13" s="8">
        <v>44471</v>
      </c>
      <c r="F13" s="7" t="s">
        <v>16</v>
      </c>
      <c r="G13" s="3">
        <v>845266510179</v>
      </c>
      <c r="H13" s="2">
        <v>23600</v>
      </c>
      <c r="I13" s="3">
        <v>48320</v>
      </c>
      <c r="J13" s="12">
        <f t="shared" si="5"/>
        <v>48.4</v>
      </c>
      <c r="K13" s="13">
        <f t="shared" si="0"/>
        <v>747.83</v>
      </c>
      <c r="L13" s="13">
        <f t="shared" si="1"/>
        <v>8.2100000000000009</v>
      </c>
      <c r="M13" s="13">
        <f t="shared" si="2"/>
        <v>16.43</v>
      </c>
      <c r="N13" s="13"/>
      <c r="O13" s="13">
        <f t="shared" si="3"/>
        <v>154.49</v>
      </c>
      <c r="P13" s="14">
        <f t="shared" si="4"/>
        <v>926.96</v>
      </c>
    </row>
    <row r="14" spans="1:16" x14ac:dyDescent="0.25">
      <c r="A14" s="10">
        <v>12</v>
      </c>
      <c r="B14" s="11" t="s">
        <v>17</v>
      </c>
      <c r="C14" s="7" t="s">
        <v>22</v>
      </c>
      <c r="D14" s="7">
        <v>289</v>
      </c>
      <c r="E14" s="8">
        <v>44471</v>
      </c>
      <c r="F14" s="2" t="s">
        <v>16</v>
      </c>
      <c r="G14" s="3">
        <v>335266576891</v>
      </c>
      <c r="H14" s="2">
        <v>23740</v>
      </c>
      <c r="I14" s="3">
        <v>54560</v>
      </c>
      <c r="J14" s="12">
        <f t="shared" si="5"/>
        <v>54.6</v>
      </c>
      <c r="K14" s="13">
        <f t="shared" si="0"/>
        <v>843.63</v>
      </c>
      <c r="L14" s="13">
        <f t="shared" si="1"/>
        <v>8.2100000000000009</v>
      </c>
      <c r="M14" s="13">
        <f t="shared" si="2"/>
        <v>16.43</v>
      </c>
      <c r="N14" s="13"/>
      <c r="O14" s="13">
        <f t="shared" si="3"/>
        <v>173.65</v>
      </c>
      <c r="P14" s="14">
        <f t="shared" si="4"/>
        <v>1041.92</v>
      </c>
    </row>
    <row r="15" spans="1:16" x14ac:dyDescent="0.25">
      <c r="A15" s="10">
        <v>13</v>
      </c>
      <c r="B15" s="11" t="s">
        <v>17</v>
      </c>
      <c r="C15" s="7" t="s">
        <v>22</v>
      </c>
      <c r="D15" s="7">
        <v>289</v>
      </c>
      <c r="E15" s="8">
        <v>44471</v>
      </c>
      <c r="F15" s="7" t="s">
        <v>16</v>
      </c>
      <c r="G15" s="3">
        <v>335266530971</v>
      </c>
      <c r="H15" s="2">
        <v>22280</v>
      </c>
      <c r="I15" s="3">
        <v>53860</v>
      </c>
      <c r="J15" s="12">
        <f t="shared" si="5"/>
        <v>53.9</v>
      </c>
      <c r="K15" s="13">
        <f t="shared" si="0"/>
        <v>832.81</v>
      </c>
      <c r="L15" s="13">
        <f t="shared" si="1"/>
        <v>8.2100000000000009</v>
      </c>
      <c r="M15" s="13">
        <f t="shared" si="2"/>
        <v>16.43</v>
      </c>
      <c r="N15" s="13"/>
      <c r="O15" s="13">
        <f t="shared" si="3"/>
        <v>171.49</v>
      </c>
      <c r="P15" s="14">
        <f t="shared" si="4"/>
        <v>1028.94</v>
      </c>
    </row>
    <row r="16" spans="1:16" x14ac:dyDescent="0.25">
      <c r="A16" s="10">
        <v>14</v>
      </c>
      <c r="B16" s="11" t="s">
        <v>17</v>
      </c>
      <c r="C16" s="7" t="s">
        <v>22</v>
      </c>
      <c r="D16" s="7">
        <v>289</v>
      </c>
      <c r="E16" s="8">
        <v>44471</v>
      </c>
      <c r="F16" s="2" t="s">
        <v>16</v>
      </c>
      <c r="G16" s="3">
        <v>845266661063</v>
      </c>
      <c r="H16" s="2">
        <v>23140</v>
      </c>
      <c r="I16" s="3">
        <v>53000</v>
      </c>
      <c r="J16" s="12">
        <f t="shared" si="5"/>
        <v>53</v>
      </c>
      <c r="K16" s="13">
        <f t="shared" si="0"/>
        <v>818.91</v>
      </c>
      <c r="L16" s="13">
        <f t="shared" si="1"/>
        <v>8.2100000000000009</v>
      </c>
      <c r="M16" s="13">
        <f t="shared" si="2"/>
        <v>16.43</v>
      </c>
      <c r="N16" s="13"/>
      <c r="O16" s="13">
        <f t="shared" si="3"/>
        <v>168.71</v>
      </c>
      <c r="P16" s="14">
        <f t="shared" si="4"/>
        <v>1012.26</v>
      </c>
    </row>
    <row r="17" spans="1:16" x14ac:dyDescent="0.25">
      <c r="A17" s="10">
        <v>15</v>
      </c>
      <c r="B17" s="11" t="s">
        <v>17</v>
      </c>
      <c r="C17" s="7" t="s">
        <v>22</v>
      </c>
      <c r="D17" s="7">
        <v>289</v>
      </c>
      <c r="E17" s="8">
        <v>44471</v>
      </c>
      <c r="F17" s="7" t="s">
        <v>16</v>
      </c>
      <c r="G17" s="3">
        <v>335266530856</v>
      </c>
      <c r="H17" s="2">
        <v>22440</v>
      </c>
      <c r="I17" s="3">
        <v>52720</v>
      </c>
      <c r="J17" s="12">
        <f t="shared" si="5"/>
        <v>52.800000000000004</v>
      </c>
      <c r="K17" s="13">
        <f t="shared" si="0"/>
        <v>815.82</v>
      </c>
      <c r="L17" s="13">
        <f t="shared" si="1"/>
        <v>8.2100000000000009</v>
      </c>
      <c r="M17" s="13">
        <f t="shared" si="2"/>
        <v>16.43</v>
      </c>
      <c r="N17" s="13"/>
      <c r="O17" s="13">
        <f t="shared" si="3"/>
        <v>168.09</v>
      </c>
      <c r="P17" s="14">
        <f t="shared" si="4"/>
        <v>1008.5500000000001</v>
      </c>
    </row>
    <row r="18" spans="1:16" x14ac:dyDescent="0.25">
      <c r="A18" s="10">
        <v>16</v>
      </c>
      <c r="B18" s="11" t="s">
        <v>17</v>
      </c>
      <c r="C18" s="7" t="s">
        <v>22</v>
      </c>
      <c r="D18" s="7">
        <v>289</v>
      </c>
      <c r="E18" s="8">
        <v>44471</v>
      </c>
      <c r="F18" s="2" t="s">
        <v>16</v>
      </c>
      <c r="G18" s="3">
        <v>845266660503</v>
      </c>
      <c r="H18" s="2">
        <v>23160</v>
      </c>
      <c r="I18" s="3">
        <v>49820</v>
      </c>
      <c r="J18" s="12">
        <f t="shared" si="5"/>
        <v>49.9</v>
      </c>
      <c r="K18" s="13">
        <f t="shared" si="0"/>
        <v>771.01</v>
      </c>
      <c r="L18" s="13">
        <f t="shared" si="1"/>
        <v>8.2100000000000009</v>
      </c>
      <c r="M18" s="13">
        <f t="shared" si="2"/>
        <v>16.43</v>
      </c>
      <c r="N18" s="13"/>
      <c r="O18" s="13">
        <f t="shared" si="3"/>
        <v>159.13</v>
      </c>
      <c r="P18" s="14">
        <f t="shared" si="4"/>
        <v>954.78</v>
      </c>
    </row>
    <row r="19" spans="1:16" x14ac:dyDescent="0.25">
      <c r="A19" s="10">
        <v>17</v>
      </c>
      <c r="B19" s="11" t="s">
        <v>17</v>
      </c>
      <c r="C19" s="7" t="s">
        <v>22</v>
      </c>
      <c r="D19" s="7">
        <v>289</v>
      </c>
      <c r="E19" s="8">
        <v>44471</v>
      </c>
      <c r="F19" s="7" t="s">
        <v>16</v>
      </c>
      <c r="G19" s="3">
        <v>335266531029</v>
      </c>
      <c r="H19" s="2">
        <v>23460</v>
      </c>
      <c r="I19" s="3">
        <v>53040</v>
      </c>
      <c r="J19" s="12">
        <f t="shared" si="5"/>
        <v>53.1</v>
      </c>
      <c r="K19" s="13">
        <f t="shared" si="0"/>
        <v>820.45</v>
      </c>
      <c r="L19" s="13">
        <f t="shared" si="1"/>
        <v>8.2100000000000009</v>
      </c>
      <c r="M19" s="13">
        <f t="shared" si="2"/>
        <v>16.43</v>
      </c>
      <c r="N19" s="13"/>
      <c r="O19" s="13">
        <f t="shared" si="3"/>
        <v>169.02</v>
      </c>
      <c r="P19" s="14">
        <f t="shared" si="4"/>
        <v>1014.11</v>
      </c>
    </row>
    <row r="20" spans="1:16" x14ac:dyDescent="0.25">
      <c r="A20" s="10">
        <v>18</v>
      </c>
      <c r="B20" s="11" t="s">
        <v>17</v>
      </c>
      <c r="C20" s="7" t="s">
        <v>22</v>
      </c>
      <c r="D20" s="7">
        <v>289</v>
      </c>
      <c r="E20" s="8">
        <v>44471</v>
      </c>
      <c r="F20" s="2" t="s">
        <v>16</v>
      </c>
      <c r="G20" s="3">
        <v>84266660289</v>
      </c>
      <c r="H20" s="2">
        <v>23540</v>
      </c>
      <c r="I20" s="3">
        <v>48620</v>
      </c>
      <c r="J20" s="12">
        <f t="shared" si="5"/>
        <v>48.7</v>
      </c>
      <c r="K20" s="13">
        <f t="shared" si="0"/>
        <v>752.47</v>
      </c>
      <c r="L20" s="13">
        <f t="shared" si="1"/>
        <v>8.2100000000000009</v>
      </c>
      <c r="M20" s="13">
        <f t="shared" si="2"/>
        <v>16.43</v>
      </c>
      <c r="N20" s="13"/>
      <c r="O20" s="13">
        <f t="shared" si="3"/>
        <v>155.41999999999999</v>
      </c>
      <c r="P20" s="14">
        <f t="shared" si="4"/>
        <v>932.53</v>
      </c>
    </row>
    <row r="21" spans="1:16" x14ac:dyDescent="0.25">
      <c r="A21" s="10">
        <v>19</v>
      </c>
      <c r="B21" s="11" t="s">
        <v>17</v>
      </c>
      <c r="C21" s="7" t="s">
        <v>22</v>
      </c>
      <c r="D21" s="7">
        <v>289</v>
      </c>
      <c r="E21" s="8">
        <v>44471</v>
      </c>
      <c r="F21" s="7" t="s">
        <v>16</v>
      </c>
      <c r="G21" s="3">
        <v>845266512852</v>
      </c>
      <c r="H21" s="2">
        <v>23560</v>
      </c>
      <c r="I21" s="3">
        <v>50120</v>
      </c>
      <c r="J21" s="12">
        <f t="shared" si="5"/>
        <v>50.2</v>
      </c>
      <c r="K21" s="13">
        <f t="shared" si="0"/>
        <v>775.64</v>
      </c>
      <c r="L21" s="13">
        <f t="shared" si="1"/>
        <v>8.2100000000000009</v>
      </c>
      <c r="M21" s="13">
        <f t="shared" si="2"/>
        <v>16.43</v>
      </c>
      <c r="N21" s="13"/>
      <c r="O21" s="13">
        <f t="shared" si="3"/>
        <v>160.06</v>
      </c>
      <c r="P21" s="14">
        <f t="shared" si="4"/>
        <v>960.33999999999992</v>
      </c>
    </row>
    <row r="22" spans="1:16" x14ac:dyDescent="0.25">
      <c r="A22" s="10">
        <v>20</v>
      </c>
      <c r="B22" s="11" t="s">
        <v>17</v>
      </c>
      <c r="C22" s="7" t="s">
        <v>22</v>
      </c>
      <c r="D22" s="7">
        <v>289</v>
      </c>
      <c r="E22" s="8">
        <v>44471</v>
      </c>
      <c r="F22" s="2" t="s">
        <v>16</v>
      </c>
      <c r="G22" s="3">
        <v>845266513199</v>
      </c>
      <c r="H22" s="2">
        <v>24900</v>
      </c>
      <c r="I22" s="3">
        <v>47780</v>
      </c>
      <c r="J22" s="12">
        <f t="shared" si="5"/>
        <v>47.800000000000004</v>
      </c>
      <c r="K22" s="13">
        <f t="shared" si="0"/>
        <v>738.56</v>
      </c>
      <c r="L22" s="13">
        <f t="shared" si="1"/>
        <v>8.2100000000000009</v>
      </c>
      <c r="M22" s="13">
        <f t="shared" si="2"/>
        <v>16.43</v>
      </c>
      <c r="N22" s="13"/>
      <c r="O22" s="13">
        <f t="shared" si="3"/>
        <v>152.63999999999999</v>
      </c>
      <c r="P22" s="14">
        <f t="shared" si="4"/>
        <v>915.83999999999992</v>
      </c>
    </row>
    <row r="23" spans="1:16" x14ac:dyDescent="0.25">
      <c r="A23" s="10">
        <v>21</v>
      </c>
      <c r="B23" s="11" t="s">
        <v>17</v>
      </c>
      <c r="C23" s="7" t="s">
        <v>22</v>
      </c>
      <c r="D23" s="7">
        <v>304</v>
      </c>
      <c r="E23" s="8">
        <v>44478</v>
      </c>
      <c r="F23" s="7" t="s">
        <v>16</v>
      </c>
      <c r="G23" s="3">
        <v>845266510112</v>
      </c>
      <c r="H23" s="2">
        <v>23360</v>
      </c>
      <c r="I23" s="3">
        <v>48160</v>
      </c>
      <c r="J23" s="12">
        <f t="shared" si="5"/>
        <v>48.2</v>
      </c>
      <c r="K23" s="13">
        <f t="shared" si="0"/>
        <v>744.74</v>
      </c>
      <c r="L23" s="13">
        <f t="shared" si="1"/>
        <v>8.2100000000000009</v>
      </c>
      <c r="M23" s="13">
        <f t="shared" si="2"/>
        <v>16.43</v>
      </c>
      <c r="N23" s="13">
        <v>3.91</v>
      </c>
      <c r="O23" s="13">
        <f t="shared" si="3"/>
        <v>154.66</v>
      </c>
      <c r="P23" s="14">
        <f t="shared" si="4"/>
        <v>927.94999999999993</v>
      </c>
    </row>
    <row r="24" spans="1:16" x14ac:dyDescent="0.25">
      <c r="A24" s="10">
        <v>22</v>
      </c>
      <c r="B24" s="11" t="s">
        <v>17</v>
      </c>
      <c r="C24" s="7" t="s">
        <v>22</v>
      </c>
      <c r="D24" s="7">
        <v>304</v>
      </c>
      <c r="E24" s="8">
        <v>44478</v>
      </c>
      <c r="F24" s="2" t="s">
        <v>16</v>
      </c>
      <c r="G24" s="3">
        <v>335266530765</v>
      </c>
      <c r="H24" s="2">
        <v>23540</v>
      </c>
      <c r="I24" s="3">
        <v>49900</v>
      </c>
      <c r="J24" s="12">
        <f t="shared" si="5"/>
        <v>49.9</v>
      </c>
      <c r="K24" s="13">
        <f t="shared" si="0"/>
        <v>771.01</v>
      </c>
      <c r="L24" s="13">
        <f t="shared" si="1"/>
        <v>8.2100000000000009</v>
      </c>
      <c r="M24" s="13">
        <f t="shared" si="2"/>
        <v>16.43</v>
      </c>
      <c r="N24" s="13"/>
      <c r="O24" s="13">
        <f t="shared" si="3"/>
        <v>159.13</v>
      </c>
      <c r="P24" s="14">
        <f t="shared" si="4"/>
        <v>954.78</v>
      </c>
    </row>
    <row r="25" spans="1:16" x14ac:dyDescent="0.25">
      <c r="A25" s="10">
        <v>23</v>
      </c>
      <c r="B25" s="11" t="s">
        <v>17</v>
      </c>
      <c r="C25" s="7" t="s">
        <v>22</v>
      </c>
      <c r="D25" s="7">
        <v>304</v>
      </c>
      <c r="E25" s="8">
        <v>44478</v>
      </c>
      <c r="F25" s="7" t="s">
        <v>16</v>
      </c>
      <c r="G25" s="3">
        <v>845266513397</v>
      </c>
      <c r="H25" s="2">
        <v>23800</v>
      </c>
      <c r="I25" s="3">
        <v>48720</v>
      </c>
      <c r="J25" s="12">
        <f t="shared" si="5"/>
        <v>48.800000000000004</v>
      </c>
      <c r="K25" s="13">
        <f t="shared" si="0"/>
        <v>754.01</v>
      </c>
      <c r="L25" s="13">
        <f t="shared" si="1"/>
        <v>8.2100000000000009</v>
      </c>
      <c r="M25" s="13">
        <f t="shared" si="2"/>
        <v>16.43</v>
      </c>
      <c r="N25" s="13"/>
      <c r="O25" s="13">
        <f t="shared" si="3"/>
        <v>155.72999999999999</v>
      </c>
      <c r="P25" s="14">
        <f t="shared" si="4"/>
        <v>934.38</v>
      </c>
    </row>
    <row r="26" spans="1:16" x14ac:dyDescent="0.25">
      <c r="A26" s="10">
        <v>24</v>
      </c>
      <c r="B26" s="11" t="s">
        <v>17</v>
      </c>
      <c r="C26" s="7" t="s">
        <v>22</v>
      </c>
      <c r="D26" s="7">
        <v>304</v>
      </c>
      <c r="E26" s="8">
        <v>44478</v>
      </c>
      <c r="F26" s="2" t="s">
        <v>16</v>
      </c>
      <c r="G26" s="3">
        <v>845266660396</v>
      </c>
      <c r="H26" s="2">
        <v>25520</v>
      </c>
      <c r="I26" s="3">
        <v>47020</v>
      </c>
      <c r="J26" s="12">
        <f t="shared" si="5"/>
        <v>47.1</v>
      </c>
      <c r="K26" s="13">
        <f t="shared" si="0"/>
        <v>727.74</v>
      </c>
      <c r="L26" s="13">
        <f t="shared" si="1"/>
        <v>8.2100000000000009</v>
      </c>
      <c r="M26" s="13">
        <f t="shared" si="2"/>
        <v>16.43</v>
      </c>
      <c r="N26" s="13"/>
      <c r="O26" s="13">
        <f t="shared" si="3"/>
        <v>150.47999999999999</v>
      </c>
      <c r="P26" s="14">
        <f t="shared" si="4"/>
        <v>902.86</v>
      </c>
    </row>
    <row r="27" spans="1:16" x14ac:dyDescent="0.25">
      <c r="A27" s="10">
        <v>25</v>
      </c>
      <c r="B27" s="11" t="s">
        <v>17</v>
      </c>
      <c r="C27" s="7" t="s">
        <v>22</v>
      </c>
      <c r="D27" s="7">
        <v>304</v>
      </c>
      <c r="E27" s="8">
        <v>44478</v>
      </c>
      <c r="F27" s="7" t="s">
        <v>16</v>
      </c>
      <c r="G27" s="3">
        <v>845266512571</v>
      </c>
      <c r="H27" s="2">
        <v>23520</v>
      </c>
      <c r="I27" s="3">
        <v>47720</v>
      </c>
      <c r="J27" s="12">
        <f t="shared" si="5"/>
        <v>47.800000000000004</v>
      </c>
      <c r="K27" s="13">
        <f t="shared" si="0"/>
        <v>738.56</v>
      </c>
      <c r="L27" s="13">
        <f t="shared" si="1"/>
        <v>8.2100000000000009</v>
      </c>
      <c r="M27" s="13">
        <f t="shared" si="2"/>
        <v>16.43</v>
      </c>
      <c r="N27" s="13"/>
      <c r="O27" s="13">
        <f t="shared" si="3"/>
        <v>152.63999999999999</v>
      </c>
      <c r="P27" s="14">
        <f t="shared" si="4"/>
        <v>915.83999999999992</v>
      </c>
    </row>
    <row r="28" spans="1:16" x14ac:dyDescent="0.25">
      <c r="A28" s="10">
        <v>26</v>
      </c>
      <c r="B28" s="11" t="s">
        <v>17</v>
      </c>
      <c r="C28" s="7" t="s">
        <v>22</v>
      </c>
      <c r="D28" s="7">
        <v>304</v>
      </c>
      <c r="E28" s="8">
        <v>44478</v>
      </c>
      <c r="F28" s="2" t="s">
        <v>16</v>
      </c>
      <c r="G28" s="3">
        <v>845266512589</v>
      </c>
      <c r="H28" s="2">
        <v>23000</v>
      </c>
      <c r="I28" s="3">
        <v>48240</v>
      </c>
      <c r="J28" s="12">
        <f t="shared" si="5"/>
        <v>48.300000000000004</v>
      </c>
      <c r="K28" s="13">
        <f t="shared" si="0"/>
        <v>746.29</v>
      </c>
      <c r="L28" s="13">
        <f t="shared" si="1"/>
        <v>8.2100000000000009</v>
      </c>
      <c r="M28" s="13">
        <f t="shared" si="2"/>
        <v>16.43</v>
      </c>
      <c r="N28" s="13"/>
      <c r="O28" s="13">
        <f t="shared" si="3"/>
        <v>154.19</v>
      </c>
      <c r="P28" s="14">
        <f t="shared" si="4"/>
        <v>925.11999999999989</v>
      </c>
    </row>
    <row r="29" spans="1:16" x14ac:dyDescent="0.25">
      <c r="A29" s="10">
        <v>27</v>
      </c>
      <c r="B29" s="11" t="s">
        <v>17</v>
      </c>
      <c r="C29" s="7" t="s">
        <v>22</v>
      </c>
      <c r="D29" s="7">
        <v>304</v>
      </c>
      <c r="E29" s="8">
        <v>44478</v>
      </c>
      <c r="F29" s="2" t="s">
        <v>16</v>
      </c>
      <c r="G29" s="3">
        <v>335266531128</v>
      </c>
      <c r="H29" s="2">
        <v>24120</v>
      </c>
      <c r="I29" s="3">
        <v>50540</v>
      </c>
      <c r="J29" s="12">
        <f t="shared" si="5"/>
        <v>50.6</v>
      </c>
      <c r="K29" s="13">
        <f t="shared" si="0"/>
        <v>781.82</v>
      </c>
      <c r="L29" s="13">
        <f t="shared" si="1"/>
        <v>8.2100000000000009</v>
      </c>
      <c r="M29" s="13">
        <f t="shared" si="2"/>
        <v>16.43</v>
      </c>
      <c r="N29" s="13"/>
      <c r="O29" s="13">
        <f t="shared" si="3"/>
        <v>161.29</v>
      </c>
      <c r="P29" s="14">
        <f t="shared" si="4"/>
        <v>967.75</v>
      </c>
    </row>
    <row r="30" spans="1:16" x14ac:dyDescent="0.25">
      <c r="A30" s="10">
        <v>28</v>
      </c>
      <c r="B30" s="11" t="s">
        <v>17</v>
      </c>
      <c r="C30" s="7" t="s">
        <v>22</v>
      </c>
      <c r="D30" s="7">
        <v>304</v>
      </c>
      <c r="E30" s="8">
        <v>44478</v>
      </c>
      <c r="F30" s="7" t="s">
        <v>16</v>
      </c>
      <c r="G30" s="3">
        <v>845266512480</v>
      </c>
      <c r="H30" s="2">
        <v>23800</v>
      </c>
      <c r="I30" s="3">
        <v>47580</v>
      </c>
      <c r="J30" s="12">
        <f t="shared" si="5"/>
        <v>47.6</v>
      </c>
      <c r="K30" s="13">
        <f t="shared" si="0"/>
        <v>735.47</v>
      </c>
      <c r="L30" s="13">
        <f t="shared" si="1"/>
        <v>8.2100000000000009</v>
      </c>
      <c r="M30" s="13">
        <f t="shared" si="2"/>
        <v>16.43</v>
      </c>
      <c r="N30" s="13"/>
      <c r="O30" s="13">
        <f t="shared" si="3"/>
        <v>152.02000000000001</v>
      </c>
      <c r="P30" s="14">
        <f t="shared" si="4"/>
        <v>912.13</v>
      </c>
    </row>
    <row r="31" spans="1:16" x14ac:dyDescent="0.25">
      <c r="A31" s="10">
        <v>29</v>
      </c>
      <c r="B31" s="11" t="s">
        <v>17</v>
      </c>
      <c r="C31" s="7" t="s">
        <v>22</v>
      </c>
      <c r="D31" s="7">
        <v>304</v>
      </c>
      <c r="E31" s="8">
        <v>44478</v>
      </c>
      <c r="F31" s="2" t="s">
        <v>16</v>
      </c>
      <c r="G31" s="3">
        <v>335266500271</v>
      </c>
      <c r="H31" s="2">
        <v>25300</v>
      </c>
      <c r="I31" s="3">
        <v>48620</v>
      </c>
      <c r="J31" s="12">
        <f t="shared" si="5"/>
        <v>48.7</v>
      </c>
      <c r="K31" s="13">
        <f t="shared" si="0"/>
        <v>752.47</v>
      </c>
      <c r="L31" s="13">
        <f t="shared" si="1"/>
        <v>8.2100000000000009</v>
      </c>
      <c r="M31" s="13">
        <f t="shared" si="2"/>
        <v>16.43</v>
      </c>
      <c r="N31" s="13"/>
      <c r="O31" s="13">
        <f t="shared" si="3"/>
        <v>155.41999999999999</v>
      </c>
      <c r="P31" s="14">
        <f t="shared" si="4"/>
        <v>932.53</v>
      </c>
    </row>
    <row r="32" spans="1:16" x14ac:dyDescent="0.25">
      <c r="A32" s="10">
        <v>30</v>
      </c>
      <c r="B32" s="11" t="s">
        <v>17</v>
      </c>
      <c r="C32" s="7" t="s">
        <v>22</v>
      </c>
      <c r="D32" s="7">
        <v>304</v>
      </c>
      <c r="E32" s="8">
        <v>44478</v>
      </c>
      <c r="F32" s="7" t="s">
        <v>16</v>
      </c>
      <c r="G32" s="3">
        <v>845266660768</v>
      </c>
      <c r="H32" s="2">
        <v>24440</v>
      </c>
      <c r="I32" s="3">
        <v>49460</v>
      </c>
      <c r="J32" s="12">
        <f t="shared" si="5"/>
        <v>49.5</v>
      </c>
      <c r="K32" s="13">
        <f t="shared" si="0"/>
        <v>764.83</v>
      </c>
      <c r="L32" s="13">
        <f t="shared" si="1"/>
        <v>8.2100000000000009</v>
      </c>
      <c r="M32" s="13">
        <f t="shared" si="2"/>
        <v>16.43</v>
      </c>
      <c r="N32" s="13"/>
      <c r="O32" s="13">
        <f t="shared" si="3"/>
        <v>157.88999999999999</v>
      </c>
      <c r="P32" s="14">
        <f t="shared" si="4"/>
        <v>947.36</v>
      </c>
    </row>
    <row r="33" spans="1:16" x14ac:dyDescent="0.25">
      <c r="A33" s="10">
        <v>31</v>
      </c>
      <c r="B33" s="11" t="s">
        <v>17</v>
      </c>
      <c r="C33" s="7" t="s">
        <v>22</v>
      </c>
      <c r="D33" s="7">
        <v>304</v>
      </c>
      <c r="E33" s="8">
        <v>44478</v>
      </c>
      <c r="F33" s="2" t="s">
        <v>16</v>
      </c>
      <c r="G33" s="3">
        <v>845266512209</v>
      </c>
      <c r="H33" s="2">
        <v>24340</v>
      </c>
      <c r="I33" s="3">
        <v>42260</v>
      </c>
      <c r="J33" s="12">
        <f t="shared" si="5"/>
        <v>42.300000000000004</v>
      </c>
      <c r="K33" s="13">
        <f t="shared" si="0"/>
        <v>653.58000000000004</v>
      </c>
      <c r="L33" s="13">
        <f t="shared" si="1"/>
        <v>8.2100000000000009</v>
      </c>
      <c r="M33" s="13">
        <f t="shared" si="2"/>
        <v>16.43</v>
      </c>
      <c r="N33" s="13"/>
      <c r="O33" s="13">
        <f t="shared" si="3"/>
        <v>135.63999999999999</v>
      </c>
      <c r="P33" s="14">
        <f t="shared" si="4"/>
        <v>813.86</v>
      </c>
    </row>
    <row r="34" spans="1:16" x14ac:dyDescent="0.25">
      <c r="A34" s="10">
        <v>32</v>
      </c>
      <c r="B34" s="11" t="s">
        <v>17</v>
      </c>
      <c r="C34" s="7" t="s">
        <v>22</v>
      </c>
      <c r="D34" s="7">
        <v>304</v>
      </c>
      <c r="E34" s="8">
        <v>44478</v>
      </c>
      <c r="F34" s="7" t="s">
        <v>16</v>
      </c>
      <c r="G34" s="3">
        <v>84526666479</v>
      </c>
      <c r="H34" s="2">
        <v>24300</v>
      </c>
      <c r="I34" s="3">
        <v>43280</v>
      </c>
      <c r="J34" s="12">
        <f t="shared" si="5"/>
        <v>43.300000000000004</v>
      </c>
      <c r="K34" s="13">
        <f t="shared" si="0"/>
        <v>669.03</v>
      </c>
      <c r="L34" s="13">
        <f t="shared" si="1"/>
        <v>8.2100000000000009</v>
      </c>
      <c r="M34" s="13">
        <f t="shared" si="2"/>
        <v>16.43</v>
      </c>
      <c r="N34" s="13"/>
      <c r="O34" s="13">
        <f t="shared" si="3"/>
        <v>138.72999999999999</v>
      </c>
      <c r="P34" s="14">
        <f t="shared" si="4"/>
        <v>832.4</v>
      </c>
    </row>
    <row r="35" spans="1:16" x14ac:dyDescent="0.25">
      <c r="A35" s="10">
        <v>33</v>
      </c>
      <c r="B35" s="11" t="s">
        <v>17</v>
      </c>
      <c r="C35" s="7" t="s">
        <v>22</v>
      </c>
      <c r="D35" s="7">
        <v>304</v>
      </c>
      <c r="E35" s="8">
        <v>44478</v>
      </c>
      <c r="F35" s="2" t="s">
        <v>16</v>
      </c>
      <c r="G35" s="3">
        <v>845266660800</v>
      </c>
      <c r="H35" s="2">
        <v>24700</v>
      </c>
      <c r="I35" s="3">
        <v>45500</v>
      </c>
      <c r="J35" s="12">
        <f t="shared" si="5"/>
        <v>45.5</v>
      </c>
      <c r="K35" s="13">
        <f t="shared" si="0"/>
        <v>703.02</v>
      </c>
      <c r="L35" s="13">
        <f t="shared" si="1"/>
        <v>8.2100000000000009</v>
      </c>
      <c r="M35" s="13">
        <f t="shared" si="2"/>
        <v>16.43</v>
      </c>
      <c r="N35" s="13"/>
      <c r="O35" s="13">
        <f t="shared" si="3"/>
        <v>145.53</v>
      </c>
      <c r="P35" s="14">
        <f t="shared" ref="P35:P67" si="6">SUM(K35:O35)</f>
        <v>873.18999999999994</v>
      </c>
    </row>
    <row r="36" spans="1:16" x14ac:dyDescent="0.25">
      <c r="A36" s="10">
        <v>34</v>
      </c>
      <c r="B36" s="11" t="s">
        <v>17</v>
      </c>
      <c r="C36" s="7" t="s">
        <v>22</v>
      </c>
      <c r="D36" s="7">
        <v>304</v>
      </c>
      <c r="E36" s="8">
        <v>44478</v>
      </c>
      <c r="F36" s="7" t="s">
        <v>16</v>
      </c>
      <c r="G36" s="3">
        <v>845266510724</v>
      </c>
      <c r="H36" s="2">
        <v>23240</v>
      </c>
      <c r="I36" s="3">
        <v>46780</v>
      </c>
      <c r="J36" s="12">
        <f t="shared" si="5"/>
        <v>46.800000000000004</v>
      </c>
      <c r="K36" s="13">
        <f t="shared" si="0"/>
        <v>723.11</v>
      </c>
      <c r="L36" s="13">
        <f t="shared" si="1"/>
        <v>8.2100000000000009</v>
      </c>
      <c r="M36" s="13">
        <f t="shared" si="2"/>
        <v>16.43</v>
      </c>
      <c r="N36" s="13"/>
      <c r="O36" s="13">
        <f t="shared" si="3"/>
        <v>149.55000000000001</v>
      </c>
      <c r="P36" s="14">
        <f t="shared" si="6"/>
        <v>897.3</v>
      </c>
    </row>
    <row r="37" spans="1:16" x14ac:dyDescent="0.25">
      <c r="A37" s="10">
        <v>35</v>
      </c>
      <c r="B37" s="11" t="s">
        <v>17</v>
      </c>
      <c r="C37" s="7" t="s">
        <v>22</v>
      </c>
      <c r="D37" s="7">
        <v>304</v>
      </c>
      <c r="E37" s="8">
        <v>44478</v>
      </c>
      <c r="F37" s="2" t="s">
        <v>16</v>
      </c>
      <c r="G37" s="3">
        <v>845266513124</v>
      </c>
      <c r="H37" s="2">
        <v>22980</v>
      </c>
      <c r="I37" s="3">
        <v>47040</v>
      </c>
      <c r="J37" s="12">
        <f t="shared" si="5"/>
        <v>47.1</v>
      </c>
      <c r="K37" s="13">
        <f t="shared" si="0"/>
        <v>727.74</v>
      </c>
      <c r="L37" s="13">
        <f t="shared" si="1"/>
        <v>8.2100000000000009</v>
      </c>
      <c r="M37" s="13">
        <f t="shared" si="2"/>
        <v>16.43</v>
      </c>
      <c r="N37" s="13"/>
      <c r="O37" s="13">
        <f t="shared" si="3"/>
        <v>150.47999999999999</v>
      </c>
      <c r="P37" s="14">
        <f t="shared" si="6"/>
        <v>902.86</v>
      </c>
    </row>
    <row r="38" spans="1:16" x14ac:dyDescent="0.25">
      <c r="A38" s="10">
        <v>36</v>
      </c>
      <c r="B38" s="11" t="s">
        <v>17</v>
      </c>
      <c r="C38" s="7" t="s">
        <v>22</v>
      </c>
      <c r="D38" s="7">
        <v>304</v>
      </c>
      <c r="E38" s="8">
        <v>44478</v>
      </c>
      <c r="F38" s="7" t="s">
        <v>16</v>
      </c>
      <c r="G38" s="3">
        <v>845266512407</v>
      </c>
      <c r="H38" s="2">
        <v>24700</v>
      </c>
      <c r="I38" s="3">
        <v>47760</v>
      </c>
      <c r="J38" s="12">
        <f t="shared" si="5"/>
        <v>47.800000000000004</v>
      </c>
      <c r="K38" s="13">
        <f t="shared" si="0"/>
        <v>738.56</v>
      </c>
      <c r="L38" s="13">
        <f t="shared" si="1"/>
        <v>8.2100000000000009</v>
      </c>
      <c r="M38" s="13">
        <f t="shared" si="2"/>
        <v>16.43</v>
      </c>
      <c r="N38" s="13"/>
      <c r="O38" s="13">
        <f t="shared" si="3"/>
        <v>152.63999999999999</v>
      </c>
      <c r="P38" s="14">
        <f t="shared" si="6"/>
        <v>915.83999999999992</v>
      </c>
    </row>
    <row r="39" spans="1:16" x14ac:dyDescent="0.25">
      <c r="A39" s="10">
        <v>37</v>
      </c>
      <c r="B39" s="11" t="s">
        <v>17</v>
      </c>
      <c r="C39" s="7" t="s">
        <v>22</v>
      </c>
      <c r="D39" s="7">
        <v>304</v>
      </c>
      <c r="E39" s="8">
        <v>44478</v>
      </c>
      <c r="F39" s="2" t="s">
        <v>16</v>
      </c>
      <c r="G39" s="3">
        <v>845266510864</v>
      </c>
      <c r="H39" s="2">
        <v>23600</v>
      </c>
      <c r="I39" s="3">
        <v>51060</v>
      </c>
      <c r="J39" s="12">
        <f t="shared" si="5"/>
        <v>51.1</v>
      </c>
      <c r="K39" s="13">
        <f t="shared" si="0"/>
        <v>789.55</v>
      </c>
      <c r="L39" s="13">
        <f t="shared" si="1"/>
        <v>8.2100000000000009</v>
      </c>
      <c r="M39" s="13">
        <f t="shared" si="2"/>
        <v>16.43</v>
      </c>
      <c r="N39" s="13"/>
      <c r="O39" s="13">
        <f t="shared" si="3"/>
        <v>162.84</v>
      </c>
      <c r="P39" s="14">
        <f t="shared" si="6"/>
        <v>977.03</v>
      </c>
    </row>
    <row r="40" spans="1:16" x14ac:dyDescent="0.25">
      <c r="A40" s="10">
        <v>38</v>
      </c>
      <c r="B40" s="11" t="s">
        <v>17</v>
      </c>
      <c r="C40" s="7" t="s">
        <v>22</v>
      </c>
      <c r="D40" s="7">
        <v>304</v>
      </c>
      <c r="E40" s="8">
        <v>44478</v>
      </c>
      <c r="F40" s="7" t="s">
        <v>16</v>
      </c>
      <c r="G40" s="3">
        <v>845266512787</v>
      </c>
      <c r="H40" s="2">
        <v>23920</v>
      </c>
      <c r="I40" s="3">
        <v>48700</v>
      </c>
      <c r="J40" s="12">
        <f t="shared" si="5"/>
        <v>48.7</v>
      </c>
      <c r="K40" s="13">
        <f t="shared" si="0"/>
        <v>752.47</v>
      </c>
      <c r="L40" s="13">
        <f t="shared" si="1"/>
        <v>8.2100000000000009</v>
      </c>
      <c r="M40" s="13">
        <f t="shared" si="2"/>
        <v>16.43</v>
      </c>
      <c r="N40" s="13"/>
      <c r="O40" s="13">
        <f t="shared" si="3"/>
        <v>155.41999999999999</v>
      </c>
      <c r="P40" s="14">
        <f t="shared" si="6"/>
        <v>932.53</v>
      </c>
    </row>
    <row r="41" spans="1:16" x14ac:dyDescent="0.25">
      <c r="A41" s="10">
        <v>39</v>
      </c>
      <c r="B41" s="11" t="s">
        <v>17</v>
      </c>
      <c r="C41" s="7" t="s">
        <v>22</v>
      </c>
      <c r="D41" s="7">
        <v>304</v>
      </c>
      <c r="E41" s="8">
        <v>44478</v>
      </c>
      <c r="F41" s="2" t="s">
        <v>16</v>
      </c>
      <c r="G41" s="3">
        <v>845266661170</v>
      </c>
      <c r="H41" s="2">
        <v>24120</v>
      </c>
      <c r="I41" s="3">
        <v>49060</v>
      </c>
      <c r="J41" s="12">
        <f t="shared" si="5"/>
        <v>49.1</v>
      </c>
      <c r="K41" s="13">
        <f t="shared" si="0"/>
        <v>758.65</v>
      </c>
      <c r="L41" s="13">
        <f t="shared" si="1"/>
        <v>8.2100000000000009</v>
      </c>
      <c r="M41" s="13">
        <f t="shared" si="2"/>
        <v>16.43</v>
      </c>
      <c r="N41" s="13"/>
      <c r="O41" s="13">
        <f t="shared" si="3"/>
        <v>156.66</v>
      </c>
      <c r="P41" s="14">
        <f t="shared" si="6"/>
        <v>939.94999999999993</v>
      </c>
    </row>
    <row r="42" spans="1:16" x14ac:dyDescent="0.25">
      <c r="A42" s="10">
        <v>40</v>
      </c>
      <c r="B42" s="11" t="s">
        <v>17</v>
      </c>
      <c r="C42" s="7" t="s">
        <v>22</v>
      </c>
      <c r="D42" s="7">
        <v>304</v>
      </c>
      <c r="E42" s="8">
        <v>44478</v>
      </c>
      <c r="F42" s="7" t="s">
        <v>16</v>
      </c>
      <c r="G42" s="3">
        <v>845266660040</v>
      </c>
      <c r="H42" s="2">
        <v>24500</v>
      </c>
      <c r="I42" s="3">
        <v>47700</v>
      </c>
      <c r="J42" s="12">
        <f t="shared" si="5"/>
        <v>47.7</v>
      </c>
      <c r="K42" s="13">
        <f t="shared" si="0"/>
        <v>737.02</v>
      </c>
      <c r="L42" s="13">
        <f t="shared" si="1"/>
        <v>8.2100000000000009</v>
      </c>
      <c r="M42" s="13">
        <f t="shared" si="2"/>
        <v>16.43</v>
      </c>
      <c r="N42" s="13"/>
      <c r="O42" s="13">
        <f t="shared" si="3"/>
        <v>152.33000000000001</v>
      </c>
      <c r="P42" s="14">
        <f t="shared" si="6"/>
        <v>913.99</v>
      </c>
    </row>
    <row r="43" spans="1:16" x14ac:dyDescent="0.25">
      <c r="A43" s="10">
        <v>41</v>
      </c>
      <c r="B43" s="11" t="s">
        <v>17</v>
      </c>
      <c r="C43" s="7" t="s">
        <v>22</v>
      </c>
      <c r="D43" s="7">
        <v>331</v>
      </c>
      <c r="E43" s="8">
        <v>44492</v>
      </c>
      <c r="F43" s="2" t="s">
        <v>16</v>
      </c>
      <c r="G43" s="3">
        <v>335266531029</v>
      </c>
      <c r="H43" s="2">
        <v>25420</v>
      </c>
      <c r="I43" s="3">
        <v>48600</v>
      </c>
      <c r="J43" s="12">
        <f t="shared" si="5"/>
        <v>48.6</v>
      </c>
      <c r="K43" s="13">
        <f t="shared" si="0"/>
        <v>750.92</v>
      </c>
      <c r="L43" s="13">
        <f t="shared" si="1"/>
        <v>8.2100000000000009</v>
      </c>
      <c r="M43" s="13">
        <f t="shared" si="2"/>
        <v>16.43</v>
      </c>
      <c r="N43" s="13">
        <f>ROUND((2*1.95583),2)</f>
        <v>3.91</v>
      </c>
      <c r="O43" s="13">
        <f t="shared" si="3"/>
        <v>155.88999999999999</v>
      </c>
      <c r="P43" s="14">
        <f t="shared" si="6"/>
        <v>935.3599999999999</v>
      </c>
    </row>
    <row r="44" spans="1:16" x14ac:dyDescent="0.25">
      <c r="A44" s="10">
        <v>42</v>
      </c>
      <c r="B44" s="11" t="s">
        <v>17</v>
      </c>
      <c r="C44" s="7" t="s">
        <v>22</v>
      </c>
      <c r="D44" s="7">
        <v>331</v>
      </c>
      <c r="E44" s="8">
        <v>44492</v>
      </c>
      <c r="F44" s="7" t="s">
        <v>16</v>
      </c>
      <c r="G44" s="3">
        <v>845266660289</v>
      </c>
      <c r="H44" s="2">
        <v>26880</v>
      </c>
      <c r="I44" s="3">
        <v>44700</v>
      </c>
      <c r="J44" s="12">
        <f t="shared" ref="J44" si="7">ROUNDUP((I44/1000),1)</f>
        <v>44.7</v>
      </c>
      <c r="K44" s="13">
        <f t="shared" ref="K44" si="8">ROUND((7.9*1.95583*J44),2)</f>
        <v>690.66</v>
      </c>
      <c r="L44" s="13">
        <f t="shared" si="1"/>
        <v>8.2100000000000009</v>
      </c>
      <c r="M44" s="13">
        <f t="shared" si="2"/>
        <v>16.43</v>
      </c>
      <c r="N44" s="13"/>
      <c r="O44" s="13">
        <f t="shared" si="3"/>
        <v>143.06</v>
      </c>
      <c r="P44" s="14">
        <f t="shared" si="6"/>
        <v>858.3599999999999</v>
      </c>
    </row>
    <row r="45" spans="1:16" x14ac:dyDescent="0.25">
      <c r="A45" s="10">
        <v>43</v>
      </c>
      <c r="B45" s="11" t="s">
        <v>17</v>
      </c>
      <c r="C45" s="7" t="s">
        <v>22</v>
      </c>
      <c r="D45" s="7">
        <v>331</v>
      </c>
      <c r="E45" s="8">
        <v>44492</v>
      </c>
      <c r="F45" s="7" t="s">
        <v>16</v>
      </c>
      <c r="G45" s="3">
        <v>845266660156</v>
      </c>
      <c r="H45" s="2">
        <v>26600</v>
      </c>
      <c r="I45" s="3">
        <v>37780</v>
      </c>
      <c r="J45" s="12">
        <f t="shared" si="5"/>
        <v>37.800000000000004</v>
      </c>
      <c r="K45" s="13">
        <f t="shared" si="0"/>
        <v>584.04999999999995</v>
      </c>
      <c r="L45" s="13">
        <f t="shared" si="1"/>
        <v>8.2100000000000009</v>
      </c>
      <c r="M45" s="13">
        <f t="shared" si="2"/>
        <v>16.43</v>
      </c>
      <c r="N45" s="13"/>
      <c r="O45" s="13">
        <f t="shared" si="3"/>
        <v>121.74</v>
      </c>
      <c r="P45" s="14">
        <f t="shared" si="6"/>
        <v>730.43</v>
      </c>
    </row>
    <row r="46" spans="1:16" x14ac:dyDescent="0.25">
      <c r="A46" s="10">
        <v>44</v>
      </c>
      <c r="B46" s="11" t="s">
        <v>17</v>
      </c>
      <c r="C46" s="7" t="s">
        <v>22</v>
      </c>
      <c r="D46" s="7">
        <v>331</v>
      </c>
      <c r="E46" s="8">
        <v>44492</v>
      </c>
      <c r="F46" s="2" t="s">
        <v>16</v>
      </c>
      <c r="G46" s="3">
        <v>845266512308</v>
      </c>
      <c r="H46" s="2">
        <v>30780</v>
      </c>
      <c r="I46" s="3">
        <v>43700</v>
      </c>
      <c r="J46" s="12">
        <f t="shared" si="5"/>
        <v>43.7</v>
      </c>
      <c r="K46" s="13">
        <f t="shared" si="0"/>
        <v>675.21</v>
      </c>
      <c r="L46" s="13">
        <f t="shared" si="1"/>
        <v>8.2100000000000009</v>
      </c>
      <c r="M46" s="13">
        <f t="shared" si="2"/>
        <v>16.43</v>
      </c>
      <c r="N46" s="13"/>
      <c r="O46" s="13">
        <f t="shared" si="3"/>
        <v>139.97</v>
      </c>
      <c r="P46" s="14">
        <f t="shared" si="6"/>
        <v>839.82</v>
      </c>
    </row>
    <row r="47" spans="1:16" x14ac:dyDescent="0.25">
      <c r="A47" s="10">
        <v>45</v>
      </c>
      <c r="B47" s="11" t="s">
        <v>17</v>
      </c>
      <c r="C47" s="7" t="s">
        <v>22</v>
      </c>
      <c r="D47" s="7">
        <v>331</v>
      </c>
      <c r="E47" s="8">
        <v>44492</v>
      </c>
      <c r="F47" s="7" t="s">
        <v>16</v>
      </c>
      <c r="G47" s="3">
        <v>845266660982</v>
      </c>
      <c r="H47" s="2">
        <v>28760</v>
      </c>
      <c r="I47" s="3">
        <v>44620</v>
      </c>
      <c r="J47" s="12">
        <f t="shared" si="5"/>
        <v>44.7</v>
      </c>
      <c r="K47" s="13">
        <f t="shared" si="0"/>
        <v>690.66</v>
      </c>
      <c r="L47" s="13">
        <f t="shared" si="1"/>
        <v>8.2100000000000009</v>
      </c>
      <c r="M47" s="13">
        <f t="shared" si="2"/>
        <v>16.43</v>
      </c>
      <c r="N47" s="13"/>
      <c r="O47" s="13">
        <f t="shared" si="3"/>
        <v>143.06</v>
      </c>
      <c r="P47" s="14">
        <f t="shared" si="6"/>
        <v>858.3599999999999</v>
      </c>
    </row>
    <row r="48" spans="1:16" x14ac:dyDescent="0.25">
      <c r="A48" s="10">
        <v>46</v>
      </c>
      <c r="B48" s="11" t="s">
        <v>17</v>
      </c>
      <c r="C48" s="7" t="s">
        <v>22</v>
      </c>
      <c r="D48" s="7">
        <v>331</v>
      </c>
      <c r="E48" s="8">
        <v>44492</v>
      </c>
      <c r="F48" s="2" t="s">
        <v>16</v>
      </c>
      <c r="G48" s="3">
        <v>845266512852</v>
      </c>
      <c r="H48" s="2">
        <v>24600</v>
      </c>
      <c r="I48" s="3">
        <v>50300</v>
      </c>
      <c r="J48" s="12">
        <f t="shared" si="5"/>
        <v>50.3</v>
      </c>
      <c r="K48" s="13">
        <f t="shared" si="0"/>
        <v>777.19</v>
      </c>
      <c r="L48" s="13">
        <f t="shared" si="1"/>
        <v>8.2100000000000009</v>
      </c>
      <c r="M48" s="13">
        <f t="shared" si="2"/>
        <v>16.43</v>
      </c>
      <c r="N48" s="13"/>
      <c r="O48" s="13">
        <f t="shared" si="3"/>
        <v>160.37</v>
      </c>
      <c r="P48" s="14">
        <f t="shared" si="6"/>
        <v>962.2</v>
      </c>
    </row>
    <row r="49" spans="1:16" x14ac:dyDescent="0.25">
      <c r="A49" s="10">
        <v>47</v>
      </c>
      <c r="B49" s="11" t="s">
        <v>17</v>
      </c>
      <c r="C49" s="7" t="s">
        <v>22</v>
      </c>
      <c r="D49" s="7">
        <v>331</v>
      </c>
      <c r="E49" s="8">
        <v>44492</v>
      </c>
      <c r="F49" s="7" t="s">
        <v>16</v>
      </c>
      <c r="G49" s="3">
        <v>845266513199</v>
      </c>
      <c r="H49" s="2">
        <v>29380</v>
      </c>
      <c r="I49" s="3">
        <v>44020</v>
      </c>
      <c r="J49" s="12">
        <f t="shared" si="5"/>
        <v>44.1</v>
      </c>
      <c r="K49" s="13">
        <f t="shared" si="0"/>
        <v>681.39</v>
      </c>
      <c r="L49" s="13">
        <f t="shared" si="1"/>
        <v>8.2100000000000009</v>
      </c>
      <c r="M49" s="13">
        <f t="shared" si="2"/>
        <v>16.43</v>
      </c>
      <c r="N49" s="13"/>
      <c r="O49" s="13">
        <f t="shared" si="3"/>
        <v>141.21</v>
      </c>
      <c r="P49" s="14">
        <f t="shared" si="6"/>
        <v>847.24</v>
      </c>
    </row>
    <row r="50" spans="1:16" x14ac:dyDescent="0.25">
      <c r="A50" s="10">
        <v>48</v>
      </c>
      <c r="B50" s="11" t="s">
        <v>17</v>
      </c>
      <c r="C50" s="7" t="s">
        <v>22</v>
      </c>
      <c r="D50" s="7">
        <v>331</v>
      </c>
      <c r="E50" s="8">
        <v>44492</v>
      </c>
      <c r="F50" s="2" t="s">
        <v>16</v>
      </c>
      <c r="G50" s="3">
        <v>845266660032</v>
      </c>
      <c r="H50" s="2">
        <v>27880</v>
      </c>
      <c r="I50" s="3">
        <v>42840</v>
      </c>
      <c r="J50" s="12">
        <f t="shared" si="5"/>
        <v>42.9</v>
      </c>
      <c r="K50" s="13">
        <f t="shared" si="0"/>
        <v>662.85</v>
      </c>
      <c r="L50" s="13">
        <f t="shared" si="1"/>
        <v>8.2100000000000009</v>
      </c>
      <c r="M50" s="13">
        <f t="shared" si="2"/>
        <v>16.43</v>
      </c>
      <c r="N50" s="13"/>
      <c r="O50" s="13">
        <f t="shared" si="3"/>
        <v>137.5</v>
      </c>
      <c r="P50" s="14">
        <f t="shared" si="6"/>
        <v>824.99</v>
      </c>
    </row>
    <row r="51" spans="1:16" x14ac:dyDescent="0.25">
      <c r="A51" s="10">
        <v>49</v>
      </c>
      <c r="B51" s="11" t="s">
        <v>17</v>
      </c>
      <c r="C51" s="7" t="s">
        <v>22</v>
      </c>
      <c r="D51" s="7">
        <v>331</v>
      </c>
      <c r="E51" s="8">
        <v>44492</v>
      </c>
      <c r="F51" s="7" t="s">
        <v>16</v>
      </c>
      <c r="G51" s="3">
        <v>335266530971</v>
      </c>
      <c r="H51" s="2">
        <v>23860</v>
      </c>
      <c r="I51" s="3">
        <v>51800</v>
      </c>
      <c r="J51" s="12">
        <f t="shared" si="5"/>
        <v>51.8</v>
      </c>
      <c r="K51" s="13">
        <f t="shared" si="0"/>
        <v>800.36</v>
      </c>
      <c r="L51" s="13">
        <f t="shared" si="1"/>
        <v>8.2100000000000009</v>
      </c>
      <c r="M51" s="13">
        <f t="shared" si="2"/>
        <v>16.43</v>
      </c>
      <c r="N51" s="13"/>
      <c r="O51" s="13">
        <f t="shared" si="3"/>
        <v>165</v>
      </c>
      <c r="P51" s="14">
        <f t="shared" si="6"/>
        <v>990</v>
      </c>
    </row>
    <row r="52" spans="1:16" x14ac:dyDescent="0.25">
      <c r="A52" s="10">
        <v>50</v>
      </c>
      <c r="B52" s="11" t="s">
        <v>17</v>
      </c>
      <c r="C52" s="7" t="s">
        <v>22</v>
      </c>
      <c r="D52" s="7">
        <v>331</v>
      </c>
      <c r="E52" s="8">
        <v>44492</v>
      </c>
      <c r="F52" s="2" t="s">
        <v>16</v>
      </c>
      <c r="G52" s="3">
        <v>845266661063</v>
      </c>
      <c r="H52" s="2">
        <v>26660</v>
      </c>
      <c r="I52" s="3">
        <v>44340</v>
      </c>
      <c r="J52" s="12">
        <f t="shared" si="5"/>
        <v>44.4</v>
      </c>
      <c r="K52" s="13">
        <f t="shared" si="0"/>
        <v>686.03</v>
      </c>
      <c r="L52" s="13">
        <f t="shared" si="1"/>
        <v>8.2100000000000009</v>
      </c>
      <c r="M52" s="13">
        <f t="shared" si="2"/>
        <v>16.43</v>
      </c>
      <c r="N52" s="13"/>
      <c r="O52" s="13">
        <f t="shared" si="3"/>
        <v>142.13</v>
      </c>
      <c r="P52" s="14">
        <f t="shared" si="6"/>
        <v>852.8</v>
      </c>
    </row>
    <row r="53" spans="1:16" x14ac:dyDescent="0.25">
      <c r="A53" s="10">
        <v>51</v>
      </c>
      <c r="B53" s="11" t="s">
        <v>17</v>
      </c>
      <c r="C53" s="7" t="s">
        <v>22</v>
      </c>
      <c r="D53" s="7">
        <v>331</v>
      </c>
      <c r="E53" s="8">
        <v>44492</v>
      </c>
      <c r="F53" s="7" t="s">
        <v>16</v>
      </c>
      <c r="G53" s="3">
        <v>845266512969</v>
      </c>
      <c r="H53" s="2">
        <v>24940</v>
      </c>
      <c r="I53" s="3">
        <v>44520</v>
      </c>
      <c r="J53" s="12">
        <f t="shared" si="5"/>
        <v>44.6</v>
      </c>
      <c r="K53" s="13">
        <f t="shared" si="0"/>
        <v>689.12</v>
      </c>
      <c r="L53" s="13">
        <f t="shared" si="1"/>
        <v>8.2100000000000009</v>
      </c>
      <c r="M53" s="13">
        <f t="shared" si="2"/>
        <v>16.43</v>
      </c>
      <c r="N53" s="13"/>
      <c r="O53" s="13">
        <f t="shared" si="3"/>
        <v>142.75</v>
      </c>
      <c r="P53" s="14">
        <f t="shared" si="6"/>
        <v>856.51</v>
      </c>
    </row>
    <row r="54" spans="1:16" x14ac:dyDescent="0.25">
      <c r="A54" s="10">
        <v>52</v>
      </c>
      <c r="B54" s="11" t="s">
        <v>17</v>
      </c>
      <c r="C54" s="7" t="s">
        <v>22</v>
      </c>
      <c r="D54" s="7">
        <v>331</v>
      </c>
      <c r="E54" s="8">
        <v>44492</v>
      </c>
      <c r="F54" s="2" t="s">
        <v>16</v>
      </c>
      <c r="G54" s="3">
        <v>335266531052</v>
      </c>
      <c r="H54" s="2">
        <v>22840</v>
      </c>
      <c r="I54" s="3">
        <v>53900</v>
      </c>
      <c r="J54" s="12">
        <f t="shared" si="5"/>
        <v>53.9</v>
      </c>
      <c r="K54" s="13">
        <f t="shared" si="0"/>
        <v>832.81</v>
      </c>
      <c r="L54" s="13">
        <f t="shared" si="1"/>
        <v>8.2100000000000009</v>
      </c>
      <c r="M54" s="13">
        <f t="shared" si="2"/>
        <v>16.43</v>
      </c>
      <c r="N54" s="13"/>
      <c r="O54" s="13">
        <f t="shared" si="3"/>
        <v>171.49</v>
      </c>
      <c r="P54" s="14">
        <f t="shared" si="6"/>
        <v>1028.94</v>
      </c>
    </row>
    <row r="55" spans="1:16" x14ac:dyDescent="0.25">
      <c r="A55" s="10">
        <v>53</v>
      </c>
      <c r="B55" s="11" t="s">
        <v>17</v>
      </c>
      <c r="C55" s="7" t="s">
        <v>22</v>
      </c>
      <c r="D55" s="7">
        <v>331</v>
      </c>
      <c r="E55" s="8">
        <v>44492</v>
      </c>
      <c r="F55" s="7" t="s">
        <v>16</v>
      </c>
      <c r="G55" s="3">
        <v>845266510377</v>
      </c>
      <c r="H55" s="2">
        <v>23780</v>
      </c>
      <c r="I55" s="3">
        <v>49680</v>
      </c>
      <c r="J55" s="12">
        <f t="shared" si="5"/>
        <v>49.7</v>
      </c>
      <c r="K55" s="13">
        <f t="shared" si="0"/>
        <v>767.92</v>
      </c>
      <c r="L55" s="13">
        <f t="shared" si="1"/>
        <v>8.2100000000000009</v>
      </c>
      <c r="M55" s="13">
        <f t="shared" si="2"/>
        <v>16.43</v>
      </c>
      <c r="N55" s="13"/>
      <c r="O55" s="13">
        <f t="shared" si="3"/>
        <v>158.51</v>
      </c>
      <c r="P55" s="14">
        <f t="shared" si="6"/>
        <v>951.06999999999994</v>
      </c>
    </row>
    <row r="56" spans="1:16" x14ac:dyDescent="0.25">
      <c r="A56" s="10">
        <v>54</v>
      </c>
      <c r="B56" s="11" t="s">
        <v>17</v>
      </c>
      <c r="C56" s="7" t="s">
        <v>22</v>
      </c>
      <c r="D56" s="7">
        <v>331</v>
      </c>
      <c r="E56" s="8">
        <v>44492</v>
      </c>
      <c r="F56" s="2" t="s">
        <v>16</v>
      </c>
      <c r="G56" s="3">
        <v>845266512266</v>
      </c>
      <c r="H56" s="2">
        <v>24280</v>
      </c>
      <c r="I56" s="3">
        <v>46280</v>
      </c>
      <c r="J56" s="12">
        <f t="shared" si="5"/>
        <v>46.300000000000004</v>
      </c>
      <c r="K56" s="13">
        <f t="shared" si="0"/>
        <v>715.38</v>
      </c>
      <c r="L56" s="13">
        <f t="shared" si="1"/>
        <v>8.2100000000000009</v>
      </c>
      <c r="M56" s="13">
        <f t="shared" si="2"/>
        <v>16.43</v>
      </c>
      <c r="N56" s="13"/>
      <c r="O56" s="13">
        <f t="shared" si="3"/>
        <v>148</v>
      </c>
      <c r="P56" s="14">
        <f t="shared" si="6"/>
        <v>888.02</v>
      </c>
    </row>
    <row r="57" spans="1:16" x14ac:dyDescent="0.25">
      <c r="A57" s="10">
        <v>55</v>
      </c>
      <c r="B57" s="11" t="s">
        <v>17</v>
      </c>
      <c r="C57" s="7" t="s">
        <v>22</v>
      </c>
      <c r="D57" s="7">
        <v>331</v>
      </c>
      <c r="E57" s="8">
        <v>44492</v>
      </c>
      <c r="F57" s="7" t="s">
        <v>16</v>
      </c>
      <c r="G57" s="3">
        <v>845266510898</v>
      </c>
      <c r="H57" s="2">
        <v>24880</v>
      </c>
      <c r="I57" s="3">
        <v>43780</v>
      </c>
      <c r="J57" s="12">
        <f t="shared" si="5"/>
        <v>43.800000000000004</v>
      </c>
      <c r="K57" s="13">
        <f t="shared" si="0"/>
        <v>676.76</v>
      </c>
      <c r="L57" s="13">
        <f t="shared" si="1"/>
        <v>8.2100000000000009</v>
      </c>
      <c r="M57" s="13">
        <f t="shared" si="2"/>
        <v>16.43</v>
      </c>
      <c r="N57" s="13"/>
      <c r="O57" s="13">
        <f t="shared" si="3"/>
        <v>140.28</v>
      </c>
      <c r="P57" s="14">
        <f t="shared" si="6"/>
        <v>841.68</v>
      </c>
    </row>
    <row r="58" spans="1:16" x14ac:dyDescent="0.25">
      <c r="A58" s="10">
        <v>56</v>
      </c>
      <c r="B58" s="11" t="s">
        <v>17</v>
      </c>
      <c r="C58" s="7" t="s">
        <v>22</v>
      </c>
      <c r="D58" s="7">
        <v>331</v>
      </c>
      <c r="E58" s="8">
        <v>44492</v>
      </c>
      <c r="F58" s="2" t="s">
        <v>16</v>
      </c>
      <c r="G58" s="3">
        <v>845266510385</v>
      </c>
      <c r="H58" s="2">
        <v>24340</v>
      </c>
      <c r="I58" s="3">
        <v>50280</v>
      </c>
      <c r="J58" s="12">
        <f t="shared" si="5"/>
        <v>50.300000000000004</v>
      </c>
      <c r="K58" s="13">
        <f t="shared" si="0"/>
        <v>777.19</v>
      </c>
      <c r="L58" s="13">
        <f t="shared" si="1"/>
        <v>8.2100000000000009</v>
      </c>
      <c r="M58" s="13">
        <f t="shared" si="2"/>
        <v>16.43</v>
      </c>
      <c r="N58" s="13"/>
      <c r="O58" s="13">
        <f t="shared" si="3"/>
        <v>160.37</v>
      </c>
      <c r="P58" s="14">
        <f t="shared" si="6"/>
        <v>962.2</v>
      </c>
    </row>
    <row r="59" spans="1:16" x14ac:dyDescent="0.25">
      <c r="A59" s="10">
        <v>57</v>
      </c>
      <c r="B59" s="11" t="s">
        <v>17</v>
      </c>
      <c r="C59" s="7" t="s">
        <v>22</v>
      </c>
      <c r="D59" s="7">
        <v>331</v>
      </c>
      <c r="E59" s="8">
        <v>44492</v>
      </c>
      <c r="F59" s="7" t="s">
        <v>16</v>
      </c>
      <c r="G59" s="3">
        <v>845266660446</v>
      </c>
      <c r="H59" s="2">
        <v>24260</v>
      </c>
      <c r="I59" s="3">
        <v>47000</v>
      </c>
      <c r="J59" s="12">
        <f t="shared" si="5"/>
        <v>47</v>
      </c>
      <c r="K59" s="13">
        <f t="shared" si="0"/>
        <v>726.2</v>
      </c>
      <c r="L59" s="13">
        <f t="shared" si="1"/>
        <v>8.2100000000000009</v>
      </c>
      <c r="M59" s="13">
        <f t="shared" si="2"/>
        <v>16.43</v>
      </c>
      <c r="N59" s="13"/>
      <c r="O59" s="13">
        <f t="shared" si="3"/>
        <v>150.16999999999999</v>
      </c>
      <c r="P59" s="14">
        <f t="shared" si="6"/>
        <v>901.01</v>
      </c>
    </row>
    <row r="60" spans="1:16" x14ac:dyDescent="0.25">
      <c r="A60" s="10">
        <v>58</v>
      </c>
      <c r="B60" s="11" t="s">
        <v>17</v>
      </c>
      <c r="C60" s="7" t="s">
        <v>22</v>
      </c>
      <c r="D60" s="7">
        <v>331</v>
      </c>
      <c r="E60" s="8">
        <v>44492</v>
      </c>
      <c r="F60" s="2" t="s">
        <v>16</v>
      </c>
      <c r="G60" s="3">
        <v>845266510401</v>
      </c>
      <c r="H60" s="2">
        <v>24260</v>
      </c>
      <c r="I60" s="3">
        <v>47880</v>
      </c>
      <c r="J60" s="12">
        <f t="shared" si="5"/>
        <v>47.9</v>
      </c>
      <c r="K60" s="13">
        <f t="shared" si="0"/>
        <v>740.11</v>
      </c>
      <c r="L60" s="13">
        <f t="shared" si="1"/>
        <v>8.2100000000000009</v>
      </c>
      <c r="M60" s="13">
        <f t="shared" si="2"/>
        <v>16.43</v>
      </c>
      <c r="N60" s="13"/>
      <c r="O60" s="13">
        <f t="shared" si="3"/>
        <v>152.94999999999999</v>
      </c>
      <c r="P60" s="14">
        <f t="shared" si="6"/>
        <v>917.7</v>
      </c>
    </row>
    <row r="61" spans="1:16" x14ac:dyDescent="0.25">
      <c r="A61" s="10">
        <v>59</v>
      </c>
      <c r="B61" s="11" t="s">
        <v>17</v>
      </c>
      <c r="C61" s="7" t="s">
        <v>22</v>
      </c>
      <c r="D61" s="7">
        <v>331</v>
      </c>
      <c r="E61" s="8">
        <v>44492</v>
      </c>
      <c r="F61" s="7" t="s">
        <v>16</v>
      </c>
      <c r="G61" s="3">
        <v>335266530856</v>
      </c>
      <c r="H61" s="2">
        <v>24040</v>
      </c>
      <c r="I61" s="3">
        <v>50880</v>
      </c>
      <c r="J61" s="12">
        <f t="shared" si="5"/>
        <v>50.9</v>
      </c>
      <c r="K61" s="13">
        <f t="shared" si="0"/>
        <v>786.46</v>
      </c>
      <c r="L61" s="13">
        <f t="shared" si="1"/>
        <v>8.2100000000000009</v>
      </c>
      <c r="M61" s="13">
        <f t="shared" si="2"/>
        <v>16.43</v>
      </c>
      <c r="N61" s="13"/>
      <c r="O61" s="13">
        <f t="shared" si="3"/>
        <v>162.22</v>
      </c>
      <c r="P61" s="14">
        <f t="shared" si="6"/>
        <v>973.32</v>
      </c>
    </row>
    <row r="62" spans="1:16" x14ac:dyDescent="0.25">
      <c r="A62" s="10">
        <v>60</v>
      </c>
      <c r="B62" s="11" t="s">
        <v>17</v>
      </c>
      <c r="C62" s="7" t="s">
        <v>22</v>
      </c>
      <c r="D62" s="7">
        <v>331</v>
      </c>
      <c r="E62" s="8">
        <v>44492</v>
      </c>
      <c r="F62" s="2" t="s">
        <v>16</v>
      </c>
      <c r="G62" s="3">
        <v>845266510815</v>
      </c>
      <c r="H62" s="2">
        <v>23860</v>
      </c>
      <c r="I62" s="3">
        <v>50960</v>
      </c>
      <c r="J62" s="12">
        <f t="shared" si="5"/>
        <v>51</v>
      </c>
      <c r="K62" s="13">
        <f t="shared" si="0"/>
        <v>788</v>
      </c>
      <c r="L62" s="13">
        <f t="shared" si="1"/>
        <v>8.2100000000000009</v>
      </c>
      <c r="M62" s="13">
        <f t="shared" si="2"/>
        <v>16.43</v>
      </c>
      <c r="N62" s="13"/>
      <c r="O62" s="13">
        <f t="shared" si="3"/>
        <v>162.53</v>
      </c>
      <c r="P62" s="14">
        <f t="shared" si="6"/>
        <v>975.17</v>
      </c>
    </row>
    <row r="63" spans="1:16" x14ac:dyDescent="0.25">
      <c r="A63" s="10">
        <v>61</v>
      </c>
      <c r="B63" s="11" t="s">
        <v>17</v>
      </c>
      <c r="C63" s="7" t="s">
        <v>22</v>
      </c>
      <c r="D63" s="7">
        <v>346</v>
      </c>
      <c r="E63" s="8">
        <v>44499</v>
      </c>
      <c r="F63" s="7" t="s">
        <v>16</v>
      </c>
      <c r="G63" s="3">
        <v>335266508662</v>
      </c>
      <c r="H63" s="2">
        <v>22960</v>
      </c>
      <c r="I63" s="3">
        <v>54020</v>
      </c>
      <c r="J63" s="12">
        <f t="shared" si="5"/>
        <v>54.1</v>
      </c>
      <c r="K63" s="13">
        <f t="shared" si="0"/>
        <v>835.9</v>
      </c>
      <c r="L63" s="13">
        <f t="shared" si="1"/>
        <v>8.2100000000000009</v>
      </c>
      <c r="M63" s="13">
        <f t="shared" si="2"/>
        <v>16.43</v>
      </c>
      <c r="N63" s="13">
        <f>ROUND((2*1.95583),2)</f>
        <v>3.91</v>
      </c>
      <c r="O63" s="13">
        <f t="shared" si="3"/>
        <v>172.89</v>
      </c>
      <c r="P63" s="14">
        <f t="shared" si="6"/>
        <v>1037.3399999999999</v>
      </c>
    </row>
    <row r="64" spans="1:16" x14ac:dyDescent="0.25">
      <c r="A64" s="10">
        <v>62</v>
      </c>
      <c r="B64" s="11" t="s">
        <v>17</v>
      </c>
      <c r="C64" s="7" t="s">
        <v>22</v>
      </c>
      <c r="D64" s="7">
        <v>346</v>
      </c>
      <c r="E64" s="8">
        <v>44499</v>
      </c>
      <c r="F64" s="2" t="s">
        <v>16</v>
      </c>
      <c r="G64" s="3">
        <v>845266510542</v>
      </c>
      <c r="H64" s="2">
        <v>22960</v>
      </c>
      <c r="I64" s="3">
        <v>50480</v>
      </c>
      <c r="J64" s="12">
        <f t="shared" si="5"/>
        <v>50.5</v>
      </c>
      <c r="K64" s="13">
        <f t="shared" si="0"/>
        <v>780.28</v>
      </c>
      <c r="L64" s="13">
        <f t="shared" si="1"/>
        <v>8.2100000000000009</v>
      </c>
      <c r="M64" s="13">
        <f t="shared" si="2"/>
        <v>16.43</v>
      </c>
      <c r="N64" s="13"/>
      <c r="O64" s="13">
        <f t="shared" si="3"/>
        <v>160.97999999999999</v>
      </c>
      <c r="P64" s="14">
        <f t="shared" si="6"/>
        <v>965.9</v>
      </c>
    </row>
    <row r="65" spans="1:16" x14ac:dyDescent="0.25">
      <c r="A65" s="10">
        <v>63</v>
      </c>
      <c r="B65" s="11" t="s">
        <v>17</v>
      </c>
      <c r="C65" s="7" t="s">
        <v>22</v>
      </c>
      <c r="D65" s="7">
        <v>346</v>
      </c>
      <c r="E65" s="8">
        <v>44499</v>
      </c>
      <c r="F65" s="7" t="s">
        <v>16</v>
      </c>
      <c r="G65" s="3">
        <v>845266510666</v>
      </c>
      <c r="H65" s="2">
        <v>24560</v>
      </c>
      <c r="I65" s="3">
        <v>51480</v>
      </c>
      <c r="J65" s="12">
        <f t="shared" ref="J65:J75" si="9">ROUNDUP((I65/1000),1)</f>
        <v>51.5</v>
      </c>
      <c r="K65" s="13">
        <f t="shared" si="0"/>
        <v>795.73</v>
      </c>
      <c r="L65" s="13">
        <f t="shared" si="1"/>
        <v>8.2100000000000009</v>
      </c>
      <c r="M65" s="13">
        <f t="shared" si="2"/>
        <v>16.43</v>
      </c>
      <c r="N65" s="13"/>
      <c r="O65" s="13">
        <f t="shared" si="3"/>
        <v>164.07</v>
      </c>
      <c r="P65" s="14">
        <f t="shared" si="6"/>
        <v>984.44</v>
      </c>
    </row>
    <row r="66" spans="1:16" x14ac:dyDescent="0.25">
      <c r="A66" s="10">
        <v>64</v>
      </c>
      <c r="B66" s="11" t="s">
        <v>17</v>
      </c>
      <c r="C66" s="7" t="s">
        <v>22</v>
      </c>
      <c r="D66" s="7">
        <v>346</v>
      </c>
      <c r="E66" s="8">
        <v>44499</v>
      </c>
      <c r="F66" s="2" t="s">
        <v>16</v>
      </c>
      <c r="G66" s="3">
        <v>845266512217</v>
      </c>
      <c r="H66" s="2">
        <v>24560</v>
      </c>
      <c r="I66" s="3">
        <v>48220</v>
      </c>
      <c r="J66" s="12">
        <f t="shared" si="9"/>
        <v>48.300000000000004</v>
      </c>
      <c r="K66" s="13">
        <f t="shared" si="0"/>
        <v>746.29</v>
      </c>
      <c r="L66" s="13">
        <f t="shared" si="1"/>
        <v>8.2100000000000009</v>
      </c>
      <c r="M66" s="13">
        <f t="shared" si="2"/>
        <v>16.43</v>
      </c>
      <c r="N66" s="13"/>
      <c r="O66" s="13">
        <f t="shared" si="3"/>
        <v>154.19</v>
      </c>
      <c r="P66" s="14">
        <f t="shared" si="6"/>
        <v>925.11999999999989</v>
      </c>
    </row>
    <row r="67" spans="1:16" x14ac:dyDescent="0.25">
      <c r="A67" s="10">
        <v>65</v>
      </c>
      <c r="B67" s="11" t="s">
        <v>17</v>
      </c>
      <c r="C67" s="7" t="s">
        <v>22</v>
      </c>
      <c r="D67" s="7">
        <v>346</v>
      </c>
      <c r="E67" s="8">
        <v>44499</v>
      </c>
      <c r="F67" s="7" t="s">
        <v>16</v>
      </c>
      <c r="G67" s="3">
        <v>845266513124</v>
      </c>
      <c r="H67" s="2">
        <v>25700</v>
      </c>
      <c r="I67" s="3">
        <v>43020</v>
      </c>
      <c r="J67" s="12">
        <f t="shared" si="9"/>
        <v>43.1</v>
      </c>
      <c r="K67" s="13">
        <f t="shared" si="0"/>
        <v>665.94</v>
      </c>
      <c r="L67" s="13">
        <f t="shared" si="1"/>
        <v>8.2100000000000009</v>
      </c>
      <c r="M67" s="13">
        <f t="shared" si="2"/>
        <v>16.43</v>
      </c>
      <c r="N67" s="13"/>
      <c r="O67" s="13">
        <f t="shared" si="3"/>
        <v>138.12</v>
      </c>
      <c r="P67" s="14">
        <f t="shared" si="6"/>
        <v>828.7</v>
      </c>
    </row>
    <row r="68" spans="1:16" x14ac:dyDescent="0.25">
      <c r="A68" s="10">
        <v>66</v>
      </c>
      <c r="B68" s="11" t="s">
        <v>17</v>
      </c>
      <c r="C68" s="7" t="s">
        <v>22</v>
      </c>
      <c r="D68" s="7">
        <v>346</v>
      </c>
      <c r="E68" s="8">
        <v>44499</v>
      </c>
      <c r="F68" s="2" t="s">
        <v>16</v>
      </c>
      <c r="G68" s="3">
        <v>845266660040</v>
      </c>
      <c r="H68" s="2">
        <v>26520</v>
      </c>
      <c r="I68" s="3">
        <v>42800</v>
      </c>
      <c r="J68" s="12">
        <f t="shared" si="9"/>
        <v>42.8</v>
      </c>
      <c r="K68" s="13">
        <f t="shared" si="0"/>
        <v>661.31</v>
      </c>
      <c r="L68" s="13">
        <f t="shared" si="1"/>
        <v>8.2100000000000009</v>
      </c>
      <c r="M68" s="13">
        <f t="shared" si="2"/>
        <v>16.43</v>
      </c>
      <c r="N68" s="13"/>
      <c r="O68" s="13">
        <f t="shared" ref="O68:O83" si="10">ROUND(((SUM(K68:N68))*20/100),2)</f>
        <v>137.19</v>
      </c>
      <c r="P68" s="14">
        <f t="shared" ref="P68:P75" si="11">SUM(K68:O68)</f>
        <v>823.13999999999987</v>
      </c>
    </row>
    <row r="69" spans="1:16" x14ac:dyDescent="0.25">
      <c r="A69" s="10">
        <v>67</v>
      </c>
      <c r="B69" s="11" t="s">
        <v>17</v>
      </c>
      <c r="C69" s="7" t="s">
        <v>22</v>
      </c>
      <c r="D69" s="7">
        <v>346</v>
      </c>
      <c r="E69" s="8">
        <v>44499</v>
      </c>
      <c r="F69" s="7" t="s">
        <v>16</v>
      </c>
      <c r="G69" s="3">
        <v>845266660305</v>
      </c>
      <c r="H69" s="2">
        <v>23680</v>
      </c>
      <c r="I69" s="3">
        <v>44140</v>
      </c>
      <c r="J69" s="12">
        <f t="shared" si="9"/>
        <v>44.2</v>
      </c>
      <c r="K69" s="13">
        <f t="shared" ref="K69:K80" si="12">ROUND((7.9*1.95583*J69),2)</f>
        <v>682.94</v>
      </c>
      <c r="L69" s="13">
        <f t="shared" ref="L69:L83" si="13">ROUND((4.2*1.95583),2)</f>
        <v>8.2100000000000009</v>
      </c>
      <c r="M69" s="13">
        <f t="shared" ref="M69:M83" si="14">ROUND((8.4*1.95583),2)</f>
        <v>16.43</v>
      </c>
      <c r="N69" s="13"/>
      <c r="O69" s="13">
        <f t="shared" si="10"/>
        <v>141.52000000000001</v>
      </c>
      <c r="P69" s="14">
        <f t="shared" si="11"/>
        <v>849.1</v>
      </c>
    </row>
    <row r="70" spans="1:16" x14ac:dyDescent="0.25">
      <c r="A70" s="10">
        <v>68</v>
      </c>
      <c r="B70" s="11" t="s">
        <v>17</v>
      </c>
      <c r="C70" s="7" t="s">
        <v>22</v>
      </c>
      <c r="D70" s="7">
        <v>346</v>
      </c>
      <c r="E70" s="8">
        <v>44499</v>
      </c>
      <c r="F70" s="2" t="s">
        <v>16</v>
      </c>
      <c r="G70" s="3">
        <v>335266531078</v>
      </c>
      <c r="H70" s="2">
        <v>23940</v>
      </c>
      <c r="I70" s="3">
        <v>50740</v>
      </c>
      <c r="J70" s="12">
        <f t="shared" si="9"/>
        <v>50.800000000000004</v>
      </c>
      <c r="K70" s="13">
        <f t="shared" si="12"/>
        <v>784.91</v>
      </c>
      <c r="L70" s="13">
        <f t="shared" si="13"/>
        <v>8.2100000000000009</v>
      </c>
      <c r="M70" s="13">
        <f t="shared" si="14"/>
        <v>16.43</v>
      </c>
      <c r="N70" s="13"/>
      <c r="O70" s="13">
        <f t="shared" si="10"/>
        <v>161.91</v>
      </c>
      <c r="P70" s="14">
        <f t="shared" si="11"/>
        <v>971.45999999999992</v>
      </c>
    </row>
    <row r="71" spans="1:16" x14ac:dyDescent="0.25">
      <c r="A71" s="10">
        <v>69</v>
      </c>
      <c r="B71" s="11" t="s">
        <v>17</v>
      </c>
      <c r="C71" s="7" t="s">
        <v>22</v>
      </c>
      <c r="D71" s="7">
        <v>346</v>
      </c>
      <c r="E71" s="8">
        <v>44499</v>
      </c>
      <c r="F71" s="7" t="s">
        <v>16</v>
      </c>
      <c r="G71" s="3">
        <v>845266512324</v>
      </c>
      <c r="H71" s="2">
        <v>24400</v>
      </c>
      <c r="I71" s="3">
        <v>45540</v>
      </c>
      <c r="J71" s="12">
        <f t="shared" si="9"/>
        <v>45.6</v>
      </c>
      <c r="K71" s="13">
        <f t="shared" si="12"/>
        <v>704.57</v>
      </c>
      <c r="L71" s="13">
        <f t="shared" si="13"/>
        <v>8.2100000000000009</v>
      </c>
      <c r="M71" s="13">
        <f t="shared" si="14"/>
        <v>16.43</v>
      </c>
      <c r="N71" s="13"/>
      <c r="O71" s="13">
        <f t="shared" si="10"/>
        <v>145.84</v>
      </c>
      <c r="P71" s="14">
        <f t="shared" si="11"/>
        <v>875.05000000000007</v>
      </c>
    </row>
    <row r="72" spans="1:16" x14ac:dyDescent="0.25">
      <c r="A72" s="10">
        <v>70</v>
      </c>
      <c r="B72" s="11" t="s">
        <v>17</v>
      </c>
      <c r="C72" s="7" t="s">
        <v>22</v>
      </c>
      <c r="D72" s="7">
        <v>346</v>
      </c>
      <c r="E72" s="8">
        <v>44499</v>
      </c>
      <c r="F72" s="2" t="s">
        <v>16</v>
      </c>
      <c r="G72" s="3">
        <v>845266660891</v>
      </c>
      <c r="H72" s="2">
        <v>25820</v>
      </c>
      <c r="I72" s="3">
        <v>45900</v>
      </c>
      <c r="J72" s="12">
        <f t="shared" si="9"/>
        <v>45.9</v>
      </c>
      <c r="K72" s="13">
        <f t="shared" si="12"/>
        <v>709.2</v>
      </c>
      <c r="L72" s="13">
        <f t="shared" si="13"/>
        <v>8.2100000000000009</v>
      </c>
      <c r="M72" s="13">
        <f t="shared" si="14"/>
        <v>16.43</v>
      </c>
      <c r="N72" s="13"/>
      <c r="O72" s="13">
        <f t="shared" si="10"/>
        <v>146.77000000000001</v>
      </c>
      <c r="P72" s="14">
        <f t="shared" si="11"/>
        <v>880.61</v>
      </c>
    </row>
    <row r="73" spans="1:16" x14ac:dyDescent="0.25">
      <c r="A73" s="10">
        <v>71</v>
      </c>
      <c r="B73" s="11" t="s">
        <v>17</v>
      </c>
      <c r="C73" s="7" t="s">
        <v>22</v>
      </c>
      <c r="D73" s="7">
        <v>346</v>
      </c>
      <c r="E73" s="8">
        <v>44499</v>
      </c>
      <c r="F73" s="7" t="s">
        <v>16</v>
      </c>
      <c r="G73" s="3">
        <v>845266660644</v>
      </c>
      <c r="H73" s="2">
        <v>25000</v>
      </c>
      <c r="I73" s="3">
        <v>46680</v>
      </c>
      <c r="J73" s="12">
        <f t="shared" si="9"/>
        <v>46.7</v>
      </c>
      <c r="K73" s="13">
        <f t="shared" si="12"/>
        <v>721.56</v>
      </c>
      <c r="L73" s="13">
        <f t="shared" si="13"/>
        <v>8.2100000000000009</v>
      </c>
      <c r="M73" s="13">
        <f t="shared" si="14"/>
        <v>16.43</v>
      </c>
      <c r="N73" s="13"/>
      <c r="O73" s="13">
        <f t="shared" si="10"/>
        <v>149.24</v>
      </c>
      <c r="P73" s="14">
        <f t="shared" si="11"/>
        <v>895.43999999999994</v>
      </c>
    </row>
    <row r="74" spans="1:16" x14ac:dyDescent="0.25">
      <c r="A74" s="10">
        <v>72</v>
      </c>
      <c r="B74" s="11" t="s">
        <v>17</v>
      </c>
      <c r="C74" s="7" t="s">
        <v>22</v>
      </c>
      <c r="D74" s="7">
        <v>346</v>
      </c>
      <c r="E74" s="8">
        <v>44499</v>
      </c>
      <c r="F74" s="2" t="s">
        <v>16</v>
      </c>
      <c r="G74" s="3">
        <v>845266512563</v>
      </c>
      <c r="H74" s="2">
        <v>25260</v>
      </c>
      <c r="I74" s="3">
        <v>41720</v>
      </c>
      <c r="J74" s="12">
        <f t="shared" si="9"/>
        <v>41.800000000000004</v>
      </c>
      <c r="K74" s="13">
        <f t="shared" si="12"/>
        <v>645.85</v>
      </c>
      <c r="L74" s="13">
        <f t="shared" si="13"/>
        <v>8.2100000000000009</v>
      </c>
      <c r="M74" s="13">
        <f t="shared" si="14"/>
        <v>16.43</v>
      </c>
      <c r="N74" s="13"/>
      <c r="O74" s="13">
        <f t="shared" si="10"/>
        <v>134.1</v>
      </c>
      <c r="P74" s="14">
        <f t="shared" si="11"/>
        <v>804.59</v>
      </c>
    </row>
    <row r="75" spans="1:16" x14ac:dyDescent="0.25">
      <c r="A75" s="10">
        <v>73</v>
      </c>
      <c r="B75" s="11" t="s">
        <v>17</v>
      </c>
      <c r="C75" s="7" t="s">
        <v>22</v>
      </c>
      <c r="D75" s="7">
        <v>346</v>
      </c>
      <c r="E75" s="8">
        <v>44499</v>
      </c>
      <c r="F75" s="7" t="s">
        <v>16</v>
      </c>
      <c r="G75" s="3">
        <v>845266661170</v>
      </c>
      <c r="H75" s="2">
        <v>24460</v>
      </c>
      <c r="I75" s="3">
        <v>44440</v>
      </c>
      <c r="J75" s="12">
        <f t="shared" si="9"/>
        <v>44.5</v>
      </c>
      <c r="K75" s="13">
        <f t="shared" si="12"/>
        <v>687.57</v>
      </c>
      <c r="L75" s="13">
        <f t="shared" si="13"/>
        <v>8.2100000000000009</v>
      </c>
      <c r="M75" s="13">
        <f t="shared" si="14"/>
        <v>16.43</v>
      </c>
      <c r="N75" s="13"/>
      <c r="O75" s="13">
        <f t="shared" si="10"/>
        <v>142.44</v>
      </c>
      <c r="P75" s="14">
        <f t="shared" si="11"/>
        <v>854.65000000000009</v>
      </c>
    </row>
    <row r="76" spans="1:16" x14ac:dyDescent="0.25">
      <c r="A76" s="10">
        <v>74</v>
      </c>
      <c r="B76" s="11" t="s">
        <v>17</v>
      </c>
      <c r="C76" s="7" t="s">
        <v>22</v>
      </c>
      <c r="D76" s="7">
        <v>346</v>
      </c>
      <c r="E76" s="8">
        <v>44499</v>
      </c>
      <c r="F76" s="2" t="s">
        <v>16</v>
      </c>
      <c r="G76" s="3">
        <v>845266660768</v>
      </c>
      <c r="H76" s="2">
        <v>24460</v>
      </c>
      <c r="I76" s="3">
        <v>44060</v>
      </c>
      <c r="J76" s="12">
        <f t="shared" ref="J76:J80" si="15">ROUNDUP((I76/1000),1)</f>
        <v>44.1</v>
      </c>
      <c r="K76" s="13">
        <f t="shared" si="12"/>
        <v>681.39</v>
      </c>
      <c r="L76" s="13">
        <f t="shared" si="13"/>
        <v>8.2100000000000009</v>
      </c>
      <c r="M76" s="13">
        <f t="shared" si="14"/>
        <v>16.43</v>
      </c>
      <c r="N76" s="13"/>
      <c r="O76" s="13">
        <f t="shared" si="10"/>
        <v>141.21</v>
      </c>
      <c r="P76" s="14">
        <f t="shared" ref="P76:P80" si="16">SUM(K76:O76)</f>
        <v>847.24</v>
      </c>
    </row>
    <row r="77" spans="1:16" x14ac:dyDescent="0.25">
      <c r="A77" s="10">
        <v>75</v>
      </c>
      <c r="B77" s="11" t="s">
        <v>17</v>
      </c>
      <c r="C77" s="7" t="s">
        <v>22</v>
      </c>
      <c r="D77" s="7">
        <v>346</v>
      </c>
      <c r="E77" s="8">
        <v>44499</v>
      </c>
      <c r="F77" s="7" t="s">
        <v>16</v>
      </c>
      <c r="G77" s="3">
        <v>845266512209</v>
      </c>
      <c r="H77" s="2">
        <v>24240</v>
      </c>
      <c r="I77" s="3">
        <v>43400</v>
      </c>
      <c r="J77" s="12">
        <f t="shared" si="15"/>
        <v>43.4</v>
      </c>
      <c r="K77" s="13">
        <f t="shared" si="12"/>
        <v>670.58</v>
      </c>
      <c r="L77" s="13">
        <f t="shared" si="13"/>
        <v>8.2100000000000009</v>
      </c>
      <c r="M77" s="13">
        <f t="shared" si="14"/>
        <v>16.43</v>
      </c>
      <c r="N77" s="13"/>
      <c r="O77" s="13">
        <f t="shared" si="10"/>
        <v>139.04</v>
      </c>
      <c r="P77" s="14">
        <f t="shared" si="16"/>
        <v>834.26</v>
      </c>
    </row>
    <row r="78" spans="1:16" x14ac:dyDescent="0.25">
      <c r="A78" s="10">
        <v>76</v>
      </c>
      <c r="B78" s="11" t="s">
        <v>17</v>
      </c>
      <c r="C78" s="7" t="s">
        <v>22</v>
      </c>
      <c r="D78" s="7">
        <v>346</v>
      </c>
      <c r="E78" s="8">
        <v>44499</v>
      </c>
      <c r="F78" s="2" t="s">
        <v>16</v>
      </c>
      <c r="G78" s="3">
        <v>845266510724</v>
      </c>
      <c r="H78" s="2">
        <v>24240</v>
      </c>
      <c r="I78" s="3">
        <v>42760</v>
      </c>
      <c r="J78" s="12">
        <f t="shared" si="15"/>
        <v>42.800000000000004</v>
      </c>
      <c r="K78" s="13">
        <f t="shared" si="12"/>
        <v>661.31</v>
      </c>
      <c r="L78" s="13">
        <f t="shared" si="13"/>
        <v>8.2100000000000009</v>
      </c>
      <c r="M78" s="13">
        <f t="shared" si="14"/>
        <v>16.43</v>
      </c>
      <c r="N78" s="13"/>
      <c r="O78" s="13">
        <f t="shared" si="10"/>
        <v>137.19</v>
      </c>
      <c r="P78" s="14">
        <f t="shared" si="16"/>
        <v>823.13999999999987</v>
      </c>
    </row>
    <row r="79" spans="1:16" x14ac:dyDescent="0.25">
      <c r="A79" s="10">
        <v>77</v>
      </c>
      <c r="B79" s="11" t="s">
        <v>17</v>
      </c>
      <c r="C79" s="7" t="s">
        <v>22</v>
      </c>
      <c r="D79" s="7">
        <v>346</v>
      </c>
      <c r="E79" s="8">
        <v>44499</v>
      </c>
      <c r="F79" s="7" t="s">
        <v>16</v>
      </c>
      <c r="G79" s="3">
        <v>845266660925</v>
      </c>
      <c r="H79" s="2">
        <v>23620</v>
      </c>
      <c r="I79" s="3">
        <v>46400</v>
      </c>
      <c r="J79" s="12">
        <f t="shared" si="15"/>
        <v>46.4</v>
      </c>
      <c r="K79" s="13">
        <f t="shared" si="12"/>
        <v>716.93</v>
      </c>
      <c r="L79" s="13">
        <f t="shared" si="13"/>
        <v>8.2100000000000009</v>
      </c>
      <c r="M79" s="13">
        <f t="shared" si="14"/>
        <v>16.43</v>
      </c>
      <c r="N79" s="13"/>
      <c r="O79" s="13">
        <f t="shared" si="10"/>
        <v>148.31</v>
      </c>
      <c r="P79" s="14">
        <f t="shared" si="16"/>
        <v>889.87999999999988</v>
      </c>
    </row>
    <row r="80" spans="1:16" x14ac:dyDescent="0.25">
      <c r="A80" s="10">
        <v>78</v>
      </c>
      <c r="B80" s="11" t="s">
        <v>17</v>
      </c>
      <c r="C80" s="7" t="s">
        <v>22</v>
      </c>
      <c r="D80" s="7">
        <v>346</v>
      </c>
      <c r="E80" s="8">
        <v>44499</v>
      </c>
      <c r="F80" s="2" t="s">
        <v>16</v>
      </c>
      <c r="G80" s="3">
        <v>335266576305</v>
      </c>
      <c r="H80" s="2">
        <v>26540</v>
      </c>
      <c r="I80" s="3">
        <v>47260</v>
      </c>
      <c r="J80" s="12">
        <f t="shared" si="15"/>
        <v>47.300000000000004</v>
      </c>
      <c r="K80" s="13">
        <f t="shared" si="12"/>
        <v>730.83</v>
      </c>
      <c r="L80" s="13">
        <f t="shared" si="13"/>
        <v>8.2100000000000009</v>
      </c>
      <c r="M80" s="13">
        <f t="shared" si="14"/>
        <v>16.43</v>
      </c>
      <c r="N80" s="13"/>
      <c r="O80" s="13">
        <f t="shared" si="10"/>
        <v>151.09</v>
      </c>
      <c r="P80" s="14">
        <f t="shared" si="16"/>
        <v>906.56000000000006</v>
      </c>
    </row>
    <row r="81" spans="1:16" x14ac:dyDescent="0.25">
      <c r="A81" s="10">
        <v>79</v>
      </c>
      <c r="B81" s="11" t="s">
        <v>17</v>
      </c>
      <c r="C81" s="7" t="s">
        <v>22</v>
      </c>
      <c r="D81" s="7">
        <v>346</v>
      </c>
      <c r="E81" s="8">
        <v>44499</v>
      </c>
      <c r="F81" s="7" t="s">
        <v>16</v>
      </c>
      <c r="G81" s="3">
        <v>845266510864</v>
      </c>
      <c r="H81" s="2">
        <v>23720</v>
      </c>
      <c r="I81" s="3">
        <v>47320</v>
      </c>
      <c r="J81" s="12">
        <f t="shared" ref="J81:J83" si="17">ROUNDUP((I81/1000),1)</f>
        <v>47.4</v>
      </c>
      <c r="K81" s="13">
        <f t="shared" ref="K81:K83" si="18">ROUND((7.9*1.95583*J81),2)</f>
        <v>732.38</v>
      </c>
      <c r="L81" s="13">
        <f t="shared" si="13"/>
        <v>8.2100000000000009</v>
      </c>
      <c r="M81" s="13">
        <f t="shared" si="14"/>
        <v>16.43</v>
      </c>
      <c r="N81" s="13"/>
      <c r="O81" s="13">
        <f t="shared" si="10"/>
        <v>151.4</v>
      </c>
      <c r="P81" s="14">
        <f t="shared" ref="P81:P83" si="19">SUM(K81:O81)</f>
        <v>908.42</v>
      </c>
    </row>
    <row r="82" spans="1:16" x14ac:dyDescent="0.25">
      <c r="A82" s="10">
        <v>80</v>
      </c>
      <c r="B82" s="11" t="s">
        <v>17</v>
      </c>
      <c r="C82" s="7" t="s">
        <v>22</v>
      </c>
      <c r="D82" s="7">
        <v>346</v>
      </c>
      <c r="E82" s="8">
        <v>44499</v>
      </c>
      <c r="F82" s="2" t="s">
        <v>16</v>
      </c>
      <c r="G82" s="3">
        <v>845266660503</v>
      </c>
      <c r="H82" s="2">
        <v>23980</v>
      </c>
      <c r="I82" s="3">
        <v>46820</v>
      </c>
      <c r="J82" s="12">
        <f t="shared" si="17"/>
        <v>46.9</v>
      </c>
      <c r="K82" s="13">
        <f t="shared" si="18"/>
        <v>724.65</v>
      </c>
      <c r="L82" s="13">
        <f t="shared" si="13"/>
        <v>8.2100000000000009</v>
      </c>
      <c r="M82" s="13">
        <f t="shared" si="14"/>
        <v>16.43</v>
      </c>
      <c r="N82" s="13"/>
      <c r="O82" s="13">
        <f t="shared" si="10"/>
        <v>149.86000000000001</v>
      </c>
      <c r="P82" s="14">
        <f t="shared" si="19"/>
        <v>899.15</v>
      </c>
    </row>
    <row r="83" spans="1:16" x14ac:dyDescent="0.25">
      <c r="A83" s="10">
        <v>81</v>
      </c>
      <c r="B83" s="11" t="s">
        <v>17</v>
      </c>
      <c r="C83" s="7" t="s">
        <v>22</v>
      </c>
      <c r="D83" s="7">
        <v>346</v>
      </c>
      <c r="E83" s="8">
        <v>44499</v>
      </c>
      <c r="F83" s="7" t="s">
        <v>16</v>
      </c>
      <c r="G83" s="3">
        <v>845266512589</v>
      </c>
      <c r="H83" s="2">
        <v>24000</v>
      </c>
      <c r="I83" s="3">
        <v>45500</v>
      </c>
      <c r="J83" s="12">
        <f t="shared" si="17"/>
        <v>45.5</v>
      </c>
      <c r="K83" s="13">
        <f t="shared" si="18"/>
        <v>703.02</v>
      </c>
      <c r="L83" s="13">
        <f t="shared" si="13"/>
        <v>8.2100000000000009</v>
      </c>
      <c r="M83" s="13">
        <f t="shared" si="14"/>
        <v>16.43</v>
      </c>
      <c r="N83" s="13"/>
      <c r="O83" s="13">
        <f t="shared" si="10"/>
        <v>145.53</v>
      </c>
      <c r="P83" s="14">
        <f t="shared" si="19"/>
        <v>873.18999999999994</v>
      </c>
    </row>
    <row r="85" spans="1:16" x14ac:dyDescent="0.25">
      <c r="G85" s="18"/>
      <c r="H85" s="18"/>
      <c r="I85" s="18"/>
      <c r="J85" s="19"/>
      <c r="K85" s="18"/>
      <c r="L85" s="18"/>
      <c r="M85" s="18"/>
      <c r="N85" s="18"/>
      <c r="O85" s="18"/>
      <c r="P85" s="18"/>
    </row>
    <row r="86" spans="1:16" x14ac:dyDescent="0.25">
      <c r="C86" s="1" t="s">
        <v>18</v>
      </c>
      <c r="M86" s="1" t="s">
        <v>19</v>
      </c>
    </row>
    <row r="87" spans="1:16" x14ac:dyDescent="0.25">
      <c r="C87" s="20" t="s">
        <v>20</v>
      </c>
      <c r="E87" s="20"/>
      <c r="F87" s="20"/>
      <c r="G87" s="20"/>
      <c r="H87" s="20"/>
      <c r="I87" s="20"/>
      <c r="J87" s="20"/>
      <c r="K87" s="20"/>
      <c r="L87" s="20"/>
      <c r="M87" s="20" t="s">
        <v>21</v>
      </c>
      <c r="N87" s="20"/>
      <c r="O87" s="20"/>
      <c r="P87" s="20"/>
    </row>
    <row r="93" spans="1:16" x14ac:dyDescent="0.25">
      <c r="G93" s="1">
        <v>20</v>
      </c>
      <c r="H93" s="1">
        <v>471940</v>
      </c>
      <c r="I93" s="1">
        <v>985060</v>
      </c>
      <c r="J93" s="1">
        <v>985.8</v>
      </c>
      <c r="K93" s="1">
        <v>15231.659999999998</v>
      </c>
      <c r="L93" s="1">
        <v>164.2000000000001</v>
      </c>
      <c r="M93" s="1">
        <v>328.60000000000008</v>
      </c>
      <c r="N93" s="1">
        <v>3.91</v>
      </c>
      <c r="O93" s="1">
        <v>3145.6600000000003</v>
      </c>
      <c r="P93" s="1">
        <v>18874.03</v>
      </c>
    </row>
    <row r="94" spans="1:16" x14ac:dyDescent="0.25">
      <c r="G94" s="1">
        <v>20</v>
      </c>
      <c r="H94" s="1">
        <v>480800</v>
      </c>
      <c r="I94" s="1">
        <v>955100</v>
      </c>
      <c r="J94" s="1">
        <v>955.90000000000009</v>
      </c>
      <c r="K94" s="1">
        <v>14769.67</v>
      </c>
      <c r="L94" s="1">
        <v>164.2000000000001</v>
      </c>
      <c r="M94" s="1">
        <v>328.60000000000008</v>
      </c>
      <c r="N94" s="1">
        <v>3.91</v>
      </c>
      <c r="O94" s="1">
        <v>3053.2699999999995</v>
      </c>
      <c r="P94" s="1">
        <v>18319.650000000005</v>
      </c>
    </row>
    <row r="95" spans="1:16" x14ac:dyDescent="0.25">
      <c r="G95" s="1">
        <v>20</v>
      </c>
      <c r="H95" s="1">
        <v>512300</v>
      </c>
      <c r="I95" s="1">
        <v>937860</v>
      </c>
      <c r="J95" s="1">
        <v>938.39999999999986</v>
      </c>
      <c r="K95" s="1">
        <v>14499.27</v>
      </c>
      <c r="L95" s="1">
        <v>164.2000000000001</v>
      </c>
      <c r="M95" s="1">
        <v>328.60000000000008</v>
      </c>
      <c r="N95" s="1">
        <v>3.91</v>
      </c>
      <c r="O95" s="1">
        <v>2999.2000000000003</v>
      </c>
      <c r="P95" s="1">
        <v>17995.18</v>
      </c>
    </row>
    <row r="98" spans="7:16" x14ac:dyDescent="0.25">
      <c r="G98" s="1">
        <f t="shared" ref="G98:P98" si="20">SUM(G93:G97)</f>
        <v>60</v>
      </c>
      <c r="H98" s="1">
        <f t="shared" si="20"/>
        <v>1465040</v>
      </c>
      <c r="I98" s="1">
        <f t="shared" si="20"/>
        <v>2878020</v>
      </c>
      <c r="J98" s="1">
        <f t="shared" si="20"/>
        <v>2880.1</v>
      </c>
      <c r="K98" s="1">
        <f t="shared" si="20"/>
        <v>44500.6</v>
      </c>
      <c r="L98" s="1">
        <f t="shared" si="20"/>
        <v>492.60000000000031</v>
      </c>
      <c r="M98" s="1">
        <f t="shared" si="20"/>
        <v>985.80000000000018</v>
      </c>
      <c r="N98" s="1">
        <f t="shared" si="20"/>
        <v>11.73</v>
      </c>
      <c r="O98" s="1">
        <f t="shared" si="20"/>
        <v>9198.130000000001</v>
      </c>
      <c r="P98" s="1">
        <f t="shared" si="20"/>
        <v>55188.860000000008</v>
      </c>
    </row>
  </sheetData>
  <autoFilter ref="A2:P37" xr:uid="{00000000-0009-0000-0000-000000000000}"/>
  <mergeCells count="1">
    <mergeCell ref="A1:P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A7FA-9F31-4C75-99BA-2473004E8F06}">
  <sheetPr>
    <pageSetUpPr fitToPage="1"/>
  </sheetPr>
  <dimension ref="A1:P28"/>
  <sheetViews>
    <sheetView topLeftCell="D10" zoomScale="130" zoomScaleNormal="130" workbookViewId="0">
      <selection activeCell="G24" sqref="G24:P24"/>
    </sheetView>
  </sheetViews>
  <sheetFormatPr defaultRowHeight="15" outlineLevelRow="2" x14ac:dyDescent="0.25"/>
  <cols>
    <col min="1" max="1" width="4.28515625" style="16" customWidth="1"/>
    <col min="2" max="2" width="7.5703125" style="1" customWidth="1"/>
    <col min="3" max="3" width="7.85546875" style="17" customWidth="1"/>
    <col min="4" max="4" width="9.7109375" style="1" customWidth="1"/>
    <col min="5" max="5" width="9.140625" style="1" customWidth="1"/>
    <col min="6" max="6" width="8.5703125" style="1" customWidth="1"/>
    <col min="7" max="7" width="13.28515625" style="1" customWidth="1"/>
    <col min="8" max="9" width="7.42578125" style="1" customWidth="1"/>
    <col min="10" max="10" width="8.5703125" style="1" customWidth="1"/>
    <col min="11" max="11" width="9.28515625" style="1" customWidth="1"/>
    <col min="12" max="12" width="9.7109375" style="1" customWidth="1"/>
    <col min="13" max="13" width="10.42578125" style="1" customWidth="1"/>
    <col min="14" max="15" width="7.5703125" style="1" customWidth="1"/>
    <col min="16" max="16" width="10" style="1" customWidth="1"/>
    <col min="17" max="22" width="16.140625" customWidth="1"/>
  </cols>
  <sheetData>
    <row r="1" spans="1:16" ht="19.5" customHeight="1" thickBot="1" x14ac:dyDescent="0.3">
      <c r="A1" s="39" t="s">
        <v>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63" customHeight="1" thickBot="1" x14ac:dyDescent="0.3">
      <c r="A2" s="4" t="s">
        <v>0</v>
      </c>
      <c r="B2" s="4" t="s">
        <v>1</v>
      </c>
      <c r="C2" s="4" t="s">
        <v>12</v>
      </c>
      <c r="D2" s="4" t="s">
        <v>4</v>
      </c>
      <c r="E2" s="5" t="s">
        <v>5</v>
      </c>
      <c r="F2" s="4" t="s">
        <v>6</v>
      </c>
      <c r="G2" s="6" t="s">
        <v>2</v>
      </c>
      <c r="H2" s="5" t="s">
        <v>7</v>
      </c>
      <c r="I2" s="4" t="s">
        <v>8</v>
      </c>
      <c r="J2" s="6" t="s">
        <v>9</v>
      </c>
      <c r="K2" s="4" t="s">
        <v>10</v>
      </c>
      <c r="L2" s="4" t="s">
        <v>13</v>
      </c>
      <c r="M2" s="6" t="s">
        <v>14</v>
      </c>
      <c r="N2" s="4" t="s">
        <v>15</v>
      </c>
      <c r="O2" s="4" t="s">
        <v>3</v>
      </c>
      <c r="P2" s="4" t="s">
        <v>11</v>
      </c>
    </row>
    <row r="3" spans="1:16" s="15" customFormat="1" ht="15.75" customHeight="1" outlineLevel="2" x14ac:dyDescent="0.25">
      <c r="A3" s="10">
        <v>1</v>
      </c>
      <c r="B3" s="11" t="s">
        <v>17</v>
      </c>
      <c r="C3" s="7" t="s">
        <v>22</v>
      </c>
      <c r="D3" s="7">
        <v>289</v>
      </c>
      <c r="E3" s="8">
        <v>44471</v>
      </c>
      <c r="F3" s="7" t="s">
        <v>16</v>
      </c>
      <c r="G3" s="9">
        <v>845266660032</v>
      </c>
      <c r="H3" s="7">
        <v>23760</v>
      </c>
      <c r="I3" s="9">
        <v>46460</v>
      </c>
      <c r="J3" s="12">
        <f>ROUNDUP((I3/1000),1)</f>
        <v>46.5</v>
      </c>
      <c r="K3" s="13">
        <f>ROUND((7.9*1.95583*J3),2)</f>
        <v>718.47</v>
      </c>
      <c r="L3" s="13">
        <f>ROUND((4.2*1.95583),2)</f>
        <v>8.2100000000000009</v>
      </c>
      <c r="M3" s="13">
        <f>ROUND((8.4*1.95583),2)</f>
        <v>16.43</v>
      </c>
      <c r="N3" s="13">
        <f>ROUND((2*1.95583),2)</f>
        <v>3.91</v>
      </c>
      <c r="O3" s="13">
        <f>ROUND(((SUM(K3:N3))*20/100),2)</f>
        <v>149.4</v>
      </c>
      <c r="P3" s="14">
        <f>SUM(K3:O3)</f>
        <v>896.42</v>
      </c>
    </row>
    <row r="4" spans="1:16" ht="15.75" customHeight="1" outlineLevel="2" x14ac:dyDescent="0.25">
      <c r="A4" s="10">
        <v>2</v>
      </c>
      <c r="B4" s="11" t="s">
        <v>17</v>
      </c>
      <c r="C4" s="7" t="s">
        <v>22</v>
      </c>
      <c r="D4" s="7">
        <v>289</v>
      </c>
      <c r="E4" s="8">
        <v>44471</v>
      </c>
      <c r="F4" s="2" t="s">
        <v>16</v>
      </c>
      <c r="G4" s="3">
        <v>845266512936</v>
      </c>
      <c r="H4" s="2">
        <v>22980</v>
      </c>
      <c r="I4" s="3">
        <v>47000</v>
      </c>
      <c r="J4" s="12">
        <f>ROUNDUP((I4/1000),1)</f>
        <v>47</v>
      </c>
      <c r="K4" s="13">
        <f t="shared" ref="K4:K22" si="0">ROUND((7.9*1.95583*J4),2)</f>
        <v>726.2</v>
      </c>
      <c r="L4" s="13">
        <f t="shared" ref="L4:L22" si="1">ROUND((4.2*1.95583),2)</f>
        <v>8.2100000000000009</v>
      </c>
      <c r="M4" s="13">
        <f t="shared" ref="M4:M22" si="2">ROUND((8.4*1.95583),2)</f>
        <v>16.43</v>
      </c>
      <c r="N4" s="13"/>
      <c r="O4" s="13">
        <f t="shared" ref="O4:O22" si="3">ROUND(((SUM(K4:N4))*20/100),2)</f>
        <v>150.16999999999999</v>
      </c>
      <c r="P4" s="14">
        <f t="shared" ref="P4:P22" si="4">SUM(K4:O4)</f>
        <v>901.01</v>
      </c>
    </row>
    <row r="5" spans="1:16" ht="15.75" customHeight="1" outlineLevel="2" x14ac:dyDescent="0.25">
      <c r="A5" s="10">
        <v>3</v>
      </c>
      <c r="B5" s="11" t="s">
        <v>17</v>
      </c>
      <c r="C5" s="7" t="s">
        <v>22</v>
      </c>
      <c r="D5" s="7">
        <v>289</v>
      </c>
      <c r="E5" s="8">
        <v>44471</v>
      </c>
      <c r="F5" s="7" t="s">
        <v>16</v>
      </c>
      <c r="G5" s="3">
        <v>845266513033</v>
      </c>
      <c r="H5" s="2">
        <v>23040</v>
      </c>
      <c r="I5" s="3">
        <v>45500</v>
      </c>
      <c r="J5" s="12">
        <f t="shared" ref="J5:J22" si="5">ROUNDUP((I5/1000),1)</f>
        <v>45.5</v>
      </c>
      <c r="K5" s="13">
        <f t="shared" si="0"/>
        <v>703.02</v>
      </c>
      <c r="L5" s="13">
        <f t="shared" si="1"/>
        <v>8.2100000000000009</v>
      </c>
      <c r="M5" s="13">
        <f t="shared" si="2"/>
        <v>16.43</v>
      </c>
      <c r="N5" s="13"/>
      <c r="O5" s="13">
        <f t="shared" si="3"/>
        <v>145.53</v>
      </c>
      <c r="P5" s="14">
        <f t="shared" si="4"/>
        <v>873.18999999999994</v>
      </c>
    </row>
    <row r="6" spans="1:16" ht="15.75" customHeight="1" outlineLevel="2" x14ac:dyDescent="0.25">
      <c r="A6" s="10">
        <v>4</v>
      </c>
      <c r="B6" s="11" t="s">
        <v>17</v>
      </c>
      <c r="C6" s="7" t="s">
        <v>22</v>
      </c>
      <c r="D6" s="7">
        <v>289</v>
      </c>
      <c r="E6" s="8">
        <v>44471</v>
      </c>
      <c r="F6" s="2" t="s">
        <v>16</v>
      </c>
      <c r="G6" s="3">
        <v>845266510666</v>
      </c>
      <c r="H6" s="2">
        <v>23860</v>
      </c>
      <c r="I6" s="3">
        <v>48800</v>
      </c>
      <c r="J6" s="12">
        <f t="shared" si="5"/>
        <v>48.8</v>
      </c>
      <c r="K6" s="13">
        <f t="shared" si="0"/>
        <v>754.01</v>
      </c>
      <c r="L6" s="13">
        <f t="shared" si="1"/>
        <v>8.2100000000000009</v>
      </c>
      <c r="M6" s="13">
        <f t="shared" si="2"/>
        <v>16.43</v>
      </c>
      <c r="N6" s="13"/>
      <c r="O6" s="13">
        <f t="shared" si="3"/>
        <v>155.72999999999999</v>
      </c>
      <c r="P6" s="14">
        <f t="shared" si="4"/>
        <v>934.38</v>
      </c>
    </row>
    <row r="7" spans="1:16" ht="15.75" customHeight="1" outlineLevel="2" x14ac:dyDescent="0.25">
      <c r="A7" s="10">
        <v>5</v>
      </c>
      <c r="B7" s="11" t="s">
        <v>17</v>
      </c>
      <c r="C7" s="7" t="s">
        <v>22</v>
      </c>
      <c r="D7" s="7">
        <v>289</v>
      </c>
      <c r="E7" s="8">
        <v>44471</v>
      </c>
      <c r="F7" s="7" t="s">
        <v>16</v>
      </c>
      <c r="G7" s="3">
        <v>845266513058</v>
      </c>
      <c r="H7" s="2">
        <v>23700</v>
      </c>
      <c r="I7" s="3">
        <v>47560</v>
      </c>
      <c r="J7" s="12">
        <f t="shared" si="5"/>
        <v>47.6</v>
      </c>
      <c r="K7" s="13">
        <f t="shared" si="0"/>
        <v>735.47</v>
      </c>
      <c r="L7" s="13">
        <f t="shared" si="1"/>
        <v>8.2100000000000009</v>
      </c>
      <c r="M7" s="13">
        <f t="shared" si="2"/>
        <v>16.43</v>
      </c>
      <c r="N7" s="13"/>
      <c r="O7" s="13">
        <f t="shared" si="3"/>
        <v>152.02000000000001</v>
      </c>
      <c r="P7" s="14">
        <f t="shared" si="4"/>
        <v>912.13</v>
      </c>
    </row>
    <row r="8" spans="1:16" ht="15.75" customHeight="1" outlineLevel="2" x14ac:dyDescent="0.25">
      <c r="A8" s="10">
        <v>6</v>
      </c>
      <c r="B8" s="11" t="s">
        <v>17</v>
      </c>
      <c r="C8" s="7" t="s">
        <v>22</v>
      </c>
      <c r="D8" s="7">
        <v>289</v>
      </c>
      <c r="E8" s="8">
        <v>44471</v>
      </c>
      <c r="F8" s="2" t="s">
        <v>16</v>
      </c>
      <c r="G8" s="3">
        <v>845266660156</v>
      </c>
      <c r="H8" s="2">
        <v>26460</v>
      </c>
      <c r="I8" s="3">
        <v>43480</v>
      </c>
      <c r="J8" s="12">
        <f t="shared" si="5"/>
        <v>43.5</v>
      </c>
      <c r="K8" s="13">
        <f t="shared" si="0"/>
        <v>672.12</v>
      </c>
      <c r="L8" s="13">
        <f t="shared" si="1"/>
        <v>8.2100000000000009</v>
      </c>
      <c r="M8" s="13">
        <f t="shared" si="2"/>
        <v>16.43</v>
      </c>
      <c r="N8" s="13"/>
      <c r="O8" s="13">
        <f t="shared" si="3"/>
        <v>139.35</v>
      </c>
      <c r="P8" s="14">
        <f t="shared" si="4"/>
        <v>836.11</v>
      </c>
    </row>
    <row r="9" spans="1:16" outlineLevel="2" x14ac:dyDescent="0.25">
      <c r="A9" s="10">
        <v>7</v>
      </c>
      <c r="B9" s="11" t="s">
        <v>17</v>
      </c>
      <c r="C9" s="7" t="s">
        <v>22</v>
      </c>
      <c r="D9" s="7">
        <v>289</v>
      </c>
      <c r="E9" s="8">
        <v>44471</v>
      </c>
      <c r="F9" s="7" t="s">
        <v>16</v>
      </c>
      <c r="G9" s="3">
        <v>845266510898</v>
      </c>
      <c r="H9" s="2">
        <v>24100</v>
      </c>
      <c r="I9" s="3">
        <v>46000</v>
      </c>
      <c r="J9" s="12">
        <f t="shared" si="5"/>
        <v>46</v>
      </c>
      <c r="K9" s="13">
        <f t="shared" si="0"/>
        <v>710.75</v>
      </c>
      <c r="L9" s="13">
        <f t="shared" si="1"/>
        <v>8.2100000000000009</v>
      </c>
      <c r="M9" s="13">
        <f t="shared" si="2"/>
        <v>16.43</v>
      </c>
      <c r="N9" s="13"/>
      <c r="O9" s="13">
        <f t="shared" si="3"/>
        <v>147.08000000000001</v>
      </c>
      <c r="P9" s="14">
        <f t="shared" si="4"/>
        <v>882.47</v>
      </c>
    </row>
    <row r="10" spans="1:16" outlineLevel="2" x14ac:dyDescent="0.25">
      <c r="A10" s="10">
        <v>8</v>
      </c>
      <c r="B10" s="11" t="s">
        <v>17</v>
      </c>
      <c r="C10" s="7" t="s">
        <v>22</v>
      </c>
      <c r="D10" s="7">
        <v>289</v>
      </c>
      <c r="E10" s="8">
        <v>44471</v>
      </c>
      <c r="F10" s="2" t="s">
        <v>16</v>
      </c>
      <c r="G10" s="3">
        <v>845266510542</v>
      </c>
      <c r="H10" s="2">
        <v>23780</v>
      </c>
      <c r="I10" s="3">
        <v>47900</v>
      </c>
      <c r="J10" s="12">
        <f t="shared" si="5"/>
        <v>47.9</v>
      </c>
      <c r="K10" s="13">
        <f t="shared" si="0"/>
        <v>740.11</v>
      </c>
      <c r="L10" s="13">
        <f t="shared" si="1"/>
        <v>8.2100000000000009</v>
      </c>
      <c r="M10" s="13">
        <f t="shared" si="2"/>
        <v>16.43</v>
      </c>
      <c r="N10" s="13"/>
      <c r="O10" s="13">
        <f t="shared" si="3"/>
        <v>152.94999999999999</v>
      </c>
      <c r="P10" s="14">
        <f t="shared" si="4"/>
        <v>917.7</v>
      </c>
    </row>
    <row r="11" spans="1:16" outlineLevel="2" x14ac:dyDescent="0.25">
      <c r="A11" s="10">
        <v>9</v>
      </c>
      <c r="B11" s="11" t="s">
        <v>17</v>
      </c>
      <c r="C11" s="7" t="s">
        <v>22</v>
      </c>
      <c r="D11" s="7">
        <v>289</v>
      </c>
      <c r="E11" s="8">
        <v>44471</v>
      </c>
      <c r="F11" s="7" t="s">
        <v>16</v>
      </c>
      <c r="G11" s="3">
        <v>845266512308</v>
      </c>
      <c r="H11" s="2">
        <v>23640</v>
      </c>
      <c r="I11" s="3">
        <v>48700</v>
      </c>
      <c r="J11" s="12">
        <f t="shared" si="5"/>
        <v>48.7</v>
      </c>
      <c r="K11" s="13">
        <f t="shared" si="0"/>
        <v>752.47</v>
      </c>
      <c r="L11" s="13">
        <f t="shared" si="1"/>
        <v>8.2100000000000009</v>
      </c>
      <c r="M11" s="13">
        <f t="shared" si="2"/>
        <v>16.43</v>
      </c>
      <c r="N11" s="13"/>
      <c r="O11" s="13">
        <f t="shared" si="3"/>
        <v>155.41999999999999</v>
      </c>
      <c r="P11" s="14">
        <f t="shared" si="4"/>
        <v>932.53</v>
      </c>
    </row>
    <row r="12" spans="1:16" outlineLevel="2" x14ac:dyDescent="0.25">
      <c r="A12" s="10">
        <v>10</v>
      </c>
      <c r="B12" s="11" t="s">
        <v>17</v>
      </c>
      <c r="C12" s="7" t="s">
        <v>22</v>
      </c>
      <c r="D12" s="7">
        <v>289</v>
      </c>
      <c r="E12" s="8">
        <v>44471</v>
      </c>
      <c r="F12" s="2" t="s">
        <v>16</v>
      </c>
      <c r="G12" s="3">
        <v>335266530898</v>
      </c>
      <c r="H12" s="2">
        <v>22800</v>
      </c>
      <c r="I12" s="3">
        <v>51820</v>
      </c>
      <c r="J12" s="12">
        <f t="shared" si="5"/>
        <v>51.9</v>
      </c>
      <c r="K12" s="13">
        <f t="shared" si="0"/>
        <v>801.91</v>
      </c>
      <c r="L12" s="13">
        <f t="shared" si="1"/>
        <v>8.2100000000000009</v>
      </c>
      <c r="M12" s="13">
        <f t="shared" si="2"/>
        <v>16.43</v>
      </c>
      <c r="N12" s="13"/>
      <c r="O12" s="13">
        <f t="shared" si="3"/>
        <v>165.31</v>
      </c>
      <c r="P12" s="14">
        <f t="shared" si="4"/>
        <v>991.8599999999999</v>
      </c>
    </row>
    <row r="13" spans="1:16" outlineLevel="2" x14ac:dyDescent="0.25">
      <c r="A13" s="10">
        <v>11</v>
      </c>
      <c r="B13" s="11" t="s">
        <v>17</v>
      </c>
      <c r="C13" s="7" t="s">
        <v>22</v>
      </c>
      <c r="D13" s="7">
        <v>289</v>
      </c>
      <c r="E13" s="8">
        <v>44471</v>
      </c>
      <c r="F13" s="7" t="s">
        <v>16</v>
      </c>
      <c r="G13" s="3">
        <v>845266510179</v>
      </c>
      <c r="H13" s="2">
        <v>23600</v>
      </c>
      <c r="I13" s="3">
        <v>48320</v>
      </c>
      <c r="J13" s="12">
        <f t="shared" si="5"/>
        <v>48.4</v>
      </c>
      <c r="K13" s="13">
        <f t="shared" si="0"/>
        <v>747.83</v>
      </c>
      <c r="L13" s="13">
        <f t="shared" si="1"/>
        <v>8.2100000000000009</v>
      </c>
      <c r="M13" s="13">
        <f t="shared" si="2"/>
        <v>16.43</v>
      </c>
      <c r="N13" s="13"/>
      <c r="O13" s="13">
        <f t="shared" si="3"/>
        <v>154.49</v>
      </c>
      <c r="P13" s="14">
        <f t="shared" si="4"/>
        <v>926.96</v>
      </c>
    </row>
    <row r="14" spans="1:16" outlineLevel="2" x14ac:dyDescent="0.25">
      <c r="A14" s="10">
        <v>12</v>
      </c>
      <c r="B14" s="11" t="s">
        <v>17</v>
      </c>
      <c r="C14" s="7" t="s">
        <v>22</v>
      </c>
      <c r="D14" s="7">
        <v>289</v>
      </c>
      <c r="E14" s="8">
        <v>44471</v>
      </c>
      <c r="F14" s="2" t="s">
        <v>16</v>
      </c>
      <c r="G14" s="3">
        <v>335266576891</v>
      </c>
      <c r="H14" s="2">
        <v>23740</v>
      </c>
      <c r="I14" s="3">
        <v>54560</v>
      </c>
      <c r="J14" s="12">
        <f t="shared" si="5"/>
        <v>54.6</v>
      </c>
      <c r="K14" s="13">
        <f t="shared" si="0"/>
        <v>843.63</v>
      </c>
      <c r="L14" s="13">
        <f t="shared" si="1"/>
        <v>8.2100000000000009</v>
      </c>
      <c r="M14" s="13">
        <f t="shared" si="2"/>
        <v>16.43</v>
      </c>
      <c r="N14" s="13"/>
      <c r="O14" s="13">
        <f t="shared" si="3"/>
        <v>173.65</v>
      </c>
      <c r="P14" s="14">
        <f t="shared" si="4"/>
        <v>1041.92</v>
      </c>
    </row>
    <row r="15" spans="1:16" outlineLevel="2" x14ac:dyDescent="0.25">
      <c r="A15" s="10">
        <v>13</v>
      </c>
      <c r="B15" s="11" t="s">
        <v>17</v>
      </c>
      <c r="C15" s="7" t="s">
        <v>22</v>
      </c>
      <c r="D15" s="7">
        <v>289</v>
      </c>
      <c r="E15" s="8">
        <v>44471</v>
      </c>
      <c r="F15" s="7" t="s">
        <v>16</v>
      </c>
      <c r="G15" s="3">
        <v>335266530971</v>
      </c>
      <c r="H15" s="2">
        <v>22280</v>
      </c>
      <c r="I15" s="3">
        <v>53860</v>
      </c>
      <c r="J15" s="12">
        <f t="shared" si="5"/>
        <v>53.9</v>
      </c>
      <c r="K15" s="13">
        <f t="shared" si="0"/>
        <v>832.81</v>
      </c>
      <c r="L15" s="13">
        <f t="shared" si="1"/>
        <v>8.2100000000000009</v>
      </c>
      <c r="M15" s="13">
        <f t="shared" si="2"/>
        <v>16.43</v>
      </c>
      <c r="N15" s="13"/>
      <c r="O15" s="13">
        <f t="shared" si="3"/>
        <v>171.49</v>
      </c>
      <c r="P15" s="14">
        <f t="shared" si="4"/>
        <v>1028.94</v>
      </c>
    </row>
    <row r="16" spans="1:16" outlineLevel="2" x14ac:dyDescent="0.25">
      <c r="A16" s="10">
        <v>14</v>
      </c>
      <c r="B16" s="11" t="s">
        <v>17</v>
      </c>
      <c r="C16" s="7" t="s">
        <v>22</v>
      </c>
      <c r="D16" s="7">
        <v>289</v>
      </c>
      <c r="E16" s="8">
        <v>44471</v>
      </c>
      <c r="F16" s="2" t="s">
        <v>16</v>
      </c>
      <c r="G16" s="3">
        <v>845266661063</v>
      </c>
      <c r="H16" s="2">
        <v>23140</v>
      </c>
      <c r="I16" s="3">
        <v>53000</v>
      </c>
      <c r="J16" s="12">
        <f t="shared" si="5"/>
        <v>53</v>
      </c>
      <c r="K16" s="13">
        <f t="shared" si="0"/>
        <v>818.91</v>
      </c>
      <c r="L16" s="13">
        <f t="shared" si="1"/>
        <v>8.2100000000000009</v>
      </c>
      <c r="M16" s="13">
        <f t="shared" si="2"/>
        <v>16.43</v>
      </c>
      <c r="N16" s="13"/>
      <c r="O16" s="13">
        <f t="shared" si="3"/>
        <v>168.71</v>
      </c>
      <c r="P16" s="14">
        <f t="shared" si="4"/>
        <v>1012.26</v>
      </c>
    </row>
    <row r="17" spans="1:16" outlineLevel="2" x14ac:dyDescent="0.25">
      <c r="A17" s="10">
        <v>15</v>
      </c>
      <c r="B17" s="11" t="s">
        <v>17</v>
      </c>
      <c r="C17" s="7" t="s">
        <v>22</v>
      </c>
      <c r="D17" s="7">
        <v>289</v>
      </c>
      <c r="E17" s="8">
        <v>44471</v>
      </c>
      <c r="F17" s="7" t="s">
        <v>16</v>
      </c>
      <c r="G17" s="3">
        <v>335266530856</v>
      </c>
      <c r="H17" s="2">
        <v>22440</v>
      </c>
      <c r="I17" s="3">
        <v>52720</v>
      </c>
      <c r="J17" s="12">
        <f t="shared" si="5"/>
        <v>52.800000000000004</v>
      </c>
      <c r="K17" s="13">
        <f t="shared" si="0"/>
        <v>815.82</v>
      </c>
      <c r="L17" s="13">
        <f t="shared" si="1"/>
        <v>8.2100000000000009</v>
      </c>
      <c r="M17" s="13">
        <f t="shared" si="2"/>
        <v>16.43</v>
      </c>
      <c r="N17" s="13"/>
      <c r="O17" s="13">
        <f t="shared" si="3"/>
        <v>168.09</v>
      </c>
      <c r="P17" s="14">
        <f t="shared" si="4"/>
        <v>1008.5500000000001</v>
      </c>
    </row>
    <row r="18" spans="1:16" outlineLevel="2" x14ac:dyDescent="0.25">
      <c r="A18" s="10">
        <v>16</v>
      </c>
      <c r="B18" s="11" t="s">
        <v>17</v>
      </c>
      <c r="C18" s="7" t="s">
        <v>22</v>
      </c>
      <c r="D18" s="7">
        <v>289</v>
      </c>
      <c r="E18" s="8">
        <v>44471</v>
      </c>
      <c r="F18" s="2" t="s">
        <v>16</v>
      </c>
      <c r="G18" s="3">
        <v>845266660503</v>
      </c>
      <c r="H18" s="2">
        <v>23160</v>
      </c>
      <c r="I18" s="3">
        <v>49820</v>
      </c>
      <c r="J18" s="12">
        <f t="shared" si="5"/>
        <v>49.9</v>
      </c>
      <c r="K18" s="13">
        <f t="shared" si="0"/>
        <v>771.01</v>
      </c>
      <c r="L18" s="13">
        <f t="shared" si="1"/>
        <v>8.2100000000000009</v>
      </c>
      <c r="M18" s="13">
        <f t="shared" si="2"/>
        <v>16.43</v>
      </c>
      <c r="N18" s="13"/>
      <c r="O18" s="13">
        <f t="shared" si="3"/>
        <v>159.13</v>
      </c>
      <c r="P18" s="14">
        <f t="shared" si="4"/>
        <v>954.78</v>
      </c>
    </row>
    <row r="19" spans="1:16" outlineLevel="2" x14ac:dyDescent="0.25">
      <c r="A19" s="10">
        <v>17</v>
      </c>
      <c r="B19" s="11" t="s">
        <v>17</v>
      </c>
      <c r="C19" s="7" t="s">
        <v>22</v>
      </c>
      <c r="D19" s="7">
        <v>289</v>
      </c>
      <c r="E19" s="8">
        <v>44471</v>
      </c>
      <c r="F19" s="7" t="s">
        <v>16</v>
      </c>
      <c r="G19" s="3">
        <v>335266531029</v>
      </c>
      <c r="H19" s="2">
        <v>23460</v>
      </c>
      <c r="I19" s="3">
        <v>53040</v>
      </c>
      <c r="J19" s="12">
        <f t="shared" si="5"/>
        <v>53.1</v>
      </c>
      <c r="K19" s="13">
        <f t="shared" si="0"/>
        <v>820.45</v>
      </c>
      <c r="L19" s="13">
        <f t="shared" si="1"/>
        <v>8.2100000000000009</v>
      </c>
      <c r="M19" s="13">
        <f t="shared" si="2"/>
        <v>16.43</v>
      </c>
      <c r="N19" s="13"/>
      <c r="O19" s="13">
        <f t="shared" si="3"/>
        <v>169.02</v>
      </c>
      <c r="P19" s="14">
        <f t="shared" si="4"/>
        <v>1014.11</v>
      </c>
    </row>
    <row r="20" spans="1:16" outlineLevel="2" x14ac:dyDescent="0.25">
      <c r="A20" s="10">
        <v>18</v>
      </c>
      <c r="B20" s="11" t="s">
        <v>17</v>
      </c>
      <c r="C20" s="7" t="s">
        <v>22</v>
      </c>
      <c r="D20" s="7">
        <v>289</v>
      </c>
      <c r="E20" s="8">
        <v>44471</v>
      </c>
      <c r="F20" s="2" t="s">
        <v>16</v>
      </c>
      <c r="G20" s="3">
        <v>84266660289</v>
      </c>
      <c r="H20" s="2">
        <v>23540</v>
      </c>
      <c r="I20" s="3">
        <v>48620</v>
      </c>
      <c r="J20" s="12">
        <f t="shared" si="5"/>
        <v>48.7</v>
      </c>
      <c r="K20" s="13">
        <f t="shared" si="0"/>
        <v>752.47</v>
      </c>
      <c r="L20" s="13">
        <f t="shared" si="1"/>
        <v>8.2100000000000009</v>
      </c>
      <c r="M20" s="13">
        <f t="shared" si="2"/>
        <v>16.43</v>
      </c>
      <c r="N20" s="13"/>
      <c r="O20" s="13">
        <f t="shared" si="3"/>
        <v>155.41999999999999</v>
      </c>
      <c r="P20" s="14">
        <f t="shared" si="4"/>
        <v>932.53</v>
      </c>
    </row>
    <row r="21" spans="1:16" outlineLevel="2" x14ac:dyDescent="0.25">
      <c r="A21" s="10">
        <v>19</v>
      </c>
      <c r="B21" s="11" t="s">
        <v>17</v>
      </c>
      <c r="C21" s="7" t="s">
        <v>22</v>
      </c>
      <c r="D21" s="7">
        <v>289</v>
      </c>
      <c r="E21" s="8">
        <v>44471</v>
      </c>
      <c r="F21" s="7" t="s">
        <v>16</v>
      </c>
      <c r="G21" s="3">
        <v>845266512852</v>
      </c>
      <c r="H21" s="2">
        <v>23560</v>
      </c>
      <c r="I21" s="3">
        <v>50120</v>
      </c>
      <c r="J21" s="12">
        <f t="shared" si="5"/>
        <v>50.2</v>
      </c>
      <c r="K21" s="13">
        <f t="shared" si="0"/>
        <v>775.64</v>
      </c>
      <c r="L21" s="13">
        <f t="shared" si="1"/>
        <v>8.2100000000000009</v>
      </c>
      <c r="M21" s="13">
        <f t="shared" si="2"/>
        <v>16.43</v>
      </c>
      <c r="N21" s="13"/>
      <c r="O21" s="13">
        <f t="shared" si="3"/>
        <v>160.06</v>
      </c>
      <c r="P21" s="14">
        <f t="shared" si="4"/>
        <v>960.33999999999992</v>
      </c>
    </row>
    <row r="22" spans="1:16" outlineLevel="2" x14ac:dyDescent="0.25">
      <c r="A22" s="10">
        <v>20</v>
      </c>
      <c r="B22" s="11" t="s">
        <v>17</v>
      </c>
      <c r="C22" s="7" t="s">
        <v>22</v>
      </c>
      <c r="D22" s="7">
        <v>289</v>
      </c>
      <c r="E22" s="8">
        <v>44471</v>
      </c>
      <c r="F22" s="2" t="s">
        <v>16</v>
      </c>
      <c r="G22" s="3">
        <v>845266513199</v>
      </c>
      <c r="H22" s="2">
        <v>24900</v>
      </c>
      <c r="I22" s="3">
        <v>47780</v>
      </c>
      <c r="J22" s="12">
        <f t="shared" si="5"/>
        <v>47.800000000000004</v>
      </c>
      <c r="K22" s="13">
        <f t="shared" si="0"/>
        <v>738.56</v>
      </c>
      <c r="L22" s="13">
        <f t="shared" si="1"/>
        <v>8.2100000000000009</v>
      </c>
      <c r="M22" s="13">
        <f t="shared" si="2"/>
        <v>16.43</v>
      </c>
      <c r="N22" s="13"/>
      <c r="O22" s="13">
        <f t="shared" si="3"/>
        <v>152.63999999999999</v>
      </c>
      <c r="P22" s="14">
        <f t="shared" si="4"/>
        <v>915.83999999999992</v>
      </c>
    </row>
    <row r="23" spans="1:16" outlineLevel="1" x14ac:dyDescent="0.25">
      <c r="A23" s="21"/>
      <c r="B23" s="22"/>
      <c r="C23" s="23"/>
      <c r="D23" s="29" t="s">
        <v>25</v>
      </c>
      <c r="E23" s="24"/>
      <c r="F23" s="25"/>
      <c r="G23" s="26">
        <v>20</v>
      </c>
      <c r="H23" s="25">
        <f t="shared" ref="H23:P23" si="6">SUBTOTAL(9,H3:H22)</f>
        <v>471940</v>
      </c>
      <c r="I23" s="26">
        <f t="shared" si="6"/>
        <v>985060</v>
      </c>
      <c r="J23" s="27">
        <f t="shared" si="6"/>
        <v>985.8</v>
      </c>
      <c r="K23" s="28">
        <f t="shared" si="6"/>
        <v>15231.659999999998</v>
      </c>
      <c r="L23" s="28">
        <f t="shared" si="6"/>
        <v>164.2000000000001</v>
      </c>
      <c r="M23" s="28">
        <f t="shared" si="6"/>
        <v>328.60000000000008</v>
      </c>
      <c r="N23" s="28">
        <f t="shared" si="6"/>
        <v>3.91</v>
      </c>
      <c r="O23" s="28">
        <f t="shared" si="6"/>
        <v>3145.6600000000003</v>
      </c>
      <c r="P23" s="28">
        <f t="shared" si="6"/>
        <v>18874.03</v>
      </c>
    </row>
    <row r="24" spans="1:16" s="38" customFormat="1" x14ac:dyDescent="0.25">
      <c r="A24" s="31"/>
      <c r="B24" s="32"/>
      <c r="C24" s="30"/>
      <c r="D24" s="30" t="s">
        <v>26</v>
      </c>
      <c r="E24" s="33"/>
      <c r="F24" s="34"/>
      <c r="G24" s="35">
        <v>20</v>
      </c>
      <c r="H24" s="34">
        <f t="shared" ref="H24:P24" si="7">SUBTOTAL(9,H3:H22)</f>
        <v>471940</v>
      </c>
      <c r="I24" s="35">
        <f t="shared" si="7"/>
        <v>985060</v>
      </c>
      <c r="J24" s="36">
        <f t="shared" si="7"/>
        <v>985.8</v>
      </c>
      <c r="K24" s="37">
        <f t="shared" si="7"/>
        <v>15231.659999999998</v>
      </c>
      <c r="L24" s="37">
        <f t="shared" si="7"/>
        <v>164.2000000000001</v>
      </c>
      <c r="M24" s="37">
        <f t="shared" si="7"/>
        <v>328.60000000000008</v>
      </c>
      <c r="N24" s="37">
        <f t="shared" si="7"/>
        <v>3.91</v>
      </c>
      <c r="O24" s="37">
        <f t="shared" si="7"/>
        <v>3145.6600000000003</v>
      </c>
      <c r="P24" s="37">
        <f t="shared" si="7"/>
        <v>18874.03</v>
      </c>
    </row>
    <row r="26" spans="1:16" x14ac:dyDescent="0.25">
      <c r="G26" s="18"/>
      <c r="H26" s="18"/>
      <c r="I26" s="18"/>
      <c r="J26" s="19"/>
      <c r="K26" s="18"/>
      <c r="L26" s="18"/>
      <c r="M26" s="18"/>
      <c r="N26" s="18"/>
      <c r="O26" s="18"/>
      <c r="P26" s="18"/>
    </row>
    <row r="27" spans="1:16" x14ac:dyDescent="0.25">
      <c r="C27" s="1" t="s">
        <v>18</v>
      </c>
      <c r="M27" s="1" t="s">
        <v>19</v>
      </c>
    </row>
    <row r="28" spans="1:16" x14ac:dyDescent="0.25">
      <c r="C28" s="20" t="s">
        <v>20</v>
      </c>
      <c r="E28" s="20"/>
      <c r="F28" s="20"/>
      <c r="G28" s="20"/>
      <c r="H28" s="20"/>
      <c r="I28" s="20"/>
      <c r="J28" s="20"/>
      <c r="K28" s="20"/>
      <c r="L28" s="20"/>
      <c r="M28" s="20" t="s">
        <v>21</v>
      </c>
      <c r="N28" s="20"/>
      <c r="O28" s="20"/>
      <c r="P28" s="20"/>
    </row>
  </sheetData>
  <autoFilter ref="A2:P22" xr:uid="{00000000-0009-0000-0000-000000000000}"/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88C3-719B-4255-A300-45419EB83D27}">
  <sheetPr>
    <pageSetUpPr fitToPage="1"/>
  </sheetPr>
  <dimension ref="A1:P28"/>
  <sheetViews>
    <sheetView topLeftCell="D13" zoomScale="130" zoomScaleNormal="130" workbookViewId="0">
      <selection activeCell="G24" sqref="G24:P24"/>
    </sheetView>
  </sheetViews>
  <sheetFormatPr defaultRowHeight="15" outlineLevelRow="2" x14ac:dyDescent="0.25"/>
  <cols>
    <col min="1" max="1" width="4.28515625" style="16" customWidth="1"/>
    <col min="2" max="2" width="7.5703125" style="1" customWidth="1"/>
    <col min="3" max="3" width="7.85546875" style="17" customWidth="1"/>
    <col min="4" max="4" width="9.7109375" style="1" customWidth="1"/>
    <col min="5" max="5" width="9.140625" style="1" customWidth="1"/>
    <col min="6" max="6" width="8.5703125" style="1" customWidth="1"/>
    <col min="7" max="7" width="13.28515625" style="1" customWidth="1"/>
    <col min="8" max="9" width="7.42578125" style="1" customWidth="1"/>
    <col min="10" max="10" width="8.5703125" style="1" customWidth="1"/>
    <col min="11" max="11" width="9.28515625" style="1" customWidth="1"/>
    <col min="12" max="12" width="9.7109375" style="1" customWidth="1"/>
    <col min="13" max="13" width="10.42578125" style="1" customWidth="1"/>
    <col min="14" max="15" width="7.5703125" style="1" customWidth="1"/>
    <col min="16" max="16" width="10" style="1" customWidth="1"/>
    <col min="17" max="22" width="16.140625" customWidth="1"/>
  </cols>
  <sheetData>
    <row r="1" spans="1:16" ht="19.5" customHeight="1" thickBot="1" x14ac:dyDescent="0.3">
      <c r="A1" s="39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63" customHeight="1" thickBot="1" x14ac:dyDescent="0.3">
      <c r="A2" s="4" t="s">
        <v>0</v>
      </c>
      <c r="B2" s="4" t="s">
        <v>1</v>
      </c>
      <c r="C2" s="4" t="s">
        <v>12</v>
      </c>
      <c r="D2" s="4" t="s">
        <v>4</v>
      </c>
      <c r="E2" s="5" t="s">
        <v>5</v>
      </c>
      <c r="F2" s="4" t="s">
        <v>6</v>
      </c>
      <c r="G2" s="6" t="s">
        <v>2</v>
      </c>
      <c r="H2" s="5" t="s">
        <v>7</v>
      </c>
      <c r="I2" s="4" t="s">
        <v>8</v>
      </c>
      <c r="J2" s="6" t="s">
        <v>9</v>
      </c>
      <c r="K2" s="4" t="s">
        <v>10</v>
      </c>
      <c r="L2" s="4" t="s">
        <v>13</v>
      </c>
      <c r="M2" s="6" t="s">
        <v>14</v>
      </c>
      <c r="N2" s="4" t="s">
        <v>15</v>
      </c>
      <c r="O2" s="4" t="s">
        <v>3</v>
      </c>
      <c r="P2" s="4" t="s">
        <v>11</v>
      </c>
    </row>
    <row r="3" spans="1:16" outlineLevel="2" x14ac:dyDescent="0.25">
      <c r="A3" s="10">
        <v>1</v>
      </c>
      <c r="B3" s="11" t="s">
        <v>17</v>
      </c>
      <c r="C3" s="7" t="s">
        <v>22</v>
      </c>
      <c r="D3" s="7">
        <v>304</v>
      </c>
      <c r="E3" s="8">
        <v>44478</v>
      </c>
      <c r="F3" s="7" t="s">
        <v>16</v>
      </c>
      <c r="G3" s="3">
        <v>845266510112</v>
      </c>
      <c r="H3" s="2">
        <v>23360</v>
      </c>
      <c r="I3" s="3">
        <v>48160</v>
      </c>
      <c r="J3" s="12">
        <f t="shared" ref="J3:J22" si="0">ROUNDUP((I3/1000),1)</f>
        <v>48.2</v>
      </c>
      <c r="K3" s="13">
        <f t="shared" ref="K3:K22" si="1">ROUND((7.9*1.95583*J3),2)</f>
        <v>744.74</v>
      </c>
      <c r="L3" s="13">
        <f t="shared" ref="L3:L22" si="2">ROUND((4.2*1.95583),2)</f>
        <v>8.2100000000000009</v>
      </c>
      <c r="M3" s="13">
        <f t="shared" ref="M3:M22" si="3">ROUND((8.4*1.95583),2)</f>
        <v>16.43</v>
      </c>
      <c r="N3" s="13">
        <v>3.91</v>
      </c>
      <c r="O3" s="13">
        <f t="shared" ref="O3:O22" si="4">ROUND(((SUM(K3:N3))*20/100),2)</f>
        <v>154.66</v>
      </c>
      <c r="P3" s="14">
        <f t="shared" ref="P3:P14" si="5">SUM(K3:O3)</f>
        <v>927.94999999999993</v>
      </c>
    </row>
    <row r="4" spans="1:16" outlineLevel="2" x14ac:dyDescent="0.25">
      <c r="A4" s="10">
        <v>2</v>
      </c>
      <c r="B4" s="11" t="s">
        <v>17</v>
      </c>
      <c r="C4" s="7" t="s">
        <v>22</v>
      </c>
      <c r="D4" s="7">
        <v>304</v>
      </c>
      <c r="E4" s="8">
        <v>44478</v>
      </c>
      <c r="F4" s="2" t="s">
        <v>16</v>
      </c>
      <c r="G4" s="3">
        <v>335266530765</v>
      </c>
      <c r="H4" s="2">
        <v>23540</v>
      </c>
      <c r="I4" s="3">
        <v>49900</v>
      </c>
      <c r="J4" s="12">
        <f t="shared" si="0"/>
        <v>49.9</v>
      </c>
      <c r="K4" s="13">
        <f t="shared" si="1"/>
        <v>771.01</v>
      </c>
      <c r="L4" s="13">
        <f t="shared" si="2"/>
        <v>8.2100000000000009</v>
      </c>
      <c r="M4" s="13">
        <f t="shared" si="3"/>
        <v>16.43</v>
      </c>
      <c r="N4" s="13"/>
      <c r="O4" s="13">
        <f t="shared" si="4"/>
        <v>159.13</v>
      </c>
      <c r="P4" s="14">
        <f t="shared" si="5"/>
        <v>954.78</v>
      </c>
    </row>
    <row r="5" spans="1:16" outlineLevel="2" x14ac:dyDescent="0.25">
      <c r="A5" s="10">
        <v>3</v>
      </c>
      <c r="B5" s="11" t="s">
        <v>17</v>
      </c>
      <c r="C5" s="7" t="s">
        <v>22</v>
      </c>
      <c r="D5" s="7">
        <v>304</v>
      </c>
      <c r="E5" s="8">
        <v>44478</v>
      </c>
      <c r="F5" s="7" t="s">
        <v>16</v>
      </c>
      <c r="G5" s="3">
        <v>845266513397</v>
      </c>
      <c r="H5" s="2">
        <v>23800</v>
      </c>
      <c r="I5" s="3">
        <v>48720</v>
      </c>
      <c r="J5" s="12">
        <f t="shared" si="0"/>
        <v>48.800000000000004</v>
      </c>
      <c r="K5" s="13">
        <f t="shared" si="1"/>
        <v>754.01</v>
      </c>
      <c r="L5" s="13">
        <f t="shared" si="2"/>
        <v>8.2100000000000009</v>
      </c>
      <c r="M5" s="13">
        <f t="shared" si="3"/>
        <v>16.43</v>
      </c>
      <c r="N5" s="13"/>
      <c r="O5" s="13">
        <f t="shared" si="4"/>
        <v>155.72999999999999</v>
      </c>
      <c r="P5" s="14">
        <f t="shared" si="5"/>
        <v>934.38</v>
      </c>
    </row>
    <row r="6" spans="1:16" outlineLevel="2" x14ac:dyDescent="0.25">
      <c r="A6" s="10">
        <v>4</v>
      </c>
      <c r="B6" s="11" t="s">
        <v>17</v>
      </c>
      <c r="C6" s="7" t="s">
        <v>22</v>
      </c>
      <c r="D6" s="7">
        <v>304</v>
      </c>
      <c r="E6" s="8">
        <v>44478</v>
      </c>
      <c r="F6" s="2" t="s">
        <v>16</v>
      </c>
      <c r="G6" s="3">
        <v>845266660396</v>
      </c>
      <c r="H6" s="2">
        <v>25520</v>
      </c>
      <c r="I6" s="3">
        <v>47020</v>
      </c>
      <c r="J6" s="12">
        <f t="shared" si="0"/>
        <v>47.1</v>
      </c>
      <c r="K6" s="13">
        <f t="shared" si="1"/>
        <v>727.74</v>
      </c>
      <c r="L6" s="13">
        <f t="shared" si="2"/>
        <v>8.2100000000000009</v>
      </c>
      <c r="M6" s="13">
        <f t="shared" si="3"/>
        <v>16.43</v>
      </c>
      <c r="N6" s="13"/>
      <c r="O6" s="13">
        <f t="shared" si="4"/>
        <v>150.47999999999999</v>
      </c>
      <c r="P6" s="14">
        <f t="shared" si="5"/>
        <v>902.86</v>
      </c>
    </row>
    <row r="7" spans="1:16" outlineLevel="2" x14ac:dyDescent="0.25">
      <c r="A7" s="10">
        <v>5</v>
      </c>
      <c r="B7" s="11" t="s">
        <v>17</v>
      </c>
      <c r="C7" s="7" t="s">
        <v>22</v>
      </c>
      <c r="D7" s="7">
        <v>304</v>
      </c>
      <c r="E7" s="8">
        <v>44478</v>
      </c>
      <c r="F7" s="7" t="s">
        <v>16</v>
      </c>
      <c r="G7" s="3">
        <v>845266512571</v>
      </c>
      <c r="H7" s="2">
        <v>23520</v>
      </c>
      <c r="I7" s="3">
        <v>47720</v>
      </c>
      <c r="J7" s="12">
        <f t="shared" si="0"/>
        <v>47.800000000000004</v>
      </c>
      <c r="K7" s="13">
        <f t="shared" si="1"/>
        <v>738.56</v>
      </c>
      <c r="L7" s="13">
        <f t="shared" si="2"/>
        <v>8.2100000000000009</v>
      </c>
      <c r="M7" s="13">
        <f t="shared" si="3"/>
        <v>16.43</v>
      </c>
      <c r="N7" s="13"/>
      <c r="O7" s="13">
        <f t="shared" si="4"/>
        <v>152.63999999999999</v>
      </c>
      <c r="P7" s="14">
        <f t="shared" si="5"/>
        <v>915.83999999999992</v>
      </c>
    </row>
    <row r="8" spans="1:16" outlineLevel="2" x14ac:dyDescent="0.25">
      <c r="A8" s="10">
        <v>6</v>
      </c>
      <c r="B8" s="11" t="s">
        <v>17</v>
      </c>
      <c r="C8" s="7" t="s">
        <v>22</v>
      </c>
      <c r="D8" s="7">
        <v>304</v>
      </c>
      <c r="E8" s="8">
        <v>44478</v>
      </c>
      <c r="F8" s="2" t="s">
        <v>16</v>
      </c>
      <c r="G8" s="3">
        <v>845266512589</v>
      </c>
      <c r="H8" s="2">
        <v>23000</v>
      </c>
      <c r="I8" s="3">
        <v>48240</v>
      </c>
      <c r="J8" s="12">
        <f t="shared" si="0"/>
        <v>48.300000000000004</v>
      </c>
      <c r="K8" s="13">
        <f t="shared" si="1"/>
        <v>746.29</v>
      </c>
      <c r="L8" s="13">
        <f t="shared" si="2"/>
        <v>8.2100000000000009</v>
      </c>
      <c r="M8" s="13">
        <f t="shared" si="3"/>
        <v>16.43</v>
      </c>
      <c r="N8" s="13"/>
      <c r="O8" s="13">
        <f t="shared" si="4"/>
        <v>154.19</v>
      </c>
      <c r="P8" s="14">
        <f t="shared" si="5"/>
        <v>925.11999999999989</v>
      </c>
    </row>
    <row r="9" spans="1:16" outlineLevel="2" x14ac:dyDescent="0.25">
      <c r="A9" s="10">
        <v>7</v>
      </c>
      <c r="B9" s="11" t="s">
        <v>17</v>
      </c>
      <c r="C9" s="7" t="s">
        <v>22</v>
      </c>
      <c r="D9" s="7">
        <v>304</v>
      </c>
      <c r="E9" s="8">
        <v>44478</v>
      </c>
      <c r="F9" s="2" t="s">
        <v>16</v>
      </c>
      <c r="G9" s="3">
        <v>335266531128</v>
      </c>
      <c r="H9" s="2">
        <v>24120</v>
      </c>
      <c r="I9" s="3">
        <v>50540</v>
      </c>
      <c r="J9" s="12">
        <f t="shared" si="0"/>
        <v>50.6</v>
      </c>
      <c r="K9" s="13">
        <f t="shared" si="1"/>
        <v>781.82</v>
      </c>
      <c r="L9" s="13">
        <f t="shared" si="2"/>
        <v>8.2100000000000009</v>
      </c>
      <c r="M9" s="13">
        <f t="shared" si="3"/>
        <v>16.43</v>
      </c>
      <c r="N9" s="13"/>
      <c r="O9" s="13">
        <f t="shared" si="4"/>
        <v>161.29</v>
      </c>
      <c r="P9" s="14">
        <f t="shared" si="5"/>
        <v>967.75</v>
      </c>
    </row>
    <row r="10" spans="1:16" outlineLevel="2" x14ac:dyDescent="0.25">
      <c r="A10" s="10">
        <v>8</v>
      </c>
      <c r="B10" s="11" t="s">
        <v>17</v>
      </c>
      <c r="C10" s="7" t="s">
        <v>22</v>
      </c>
      <c r="D10" s="7">
        <v>304</v>
      </c>
      <c r="E10" s="8">
        <v>44478</v>
      </c>
      <c r="F10" s="7" t="s">
        <v>16</v>
      </c>
      <c r="G10" s="3">
        <v>845266512480</v>
      </c>
      <c r="H10" s="2">
        <v>23800</v>
      </c>
      <c r="I10" s="3">
        <v>47580</v>
      </c>
      <c r="J10" s="12">
        <f t="shared" si="0"/>
        <v>47.6</v>
      </c>
      <c r="K10" s="13">
        <f t="shared" si="1"/>
        <v>735.47</v>
      </c>
      <c r="L10" s="13">
        <f t="shared" si="2"/>
        <v>8.2100000000000009</v>
      </c>
      <c r="M10" s="13">
        <f t="shared" si="3"/>
        <v>16.43</v>
      </c>
      <c r="N10" s="13"/>
      <c r="O10" s="13">
        <f t="shared" si="4"/>
        <v>152.02000000000001</v>
      </c>
      <c r="P10" s="14">
        <f t="shared" si="5"/>
        <v>912.13</v>
      </c>
    </row>
    <row r="11" spans="1:16" outlineLevel="2" x14ac:dyDescent="0.25">
      <c r="A11" s="10">
        <v>9</v>
      </c>
      <c r="B11" s="11" t="s">
        <v>17</v>
      </c>
      <c r="C11" s="7" t="s">
        <v>22</v>
      </c>
      <c r="D11" s="7">
        <v>304</v>
      </c>
      <c r="E11" s="8">
        <v>44478</v>
      </c>
      <c r="F11" s="2" t="s">
        <v>16</v>
      </c>
      <c r="G11" s="3">
        <v>335266500271</v>
      </c>
      <c r="H11" s="2">
        <v>25300</v>
      </c>
      <c r="I11" s="3">
        <v>48620</v>
      </c>
      <c r="J11" s="12">
        <f t="shared" si="0"/>
        <v>48.7</v>
      </c>
      <c r="K11" s="13">
        <f t="shared" si="1"/>
        <v>752.47</v>
      </c>
      <c r="L11" s="13">
        <f t="shared" si="2"/>
        <v>8.2100000000000009</v>
      </c>
      <c r="M11" s="13">
        <f t="shared" si="3"/>
        <v>16.43</v>
      </c>
      <c r="N11" s="13"/>
      <c r="O11" s="13">
        <f t="shared" si="4"/>
        <v>155.41999999999999</v>
      </c>
      <c r="P11" s="14">
        <f t="shared" si="5"/>
        <v>932.53</v>
      </c>
    </row>
    <row r="12" spans="1:16" outlineLevel="2" x14ac:dyDescent="0.25">
      <c r="A12" s="10">
        <v>10</v>
      </c>
      <c r="B12" s="11" t="s">
        <v>17</v>
      </c>
      <c r="C12" s="7" t="s">
        <v>22</v>
      </c>
      <c r="D12" s="7">
        <v>304</v>
      </c>
      <c r="E12" s="8">
        <v>44478</v>
      </c>
      <c r="F12" s="7" t="s">
        <v>16</v>
      </c>
      <c r="G12" s="3">
        <v>845266660768</v>
      </c>
      <c r="H12" s="2">
        <v>24440</v>
      </c>
      <c r="I12" s="3">
        <v>49460</v>
      </c>
      <c r="J12" s="12">
        <f t="shared" si="0"/>
        <v>49.5</v>
      </c>
      <c r="K12" s="13">
        <f t="shared" si="1"/>
        <v>764.83</v>
      </c>
      <c r="L12" s="13">
        <f t="shared" si="2"/>
        <v>8.2100000000000009</v>
      </c>
      <c r="M12" s="13">
        <f t="shared" si="3"/>
        <v>16.43</v>
      </c>
      <c r="N12" s="13"/>
      <c r="O12" s="13">
        <f t="shared" si="4"/>
        <v>157.88999999999999</v>
      </c>
      <c r="P12" s="14">
        <f t="shared" si="5"/>
        <v>947.36</v>
      </c>
    </row>
    <row r="13" spans="1:16" outlineLevel="2" x14ac:dyDescent="0.25">
      <c r="A13" s="10">
        <v>11</v>
      </c>
      <c r="B13" s="11" t="s">
        <v>17</v>
      </c>
      <c r="C13" s="7" t="s">
        <v>22</v>
      </c>
      <c r="D13" s="7">
        <v>304</v>
      </c>
      <c r="E13" s="8">
        <v>44478</v>
      </c>
      <c r="F13" s="2" t="s">
        <v>16</v>
      </c>
      <c r="G13" s="3">
        <v>845266512209</v>
      </c>
      <c r="H13" s="2">
        <v>24340</v>
      </c>
      <c r="I13" s="3">
        <v>42260</v>
      </c>
      <c r="J13" s="12">
        <f t="shared" si="0"/>
        <v>42.300000000000004</v>
      </c>
      <c r="K13" s="13">
        <f t="shared" si="1"/>
        <v>653.58000000000004</v>
      </c>
      <c r="L13" s="13">
        <f t="shared" si="2"/>
        <v>8.2100000000000009</v>
      </c>
      <c r="M13" s="13">
        <f t="shared" si="3"/>
        <v>16.43</v>
      </c>
      <c r="N13" s="13"/>
      <c r="O13" s="13">
        <f t="shared" si="4"/>
        <v>135.63999999999999</v>
      </c>
      <c r="P13" s="14">
        <f t="shared" si="5"/>
        <v>813.86</v>
      </c>
    </row>
    <row r="14" spans="1:16" outlineLevel="2" x14ac:dyDescent="0.25">
      <c r="A14" s="10">
        <v>12</v>
      </c>
      <c r="B14" s="11" t="s">
        <v>17</v>
      </c>
      <c r="C14" s="7" t="s">
        <v>22</v>
      </c>
      <c r="D14" s="7">
        <v>304</v>
      </c>
      <c r="E14" s="8">
        <v>44478</v>
      </c>
      <c r="F14" s="7" t="s">
        <v>16</v>
      </c>
      <c r="G14" s="3">
        <v>84526666479</v>
      </c>
      <c r="H14" s="2">
        <v>24300</v>
      </c>
      <c r="I14" s="3">
        <v>43280</v>
      </c>
      <c r="J14" s="12">
        <f t="shared" si="0"/>
        <v>43.300000000000004</v>
      </c>
      <c r="K14" s="13">
        <f t="shared" si="1"/>
        <v>669.03</v>
      </c>
      <c r="L14" s="13">
        <f t="shared" si="2"/>
        <v>8.2100000000000009</v>
      </c>
      <c r="M14" s="13">
        <f t="shared" si="3"/>
        <v>16.43</v>
      </c>
      <c r="N14" s="13"/>
      <c r="O14" s="13">
        <f t="shared" si="4"/>
        <v>138.72999999999999</v>
      </c>
      <c r="P14" s="14">
        <f t="shared" si="5"/>
        <v>832.4</v>
      </c>
    </row>
    <row r="15" spans="1:16" outlineLevel="2" x14ac:dyDescent="0.25">
      <c r="A15" s="10">
        <v>13</v>
      </c>
      <c r="B15" s="11" t="s">
        <v>17</v>
      </c>
      <c r="C15" s="7" t="s">
        <v>22</v>
      </c>
      <c r="D15" s="7">
        <v>304</v>
      </c>
      <c r="E15" s="8">
        <v>44478</v>
      </c>
      <c r="F15" s="2" t="s">
        <v>16</v>
      </c>
      <c r="G15" s="3">
        <v>845266660800</v>
      </c>
      <c r="H15" s="2">
        <v>24700</v>
      </c>
      <c r="I15" s="3">
        <v>45500</v>
      </c>
      <c r="J15" s="12">
        <f t="shared" si="0"/>
        <v>45.5</v>
      </c>
      <c r="K15" s="13">
        <f t="shared" si="1"/>
        <v>703.02</v>
      </c>
      <c r="L15" s="13">
        <f t="shared" si="2"/>
        <v>8.2100000000000009</v>
      </c>
      <c r="M15" s="13">
        <f t="shared" si="3"/>
        <v>16.43</v>
      </c>
      <c r="N15" s="13"/>
      <c r="O15" s="13">
        <f t="shared" si="4"/>
        <v>145.53</v>
      </c>
      <c r="P15" s="14">
        <f t="shared" ref="P15:P22" si="6">SUM(K15:O15)</f>
        <v>873.18999999999994</v>
      </c>
    </row>
    <row r="16" spans="1:16" outlineLevel="2" x14ac:dyDescent="0.25">
      <c r="A16" s="10">
        <v>14</v>
      </c>
      <c r="B16" s="11" t="s">
        <v>17</v>
      </c>
      <c r="C16" s="7" t="s">
        <v>22</v>
      </c>
      <c r="D16" s="7">
        <v>304</v>
      </c>
      <c r="E16" s="8">
        <v>44478</v>
      </c>
      <c r="F16" s="7" t="s">
        <v>16</v>
      </c>
      <c r="G16" s="3">
        <v>845266510724</v>
      </c>
      <c r="H16" s="2">
        <v>23240</v>
      </c>
      <c r="I16" s="3">
        <v>46780</v>
      </c>
      <c r="J16" s="12">
        <f t="shared" si="0"/>
        <v>46.800000000000004</v>
      </c>
      <c r="K16" s="13">
        <f t="shared" si="1"/>
        <v>723.11</v>
      </c>
      <c r="L16" s="13">
        <f t="shared" si="2"/>
        <v>8.2100000000000009</v>
      </c>
      <c r="M16" s="13">
        <f t="shared" si="3"/>
        <v>16.43</v>
      </c>
      <c r="N16" s="13"/>
      <c r="O16" s="13">
        <f t="shared" si="4"/>
        <v>149.55000000000001</v>
      </c>
      <c r="P16" s="14">
        <f t="shared" si="6"/>
        <v>897.3</v>
      </c>
    </row>
    <row r="17" spans="1:16" outlineLevel="2" x14ac:dyDescent="0.25">
      <c r="A17" s="10">
        <v>15</v>
      </c>
      <c r="B17" s="11" t="s">
        <v>17</v>
      </c>
      <c r="C17" s="7" t="s">
        <v>22</v>
      </c>
      <c r="D17" s="7">
        <v>304</v>
      </c>
      <c r="E17" s="8">
        <v>44478</v>
      </c>
      <c r="F17" s="2" t="s">
        <v>16</v>
      </c>
      <c r="G17" s="3">
        <v>845266513124</v>
      </c>
      <c r="H17" s="2">
        <v>22980</v>
      </c>
      <c r="I17" s="3">
        <v>47040</v>
      </c>
      <c r="J17" s="12">
        <f t="shared" si="0"/>
        <v>47.1</v>
      </c>
      <c r="K17" s="13">
        <f t="shared" si="1"/>
        <v>727.74</v>
      </c>
      <c r="L17" s="13">
        <f t="shared" si="2"/>
        <v>8.2100000000000009</v>
      </c>
      <c r="M17" s="13">
        <f t="shared" si="3"/>
        <v>16.43</v>
      </c>
      <c r="N17" s="13"/>
      <c r="O17" s="13">
        <f t="shared" si="4"/>
        <v>150.47999999999999</v>
      </c>
      <c r="P17" s="14">
        <f t="shared" si="6"/>
        <v>902.86</v>
      </c>
    </row>
    <row r="18" spans="1:16" outlineLevel="2" x14ac:dyDescent="0.25">
      <c r="A18" s="10">
        <v>16</v>
      </c>
      <c r="B18" s="11" t="s">
        <v>17</v>
      </c>
      <c r="C18" s="7" t="s">
        <v>22</v>
      </c>
      <c r="D18" s="7">
        <v>304</v>
      </c>
      <c r="E18" s="8">
        <v>44478</v>
      </c>
      <c r="F18" s="7" t="s">
        <v>16</v>
      </c>
      <c r="G18" s="3">
        <v>845266512407</v>
      </c>
      <c r="H18" s="2">
        <v>24700</v>
      </c>
      <c r="I18" s="3">
        <v>47760</v>
      </c>
      <c r="J18" s="12">
        <f t="shared" si="0"/>
        <v>47.800000000000004</v>
      </c>
      <c r="K18" s="13">
        <f t="shared" si="1"/>
        <v>738.56</v>
      </c>
      <c r="L18" s="13">
        <f t="shared" si="2"/>
        <v>8.2100000000000009</v>
      </c>
      <c r="M18" s="13">
        <f t="shared" si="3"/>
        <v>16.43</v>
      </c>
      <c r="N18" s="13"/>
      <c r="O18" s="13">
        <f t="shared" si="4"/>
        <v>152.63999999999999</v>
      </c>
      <c r="P18" s="14">
        <f t="shared" si="6"/>
        <v>915.83999999999992</v>
      </c>
    </row>
    <row r="19" spans="1:16" outlineLevel="2" x14ac:dyDescent="0.25">
      <c r="A19" s="10">
        <v>17</v>
      </c>
      <c r="B19" s="11" t="s">
        <v>17</v>
      </c>
      <c r="C19" s="7" t="s">
        <v>22</v>
      </c>
      <c r="D19" s="7">
        <v>304</v>
      </c>
      <c r="E19" s="8">
        <v>44478</v>
      </c>
      <c r="F19" s="2" t="s">
        <v>16</v>
      </c>
      <c r="G19" s="3">
        <v>845266510864</v>
      </c>
      <c r="H19" s="2">
        <v>23600</v>
      </c>
      <c r="I19" s="3">
        <v>51060</v>
      </c>
      <c r="J19" s="12">
        <f t="shared" si="0"/>
        <v>51.1</v>
      </c>
      <c r="K19" s="13">
        <f t="shared" si="1"/>
        <v>789.55</v>
      </c>
      <c r="L19" s="13">
        <f t="shared" si="2"/>
        <v>8.2100000000000009</v>
      </c>
      <c r="M19" s="13">
        <f t="shared" si="3"/>
        <v>16.43</v>
      </c>
      <c r="N19" s="13"/>
      <c r="O19" s="13">
        <f t="shared" si="4"/>
        <v>162.84</v>
      </c>
      <c r="P19" s="14">
        <f t="shared" si="6"/>
        <v>977.03</v>
      </c>
    </row>
    <row r="20" spans="1:16" outlineLevel="2" x14ac:dyDescent="0.25">
      <c r="A20" s="10">
        <v>18</v>
      </c>
      <c r="B20" s="11" t="s">
        <v>17</v>
      </c>
      <c r="C20" s="7" t="s">
        <v>22</v>
      </c>
      <c r="D20" s="7">
        <v>304</v>
      </c>
      <c r="E20" s="8">
        <v>44478</v>
      </c>
      <c r="F20" s="7" t="s">
        <v>16</v>
      </c>
      <c r="G20" s="3">
        <v>845266512787</v>
      </c>
      <c r="H20" s="2">
        <v>23920</v>
      </c>
      <c r="I20" s="3">
        <v>48700</v>
      </c>
      <c r="J20" s="12">
        <f t="shared" si="0"/>
        <v>48.7</v>
      </c>
      <c r="K20" s="13">
        <f t="shared" si="1"/>
        <v>752.47</v>
      </c>
      <c r="L20" s="13">
        <f t="shared" si="2"/>
        <v>8.2100000000000009</v>
      </c>
      <c r="M20" s="13">
        <f t="shared" si="3"/>
        <v>16.43</v>
      </c>
      <c r="N20" s="13"/>
      <c r="O20" s="13">
        <f t="shared" si="4"/>
        <v>155.41999999999999</v>
      </c>
      <c r="P20" s="14">
        <f t="shared" si="6"/>
        <v>932.53</v>
      </c>
    </row>
    <row r="21" spans="1:16" outlineLevel="2" x14ac:dyDescent="0.25">
      <c r="A21" s="10">
        <v>19</v>
      </c>
      <c r="B21" s="11" t="s">
        <v>17</v>
      </c>
      <c r="C21" s="7" t="s">
        <v>22</v>
      </c>
      <c r="D21" s="7">
        <v>304</v>
      </c>
      <c r="E21" s="8">
        <v>44478</v>
      </c>
      <c r="F21" s="2" t="s">
        <v>16</v>
      </c>
      <c r="G21" s="3">
        <v>845266661170</v>
      </c>
      <c r="H21" s="2">
        <v>24120</v>
      </c>
      <c r="I21" s="3">
        <v>49060</v>
      </c>
      <c r="J21" s="12">
        <f t="shared" si="0"/>
        <v>49.1</v>
      </c>
      <c r="K21" s="13">
        <f t="shared" si="1"/>
        <v>758.65</v>
      </c>
      <c r="L21" s="13">
        <f t="shared" si="2"/>
        <v>8.2100000000000009</v>
      </c>
      <c r="M21" s="13">
        <f t="shared" si="3"/>
        <v>16.43</v>
      </c>
      <c r="N21" s="13"/>
      <c r="O21" s="13">
        <f t="shared" si="4"/>
        <v>156.66</v>
      </c>
      <c r="P21" s="14">
        <f t="shared" si="6"/>
        <v>939.94999999999993</v>
      </c>
    </row>
    <row r="22" spans="1:16" outlineLevel="2" x14ac:dyDescent="0.25">
      <c r="A22" s="10">
        <v>20</v>
      </c>
      <c r="B22" s="11" t="s">
        <v>17</v>
      </c>
      <c r="C22" s="7" t="s">
        <v>22</v>
      </c>
      <c r="D22" s="7">
        <v>304</v>
      </c>
      <c r="E22" s="8">
        <v>44478</v>
      </c>
      <c r="F22" s="7" t="s">
        <v>16</v>
      </c>
      <c r="G22" s="3">
        <v>845266660040</v>
      </c>
      <c r="H22" s="2">
        <v>24500</v>
      </c>
      <c r="I22" s="3">
        <v>47700</v>
      </c>
      <c r="J22" s="12">
        <f t="shared" si="0"/>
        <v>47.7</v>
      </c>
      <c r="K22" s="13">
        <f t="shared" si="1"/>
        <v>737.02</v>
      </c>
      <c r="L22" s="13">
        <f t="shared" si="2"/>
        <v>8.2100000000000009</v>
      </c>
      <c r="M22" s="13">
        <f t="shared" si="3"/>
        <v>16.43</v>
      </c>
      <c r="N22" s="13"/>
      <c r="O22" s="13">
        <f t="shared" si="4"/>
        <v>152.33000000000001</v>
      </c>
      <c r="P22" s="14">
        <f t="shared" si="6"/>
        <v>913.99</v>
      </c>
    </row>
    <row r="23" spans="1:16" outlineLevel="1" x14ac:dyDescent="0.25">
      <c r="A23" s="21"/>
      <c r="B23" s="22"/>
      <c r="C23" s="23"/>
      <c r="D23" s="29" t="s">
        <v>28</v>
      </c>
      <c r="E23" s="24"/>
      <c r="F23" s="23"/>
      <c r="G23" s="26">
        <v>20</v>
      </c>
      <c r="H23" s="25">
        <f t="shared" ref="H23:P23" si="7">SUBTOTAL(9,H3:H22)</f>
        <v>480800</v>
      </c>
      <c r="I23" s="26">
        <f t="shared" si="7"/>
        <v>955100</v>
      </c>
      <c r="J23" s="27">
        <f t="shared" si="7"/>
        <v>955.90000000000009</v>
      </c>
      <c r="K23" s="28">
        <f t="shared" si="7"/>
        <v>14769.67</v>
      </c>
      <c r="L23" s="28">
        <f t="shared" si="7"/>
        <v>164.2000000000001</v>
      </c>
      <c r="M23" s="28">
        <f t="shared" si="7"/>
        <v>328.60000000000008</v>
      </c>
      <c r="N23" s="28">
        <f t="shared" si="7"/>
        <v>3.91</v>
      </c>
      <c r="O23" s="28">
        <f t="shared" si="7"/>
        <v>3053.2699999999995</v>
      </c>
      <c r="P23" s="28">
        <f t="shared" si="7"/>
        <v>18319.650000000005</v>
      </c>
    </row>
    <row r="24" spans="1:16" s="38" customFormat="1" x14ac:dyDescent="0.25">
      <c r="A24" s="31"/>
      <c r="B24" s="32"/>
      <c r="C24" s="30"/>
      <c r="D24" s="30" t="s">
        <v>26</v>
      </c>
      <c r="E24" s="33"/>
      <c r="F24" s="30"/>
      <c r="G24" s="35">
        <v>20</v>
      </c>
      <c r="H24" s="34">
        <f t="shared" ref="H24:P24" si="8">SUBTOTAL(9,H3:H22)</f>
        <v>480800</v>
      </c>
      <c r="I24" s="35">
        <f t="shared" si="8"/>
        <v>955100</v>
      </c>
      <c r="J24" s="36">
        <f t="shared" si="8"/>
        <v>955.90000000000009</v>
      </c>
      <c r="K24" s="37">
        <f t="shared" si="8"/>
        <v>14769.67</v>
      </c>
      <c r="L24" s="37">
        <f t="shared" si="8"/>
        <v>164.2000000000001</v>
      </c>
      <c r="M24" s="37">
        <f t="shared" si="8"/>
        <v>328.60000000000008</v>
      </c>
      <c r="N24" s="37">
        <f t="shared" si="8"/>
        <v>3.91</v>
      </c>
      <c r="O24" s="37">
        <f t="shared" si="8"/>
        <v>3053.2699999999995</v>
      </c>
      <c r="P24" s="37">
        <f t="shared" si="8"/>
        <v>18319.650000000005</v>
      </c>
    </row>
    <row r="26" spans="1:16" x14ac:dyDescent="0.25">
      <c r="G26" s="18"/>
      <c r="H26" s="18"/>
      <c r="I26" s="18"/>
      <c r="J26" s="19"/>
      <c r="K26" s="18"/>
      <c r="L26" s="18"/>
      <c r="M26" s="18"/>
      <c r="N26" s="18"/>
      <c r="O26" s="18"/>
      <c r="P26" s="18"/>
    </row>
    <row r="27" spans="1:16" x14ac:dyDescent="0.25">
      <c r="C27" s="1" t="s">
        <v>18</v>
      </c>
      <c r="M27" s="1" t="s">
        <v>19</v>
      </c>
    </row>
    <row r="28" spans="1:16" x14ac:dyDescent="0.25">
      <c r="C28" s="20" t="s">
        <v>20</v>
      </c>
      <c r="E28" s="20"/>
      <c r="F28" s="20"/>
      <c r="G28" s="20"/>
      <c r="H28" s="20"/>
      <c r="I28" s="20"/>
      <c r="J28" s="20"/>
      <c r="K28" s="20"/>
      <c r="L28" s="20"/>
      <c r="M28" s="20" t="s">
        <v>21</v>
      </c>
      <c r="N28" s="20"/>
      <c r="O28" s="20"/>
      <c r="P28" s="20"/>
    </row>
  </sheetData>
  <autoFilter ref="A2:P17" xr:uid="{00000000-0009-0000-0000-000000000000}"/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>
    <oddFooter>&amp;R 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E8B0-5586-4328-9A0A-CA3EF8BEA249}">
  <sheetPr>
    <pageSetUpPr fitToPage="1"/>
  </sheetPr>
  <dimension ref="A1:P28"/>
  <sheetViews>
    <sheetView topLeftCell="D10" zoomScale="130" zoomScaleNormal="130" workbookViewId="0">
      <selection activeCell="G26" sqref="G26"/>
    </sheetView>
  </sheetViews>
  <sheetFormatPr defaultRowHeight="15" outlineLevelRow="2" x14ac:dyDescent="0.25"/>
  <cols>
    <col min="1" max="1" width="4.28515625" style="16" customWidth="1"/>
    <col min="2" max="2" width="7.5703125" style="1" customWidth="1"/>
    <col min="3" max="3" width="7.85546875" style="17" customWidth="1"/>
    <col min="4" max="4" width="9.7109375" style="1" customWidth="1"/>
    <col min="5" max="5" width="9.140625" style="1" customWidth="1"/>
    <col min="6" max="6" width="8.5703125" style="1" customWidth="1"/>
    <col min="7" max="7" width="13.28515625" style="1" customWidth="1"/>
    <col min="8" max="9" width="7.42578125" style="1" customWidth="1"/>
    <col min="10" max="10" width="8.5703125" style="1" customWidth="1"/>
    <col min="11" max="11" width="9.28515625" style="1" customWidth="1"/>
    <col min="12" max="12" width="9.7109375" style="1" customWidth="1"/>
    <col min="13" max="13" width="10.42578125" style="1" customWidth="1"/>
    <col min="14" max="15" width="7.5703125" style="1" customWidth="1"/>
    <col min="16" max="16" width="10" style="1" customWidth="1"/>
    <col min="17" max="22" width="16.140625" customWidth="1"/>
  </cols>
  <sheetData>
    <row r="1" spans="1:16" ht="19.5" customHeight="1" thickBot="1" x14ac:dyDescent="0.3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63" customHeight="1" thickBot="1" x14ac:dyDescent="0.3">
      <c r="A2" s="4" t="s">
        <v>0</v>
      </c>
      <c r="B2" s="4" t="s">
        <v>1</v>
      </c>
      <c r="C2" s="4" t="s">
        <v>12</v>
      </c>
      <c r="D2" s="4" t="s">
        <v>4</v>
      </c>
      <c r="E2" s="5" t="s">
        <v>5</v>
      </c>
      <c r="F2" s="4" t="s">
        <v>6</v>
      </c>
      <c r="G2" s="6" t="s">
        <v>2</v>
      </c>
      <c r="H2" s="5" t="s">
        <v>7</v>
      </c>
      <c r="I2" s="4" t="s">
        <v>8</v>
      </c>
      <c r="J2" s="6" t="s">
        <v>9</v>
      </c>
      <c r="K2" s="4" t="s">
        <v>10</v>
      </c>
      <c r="L2" s="4" t="s">
        <v>13</v>
      </c>
      <c r="M2" s="6" t="s">
        <v>14</v>
      </c>
      <c r="N2" s="4" t="s">
        <v>15</v>
      </c>
      <c r="O2" s="4" t="s">
        <v>3</v>
      </c>
      <c r="P2" s="4" t="s">
        <v>11</v>
      </c>
    </row>
    <row r="3" spans="1:16" outlineLevel="2" x14ac:dyDescent="0.25">
      <c r="A3" s="10">
        <v>1</v>
      </c>
      <c r="B3" s="11" t="s">
        <v>17</v>
      </c>
      <c r="C3" s="7" t="s">
        <v>22</v>
      </c>
      <c r="D3" s="7">
        <v>331</v>
      </c>
      <c r="E3" s="8">
        <v>44492</v>
      </c>
      <c r="F3" s="2" t="s">
        <v>16</v>
      </c>
      <c r="G3" s="3">
        <v>335266531029</v>
      </c>
      <c r="H3" s="2">
        <v>25420</v>
      </c>
      <c r="I3" s="3">
        <v>48600</v>
      </c>
      <c r="J3" s="12">
        <f t="shared" ref="J3:J22" si="0">ROUNDUP((I3/1000),1)</f>
        <v>48.6</v>
      </c>
      <c r="K3" s="13">
        <f t="shared" ref="K3:K22" si="1">ROUND((7.9*1.95583*J3),2)</f>
        <v>750.92</v>
      </c>
      <c r="L3" s="13">
        <f t="shared" ref="L3:L22" si="2">ROUND((4.2*1.95583),2)</f>
        <v>8.2100000000000009</v>
      </c>
      <c r="M3" s="13">
        <f t="shared" ref="M3:M22" si="3">ROUND((8.4*1.95583),2)</f>
        <v>16.43</v>
      </c>
      <c r="N3" s="13">
        <f>ROUND((2*1.95583),2)</f>
        <v>3.91</v>
      </c>
      <c r="O3" s="13">
        <f t="shared" ref="O3:O22" si="4">ROUND(((SUM(K3:N3))*20/100),2)</f>
        <v>155.88999999999999</v>
      </c>
      <c r="P3" s="14">
        <f t="shared" ref="P3:P22" si="5">SUM(K3:O3)</f>
        <v>935.3599999999999</v>
      </c>
    </row>
    <row r="4" spans="1:16" outlineLevel="2" x14ac:dyDescent="0.25">
      <c r="A4" s="10">
        <v>2</v>
      </c>
      <c r="B4" s="11" t="s">
        <v>17</v>
      </c>
      <c r="C4" s="7" t="s">
        <v>22</v>
      </c>
      <c r="D4" s="7">
        <v>331</v>
      </c>
      <c r="E4" s="8">
        <v>44492</v>
      </c>
      <c r="F4" s="7" t="s">
        <v>16</v>
      </c>
      <c r="G4" s="3">
        <v>845266660289</v>
      </c>
      <c r="H4" s="2">
        <v>26880</v>
      </c>
      <c r="I4" s="3">
        <v>44700</v>
      </c>
      <c r="J4" s="12">
        <f t="shared" si="0"/>
        <v>44.7</v>
      </c>
      <c r="K4" s="13">
        <f t="shared" si="1"/>
        <v>690.66</v>
      </c>
      <c r="L4" s="13">
        <f t="shared" si="2"/>
        <v>8.2100000000000009</v>
      </c>
      <c r="M4" s="13">
        <f t="shared" si="3"/>
        <v>16.43</v>
      </c>
      <c r="N4" s="13"/>
      <c r="O4" s="13">
        <f t="shared" si="4"/>
        <v>143.06</v>
      </c>
      <c r="P4" s="14">
        <f t="shared" si="5"/>
        <v>858.3599999999999</v>
      </c>
    </row>
    <row r="5" spans="1:16" outlineLevel="2" x14ac:dyDescent="0.25">
      <c r="A5" s="10">
        <v>3</v>
      </c>
      <c r="B5" s="11" t="s">
        <v>17</v>
      </c>
      <c r="C5" s="7" t="s">
        <v>22</v>
      </c>
      <c r="D5" s="7">
        <v>331</v>
      </c>
      <c r="E5" s="8">
        <v>44492</v>
      </c>
      <c r="F5" s="7" t="s">
        <v>16</v>
      </c>
      <c r="G5" s="3">
        <v>845266660156</v>
      </c>
      <c r="H5" s="2">
        <v>26600</v>
      </c>
      <c r="I5" s="3">
        <v>37780</v>
      </c>
      <c r="J5" s="12">
        <f t="shared" si="0"/>
        <v>37.800000000000004</v>
      </c>
      <c r="K5" s="13">
        <f t="shared" si="1"/>
        <v>584.04999999999995</v>
      </c>
      <c r="L5" s="13">
        <f t="shared" si="2"/>
        <v>8.2100000000000009</v>
      </c>
      <c r="M5" s="13">
        <f t="shared" si="3"/>
        <v>16.43</v>
      </c>
      <c r="N5" s="13"/>
      <c r="O5" s="13">
        <f t="shared" si="4"/>
        <v>121.74</v>
      </c>
      <c r="P5" s="14">
        <f t="shared" si="5"/>
        <v>730.43</v>
      </c>
    </row>
    <row r="6" spans="1:16" outlineLevel="2" x14ac:dyDescent="0.25">
      <c r="A6" s="10">
        <v>4</v>
      </c>
      <c r="B6" s="11" t="s">
        <v>17</v>
      </c>
      <c r="C6" s="7" t="s">
        <v>22</v>
      </c>
      <c r="D6" s="7">
        <v>331</v>
      </c>
      <c r="E6" s="8">
        <v>44492</v>
      </c>
      <c r="F6" s="2" t="s">
        <v>16</v>
      </c>
      <c r="G6" s="3">
        <v>845266512308</v>
      </c>
      <c r="H6" s="2">
        <v>30780</v>
      </c>
      <c r="I6" s="3">
        <v>43700</v>
      </c>
      <c r="J6" s="12">
        <f t="shared" si="0"/>
        <v>43.7</v>
      </c>
      <c r="K6" s="13">
        <f t="shared" si="1"/>
        <v>675.21</v>
      </c>
      <c r="L6" s="13">
        <f t="shared" si="2"/>
        <v>8.2100000000000009</v>
      </c>
      <c r="M6" s="13">
        <f t="shared" si="3"/>
        <v>16.43</v>
      </c>
      <c r="N6" s="13"/>
      <c r="O6" s="13">
        <f t="shared" si="4"/>
        <v>139.97</v>
      </c>
      <c r="P6" s="14">
        <f t="shared" si="5"/>
        <v>839.82</v>
      </c>
    </row>
    <row r="7" spans="1:16" outlineLevel="2" x14ac:dyDescent="0.25">
      <c r="A7" s="10">
        <v>5</v>
      </c>
      <c r="B7" s="11" t="s">
        <v>17</v>
      </c>
      <c r="C7" s="7" t="s">
        <v>22</v>
      </c>
      <c r="D7" s="7">
        <v>331</v>
      </c>
      <c r="E7" s="8">
        <v>44492</v>
      </c>
      <c r="F7" s="7" t="s">
        <v>16</v>
      </c>
      <c r="G7" s="3">
        <v>845266660982</v>
      </c>
      <c r="H7" s="2">
        <v>28760</v>
      </c>
      <c r="I7" s="3">
        <v>44620</v>
      </c>
      <c r="J7" s="12">
        <f t="shared" si="0"/>
        <v>44.7</v>
      </c>
      <c r="K7" s="13">
        <f t="shared" si="1"/>
        <v>690.66</v>
      </c>
      <c r="L7" s="13">
        <f t="shared" si="2"/>
        <v>8.2100000000000009</v>
      </c>
      <c r="M7" s="13">
        <f t="shared" si="3"/>
        <v>16.43</v>
      </c>
      <c r="N7" s="13"/>
      <c r="O7" s="13">
        <f t="shared" si="4"/>
        <v>143.06</v>
      </c>
      <c r="P7" s="14">
        <f t="shared" si="5"/>
        <v>858.3599999999999</v>
      </c>
    </row>
    <row r="8" spans="1:16" outlineLevel="2" x14ac:dyDescent="0.25">
      <c r="A8" s="10">
        <v>6</v>
      </c>
      <c r="B8" s="11" t="s">
        <v>17</v>
      </c>
      <c r="C8" s="7" t="s">
        <v>22</v>
      </c>
      <c r="D8" s="7">
        <v>331</v>
      </c>
      <c r="E8" s="8">
        <v>44492</v>
      </c>
      <c r="F8" s="2" t="s">
        <v>16</v>
      </c>
      <c r="G8" s="3">
        <v>845266512852</v>
      </c>
      <c r="H8" s="2">
        <v>24600</v>
      </c>
      <c r="I8" s="3">
        <v>50300</v>
      </c>
      <c r="J8" s="12">
        <f t="shared" si="0"/>
        <v>50.3</v>
      </c>
      <c r="K8" s="13">
        <f t="shared" si="1"/>
        <v>777.19</v>
      </c>
      <c r="L8" s="13">
        <f t="shared" si="2"/>
        <v>8.2100000000000009</v>
      </c>
      <c r="M8" s="13">
        <f t="shared" si="3"/>
        <v>16.43</v>
      </c>
      <c r="N8" s="13"/>
      <c r="O8" s="13">
        <f t="shared" si="4"/>
        <v>160.37</v>
      </c>
      <c r="P8" s="14">
        <f t="shared" si="5"/>
        <v>962.2</v>
      </c>
    </row>
    <row r="9" spans="1:16" outlineLevel="2" x14ac:dyDescent="0.25">
      <c r="A9" s="10">
        <v>7</v>
      </c>
      <c r="B9" s="11" t="s">
        <v>17</v>
      </c>
      <c r="C9" s="7" t="s">
        <v>22</v>
      </c>
      <c r="D9" s="7">
        <v>331</v>
      </c>
      <c r="E9" s="8">
        <v>44492</v>
      </c>
      <c r="F9" s="7" t="s">
        <v>16</v>
      </c>
      <c r="G9" s="3">
        <v>845266513199</v>
      </c>
      <c r="H9" s="2">
        <v>29380</v>
      </c>
      <c r="I9" s="3">
        <v>44020</v>
      </c>
      <c r="J9" s="12">
        <f t="shared" si="0"/>
        <v>44.1</v>
      </c>
      <c r="K9" s="13">
        <f t="shared" si="1"/>
        <v>681.39</v>
      </c>
      <c r="L9" s="13">
        <f t="shared" si="2"/>
        <v>8.2100000000000009</v>
      </c>
      <c r="M9" s="13">
        <f t="shared" si="3"/>
        <v>16.43</v>
      </c>
      <c r="N9" s="13"/>
      <c r="O9" s="13">
        <f t="shared" si="4"/>
        <v>141.21</v>
      </c>
      <c r="P9" s="14">
        <f t="shared" si="5"/>
        <v>847.24</v>
      </c>
    </row>
    <row r="10" spans="1:16" outlineLevel="2" x14ac:dyDescent="0.25">
      <c r="A10" s="10">
        <v>8</v>
      </c>
      <c r="B10" s="11" t="s">
        <v>17</v>
      </c>
      <c r="C10" s="7" t="s">
        <v>22</v>
      </c>
      <c r="D10" s="7">
        <v>331</v>
      </c>
      <c r="E10" s="8">
        <v>44492</v>
      </c>
      <c r="F10" s="2" t="s">
        <v>16</v>
      </c>
      <c r="G10" s="3">
        <v>845266660032</v>
      </c>
      <c r="H10" s="2">
        <v>27880</v>
      </c>
      <c r="I10" s="3">
        <v>42840</v>
      </c>
      <c r="J10" s="12">
        <f t="shared" si="0"/>
        <v>42.9</v>
      </c>
      <c r="K10" s="13">
        <f t="shared" si="1"/>
        <v>662.85</v>
      </c>
      <c r="L10" s="13">
        <f t="shared" si="2"/>
        <v>8.2100000000000009</v>
      </c>
      <c r="M10" s="13">
        <f t="shared" si="3"/>
        <v>16.43</v>
      </c>
      <c r="N10" s="13"/>
      <c r="O10" s="13">
        <f t="shared" si="4"/>
        <v>137.5</v>
      </c>
      <c r="P10" s="14">
        <f t="shared" si="5"/>
        <v>824.99</v>
      </c>
    </row>
    <row r="11" spans="1:16" outlineLevel="2" x14ac:dyDescent="0.25">
      <c r="A11" s="10">
        <v>9</v>
      </c>
      <c r="B11" s="11" t="s">
        <v>17</v>
      </c>
      <c r="C11" s="7" t="s">
        <v>22</v>
      </c>
      <c r="D11" s="7">
        <v>331</v>
      </c>
      <c r="E11" s="8">
        <v>44492</v>
      </c>
      <c r="F11" s="7" t="s">
        <v>16</v>
      </c>
      <c r="G11" s="3">
        <v>335266530971</v>
      </c>
      <c r="H11" s="2">
        <v>23860</v>
      </c>
      <c r="I11" s="3">
        <v>51800</v>
      </c>
      <c r="J11" s="12">
        <f t="shared" si="0"/>
        <v>51.8</v>
      </c>
      <c r="K11" s="13">
        <f t="shared" si="1"/>
        <v>800.36</v>
      </c>
      <c r="L11" s="13">
        <f t="shared" si="2"/>
        <v>8.2100000000000009</v>
      </c>
      <c r="M11" s="13">
        <f t="shared" si="3"/>
        <v>16.43</v>
      </c>
      <c r="N11" s="13"/>
      <c r="O11" s="13">
        <f t="shared" si="4"/>
        <v>165</v>
      </c>
      <c r="P11" s="14">
        <f t="shared" si="5"/>
        <v>990</v>
      </c>
    </row>
    <row r="12" spans="1:16" outlineLevel="2" x14ac:dyDescent="0.25">
      <c r="A12" s="10">
        <v>10</v>
      </c>
      <c r="B12" s="11" t="s">
        <v>17</v>
      </c>
      <c r="C12" s="7" t="s">
        <v>22</v>
      </c>
      <c r="D12" s="7">
        <v>331</v>
      </c>
      <c r="E12" s="8">
        <v>44492</v>
      </c>
      <c r="F12" s="2" t="s">
        <v>16</v>
      </c>
      <c r="G12" s="3">
        <v>845266661063</v>
      </c>
      <c r="H12" s="2">
        <v>26660</v>
      </c>
      <c r="I12" s="3">
        <v>44340</v>
      </c>
      <c r="J12" s="12">
        <f t="shared" si="0"/>
        <v>44.4</v>
      </c>
      <c r="K12" s="13">
        <f t="shared" si="1"/>
        <v>686.03</v>
      </c>
      <c r="L12" s="13">
        <f t="shared" si="2"/>
        <v>8.2100000000000009</v>
      </c>
      <c r="M12" s="13">
        <f t="shared" si="3"/>
        <v>16.43</v>
      </c>
      <c r="N12" s="13"/>
      <c r="O12" s="13">
        <f t="shared" si="4"/>
        <v>142.13</v>
      </c>
      <c r="P12" s="14">
        <f t="shared" si="5"/>
        <v>852.8</v>
      </c>
    </row>
    <row r="13" spans="1:16" outlineLevel="2" x14ac:dyDescent="0.25">
      <c r="A13" s="10">
        <v>11</v>
      </c>
      <c r="B13" s="11" t="s">
        <v>17</v>
      </c>
      <c r="C13" s="7" t="s">
        <v>22</v>
      </c>
      <c r="D13" s="7">
        <v>331</v>
      </c>
      <c r="E13" s="8">
        <v>44492</v>
      </c>
      <c r="F13" s="7" t="s">
        <v>16</v>
      </c>
      <c r="G13" s="3">
        <v>845266512969</v>
      </c>
      <c r="H13" s="2">
        <v>24940</v>
      </c>
      <c r="I13" s="3">
        <v>44520</v>
      </c>
      <c r="J13" s="12">
        <f t="shared" si="0"/>
        <v>44.6</v>
      </c>
      <c r="K13" s="13">
        <f t="shared" si="1"/>
        <v>689.12</v>
      </c>
      <c r="L13" s="13">
        <f t="shared" si="2"/>
        <v>8.2100000000000009</v>
      </c>
      <c r="M13" s="13">
        <f t="shared" si="3"/>
        <v>16.43</v>
      </c>
      <c r="N13" s="13"/>
      <c r="O13" s="13">
        <f t="shared" si="4"/>
        <v>142.75</v>
      </c>
      <c r="P13" s="14">
        <f t="shared" si="5"/>
        <v>856.51</v>
      </c>
    </row>
    <row r="14" spans="1:16" outlineLevel="2" x14ac:dyDescent="0.25">
      <c r="A14" s="10">
        <v>12</v>
      </c>
      <c r="B14" s="11" t="s">
        <v>17</v>
      </c>
      <c r="C14" s="7" t="s">
        <v>22</v>
      </c>
      <c r="D14" s="7">
        <v>331</v>
      </c>
      <c r="E14" s="8">
        <v>44492</v>
      </c>
      <c r="F14" s="2" t="s">
        <v>16</v>
      </c>
      <c r="G14" s="3">
        <v>335266531052</v>
      </c>
      <c r="H14" s="2">
        <v>22840</v>
      </c>
      <c r="I14" s="3">
        <v>53900</v>
      </c>
      <c r="J14" s="12">
        <f t="shared" si="0"/>
        <v>53.9</v>
      </c>
      <c r="K14" s="13">
        <f t="shared" si="1"/>
        <v>832.81</v>
      </c>
      <c r="L14" s="13">
        <f t="shared" si="2"/>
        <v>8.2100000000000009</v>
      </c>
      <c r="M14" s="13">
        <f t="shared" si="3"/>
        <v>16.43</v>
      </c>
      <c r="N14" s="13"/>
      <c r="O14" s="13">
        <f t="shared" si="4"/>
        <v>171.49</v>
      </c>
      <c r="P14" s="14">
        <f t="shared" si="5"/>
        <v>1028.94</v>
      </c>
    </row>
    <row r="15" spans="1:16" outlineLevel="2" x14ac:dyDescent="0.25">
      <c r="A15" s="10">
        <v>13</v>
      </c>
      <c r="B15" s="11" t="s">
        <v>17</v>
      </c>
      <c r="C15" s="7" t="s">
        <v>22</v>
      </c>
      <c r="D15" s="7">
        <v>331</v>
      </c>
      <c r="E15" s="8">
        <v>44492</v>
      </c>
      <c r="F15" s="7" t="s">
        <v>16</v>
      </c>
      <c r="G15" s="3">
        <v>845266510377</v>
      </c>
      <c r="H15" s="2">
        <v>23780</v>
      </c>
      <c r="I15" s="3">
        <v>49680</v>
      </c>
      <c r="J15" s="12">
        <f t="shared" si="0"/>
        <v>49.7</v>
      </c>
      <c r="K15" s="13">
        <f t="shared" si="1"/>
        <v>767.92</v>
      </c>
      <c r="L15" s="13">
        <f t="shared" si="2"/>
        <v>8.2100000000000009</v>
      </c>
      <c r="M15" s="13">
        <f t="shared" si="3"/>
        <v>16.43</v>
      </c>
      <c r="N15" s="13"/>
      <c r="O15" s="13">
        <f t="shared" si="4"/>
        <v>158.51</v>
      </c>
      <c r="P15" s="14">
        <f t="shared" si="5"/>
        <v>951.06999999999994</v>
      </c>
    </row>
    <row r="16" spans="1:16" outlineLevel="2" x14ac:dyDescent="0.25">
      <c r="A16" s="10">
        <v>14</v>
      </c>
      <c r="B16" s="11" t="s">
        <v>17</v>
      </c>
      <c r="C16" s="7" t="s">
        <v>22</v>
      </c>
      <c r="D16" s="7">
        <v>331</v>
      </c>
      <c r="E16" s="8">
        <v>44492</v>
      </c>
      <c r="F16" s="2" t="s">
        <v>16</v>
      </c>
      <c r="G16" s="3">
        <v>845266512266</v>
      </c>
      <c r="H16" s="2">
        <v>24280</v>
      </c>
      <c r="I16" s="3">
        <v>46280</v>
      </c>
      <c r="J16" s="12">
        <f t="shared" si="0"/>
        <v>46.300000000000004</v>
      </c>
      <c r="K16" s="13">
        <f t="shared" si="1"/>
        <v>715.38</v>
      </c>
      <c r="L16" s="13">
        <f t="shared" si="2"/>
        <v>8.2100000000000009</v>
      </c>
      <c r="M16" s="13">
        <f t="shared" si="3"/>
        <v>16.43</v>
      </c>
      <c r="N16" s="13"/>
      <c r="O16" s="13">
        <f t="shared" si="4"/>
        <v>148</v>
      </c>
      <c r="P16" s="14">
        <f t="shared" si="5"/>
        <v>888.02</v>
      </c>
    </row>
    <row r="17" spans="1:16" outlineLevel="2" x14ac:dyDescent="0.25">
      <c r="A17" s="10">
        <v>15</v>
      </c>
      <c r="B17" s="11" t="s">
        <v>17</v>
      </c>
      <c r="C17" s="7" t="s">
        <v>22</v>
      </c>
      <c r="D17" s="7">
        <v>331</v>
      </c>
      <c r="E17" s="8">
        <v>44492</v>
      </c>
      <c r="F17" s="7" t="s">
        <v>16</v>
      </c>
      <c r="G17" s="3">
        <v>845266510898</v>
      </c>
      <c r="H17" s="2">
        <v>24880</v>
      </c>
      <c r="I17" s="3">
        <v>43780</v>
      </c>
      <c r="J17" s="12">
        <f t="shared" si="0"/>
        <v>43.800000000000004</v>
      </c>
      <c r="K17" s="13">
        <f t="shared" si="1"/>
        <v>676.76</v>
      </c>
      <c r="L17" s="13">
        <f t="shared" si="2"/>
        <v>8.2100000000000009</v>
      </c>
      <c r="M17" s="13">
        <f t="shared" si="3"/>
        <v>16.43</v>
      </c>
      <c r="N17" s="13"/>
      <c r="O17" s="13">
        <f t="shared" si="4"/>
        <v>140.28</v>
      </c>
      <c r="P17" s="14">
        <f t="shared" si="5"/>
        <v>841.68</v>
      </c>
    </row>
    <row r="18" spans="1:16" outlineLevel="2" x14ac:dyDescent="0.25">
      <c r="A18" s="10">
        <v>16</v>
      </c>
      <c r="B18" s="11" t="s">
        <v>17</v>
      </c>
      <c r="C18" s="7" t="s">
        <v>22</v>
      </c>
      <c r="D18" s="7">
        <v>331</v>
      </c>
      <c r="E18" s="8">
        <v>44492</v>
      </c>
      <c r="F18" s="2" t="s">
        <v>16</v>
      </c>
      <c r="G18" s="3">
        <v>845266510385</v>
      </c>
      <c r="H18" s="2">
        <v>24340</v>
      </c>
      <c r="I18" s="3">
        <v>50280</v>
      </c>
      <c r="J18" s="12">
        <f t="shared" si="0"/>
        <v>50.300000000000004</v>
      </c>
      <c r="K18" s="13">
        <f t="shared" si="1"/>
        <v>777.19</v>
      </c>
      <c r="L18" s="13">
        <f t="shared" si="2"/>
        <v>8.2100000000000009</v>
      </c>
      <c r="M18" s="13">
        <f t="shared" si="3"/>
        <v>16.43</v>
      </c>
      <c r="N18" s="13"/>
      <c r="O18" s="13">
        <f t="shared" si="4"/>
        <v>160.37</v>
      </c>
      <c r="P18" s="14">
        <f t="shared" si="5"/>
        <v>962.2</v>
      </c>
    </row>
    <row r="19" spans="1:16" outlineLevel="2" x14ac:dyDescent="0.25">
      <c r="A19" s="10">
        <v>17</v>
      </c>
      <c r="B19" s="11" t="s">
        <v>17</v>
      </c>
      <c r="C19" s="7" t="s">
        <v>22</v>
      </c>
      <c r="D19" s="7">
        <v>331</v>
      </c>
      <c r="E19" s="8">
        <v>44492</v>
      </c>
      <c r="F19" s="7" t="s">
        <v>16</v>
      </c>
      <c r="G19" s="3">
        <v>845266660446</v>
      </c>
      <c r="H19" s="2">
        <v>24260</v>
      </c>
      <c r="I19" s="3">
        <v>47000</v>
      </c>
      <c r="J19" s="12">
        <f t="shared" si="0"/>
        <v>47</v>
      </c>
      <c r="K19" s="13">
        <f t="shared" si="1"/>
        <v>726.2</v>
      </c>
      <c r="L19" s="13">
        <f t="shared" si="2"/>
        <v>8.2100000000000009</v>
      </c>
      <c r="M19" s="13">
        <f t="shared" si="3"/>
        <v>16.43</v>
      </c>
      <c r="N19" s="13"/>
      <c r="O19" s="13">
        <f t="shared" si="4"/>
        <v>150.16999999999999</v>
      </c>
      <c r="P19" s="14">
        <f t="shared" si="5"/>
        <v>901.01</v>
      </c>
    </row>
    <row r="20" spans="1:16" outlineLevel="2" x14ac:dyDescent="0.25">
      <c r="A20" s="10">
        <v>18</v>
      </c>
      <c r="B20" s="11" t="s">
        <v>17</v>
      </c>
      <c r="C20" s="7" t="s">
        <v>22</v>
      </c>
      <c r="D20" s="7">
        <v>331</v>
      </c>
      <c r="E20" s="8">
        <v>44492</v>
      </c>
      <c r="F20" s="2" t="s">
        <v>16</v>
      </c>
      <c r="G20" s="3">
        <v>845266510401</v>
      </c>
      <c r="H20" s="2">
        <v>24260</v>
      </c>
      <c r="I20" s="3">
        <v>47880</v>
      </c>
      <c r="J20" s="12">
        <f t="shared" si="0"/>
        <v>47.9</v>
      </c>
      <c r="K20" s="13">
        <f t="shared" si="1"/>
        <v>740.11</v>
      </c>
      <c r="L20" s="13">
        <f t="shared" si="2"/>
        <v>8.2100000000000009</v>
      </c>
      <c r="M20" s="13">
        <f t="shared" si="3"/>
        <v>16.43</v>
      </c>
      <c r="N20" s="13"/>
      <c r="O20" s="13">
        <f t="shared" si="4"/>
        <v>152.94999999999999</v>
      </c>
      <c r="P20" s="14">
        <f t="shared" si="5"/>
        <v>917.7</v>
      </c>
    </row>
    <row r="21" spans="1:16" outlineLevel="2" x14ac:dyDescent="0.25">
      <c r="A21" s="10">
        <v>19</v>
      </c>
      <c r="B21" s="11" t="s">
        <v>17</v>
      </c>
      <c r="C21" s="7" t="s">
        <v>22</v>
      </c>
      <c r="D21" s="7">
        <v>331</v>
      </c>
      <c r="E21" s="8">
        <v>44492</v>
      </c>
      <c r="F21" s="7" t="s">
        <v>16</v>
      </c>
      <c r="G21" s="3">
        <v>335266530856</v>
      </c>
      <c r="H21" s="2">
        <v>24040</v>
      </c>
      <c r="I21" s="3">
        <v>50880</v>
      </c>
      <c r="J21" s="12">
        <f t="shared" si="0"/>
        <v>50.9</v>
      </c>
      <c r="K21" s="13">
        <f t="shared" si="1"/>
        <v>786.46</v>
      </c>
      <c r="L21" s="13">
        <f t="shared" si="2"/>
        <v>8.2100000000000009</v>
      </c>
      <c r="M21" s="13">
        <f t="shared" si="3"/>
        <v>16.43</v>
      </c>
      <c r="N21" s="13"/>
      <c r="O21" s="13">
        <f t="shared" si="4"/>
        <v>162.22</v>
      </c>
      <c r="P21" s="14">
        <f t="shared" si="5"/>
        <v>973.32</v>
      </c>
    </row>
    <row r="22" spans="1:16" outlineLevel="2" x14ac:dyDescent="0.25">
      <c r="A22" s="10">
        <v>20</v>
      </c>
      <c r="B22" s="11" t="s">
        <v>17</v>
      </c>
      <c r="C22" s="7" t="s">
        <v>22</v>
      </c>
      <c r="D22" s="7">
        <v>331</v>
      </c>
      <c r="E22" s="8">
        <v>44492</v>
      </c>
      <c r="F22" s="2" t="s">
        <v>16</v>
      </c>
      <c r="G22" s="3">
        <v>845266510815</v>
      </c>
      <c r="H22" s="2">
        <v>23860</v>
      </c>
      <c r="I22" s="3">
        <v>50960</v>
      </c>
      <c r="J22" s="12">
        <f t="shared" si="0"/>
        <v>51</v>
      </c>
      <c r="K22" s="13">
        <f t="shared" si="1"/>
        <v>788</v>
      </c>
      <c r="L22" s="13">
        <f t="shared" si="2"/>
        <v>8.2100000000000009</v>
      </c>
      <c r="M22" s="13">
        <f t="shared" si="3"/>
        <v>16.43</v>
      </c>
      <c r="N22" s="13"/>
      <c r="O22" s="13">
        <f t="shared" si="4"/>
        <v>162.53</v>
      </c>
      <c r="P22" s="14">
        <f t="shared" si="5"/>
        <v>975.17</v>
      </c>
    </row>
    <row r="23" spans="1:16" outlineLevel="1" x14ac:dyDescent="0.25">
      <c r="A23" s="21"/>
      <c r="B23" s="22"/>
      <c r="C23" s="23"/>
      <c r="D23" s="29" t="s">
        <v>30</v>
      </c>
      <c r="E23" s="24"/>
      <c r="F23" s="25"/>
      <c r="G23" s="26">
        <v>20</v>
      </c>
      <c r="H23" s="25">
        <f t="shared" ref="H23:P23" si="6">SUBTOTAL(9,H3:H22)</f>
        <v>512300</v>
      </c>
      <c r="I23" s="26">
        <f t="shared" si="6"/>
        <v>937860</v>
      </c>
      <c r="J23" s="27">
        <f t="shared" si="6"/>
        <v>938.39999999999986</v>
      </c>
      <c r="K23" s="28">
        <f t="shared" si="6"/>
        <v>14499.27</v>
      </c>
      <c r="L23" s="28">
        <f t="shared" si="6"/>
        <v>164.2000000000001</v>
      </c>
      <c r="M23" s="28">
        <f t="shared" si="6"/>
        <v>328.60000000000008</v>
      </c>
      <c r="N23" s="28">
        <f t="shared" si="6"/>
        <v>3.91</v>
      </c>
      <c r="O23" s="28">
        <f t="shared" si="6"/>
        <v>2999.2000000000003</v>
      </c>
      <c r="P23" s="28">
        <f t="shared" si="6"/>
        <v>17995.18</v>
      </c>
    </row>
    <row r="24" spans="1:16" s="38" customFormat="1" x14ac:dyDescent="0.25">
      <c r="A24" s="31"/>
      <c r="B24" s="32"/>
      <c r="C24" s="30"/>
      <c r="D24" s="30" t="s">
        <v>26</v>
      </c>
      <c r="E24" s="33"/>
      <c r="F24" s="34"/>
      <c r="G24" s="35">
        <v>20</v>
      </c>
      <c r="H24" s="34">
        <f t="shared" ref="H24:P24" si="7">SUBTOTAL(9,H3:H22)</f>
        <v>512300</v>
      </c>
      <c r="I24" s="35">
        <f t="shared" si="7"/>
        <v>937860</v>
      </c>
      <c r="J24" s="36">
        <f t="shared" si="7"/>
        <v>938.39999999999986</v>
      </c>
      <c r="K24" s="37">
        <f t="shared" si="7"/>
        <v>14499.27</v>
      </c>
      <c r="L24" s="37">
        <f t="shared" si="7"/>
        <v>164.2000000000001</v>
      </c>
      <c r="M24" s="37">
        <f t="shared" si="7"/>
        <v>328.60000000000008</v>
      </c>
      <c r="N24" s="37">
        <f t="shared" si="7"/>
        <v>3.91</v>
      </c>
      <c r="O24" s="37">
        <f t="shared" si="7"/>
        <v>2999.2000000000003</v>
      </c>
      <c r="P24" s="37">
        <f t="shared" si="7"/>
        <v>17995.18</v>
      </c>
    </row>
    <row r="26" spans="1:16" x14ac:dyDescent="0.25">
      <c r="G26" s="18"/>
      <c r="H26" s="18"/>
      <c r="I26" s="18"/>
      <c r="J26" s="19"/>
      <c r="K26" s="18"/>
      <c r="L26" s="18"/>
      <c r="M26" s="18"/>
      <c r="N26" s="18"/>
      <c r="O26" s="18"/>
      <c r="P26" s="18"/>
    </row>
    <row r="27" spans="1:16" x14ac:dyDescent="0.25">
      <c r="C27" s="1" t="s">
        <v>18</v>
      </c>
      <c r="M27" s="1" t="s">
        <v>19</v>
      </c>
    </row>
    <row r="28" spans="1:16" x14ac:dyDescent="0.25">
      <c r="C28" s="20" t="s">
        <v>20</v>
      </c>
      <c r="E28" s="20"/>
      <c r="F28" s="20"/>
      <c r="G28" s="20"/>
      <c r="H28" s="20"/>
      <c r="I28" s="20"/>
      <c r="J28" s="20"/>
      <c r="K28" s="20"/>
      <c r="L28" s="20"/>
      <c r="M28" s="20" t="s">
        <v>21</v>
      </c>
      <c r="N28" s="20"/>
      <c r="O28" s="20"/>
      <c r="P28" s="20"/>
    </row>
  </sheetData>
  <autoFilter ref="A2:P2" xr:uid="{00000000-0009-0000-0000-000000000000}"/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>
    <oddFooter>&amp;R 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7F06-23AE-4C4A-94BA-9C8CB41D53CF}">
  <sheetPr>
    <pageSetUpPr fitToPage="1"/>
  </sheetPr>
  <dimension ref="A1:P41"/>
  <sheetViews>
    <sheetView tabSelected="1" topLeftCell="D1" zoomScale="130" zoomScaleNormal="130" workbookViewId="0">
      <selection activeCell="G35" sqref="G35"/>
    </sheetView>
  </sheetViews>
  <sheetFormatPr defaultRowHeight="15" outlineLevelRow="2" x14ac:dyDescent="0.25"/>
  <cols>
    <col min="1" max="1" width="4.28515625" style="16" customWidth="1"/>
    <col min="2" max="2" width="7.5703125" style="1" customWidth="1"/>
    <col min="3" max="3" width="7.85546875" style="17" customWidth="1"/>
    <col min="4" max="4" width="9.7109375" style="1" customWidth="1"/>
    <col min="5" max="5" width="9.140625" style="1" customWidth="1"/>
    <col min="6" max="6" width="8.5703125" style="1" customWidth="1"/>
    <col min="7" max="7" width="13.28515625" style="1" customWidth="1"/>
    <col min="8" max="9" width="7.42578125" style="1" customWidth="1"/>
    <col min="10" max="10" width="8.5703125" style="1" customWidth="1"/>
    <col min="11" max="11" width="9.28515625" style="1" customWidth="1"/>
    <col min="12" max="12" width="9.7109375" style="1" customWidth="1"/>
    <col min="13" max="13" width="10.42578125" style="1" customWidth="1"/>
    <col min="14" max="15" width="7.5703125" style="1" customWidth="1"/>
    <col min="16" max="16" width="10" style="1" customWidth="1"/>
    <col min="17" max="22" width="16.140625" customWidth="1"/>
  </cols>
  <sheetData>
    <row r="1" spans="1:16" ht="19.5" customHeight="1" thickBot="1" x14ac:dyDescent="0.3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63" customHeight="1" thickBot="1" x14ac:dyDescent="0.3">
      <c r="A2" s="4" t="s">
        <v>0</v>
      </c>
      <c r="B2" s="4" t="s">
        <v>1</v>
      </c>
      <c r="C2" s="4" t="s">
        <v>12</v>
      </c>
      <c r="D2" s="4" t="s">
        <v>4</v>
      </c>
      <c r="E2" s="5" t="s">
        <v>5</v>
      </c>
      <c r="F2" s="4" t="s">
        <v>6</v>
      </c>
      <c r="G2" s="6" t="s">
        <v>2</v>
      </c>
      <c r="H2" s="5" t="s">
        <v>7</v>
      </c>
      <c r="I2" s="4" t="s">
        <v>8</v>
      </c>
      <c r="J2" s="6" t="s">
        <v>9</v>
      </c>
      <c r="K2" s="4" t="s">
        <v>10</v>
      </c>
      <c r="L2" s="4" t="s">
        <v>13</v>
      </c>
      <c r="M2" s="6" t="s">
        <v>14</v>
      </c>
      <c r="N2" s="4" t="s">
        <v>15</v>
      </c>
      <c r="O2" s="4" t="s">
        <v>3</v>
      </c>
      <c r="P2" s="4" t="s">
        <v>11</v>
      </c>
    </row>
    <row r="3" spans="1:16" outlineLevel="2" x14ac:dyDescent="0.25">
      <c r="A3" s="10">
        <v>1</v>
      </c>
      <c r="B3" s="11" t="s">
        <v>17</v>
      </c>
      <c r="C3" s="7" t="s">
        <v>22</v>
      </c>
      <c r="D3" s="7">
        <v>346</v>
      </c>
      <c r="E3" s="8">
        <v>44499</v>
      </c>
      <c r="F3" s="7" t="s">
        <v>16</v>
      </c>
      <c r="G3" s="3">
        <v>335266508662</v>
      </c>
      <c r="H3" s="2">
        <v>22960</v>
      </c>
      <c r="I3" s="3">
        <v>54020</v>
      </c>
      <c r="J3" s="12">
        <f t="shared" ref="J3:J8" si="0">ROUNDUP((I3/1000),1)</f>
        <v>54.1</v>
      </c>
      <c r="K3" s="13">
        <f t="shared" ref="K3:K8" si="1">ROUND((7.9*1.95583*J3),2)</f>
        <v>835.9</v>
      </c>
      <c r="L3" s="13">
        <f t="shared" ref="L3:L8" si="2">ROUND((4.2*1.95583),2)</f>
        <v>8.2100000000000009</v>
      </c>
      <c r="M3" s="13">
        <f t="shared" ref="M3:M8" si="3">ROUND((8.4*1.95583),2)</f>
        <v>16.43</v>
      </c>
      <c r="N3" s="13">
        <f>ROUND((2*1.95583),2)</f>
        <v>3.91</v>
      </c>
      <c r="O3" s="13">
        <f t="shared" ref="O3:O7" si="4">ROUND(((SUM(K3:N3))*20/100),2)</f>
        <v>172.89</v>
      </c>
      <c r="P3" s="14">
        <f t="shared" ref="P3:P7" si="5">SUM(K3:O3)</f>
        <v>1037.3399999999999</v>
      </c>
    </row>
    <row r="4" spans="1:16" outlineLevel="2" x14ac:dyDescent="0.25">
      <c r="A4" s="10">
        <v>2</v>
      </c>
      <c r="B4" s="11" t="s">
        <v>17</v>
      </c>
      <c r="C4" s="7" t="s">
        <v>22</v>
      </c>
      <c r="D4" s="7">
        <v>346</v>
      </c>
      <c r="E4" s="8">
        <v>44499</v>
      </c>
      <c r="F4" s="2" t="s">
        <v>16</v>
      </c>
      <c r="G4" s="3">
        <v>845266510542</v>
      </c>
      <c r="H4" s="2">
        <v>22960</v>
      </c>
      <c r="I4" s="3">
        <v>50480</v>
      </c>
      <c r="J4" s="12">
        <f t="shared" si="0"/>
        <v>50.5</v>
      </c>
      <c r="K4" s="13">
        <f t="shared" si="1"/>
        <v>780.28</v>
      </c>
      <c r="L4" s="13">
        <f t="shared" si="2"/>
        <v>8.2100000000000009</v>
      </c>
      <c r="M4" s="13">
        <f t="shared" si="3"/>
        <v>16.43</v>
      </c>
      <c r="N4" s="13"/>
      <c r="O4" s="13">
        <f t="shared" si="4"/>
        <v>160.97999999999999</v>
      </c>
      <c r="P4" s="14">
        <f t="shared" si="5"/>
        <v>965.9</v>
      </c>
    </row>
    <row r="5" spans="1:16" outlineLevel="2" x14ac:dyDescent="0.25">
      <c r="A5" s="10">
        <v>3</v>
      </c>
      <c r="B5" s="11" t="s">
        <v>17</v>
      </c>
      <c r="C5" s="7" t="s">
        <v>22</v>
      </c>
      <c r="D5" s="7">
        <v>346</v>
      </c>
      <c r="E5" s="8">
        <v>44499</v>
      </c>
      <c r="F5" s="7" t="s">
        <v>16</v>
      </c>
      <c r="G5" s="3">
        <v>845266510666</v>
      </c>
      <c r="H5" s="2">
        <v>24560</v>
      </c>
      <c r="I5" s="3">
        <v>51480</v>
      </c>
      <c r="J5" s="12">
        <f t="shared" si="0"/>
        <v>51.5</v>
      </c>
      <c r="K5" s="13">
        <f t="shared" si="1"/>
        <v>795.73</v>
      </c>
      <c r="L5" s="13">
        <f t="shared" si="2"/>
        <v>8.2100000000000009</v>
      </c>
      <c r="M5" s="13">
        <f t="shared" si="3"/>
        <v>16.43</v>
      </c>
      <c r="N5" s="13"/>
      <c r="O5" s="13">
        <f t="shared" si="4"/>
        <v>164.07</v>
      </c>
      <c r="P5" s="14">
        <f t="shared" si="5"/>
        <v>984.44</v>
      </c>
    </row>
    <row r="6" spans="1:16" outlineLevel="2" x14ac:dyDescent="0.25">
      <c r="A6" s="10">
        <v>4</v>
      </c>
      <c r="B6" s="11" t="s">
        <v>17</v>
      </c>
      <c r="C6" s="7" t="s">
        <v>22</v>
      </c>
      <c r="D6" s="7">
        <v>346</v>
      </c>
      <c r="E6" s="8">
        <v>44499</v>
      </c>
      <c r="F6" s="2" t="s">
        <v>16</v>
      </c>
      <c r="G6" s="3">
        <v>845266512217</v>
      </c>
      <c r="H6" s="2">
        <v>24560</v>
      </c>
      <c r="I6" s="3">
        <v>48220</v>
      </c>
      <c r="J6" s="12">
        <f t="shared" si="0"/>
        <v>48.300000000000004</v>
      </c>
      <c r="K6" s="13">
        <f t="shared" si="1"/>
        <v>746.29</v>
      </c>
      <c r="L6" s="13">
        <f t="shared" si="2"/>
        <v>8.2100000000000009</v>
      </c>
      <c r="M6" s="13">
        <f t="shared" si="3"/>
        <v>16.43</v>
      </c>
      <c r="N6" s="13"/>
      <c r="O6" s="13">
        <f t="shared" si="4"/>
        <v>154.19</v>
      </c>
      <c r="P6" s="14">
        <f t="shared" si="5"/>
        <v>925.11999999999989</v>
      </c>
    </row>
    <row r="7" spans="1:16" outlineLevel="2" x14ac:dyDescent="0.25">
      <c r="A7" s="10">
        <v>5</v>
      </c>
      <c r="B7" s="11" t="s">
        <v>17</v>
      </c>
      <c r="C7" s="7" t="s">
        <v>22</v>
      </c>
      <c r="D7" s="7">
        <v>346</v>
      </c>
      <c r="E7" s="8">
        <v>44499</v>
      </c>
      <c r="F7" s="7" t="s">
        <v>16</v>
      </c>
      <c r="G7" s="3">
        <v>845266513124</v>
      </c>
      <c r="H7" s="2">
        <v>25700</v>
      </c>
      <c r="I7" s="3">
        <v>43020</v>
      </c>
      <c r="J7" s="12">
        <f t="shared" si="0"/>
        <v>43.1</v>
      </c>
      <c r="K7" s="13">
        <f t="shared" si="1"/>
        <v>665.94</v>
      </c>
      <c r="L7" s="13">
        <f t="shared" si="2"/>
        <v>8.2100000000000009</v>
      </c>
      <c r="M7" s="13">
        <f t="shared" si="3"/>
        <v>16.43</v>
      </c>
      <c r="N7" s="13"/>
      <c r="O7" s="13">
        <f t="shared" si="4"/>
        <v>138.12</v>
      </c>
      <c r="P7" s="14">
        <f t="shared" si="5"/>
        <v>828.7</v>
      </c>
    </row>
    <row r="8" spans="1:16" outlineLevel="2" x14ac:dyDescent="0.25">
      <c r="A8" s="10">
        <v>6</v>
      </c>
      <c r="B8" s="11" t="s">
        <v>17</v>
      </c>
      <c r="C8" s="7" t="s">
        <v>22</v>
      </c>
      <c r="D8" s="7">
        <v>346</v>
      </c>
      <c r="E8" s="8">
        <v>44499</v>
      </c>
      <c r="F8" s="2" t="s">
        <v>16</v>
      </c>
      <c r="G8" s="3">
        <v>845266660040</v>
      </c>
      <c r="H8" s="2">
        <v>26520</v>
      </c>
      <c r="I8" s="3">
        <v>42800</v>
      </c>
      <c r="J8" s="12">
        <f t="shared" si="0"/>
        <v>42.8</v>
      </c>
      <c r="K8" s="13">
        <f t="shared" si="1"/>
        <v>661.31</v>
      </c>
      <c r="L8" s="13">
        <f t="shared" si="2"/>
        <v>8.2100000000000009</v>
      </c>
      <c r="M8" s="13">
        <f t="shared" si="3"/>
        <v>16.43</v>
      </c>
      <c r="N8" s="13"/>
      <c r="O8" s="13">
        <f t="shared" ref="O8:O23" si="6">ROUND(((SUM(K8:N8))*20/100),2)</f>
        <v>137.19</v>
      </c>
      <c r="P8" s="14">
        <f t="shared" ref="P8:P15" si="7">SUM(K8:O8)</f>
        <v>823.13999999999987</v>
      </c>
    </row>
    <row r="9" spans="1:16" outlineLevel="2" x14ac:dyDescent="0.25">
      <c r="A9" s="10">
        <v>7</v>
      </c>
      <c r="B9" s="11" t="s">
        <v>17</v>
      </c>
      <c r="C9" s="7" t="s">
        <v>22</v>
      </c>
      <c r="D9" s="7">
        <v>346</v>
      </c>
      <c r="E9" s="8">
        <v>44499</v>
      </c>
      <c r="F9" s="7" t="s">
        <v>16</v>
      </c>
      <c r="G9" s="3">
        <v>845266660305</v>
      </c>
      <c r="H9" s="2">
        <v>23680</v>
      </c>
      <c r="I9" s="3">
        <v>44140</v>
      </c>
      <c r="J9" s="12">
        <f t="shared" ref="J9:J23" si="8">ROUNDUP((I9/1000),1)</f>
        <v>44.2</v>
      </c>
      <c r="K9" s="13">
        <f t="shared" ref="K9:K23" si="9">ROUND((7.9*1.95583*J9),2)</f>
        <v>682.94</v>
      </c>
      <c r="L9" s="13">
        <f t="shared" ref="L9:L23" si="10">ROUND((4.2*1.95583),2)</f>
        <v>8.2100000000000009</v>
      </c>
      <c r="M9" s="13">
        <f t="shared" ref="M9:M23" si="11">ROUND((8.4*1.95583),2)</f>
        <v>16.43</v>
      </c>
      <c r="N9" s="13"/>
      <c r="O9" s="13">
        <f t="shared" si="6"/>
        <v>141.52000000000001</v>
      </c>
      <c r="P9" s="14">
        <f t="shared" si="7"/>
        <v>849.1</v>
      </c>
    </row>
    <row r="10" spans="1:16" outlineLevel="2" x14ac:dyDescent="0.25">
      <c r="A10" s="10">
        <v>8</v>
      </c>
      <c r="B10" s="11" t="s">
        <v>17</v>
      </c>
      <c r="C10" s="7" t="s">
        <v>22</v>
      </c>
      <c r="D10" s="7">
        <v>346</v>
      </c>
      <c r="E10" s="8">
        <v>44499</v>
      </c>
      <c r="F10" s="2" t="s">
        <v>16</v>
      </c>
      <c r="G10" s="3">
        <v>335266531078</v>
      </c>
      <c r="H10" s="2">
        <v>23940</v>
      </c>
      <c r="I10" s="3">
        <v>50740</v>
      </c>
      <c r="J10" s="12">
        <f t="shared" si="8"/>
        <v>50.800000000000004</v>
      </c>
      <c r="K10" s="13">
        <f t="shared" si="9"/>
        <v>784.91</v>
      </c>
      <c r="L10" s="13">
        <f t="shared" si="10"/>
        <v>8.2100000000000009</v>
      </c>
      <c r="M10" s="13">
        <f t="shared" si="11"/>
        <v>16.43</v>
      </c>
      <c r="N10" s="13"/>
      <c r="O10" s="13">
        <f t="shared" si="6"/>
        <v>161.91</v>
      </c>
      <c r="P10" s="14">
        <f t="shared" si="7"/>
        <v>971.45999999999992</v>
      </c>
    </row>
    <row r="11" spans="1:16" outlineLevel="2" x14ac:dyDescent="0.25">
      <c r="A11" s="10">
        <v>9</v>
      </c>
      <c r="B11" s="11" t="s">
        <v>17</v>
      </c>
      <c r="C11" s="7" t="s">
        <v>22</v>
      </c>
      <c r="D11" s="7">
        <v>346</v>
      </c>
      <c r="E11" s="8">
        <v>44499</v>
      </c>
      <c r="F11" s="7" t="s">
        <v>16</v>
      </c>
      <c r="G11" s="3">
        <v>845266512324</v>
      </c>
      <c r="H11" s="2">
        <v>24400</v>
      </c>
      <c r="I11" s="3">
        <v>45540</v>
      </c>
      <c r="J11" s="12">
        <f t="shared" si="8"/>
        <v>45.6</v>
      </c>
      <c r="K11" s="13">
        <f t="shared" si="9"/>
        <v>704.57</v>
      </c>
      <c r="L11" s="13">
        <f t="shared" si="10"/>
        <v>8.2100000000000009</v>
      </c>
      <c r="M11" s="13">
        <f t="shared" si="11"/>
        <v>16.43</v>
      </c>
      <c r="N11" s="13"/>
      <c r="O11" s="13">
        <f t="shared" si="6"/>
        <v>145.84</v>
      </c>
      <c r="P11" s="14">
        <f t="shared" si="7"/>
        <v>875.05000000000007</v>
      </c>
    </row>
    <row r="12" spans="1:16" outlineLevel="2" x14ac:dyDescent="0.25">
      <c r="A12" s="10">
        <v>10</v>
      </c>
      <c r="B12" s="11" t="s">
        <v>17</v>
      </c>
      <c r="C12" s="7" t="s">
        <v>22</v>
      </c>
      <c r="D12" s="7">
        <v>346</v>
      </c>
      <c r="E12" s="8">
        <v>44499</v>
      </c>
      <c r="F12" s="2" t="s">
        <v>16</v>
      </c>
      <c r="G12" s="3">
        <v>845266660891</v>
      </c>
      <c r="H12" s="2">
        <v>25820</v>
      </c>
      <c r="I12" s="3">
        <v>45900</v>
      </c>
      <c r="J12" s="12">
        <f t="shared" si="8"/>
        <v>45.9</v>
      </c>
      <c r="K12" s="13">
        <f t="shared" si="9"/>
        <v>709.2</v>
      </c>
      <c r="L12" s="13">
        <f t="shared" si="10"/>
        <v>8.2100000000000009</v>
      </c>
      <c r="M12" s="13">
        <f t="shared" si="11"/>
        <v>16.43</v>
      </c>
      <c r="N12" s="13"/>
      <c r="O12" s="13">
        <f t="shared" si="6"/>
        <v>146.77000000000001</v>
      </c>
      <c r="P12" s="14">
        <f t="shared" si="7"/>
        <v>880.61</v>
      </c>
    </row>
    <row r="13" spans="1:16" outlineLevel="2" x14ac:dyDescent="0.25">
      <c r="A13" s="10">
        <v>11</v>
      </c>
      <c r="B13" s="11" t="s">
        <v>17</v>
      </c>
      <c r="C13" s="7" t="s">
        <v>22</v>
      </c>
      <c r="D13" s="7">
        <v>346</v>
      </c>
      <c r="E13" s="8">
        <v>44499</v>
      </c>
      <c r="F13" s="7" t="s">
        <v>16</v>
      </c>
      <c r="G13" s="3">
        <v>845266660644</v>
      </c>
      <c r="H13" s="2">
        <v>25000</v>
      </c>
      <c r="I13" s="3">
        <v>46680</v>
      </c>
      <c r="J13" s="12">
        <f t="shared" si="8"/>
        <v>46.7</v>
      </c>
      <c r="K13" s="13">
        <f t="shared" si="9"/>
        <v>721.56</v>
      </c>
      <c r="L13" s="13">
        <f t="shared" si="10"/>
        <v>8.2100000000000009</v>
      </c>
      <c r="M13" s="13">
        <f t="shared" si="11"/>
        <v>16.43</v>
      </c>
      <c r="N13" s="13"/>
      <c r="O13" s="13">
        <f t="shared" si="6"/>
        <v>149.24</v>
      </c>
      <c r="P13" s="14">
        <f t="shared" si="7"/>
        <v>895.43999999999994</v>
      </c>
    </row>
    <row r="14" spans="1:16" outlineLevel="2" x14ac:dyDescent="0.25">
      <c r="A14" s="10">
        <v>12</v>
      </c>
      <c r="B14" s="11" t="s">
        <v>17</v>
      </c>
      <c r="C14" s="7" t="s">
        <v>22</v>
      </c>
      <c r="D14" s="7">
        <v>346</v>
      </c>
      <c r="E14" s="8">
        <v>44499</v>
      </c>
      <c r="F14" s="2" t="s">
        <v>16</v>
      </c>
      <c r="G14" s="3">
        <v>845266512563</v>
      </c>
      <c r="H14" s="2">
        <v>25260</v>
      </c>
      <c r="I14" s="3">
        <v>41720</v>
      </c>
      <c r="J14" s="12">
        <f t="shared" si="8"/>
        <v>41.800000000000004</v>
      </c>
      <c r="K14" s="13">
        <f t="shared" si="9"/>
        <v>645.85</v>
      </c>
      <c r="L14" s="13">
        <f t="shared" si="10"/>
        <v>8.2100000000000009</v>
      </c>
      <c r="M14" s="13">
        <f t="shared" si="11"/>
        <v>16.43</v>
      </c>
      <c r="N14" s="13"/>
      <c r="O14" s="13">
        <f t="shared" si="6"/>
        <v>134.1</v>
      </c>
      <c r="P14" s="14">
        <f t="shared" si="7"/>
        <v>804.59</v>
      </c>
    </row>
    <row r="15" spans="1:16" outlineLevel="2" x14ac:dyDescent="0.25">
      <c r="A15" s="10">
        <v>13</v>
      </c>
      <c r="B15" s="11" t="s">
        <v>17</v>
      </c>
      <c r="C15" s="7" t="s">
        <v>22</v>
      </c>
      <c r="D15" s="7">
        <v>346</v>
      </c>
      <c r="E15" s="8">
        <v>44499</v>
      </c>
      <c r="F15" s="7" t="s">
        <v>16</v>
      </c>
      <c r="G15" s="3">
        <v>845266661170</v>
      </c>
      <c r="H15" s="2">
        <v>24460</v>
      </c>
      <c r="I15" s="3">
        <v>44440</v>
      </c>
      <c r="J15" s="12">
        <f t="shared" si="8"/>
        <v>44.5</v>
      </c>
      <c r="K15" s="13">
        <f t="shared" si="9"/>
        <v>687.57</v>
      </c>
      <c r="L15" s="13">
        <f t="shared" si="10"/>
        <v>8.2100000000000009</v>
      </c>
      <c r="M15" s="13">
        <f t="shared" si="11"/>
        <v>16.43</v>
      </c>
      <c r="N15" s="13"/>
      <c r="O15" s="13">
        <f t="shared" si="6"/>
        <v>142.44</v>
      </c>
      <c r="P15" s="14">
        <f t="shared" si="7"/>
        <v>854.65000000000009</v>
      </c>
    </row>
    <row r="16" spans="1:16" outlineLevel="2" x14ac:dyDescent="0.25">
      <c r="A16" s="10">
        <v>14</v>
      </c>
      <c r="B16" s="11" t="s">
        <v>17</v>
      </c>
      <c r="C16" s="7" t="s">
        <v>22</v>
      </c>
      <c r="D16" s="7">
        <v>346</v>
      </c>
      <c r="E16" s="8">
        <v>44499</v>
      </c>
      <c r="F16" s="2" t="s">
        <v>16</v>
      </c>
      <c r="G16" s="3">
        <v>845266660768</v>
      </c>
      <c r="H16" s="2">
        <v>24460</v>
      </c>
      <c r="I16" s="3">
        <v>44060</v>
      </c>
      <c r="J16" s="12">
        <f t="shared" si="8"/>
        <v>44.1</v>
      </c>
      <c r="K16" s="13">
        <f t="shared" si="9"/>
        <v>681.39</v>
      </c>
      <c r="L16" s="13">
        <f t="shared" si="10"/>
        <v>8.2100000000000009</v>
      </c>
      <c r="M16" s="13">
        <f t="shared" si="11"/>
        <v>16.43</v>
      </c>
      <c r="N16" s="13"/>
      <c r="O16" s="13">
        <f t="shared" si="6"/>
        <v>141.21</v>
      </c>
      <c r="P16" s="14">
        <f t="shared" ref="P16:P20" si="12">SUM(K16:O16)</f>
        <v>847.24</v>
      </c>
    </row>
    <row r="17" spans="1:16" outlineLevel="2" x14ac:dyDescent="0.25">
      <c r="A17" s="10">
        <v>15</v>
      </c>
      <c r="B17" s="11" t="s">
        <v>17</v>
      </c>
      <c r="C17" s="7" t="s">
        <v>22</v>
      </c>
      <c r="D17" s="7">
        <v>346</v>
      </c>
      <c r="E17" s="8">
        <v>44499</v>
      </c>
      <c r="F17" s="7" t="s">
        <v>16</v>
      </c>
      <c r="G17" s="3">
        <v>845266512209</v>
      </c>
      <c r="H17" s="2">
        <v>24240</v>
      </c>
      <c r="I17" s="3">
        <v>43400</v>
      </c>
      <c r="J17" s="12">
        <f t="shared" si="8"/>
        <v>43.4</v>
      </c>
      <c r="K17" s="13">
        <f t="shared" si="9"/>
        <v>670.58</v>
      </c>
      <c r="L17" s="13">
        <f t="shared" si="10"/>
        <v>8.2100000000000009</v>
      </c>
      <c r="M17" s="13">
        <f t="shared" si="11"/>
        <v>16.43</v>
      </c>
      <c r="N17" s="13"/>
      <c r="O17" s="13">
        <f t="shared" si="6"/>
        <v>139.04</v>
      </c>
      <c r="P17" s="14">
        <f t="shared" si="12"/>
        <v>834.26</v>
      </c>
    </row>
    <row r="18" spans="1:16" outlineLevel="2" x14ac:dyDescent="0.25">
      <c r="A18" s="10">
        <v>16</v>
      </c>
      <c r="B18" s="11" t="s">
        <v>17</v>
      </c>
      <c r="C18" s="7" t="s">
        <v>22</v>
      </c>
      <c r="D18" s="7">
        <v>346</v>
      </c>
      <c r="E18" s="8">
        <v>44499</v>
      </c>
      <c r="F18" s="2" t="s">
        <v>16</v>
      </c>
      <c r="G18" s="3">
        <v>845266510724</v>
      </c>
      <c r="H18" s="2">
        <v>24240</v>
      </c>
      <c r="I18" s="3">
        <v>42760</v>
      </c>
      <c r="J18" s="12">
        <f t="shared" si="8"/>
        <v>42.800000000000004</v>
      </c>
      <c r="K18" s="13">
        <f t="shared" si="9"/>
        <v>661.31</v>
      </c>
      <c r="L18" s="13">
        <f t="shared" si="10"/>
        <v>8.2100000000000009</v>
      </c>
      <c r="M18" s="13">
        <f t="shared" si="11"/>
        <v>16.43</v>
      </c>
      <c r="N18" s="13"/>
      <c r="O18" s="13">
        <f t="shared" si="6"/>
        <v>137.19</v>
      </c>
      <c r="P18" s="14">
        <f t="shared" si="12"/>
        <v>823.13999999999987</v>
      </c>
    </row>
    <row r="19" spans="1:16" outlineLevel="2" x14ac:dyDescent="0.25">
      <c r="A19" s="10">
        <v>17</v>
      </c>
      <c r="B19" s="11" t="s">
        <v>17</v>
      </c>
      <c r="C19" s="7" t="s">
        <v>22</v>
      </c>
      <c r="D19" s="7">
        <v>346</v>
      </c>
      <c r="E19" s="8">
        <v>44499</v>
      </c>
      <c r="F19" s="7" t="s">
        <v>16</v>
      </c>
      <c r="G19" s="3">
        <v>845266660925</v>
      </c>
      <c r="H19" s="2">
        <v>23620</v>
      </c>
      <c r="I19" s="3">
        <v>46400</v>
      </c>
      <c r="J19" s="12">
        <f t="shared" si="8"/>
        <v>46.4</v>
      </c>
      <c r="K19" s="13">
        <f t="shared" si="9"/>
        <v>716.93</v>
      </c>
      <c r="L19" s="13">
        <f t="shared" si="10"/>
        <v>8.2100000000000009</v>
      </c>
      <c r="M19" s="13">
        <f t="shared" si="11"/>
        <v>16.43</v>
      </c>
      <c r="N19" s="13"/>
      <c r="O19" s="13">
        <f t="shared" si="6"/>
        <v>148.31</v>
      </c>
      <c r="P19" s="14">
        <f t="shared" si="12"/>
        <v>889.87999999999988</v>
      </c>
    </row>
    <row r="20" spans="1:16" outlineLevel="2" x14ac:dyDescent="0.25">
      <c r="A20" s="10">
        <v>18</v>
      </c>
      <c r="B20" s="11" t="s">
        <v>17</v>
      </c>
      <c r="C20" s="7" t="s">
        <v>22</v>
      </c>
      <c r="D20" s="7">
        <v>346</v>
      </c>
      <c r="E20" s="8">
        <v>44499</v>
      </c>
      <c r="F20" s="2" t="s">
        <v>16</v>
      </c>
      <c r="G20" s="3">
        <v>335266576305</v>
      </c>
      <c r="H20" s="2">
        <v>26540</v>
      </c>
      <c r="I20" s="3">
        <v>47260</v>
      </c>
      <c r="J20" s="12">
        <f t="shared" si="8"/>
        <v>47.300000000000004</v>
      </c>
      <c r="K20" s="13">
        <f t="shared" si="9"/>
        <v>730.83</v>
      </c>
      <c r="L20" s="13">
        <f t="shared" si="10"/>
        <v>8.2100000000000009</v>
      </c>
      <c r="M20" s="13">
        <f t="shared" si="11"/>
        <v>16.43</v>
      </c>
      <c r="N20" s="13"/>
      <c r="O20" s="13">
        <f t="shared" si="6"/>
        <v>151.09</v>
      </c>
      <c r="P20" s="14">
        <f t="shared" si="12"/>
        <v>906.56000000000006</v>
      </c>
    </row>
    <row r="21" spans="1:16" outlineLevel="2" x14ac:dyDescent="0.25">
      <c r="A21" s="10">
        <v>19</v>
      </c>
      <c r="B21" s="11" t="s">
        <v>17</v>
      </c>
      <c r="C21" s="7" t="s">
        <v>22</v>
      </c>
      <c r="D21" s="7">
        <v>346</v>
      </c>
      <c r="E21" s="8">
        <v>44499</v>
      </c>
      <c r="F21" s="7" t="s">
        <v>16</v>
      </c>
      <c r="G21" s="3">
        <v>845266510864</v>
      </c>
      <c r="H21" s="2">
        <v>23720</v>
      </c>
      <c r="I21" s="3">
        <v>47320</v>
      </c>
      <c r="J21" s="12">
        <f t="shared" si="8"/>
        <v>47.4</v>
      </c>
      <c r="K21" s="13">
        <f t="shared" si="9"/>
        <v>732.38</v>
      </c>
      <c r="L21" s="13">
        <f t="shared" si="10"/>
        <v>8.2100000000000009</v>
      </c>
      <c r="M21" s="13">
        <f t="shared" si="11"/>
        <v>16.43</v>
      </c>
      <c r="N21" s="13"/>
      <c r="O21" s="13">
        <f t="shared" si="6"/>
        <v>151.4</v>
      </c>
      <c r="P21" s="14">
        <f t="shared" ref="P21:P23" si="13">SUM(K21:O21)</f>
        <v>908.42</v>
      </c>
    </row>
    <row r="22" spans="1:16" outlineLevel="2" x14ac:dyDescent="0.25">
      <c r="A22" s="10">
        <v>20</v>
      </c>
      <c r="B22" s="11" t="s">
        <v>17</v>
      </c>
      <c r="C22" s="7" t="s">
        <v>22</v>
      </c>
      <c r="D22" s="7">
        <v>346</v>
      </c>
      <c r="E22" s="8">
        <v>44499</v>
      </c>
      <c r="F22" s="2" t="s">
        <v>16</v>
      </c>
      <c r="G22" s="3">
        <v>845266660503</v>
      </c>
      <c r="H22" s="2">
        <v>23980</v>
      </c>
      <c r="I22" s="3">
        <v>46820</v>
      </c>
      <c r="J22" s="12">
        <f t="shared" si="8"/>
        <v>46.9</v>
      </c>
      <c r="K22" s="13">
        <f t="shared" si="9"/>
        <v>724.65</v>
      </c>
      <c r="L22" s="13">
        <f t="shared" si="10"/>
        <v>8.2100000000000009</v>
      </c>
      <c r="M22" s="13">
        <f t="shared" si="11"/>
        <v>16.43</v>
      </c>
      <c r="N22" s="13"/>
      <c r="O22" s="13">
        <f t="shared" si="6"/>
        <v>149.86000000000001</v>
      </c>
      <c r="P22" s="14">
        <f t="shared" si="13"/>
        <v>899.15</v>
      </c>
    </row>
    <row r="23" spans="1:16" outlineLevel="2" x14ac:dyDescent="0.25">
      <c r="A23" s="10">
        <v>21</v>
      </c>
      <c r="B23" s="11" t="s">
        <v>17</v>
      </c>
      <c r="C23" s="7" t="s">
        <v>22</v>
      </c>
      <c r="D23" s="7">
        <v>346</v>
      </c>
      <c r="E23" s="8">
        <v>44499</v>
      </c>
      <c r="F23" s="7" t="s">
        <v>16</v>
      </c>
      <c r="G23" s="3">
        <v>845266512589</v>
      </c>
      <c r="H23" s="2">
        <v>24000</v>
      </c>
      <c r="I23" s="3">
        <v>45500</v>
      </c>
      <c r="J23" s="12">
        <f t="shared" si="8"/>
        <v>45.5</v>
      </c>
      <c r="K23" s="13">
        <f t="shared" si="9"/>
        <v>703.02</v>
      </c>
      <c r="L23" s="13">
        <f t="shared" si="10"/>
        <v>8.2100000000000009</v>
      </c>
      <c r="M23" s="13">
        <f t="shared" si="11"/>
        <v>16.43</v>
      </c>
      <c r="N23" s="13"/>
      <c r="O23" s="13">
        <f t="shared" si="6"/>
        <v>145.53</v>
      </c>
      <c r="P23" s="14">
        <f t="shared" si="13"/>
        <v>873.18999999999994</v>
      </c>
    </row>
    <row r="24" spans="1:16" outlineLevel="1" x14ac:dyDescent="0.25">
      <c r="A24" s="21"/>
      <c r="B24" s="22"/>
      <c r="C24" s="23"/>
      <c r="D24" s="29" t="s">
        <v>32</v>
      </c>
      <c r="E24" s="24"/>
      <c r="F24" s="23"/>
      <c r="G24" s="26">
        <v>21</v>
      </c>
      <c r="H24" s="25">
        <f t="shared" ref="H24:P24" si="14">SUBTOTAL(9,H3:H23)</f>
        <v>514620</v>
      </c>
      <c r="I24" s="26">
        <f t="shared" si="14"/>
        <v>972700</v>
      </c>
      <c r="J24" s="27">
        <f t="shared" si="14"/>
        <v>973.5999999999998</v>
      </c>
      <c r="K24" s="28">
        <f t="shared" si="14"/>
        <v>15043.139999999998</v>
      </c>
      <c r="L24" s="28">
        <f t="shared" si="14"/>
        <v>172.41000000000011</v>
      </c>
      <c r="M24" s="28">
        <f t="shared" si="14"/>
        <v>345.03000000000009</v>
      </c>
      <c r="N24" s="28">
        <f t="shared" si="14"/>
        <v>3.91</v>
      </c>
      <c r="O24" s="28">
        <f t="shared" si="14"/>
        <v>3112.8900000000003</v>
      </c>
      <c r="P24" s="28">
        <f t="shared" si="14"/>
        <v>18677.379999999997</v>
      </c>
    </row>
    <row r="25" spans="1:16" s="38" customFormat="1" x14ac:dyDescent="0.25">
      <c r="A25" s="31"/>
      <c r="B25" s="32"/>
      <c r="C25" s="30"/>
      <c r="D25" s="30" t="s">
        <v>26</v>
      </c>
      <c r="E25" s="33"/>
      <c r="F25" s="30"/>
      <c r="G25" s="35">
        <v>21</v>
      </c>
      <c r="H25" s="34">
        <f t="shared" ref="H25:P25" si="15">SUBTOTAL(9,H3:H23)</f>
        <v>514620</v>
      </c>
      <c r="I25" s="35">
        <f t="shared" si="15"/>
        <v>972700</v>
      </c>
      <c r="J25" s="36">
        <f t="shared" si="15"/>
        <v>973.5999999999998</v>
      </c>
      <c r="K25" s="37">
        <f t="shared" si="15"/>
        <v>15043.139999999998</v>
      </c>
      <c r="L25" s="37">
        <f t="shared" si="15"/>
        <v>172.41000000000011</v>
      </c>
      <c r="M25" s="37">
        <f t="shared" si="15"/>
        <v>345.03000000000009</v>
      </c>
      <c r="N25" s="37">
        <f t="shared" si="15"/>
        <v>3.91</v>
      </c>
      <c r="O25" s="37">
        <f t="shared" si="15"/>
        <v>3112.8900000000003</v>
      </c>
      <c r="P25" s="37">
        <f t="shared" si="15"/>
        <v>18677.379999999997</v>
      </c>
    </row>
    <row r="27" spans="1:16" x14ac:dyDescent="0.25">
      <c r="G27" s="18"/>
      <c r="H27" s="18"/>
      <c r="I27" s="18"/>
      <c r="J27" s="19"/>
      <c r="K27" s="18"/>
      <c r="L27" s="18"/>
      <c r="M27" s="18"/>
      <c r="N27" s="18"/>
      <c r="O27" s="18"/>
      <c r="P27" s="18"/>
    </row>
    <row r="28" spans="1:16" x14ac:dyDescent="0.25">
      <c r="C28" s="1" t="s">
        <v>18</v>
      </c>
      <c r="M28" s="1" t="s">
        <v>19</v>
      </c>
    </row>
    <row r="29" spans="1:16" x14ac:dyDescent="0.25">
      <c r="C29" s="20" t="s">
        <v>20</v>
      </c>
      <c r="E29" s="20"/>
      <c r="F29" s="20"/>
      <c r="G29" s="20"/>
      <c r="H29" s="20"/>
      <c r="I29" s="20"/>
      <c r="J29" s="20"/>
      <c r="K29" s="20"/>
      <c r="L29" s="20"/>
      <c r="M29" s="20" t="s">
        <v>21</v>
      </c>
      <c r="N29" s="20"/>
      <c r="O29" s="20"/>
      <c r="P29" s="20"/>
    </row>
    <row r="35" spans="7:16" x14ac:dyDescent="0.25">
      <c r="G35"/>
      <c r="H35"/>
      <c r="I35"/>
      <c r="J35"/>
      <c r="K35"/>
      <c r="L35"/>
      <c r="M35"/>
      <c r="N35"/>
      <c r="O35"/>
      <c r="P35"/>
    </row>
    <row r="36" spans="7:16" x14ac:dyDescent="0.25">
      <c r="G36"/>
      <c r="H36"/>
      <c r="I36"/>
      <c r="J36"/>
      <c r="K36"/>
      <c r="L36"/>
      <c r="M36"/>
      <c r="N36"/>
      <c r="O36"/>
      <c r="P36"/>
    </row>
    <row r="37" spans="7:16" x14ac:dyDescent="0.25">
      <c r="G37"/>
      <c r="H37"/>
      <c r="I37"/>
      <c r="J37"/>
      <c r="K37"/>
      <c r="L37"/>
      <c r="M37"/>
      <c r="N37"/>
      <c r="O37"/>
      <c r="P37"/>
    </row>
    <row r="38" spans="7:16" x14ac:dyDescent="0.25">
      <c r="G38"/>
      <c r="H38"/>
      <c r="I38"/>
      <c r="J38"/>
      <c r="K38"/>
      <c r="L38"/>
      <c r="M38"/>
      <c r="N38"/>
      <c r="O38"/>
      <c r="P38"/>
    </row>
    <row r="39" spans="7:16" x14ac:dyDescent="0.25">
      <c r="G39"/>
      <c r="H39"/>
      <c r="I39"/>
      <c r="J39"/>
      <c r="K39"/>
      <c r="L39"/>
      <c r="M39"/>
      <c r="N39"/>
      <c r="O39"/>
      <c r="P39"/>
    </row>
    <row r="40" spans="7:16" x14ac:dyDescent="0.25">
      <c r="G40"/>
      <c r="H40"/>
      <c r="I40"/>
      <c r="J40"/>
      <c r="K40"/>
      <c r="L40"/>
      <c r="M40"/>
      <c r="N40"/>
      <c r="O40"/>
      <c r="P40"/>
    </row>
    <row r="41" spans="7:16" x14ac:dyDescent="0.25">
      <c r="G41"/>
      <c r="H41"/>
      <c r="I41"/>
      <c r="J41"/>
      <c r="K41"/>
      <c r="L41"/>
      <c r="M41"/>
      <c r="N41"/>
      <c r="O41"/>
      <c r="P41"/>
    </row>
  </sheetData>
  <autoFilter ref="A2:P2" xr:uid="{00000000-0009-0000-0000-000000000000}"/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>
    <oddFooter>&amp;R 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Лн-Прр-2021-35-10-общо</vt:lpstr>
      <vt:lpstr>Лн-Прр-2021-35-10-01</vt:lpstr>
      <vt:lpstr>Лн-Прр-2021-35-10-02</vt:lpstr>
      <vt:lpstr>Лн-Прр-2021-35-10-03</vt:lpstr>
      <vt:lpstr>Лн-Прр-2021-35-10-04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2021-11-04T13:27:41Z</cp:lastPrinted>
  <dcterms:created xsi:type="dcterms:W3CDTF">2014-03-13T08:23:56Z</dcterms:created>
  <dcterms:modified xsi:type="dcterms:W3CDTF">2021-11-04T14:48:02Z</dcterms:modified>
</cp:coreProperties>
</file>