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Тази_работна_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60488B51-D236-4D24-A8A2-35F4361667F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Лн-Прр-2021-35-12-общо" sheetId="14" r:id="rId1"/>
    <sheet name="Лн-Прр-2021-35-12-01" sheetId="21" r:id="rId2"/>
    <sheet name="Sheet1" sheetId="20" r:id="rId3"/>
  </sheets>
  <definedNames>
    <definedName name="_xlnm._FilterDatabase" localSheetId="1" hidden="1">'Лн-Прр-2021-35-12-01'!$A$2:$P$20</definedName>
    <definedName name="_xlnm._FilterDatabase" localSheetId="0" hidden="1">'Лн-Прр-2021-35-12-общо'!$A$2:$P$37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1" l="1"/>
  <c r="H22" i="21"/>
  <c r="I21" i="21"/>
  <c r="H21" i="21"/>
  <c r="M20" i="21"/>
  <c r="L20" i="21"/>
  <c r="J20" i="21"/>
  <c r="K20" i="21" s="1"/>
  <c r="O20" i="21" s="1"/>
  <c r="M19" i="21"/>
  <c r="L19" i="21"/>
  <c r="J19" i="21"/>
  <c r="K19" i="21" s="1"/>
  <c r="M18" i="21"/>
  <c r="L18" i="21"/>
  <c r="J18" i="21"/>
  <c r="K18" i="21" s="1"/>
  <c r="M17" i="21"/>
  <c r="L17" i="21"/>
  <c r="J17" i="21"/>
  <c r="K17" i="21" s="1"/>
  <c r="M16" i="21"/>
  <c r="L16" i="21"/>
  <c r="J16" i="21"/>
  <c r="K16" i="21" s="1"/>
  <c r="M15" i="21"/>
  <c r="L15" i="21"/>
  <c r="J15" i="21"/>
  <c r="K15" i="21" s="1"/>
  <c r="M14" i="21"/>
  <c r="L14" i="21"/>
  <c r="J14" i="21"/>
  <c r="K14" i="21" s="1"/>
  <c r="O14" i="21" s="1"/>
  <c r="M13" i="21"/>
  <c r="L13" i="21"/>
  <c r="J13" i="21"/>
  <c r="K13" i="21" s="1"/>
  <c r="M12" i="21"/>
  <c r="L12" i="21"/>
  <c r="J12" i="21"/>
  <c r="K12" i="21" s="1"/>
  <c r="M11" i="21"/>
  <c r="L11" i="21"/>
  <c r="J11" i="21"/>
  <c r="K11" i="21" s="1"/>
  <c r="M10" i="21"/>
  <c r="L10" i="21"/>
  <c r="J10" i="21"/>
  <c r="K10" i="21" s="1"/>
  <c r="O10" i="21" s="1"/>
  <c r="M9" i="21"/>
  <c r="L9" i="21"/>
  <c r="J9" i="21"/>
  <c r="K9" i="21" s="1"/>
  <c r="M8" i="21"/>
  <c r="L8" i="21"/>
  <c r="J8" i="21"/>
  <c r="K8" i="21" s="1"/>
  <c r="O8" i="21" s="1"/>
  <c r="M7" i="21"/>
  <c r="L7" i="21"/>
  <c r="J7" i="21"/>
  <c r="K7" i="21" s="1"/>
  <c r="M6" i="21"/>
  <c r="L6" i="21"/>
  <c r="J6" i="21"/>
  <c r="K6" i="21" s="1"/>
  <c r="O6" i="21" s="1"/>
  <c r="M5" i="21"/>
  <c r="L5" i="21"/>
  <c r="J5" i="21"/>
  <c r="K5" i="21" s="1"/>
  <c r="M4" i="21"/>
  <c r="L4" i="21"/>
  <c r="J4" i="21"/>
  <c r="K4" i="21" s="1"/>
  <c r="N3" i="21"/>
  <c r="N22" i="21" s="1"/>
  <c r="M3" i="21"/>
  <c r="M21" i="21" s="1"/>
  <c r="L3" i="21"/>
  <c r="L22" i="21" s="1"/>
  <c r="J3" i="21"/>
  <c r="K3" i="21" s="1"/>
  <c r="N21" i="14"/>
  <c r="K22" i="21" l="1"/>
  <c r="J21" i="21"/>
  <c r="N21" i="21"/>
  <c r="M22" i="21"/>
  <c r="O4" i="21"/>
  <c r="P4" i="21" s="1"/>
  <c r="O18" i="21"/>
  <c r="K21" i="21"/>
  <c r="J22" i="21"/>
  <c r="O12" i="21"/>
  <c r="P12" i="21" s="1"/>
  <c r="L21" i="21"/>
  <c r="O16" i="21"/>
  <c r="O7" i="21"/>
  <c r="P7" i="21" s="1"/>
  <c r="O15" i="21"/>
  <c r="P15" i="21" s="1"/>
  <c r="O5" i="21"/>
  <c r="P5" i="21" s="1"/>
  <c r="O13" i="21"/>
  <c r="P13" i="21" s="1"/>
  <c r="O11" i="21"/>
  <c r="P11" i="21" s="1"/>
  <c r="O19" i="21"/>
  <c r="P19" i="21" s="1"/>
  <c r="O9" i="21"/>
  <c r="P9" i="21" s="1"/>
  <c r="O17" i="21"/>
  <c r="P17" i="21" s="1"/>
  <c r="P6" i="21"/>
  <c r="P8" i="21"/>
  <c r="P10" i="21"/>
  <c r="P14" i="21"/>
  <c r="P16" i="21"/>
  <c r="P18" i="21"/>
  <c r="P20" i="21"/>
  <c r="O3" i="21"/>
  <c r="J44" i="14"/>
  <c r="K44" i="14" s="1"/>
  <c r="L44" i="14"/>
  <c r="M44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5" i="14"/>
  <c r="M46" i="14"/>
  <c r="M47" i="14"/>
  <c r="M48" i="14"/>
  <c r="M49" i="14"/>
  <c r="M50" i="14"/>
  <c r="M51" i="14"/>
  <c r="M52" i="14"/>
  <c r="M53" i="14"/>
  <c r="M54" i="14"/>
  <c r="M55" i="14"/>
  <c r="M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5" i="14"/>
  <c r="L46" i="14"/>
  <c r="L47" i="14"/>
  <c r="L48" i="14"/>
  <c r="L49" i="14"/>
  <c r="L50" i="14"/>
  <c r="L51" i="14"/>
  <c r="L52" i="14"/>
  <c r="L53" i="14"/>
  <c r="L54" i="14"/>
  <c r="L55" i="14"/>
  <c r="L3" i="14"/>
  <c r="P3" i="21" l="1"/>
  <c r="O22" i="21"/>
  <c r="O21" i="21"/>
  <c r="O44" i="14"/>
  <c r="P44" i="14" s="1"/>
  <c r="P22" i="21" l="1"/>
  <c r="P21" i="21"/>
  <c r="J5" i="14"/>
  <c r="K5" i="14" s="1"/>
  <c r="J6" i="14"/>
  <c r="K6" i="14" s="1"/>
  <c r="O6" i="14" s="1"/>
  <c r="J7" i="14"/>
  <c r="K7" i="14" s="1"/>
  <c r="O7" i="14" s="1"/>
  <c r="J8" i="14"/>
  <c r="K8" i="14" s="1"/>
  <c r="O8" i="14" s="1"/>
  <c r="J9" i="14"/>
  <c r="K9" i="14" s="1"/>
  <c r="O9" i="14" s="1"/>
  <c r="J10" i="14"/>
  <c r="K10" i="14" s="1"/>
  <c r="O10" i="14" s="1"/>
  <c r="J11" i="14"/>
  <c r="K11" i="14" s="1"/>
  <c r="O11" i="14" s="1"/>
  <c r="J12" i="14"/>
  <c r="K12" i="14" s="1"/>
  <c r="O12" i="14" s="1"/>
  <c r="J13" i="14"/>
  <c r="K13" i="14" s="1"/>
  <c r="O13" i="14" s="1"/>
  <c r="J14" i="14"/>
  <c r="K14" i="14" s="1"/>
  <c r="O14" i="14" s="1"/>
  <c r="J15" i="14"/>
  <c r="K15" i="14" s="1"/>
  <c r="O15" i="14" s="1"/>
  <c r="J16" i="14"/>
  <c r="K16" i="14" s="1"/>
  <c r="O16" i="14" s="1"/>
  <c r="J17" i="14"/>
  <c r="K17" i="14" s="1"/>
  <c r="O17" i="14" s="1"/>
  <c r="J18" i="14"/>
  <c r="K18" i="14" s="1"/>
  <c r="O18" i="14" s="1"/>
  <c r="J19" i="14"/>
  <c r="K19" i="14" s="1"/>
  <c r="O19" i="14" s="1"/>
  <c r="J20" i="14"/>
  <c r="K20" i="14" s="1"/>
  <c r="O20" i="14" s="1"/>
  <c r="J21" i="14"/>
  <c r="K21" i="14" s="1"/>
  <c r="O21" i="14" s="1"/>
  <c r="J22" i="14"/>
  <c r="K22" i="14" s="1"/>
  <c r="O22" i="14" s="1"/>
  <c r="J23" i="14"/>
  <c r="K23" i="14" s="1"/>
  <c r="O23" i="14" s="1"/>
  <c r="J24" i="14"/>
  <c r="K24" i="14" s="1"/>
  <c r="O24" i="14" s="1"/>
  <c r="J25" i="14"/>
  <c r="K25" i="14" s="1"/>
  <c r="O25" i="14" s="1"/>
  <c r="J26" i="14"/>
  <c r="K26" i="14" s="1"/>
  <c r="O26" i="14" s="1"/>
  <c r="J27" i="14"/>
  <c r="K27" i="14" s="1"/>
  <c r="O27" i="14" s="1"/>
  <c r="J28" i="14"/>
  <c r="K28" i="14" s="1"/>
  <c r="O28" i="14" s="1"/>
  <c r="J29" i="14"/>
  <c r="K29" i="14" s="1"/>
  <c r="O29" i="14" s="1"/>
  <c r="J30" i="14"/>
  <c r="K30" i="14" s="1"/>
  <c r="O30" i="14" s="1"/>
  <c r="J31" i="14"/>
  <c r="K31" i="14" s="1"/>
  <c r="O31" i="14" s="1"/>
  <c r="J32" i="14"/>
  <c r="K32" i="14" s="1"/>
  <c r="O32" i="14" s="1"/>
  <c r="J33" i="14"/>
  <c r="K33" i="14" s="1"/>
  <c r="O33" i="14" s="1"/>
  <c r="J34" i="14"/>
  <c r="K34" i="14" s="1"/>
  <c r="O34" i="14" s="1"/>
  <c r="J35" i="14"/>
  <c r="K35" i="14" s="1"/>
  <c r="O35" i="14" s="1"/>
  <c r="J36" i="14"/>
  <c r="K36" i="14" s="1"/>
  <c r="O36" i="14" s="1"/>
  <c r="J37" i="14"/>
  <c r="K37" i="14" s="1"/>
  <c r="O37" i="14" s="1"/>
  <c r="J38" i="14"/>
  <c r="K38" i="14" s="1"/>
  <c r="O38" i="14" s="1"/>
  <c r="J39" i="14"/>
  <c r="K39" i="14" s="1"/>
  <c r="O39" i="14" s="1"/>
  <c r="J40" i="14"/>
  <c r="K40" i="14" s="1"/>
  <c r="O40" i="14" s="1"/>
  <c r="J41" i="14"/>
  <c r="K41" i="14" s="1"/>
  <c r="O41" i="14" s="1"/>
  <c r="J42" i="14"/>
  <c r="K42" i="14" s="1"/>
  <c r="O42" i="14" s="1"/>
  <c r="J43" i="14"/>
  <c r="K43" i="14" s="1"/>
  <c r="O43" i="14" s="1"/>
  <c r="J45" i="14"/>
  <c r="K45" i="14" s="1"/>
  <c r="O45" i="14" s="1"/>
  <c r="J46" i="14"/>
  <c r="K46" i="14" s="1"/>
  <c r="O46" i="14" s="1"/>
  <c r="J47" i="14"/>
  <c r="K47" i="14" s="1"/>
  <c r="O47" i="14" s="1"/>
  <c r="J48" i="14"/>
  <c r="K48" i="14" s="1"/>
  <c r="O48" i="14" s="1"/>
  <c r="J49" i="14"/>
  <c r="K49" i="14" s="1"/>
  <c r="O49" i="14" s="1"/>
  <c r="J50" i="14"/>
  <c r="K50" i="14" s="1"/>
  <c r="O50" i="14" s="1"/>
  <c r="J51" i="14"/>
  <c r="K51" i="14" s="1"/>
  <c r="O51" i="14" s="1"/>
  <c r="J52" i="14"/>
  <c r="K52" i="14" s="1"/>
  <c r="O52" i="14" s="1"/>
  <c r="J53" i="14"/>
  <c r="K53" i="14" s="1"/>
  <c r="O53" i="14" s="1"/>
  <c r="J54" i="14"/>
  <c r="K54" i="14" s="1"/>
  <c r="O54" i="14" s="1"/>
  <c r="J55" i="14"/>
  <c r="K55" i="14" s="1"/>
  <c r="O55" i="14" s="1"/>
  <c r="J4" i="14"/>
  <c r="K4" i="14" s="1"/>
  <c r="O4" i="14" l="1"/>
  <c r="P4" i="14" s="1"/>
  <c r="P54" i="14"/>
  <c r="P52" i="14"/>
  <c r="P50" i="14"/>
  <c r="P48" i="14"/>
  <c r="P46" i="14"/>
  <c r="P33" i="14"/>
  <c r="P31" i="14"/>
  <c r="P29" i="14"/>
  <c r="P24" i="14"/>
  <c r="P43" i="14"/>
  <c r="P41" i="14"/>
  <c r="P39" i="14"/>
  <c r="P37" i="14"/>
  <c r="P35" i="14"/>
  <c r="P28" i="14"/>
  <c r="P26" i="14"/>
  <c r="P22" i="14"/>
  <c r="P20" i="14"/>
  <c r="P18" i="14"/>
  <c r="P16" i="14"/>
  <c r="P14" i="14"/>
  <c r="P12" i="14"/>
  <c r="P10" i="14"/>
  <c r="P8" i="14"/>
  <c r="P6" i="14"/>
  <c r="P55" i="14"/>
  <c r="P53" i="14"/>
  <c r="P51" i="14"/>
  <c r="P49" i="14"/>
  <c r="P47" i="14"/>
  <c r="P45" i="14"/>
  <c r="P42" i="14"/>
  <c r="P40" i="14"/>
  <c r="P38" i="14"/>
  <c r="P36" i="14"/>
  <c r="P34" i="14"/>
  <c r="P32" i="14"/>
  <c r="P30" i="14"/>
  <c r="P27" i="14"/>
  <c r="P25" i="14"/>
  <c r="P23" i="14"/>
  <c r="P21" i="14"/>
  <c r="P19" i="14"/>
  <c r="P17" i="14"/>
  <c r="P15" i="14"/>
  <c r="P13" i="14"/>
  <c r="P11" i="14"/>
  <c r="P9" i="14"/>
  <c r="P7" i="14"/>
  <c r="O5" i="14"/>
  <c r="P5" i="14" s="1"/>
  <c r="N3" i="14"/>
  <c r="J3" i="14"/>
  <c r="K3" i="14" s="1"/>
  <c r="O3" i="14" l="1"/>
  <c r="P3" i="14" s="1"/>
</calcChain>
</file>

<file path=xl/sharedStrings.xml><?xml version="1.0" encoding="utf-8"?>
<sst xmlns="http://schemas.openxmlformats.org/spreadsheetml/2006/main" count="257" uniqueCount="27">
  <si>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</si>
  <si>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</si>
  <si>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</si>
  <si>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</si>
  <si>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</si>
  <si>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</si>
  <si>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</si>
  <si>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</si>
  <si>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</si>
  <si>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</si>
  <si>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</si>
  <si>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</si>
  <si>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</si>
  <si>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</si>
  <si>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Маневра в получаваща гара
(без ДДС)</t>
  </si>
  <si>
    <t>Спедиц. услуги</t>
  </si>
  <si>
    <t>2702.10</t>
  </si>
  <si>
    <t>Лн -Прр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</si>
  <si>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</si>
  <si>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</si>
  <si>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</si>
  <si>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</si>
  <si>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35 / 2021</t>
  </si>
  <si>
    <t>ОПИС № 2021-35/1 -12-   към ФАКТУРА №</t>
  </si>
  <si>
    <t>ОПИС № 2021-35/1 -12-01  към ФАКТУРА №</t>
  </si>
  <si>
    <t>441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</si>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</sst>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59"/>
  <sheetViews>
    <sheetView topLeftCell="A16" zoomScale="130" zoomScaleNormal="130" workbookViewId="0">
      <selection activeCell="H3" sqref="H3:I29"/>
    </sheetView>
  </sheetViews>
  <sheetFormatPr defaultRowHeight="15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0" t="s">
        <v>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s="15" customFormat="1" ht="15.75" customHeight="1" x14ac:dyDescent="0.25">
      <c r="A3" s="10">
        <v>1</v>
      </c>
      <c r="B3" s="11" t="s">
        <v>17</v>
      </c>
      <c r="C3" s="7" t="s">
        <v>22</v>
      </c>
      <c r="D3" s="7">
        <v>441</v>
      </c>
      <c r="E3" s="8">
        <v>44534</v>
      </c>
      <c r="F3" s="7" t="s">
        <v>16</v>
      </c>
      <c r="G3" s="9">
        <v>845266513199</v>
      </c>
      <c r="H3" s="7">
        <v>24040</v>
      </c>
      <c r="I3" s="9">
        <v>46960</v>
      </c>
      <c r="J3" s="12">
        <f>ROUNDUP((I3/1000),1)</f>
        <v>47</v>
      </c>
      <c r="K3" s="13">
        <f>ROUND((7.9*1.95583*J3),2)</f>
        <v>726.2</v>
      </c>
      <c r="L3" s="13">
        <f>ROUND((4.2*1.95583),2)</f>
        <v>8.2100000000000009</v>
      </c>
      <c r="M3" s="13">
        <f>ROUND((8.4*1.95583),2)</f>
        <v>16.43</v>
      </c>
      <c r="N3" s="13">
        <f>ROUND((2*1.95583),2)</f>
        <v>3.91</v>
      </c>
      <c r="O3" s="13">
        <f>ROUND(((SUM(K3:N3))*20/100),2)</f>
        <v>150.94999999999999</v>
      </c>
      <c r="P3" s="14">
        <f>SUM(K3:O3)</f>
        <v>905.7</v>
      </c>
    </row>
    <row r="4" spans="1:16" ht="15.75" customHeight="1" x14ac:dyDescent="0.25">
      <c r="A4" s="10">
        <v>2</v>
      </c>
      <c r="B4" s="11" t="s">
        <v>17</v>
      </c>
      <c r="C4" s="7" t="s">
        <v>22</v>
      </c>
      <c r="D4" s="7">
        <v>441</v>
      </c>
      <c r="E4" s="8">
        <v>44534</v>
      </c>
      <c r="F4" s="2" t="s">
        <v>16</v>
      </c>
      <c r="G4" s="3">
        <v>845266660628</v>
      </c>
      <c r="H4" s="2">
        <v>24120</v>
      </c>
      <c r="I4" s="3">
        <v>46640</v>
      </c>
      <c r="J4" s="12">
        <f>ROUNDUP((I4/1000),1)</f>
        <v>46.7</v>
      </c>
      <c r="K4" s="13">
        <f t="shared" ref="K4:K55" si="0">ROUND((7.9*1.95583*J4),2)</f>
        <v>721.56</v>
      </c>
      <c r="L4" s="13">
        <f t="shared" ref="L4:L55" si="1">ROUND((4.2*1.95583),2)</f>
        <v>8.2100000000000009</v>
      </c>
      <c r="M4" s="13">
        <f t="shared" ref="M4:M55" si="2">ROUND((8.4*1.95583),2)</f>
        <v>16.43</v>
      </c>
      <c r="N4" s="13"/>
      <c r="O4" s="13">
        <f t="shared" ref="O4:O55" si="3">ROUND(((SUM(K4:N4))*20/100),2)</f>
        <v>149.24</v>
      </c>
      <c r="P4" s="14">
        <f t="shared" ref="P4:P34" si="4">SUM(K4:O4)</f>
        <v>895.43999999999994</v>
      </c>
    </row>
    <row r="5" spans="1:16" ht="15.75" customHeight="1" x14ac:dyDescent="0.25">
      <c r="A5" s="10">
        <v>3</v>
      </c>
      <c r="B5" s="11" t="s">
        <v>17</v>
      </c>
      <c r="C5" s="7" t="s">
        <v>22</v>
      </c>
      <c r="D5" s="7">
        <v>441</v>
      </c>
      <c r="E5" s="8">
        <v>44534</v>
      </c>
      <c r="F5" s="7" t="s">
        <v>16</v>
      </c>
      <c r="G5" s="3">
        <v>335266500263</v>
      </c>
      <c r="H5" s="2">
        <v>24100</v>
      </c>
      <c r="I5" s="3">
        <v>54680</v>
      </c>
      <c r="J5" s="12">
        <f t="shared" ref="J5:J55" si="5">ROUNDUP((I5/1000),1)</f>
        <v>54.7</v>
      </c>
      <c r="K5" s="13">
        <f t="shared" si="0"/>
        <v>845.17</v>
      </c>
      <c r="L5" s="13">
        <f t="shared" si="1"/>
        <v>8.2100000000000009</v>
      </c>
      <c r="M5" s="13">
        <f t="shared" si="2"/>
        <v>16.43</v>
      </c>
      <c r="N5" s="13"/>
      <c r="O5" s="13">
        <f t="shared" si="3"/>
        <v>173.96</v>
      </c>
      <c r="P5" s="14">
        <f t="shared" si="4"/>
        <v>1043.77</v>
      </c>
    </row>
    <row r="6" spans="1:16" ht="15.75" customHeight="1" x14ac:dyDescent="0.25">
      <c r="A6" s="10">
        <v>4</v>
      </c>
      <c r="B6" s="11" t="s">
        <v>17</v>
      </c>
      <c r="C6" s="7" t="s">
        <v>22</v>
      </c>
      <c r="D6" s="7">
        <v>441</v>
      </c>
      <c r="E6" s="8">
        <v>44534</v>
      </c>
      <c r="F6" s="2" t="s">
        <v>16</v>
      </c>
      <c r="G6" s="3">
        <v>335266576495</v>
      </c>
      <c r="H6" s="2">
        <v>25720</v>
      </c>
      <c r="I6" s="3">
        <v>50920</v>
      </c>
      <c r="J6" s="12">
        <f t="shared" si="5"/>
        <v>51</v>
      </c>
      <c r="K6" s="13">
        <f t="shared" si="0"/>
        <v>788</v>
      </c>
      <c r="L6" s="13">
        <f t="shared" si="1"/>
        <v>8.2100000000000009</v>
      </c>
      <c r="M6" s="13">
        <f t="shared" si="2"/>
        <v>16.43</v>
      </c>
      <c r="N6" s="13"/>
      <c r="O6" s="13">
        <f t="shared" si="3"/>
        <v>162.53</v>
      </c>
      <c r="P6" s="14">
        <f t="shared" si="4"/>
        <v>975.17</v>
      </c>
    </row>
    <row r="7" spans="1:16" ht="15.75" customHeight="1" x14ac:dyDescent="0.25">
      <c r="A7" s="10">
        <v>5</v>
      </c>
      <c r="B7" s="11" t="s">
        <v>17</v>
      </c>
      <c r="C7" s="7" t="s">
        <v>22</v>
      </c>
      <c r="D7" s="7">
        <v>441</v>
      </c>
      <c r="E7" s="8">
        <v>44534</v>
      </c>
      <c r="F7" s="7" t="s">
        <v>16</v>
      </c>
      <c r="G7" s="3">
        <v>845266510906</v>
      </c>
      <c r="H7" s="2">
        <v>24900</v>
      </c>
      <c r="I7" s="3">
        <v>46860</v>
      </c>
      <c r="J7" s="12">
        <f t="shared" si="5"/>
        <v>46.9</v>
      </c>
      <c r="K7" s="13">
        <f t="shared" si="0"/>
        <v>724.65</v>
      </c>
      <c r="L7" s="13">
        <f t="shared" si="1"/>
        <v>8.2100000000000009</v>
      </c>
      <c r="M7" s="13">
        <f t="shared" si="2"/>
        <v>16.43</v>
      </c>
      <c r="N7" s="13"/>
      <c r="O7" s="13">
        <f t="shared" si="3"/>
        <v>149.86000000000001</v>
      </c>
      <c r="P7" s="14">
        <f t="shared" si="4"/>
        <v>899.15</v>
      </c>
    </row>
    <row r="8" spans="1:16" ht="15.75" customHeight="1" x14ac:dyDescent="0.25">
      <c r="A8" s="10">
        <v>6</v>
      </c>
      <c r="B8" s="11" t="s">
        <v>17</v>
      </c>
      <c r="C8" s="7" t="s">
        <v>22</v>
      </c>
      <c r="D8" s="7">
        <v>441</v>
      </c>
      <c r="E8" s="8">
        <v>44534</v>
      </c>
      <c r="F8" s="2" t="s">
        <v>16</v>
      </c>
      <c r="G8" s="3">
        <v>335266531086</v>
      </c>
      <c r="H8" s="2">
        <v>25000</v>
      </c>
      <c r="I8" s="3">
        <v>48580</v>
      </c>
      <c r="J8" s="12">
        <f t="shared" si="5"/>
        <v>48.6</v>
      </c>
      <c r="K8" s="13">
        <f t="shared" si="0"/>
        <v>750.92</v>
      </c>
      <c r="L8" s="13">
        <f t="shared" si="1"/>
        <v>8.2100000000000009</v>
      </c>
      <c r="M8" s="13">
        <f t="shared" si="2"/>
        <v>16.43</v>
      </c>
      <c r="N8" s="13"/>
      <c r="O8" s="13">
        <f t="shared" si="3"/>
        <v>155.11000000000001</v>
      </c>
      <c r="P8" s="14">
        <f t="shared" si="4"/>
        <v>930.67</v>
      </c>
    </row>
    <row r="9" spans="1:16" x14ac:dyDescent="0.25">
      <c r="A9" s="10">
        <v>7</v>
      </c>
      <c r="B9" s="11" t="s">
        <v>17</v>
      </c>
      <c r="C9" s="7" t="s">
        <v>22</v>
      </c>
      <c r="D9" s="7">
        <v>441</v>
      </c>
      <c r="E9" s="8">
        <v>44534</v>
      </c>
      <c r="F9" s="7" t="s">
        <v>16</v>
      </c>
      <c r="G9" s="3">
        <v>845266510922</v>
      </c>
      <c r="H9" s="2">
        <v>25280</v>
      </c>
      <c r="I9" s="3">
        <v>44240</v>
      </c>
      <c r="J9" s="12">
        <f t="shared" si="5"/>
        <v>44.300000000000004</v>
      </c>
      <c r="K9" s="13">
        <f t="shared" si="0"/>
        <v>684.48</v>
      </c>
      <c r="L9" s="13">
        <f t="shared" si="1"/>
        <v>8.2100000000000009</v>
      </c>
      <c r="M9" s="13">
        <f t="shared" si="2"/>
        <v>16.43</v>
      </c>
      <c r="N9" s="13"/>
      <c r="O9" s="13">
        <f t="shared" si="3"/>
        <v>141.82</v>
      </c>
      <c r="P9" s="14">
        <f t="shared" si="4"/>
        <v>850.94</v>
      </c>
    </row>
    <row r="10" spans="1:16" x14ac:dyDescent="0.25">
      <c r="A10" s="10">
        <v>8</v>
      </c>
      <c r="B10" s="11" t="s">
        <v>17</v>
      </c>
      <c r="C10" s="7" t="s">
        <v>22</v>
      </c>
      <c r="D10" s="7">
        <v>441</v>
      </c>
      <c r="E10" s="8">
        <v>44534</v>
      </c>
      <c r="F10" s="2" t="s">
        <v>16</v>
      </c>
      <c r="G10" s="3">
        <v>845266661089</v>
      </c>
      <c r="H10" s="2">
        <v>23760</v>
      </c>
      <c r="I10" s="3">
        <v>44020</v>
      </c>
      <c r="J10" s="12">
        <f t="shared" si="5"/>
        <v>44.1</v>
      </c>
      <c r="K10" s="13">
        <f t="shared" si="0"/>
        <v>681.39</v>
      </c>
      <c r="L10" s="13">
        <f t="shared" si="1"/>
        <v>8.2100000000000009</v>
      </c>
      <c r="M10" s="13">
        <f t="shared" si="2"/>
        <v>16.43</v>
      </c>
      <c r="N10" s="13"/>
      <c r="O10" s="13">
        <f t="shared" si="3"/>
        <v>141.21</v>
      </c>
      <c r="P10" s="14">
        <f t="shared" si="4"/>
        <v>847.24</v>
      </c>
    </row>
    <row r="11" spans="1:16" x14ac:dyDescent="0.25">
      <c r="A11" s="10">
        <v>9</v>
      </c>
      <c r="B11" s="11" t="s">
        <v>17</v>
      </c>
      <c r="C11" s="7" t="s">
        <v>22</v>
      </c>
      <c r="D11" s="7">
        <v>441</v>
      </c>
      <c r="E11" s="8">
        <v>44534</v>
      </c>
      <c r="F11" s="7" t="s">
        <v>16</v>
      </c>
      <c r="G11" s="3">
        <v>845266512209</v>
      </c>
      <c r="H11" s="2">
        <v>23800</v>
      </c>
      <c r="I11" s="3">
        <v>45000</v>
      </c>
      <c r="J11" s="12">
        <f t="shared" si="5"/>
        <v>45</v>
      </c>
      <c r="K11" s="13">
        <f t="shared" si="0"/>
        <v>695.3</v>
      </c>
      <c r="L11" s="13">
        <f t="shared" si="1"/>
        <v>8.2100000000000009</v>
      </c>
      <c r="M11" s="13">
        <f t="shared" si="2"/>
        <v>16.43</v>
      </c>
      <c r="N11" s="13"/>
      <c r="O11" s="13">
        <f t="shared" si="3"/>
        <v>143.99</v>
      </c>
      <c r="P11" s="14">
        <f t="shared" si="4"/>
        <v>863.93</v>
      </c>
    </row>
    <row r="12" spans="1:16" x14ac:dyDescent="0.25">
      <c r="A12" s="10">
        <v>10</v>
      </c>
      <c r="B12" s="11" t="s">
        <v>17</v>
      </c>
      <c r="C12" s="7" t="s">
        <v>22</v>
      </c>
      <c r="D12" s="7">
        <v>441</v>
      </c>
      <c r="E12" s="8">
        <v>44534</v>
      </c>
      <c r="F12" s="2" t="s">
        <v>16</v>
      </c>
      <c r="G12" s="3">
        <v>845266660016</v>
      </c>
      <c r="H12" s="2">
        <v>24840</v>
      </c>
      <c r="I12" s="3">
        <v>43960</v>
      </c>
      <c r="J12" s="12">
        <f t="shared" si="5"/>
        <v>44</v>
      </c>
      <c r="K12" s="13">
        <f t="shared" si="0"/>
        <v>679.85</v>
      </c>
      <c r="L12" s="13">
        <f t="shared" si="1"/>
        <v>8.2100000000000009</v>
      </c>
      <c r="M12" s="13">
        <f t="shared" si="2"/>
        <v>16.43</v>
      </c>
      <c r="N12" s="13"/>
      <c r="O12" s="13">
        <f t="shared" si="3"/>
        <v>140.9</v>
      </c>
      <c r="P12" s="14">
        <f t="shared" si="4"/>
        <v>845.39</v>
      </c>
    </row>
    <row r="13" spans="1:16" x14ac:dyDescent="0.25">
      <c r="A13" s="10">
        <v>11</v>
      </c>
      <c r="B13" s="11" t="s">
        <v>17</v>
      </c>
      <c r="C13" s="7" t="s">
        <v>22</v>
      </c>
      <c r="D13" s="7">
        <v>441</v>
      </c>
      <c r="E13" s="8">
        <v>44534</v>
      </c>
      <c r="F13" s="7" t="s">
        <v>16</v>
      </c>
      <c r="G13" s="3">
        <v>845266660420</v>
      </c>
      <c r="H13" s="2">
        <v>24880</v>
      </c>
      <c r="I13" s="3">
        <v>42960</v>
      </c>
      <c r="J13" s="12">
        <f t="shared" si="5"/>
        <v>43</v>
      </c>
      <c r="K13" s="13">
        <f t="shared" si="0"/>
        <v>664.4</v>
      </c>
      <c r="L13" s="13">
        <f t="shared" si="1"/>
        <v>8.2100000000000009</v>
      </c>
      <c r="M13" s="13">
        <f t="shared" si="2"/>
        <v>16.43</v>
      </c>
      <c r="N13" s="13"/>
      <c r="O13" s="13">
        <f t="shared" si="3"/>
        <v>137.81</v>
      </c>
      <c r="P13" s="14">
        <f t="shared" si="4"/>
        <v>826.84999999999991</v>
      </c>
    </row>
    <row r="14" spans="1:16" x14ac:dyDescent="0.25">
      <c r="A14" s="10">
        <v>12</v>
      </c>
      <c r="B14" s="11" t="s">
        <v>17</v>
      </c>
      <c r="C14" s="7" t="s">
        <v>22</v>
      </c>
      <c r="D14" s="7">
        <v>441</v>
      </c>
      <c r="E14" s="8">
        <v>44534</v>
      </c>
      <c r="F14" s="2" t="s">
        <v>16</v>
      </c>
      <c r="G14" s="3">
        <v>845266513017</v>
      </c>
      <c r="H14" s="2">
        <v>24020</v>
      </c>
      <c r="I14" s="3">
        <v>43720</v>
      </c>
      <c r="J14" s="12">
        <f t="shared" si="5"/>
        <v>43.800000000000004</v>
      </c>
      <c r="K14" s="13">
        <f t="shared" si="0"/>
        <v>676.76</v>
      </c>
      <c r="L14" s="13">
        <f t="shared" si="1"/>
        <v>8.2100000000000009</v>
      </c>
      <c r="M14" s="13">
        <f t="shared" si="2"/>
        <v>16.43</v>
      </c>
      <c r="N14" s="13"/>
      <c r="O14" s="13">
        <f t="shared" si="3"/>
        <v>140.28</v>
      </c>
      <c r="P14" s="14">
        <f t="shared" si="4"/>
        <v>841.68</v>
      </c>
    </row>
    <row r="15" spans="1:16" x14ac:dyDescent="0.25">
      <c r="A15" s="10">
        <v>13</v>
      </c>
      <c r="B15" s="11" t="s">
        <v>17</v>
      </c>
      <c r="C15" s="7" t="s">
        <v>22</v>
      </c>
      <c r="D15" s="7">
        <v>441</v>
      </c>
      <c r="E15" s="8">
        <v>44534</v>
      </c>
      <c r="F15" s="7" t="s">
        <v>16</v>
      </c>
      <c r="G15" s="3">
        <v>845266513348</v>
      </c>
      <c r="H15" s="2">
        <v>24620</v>
      </c>
      <c r="I15" s="3">
        <v>51200</v>
      </c>
      <c r="J15" s="12">
        <f t="shared" si="5"/>
        <v>51.2</v>
      </c>
      <c r="K15" s="13">
        <f t="shared" si="0"/>
        <v>791.09</v>
      </c>
      <c r="L15" s="13">
        <f t="shared" si="1"/>
        <v>8.2100000000000009</v>
      </c>
      <c r="M15" s="13">
        <f t="shared" si="2"/>
        <v>16.43</v>
      </c>
      <c r="N15" s="13"/>
      <c r="O15" s="13">
        <f t="shared" si="3"/>
        <v>163.15</v>
      </c>
      <c r="P15" s="14">
        <f t="shared" si="4"/>
        <v>978.88</v>
      </c>
    </row>
    <row r="16" spans="1:16" x14ac:dyDescent="0.25">
      <c r="A16" s="10">
        <v>14</v>
      </c>
      <c r="B16" s="11" t="s">
        <v>17</v>
      </c>
      <c r="C16" s="7" t="s">
        <v>22</v>
      </c>
      <c r="D16" s="7">
        <v>441</v>
      </c>
      <c r="E16" s="8">
        <v>44534</v>
      </c>
      <c r="F16" s="2" t="s">
        <v>16</v>
      </c>
      <c r="G16" s="3">
        <v>335266500016</v>
      </c>
      <c r="H16" s="2">
        <v>27520</v>
      </c>
      <c r="I16" s="3">
        <v>54040</v>
      </c>
      <c r="J16" s="12">
        <f t="shared" si="5"/>
        <v>54.1</v>
      </c>
      <c r="K16" s="13">
        <f t="shared" si="0"/>
        <v>835.9</v>
      </c>
      <c r="L16" s="13">
        <f t="shared" si="1"/>
        <v>8.2100000000000009</v>
      </c>
      <c r="M16" s="13">
        <f t="shared" si="2"/>
        <v>16.43</v>
      </c>
      <c r="N16" s="13"/>
      <c r="O16" s="13">
        <f t="shared" si="3"/>
        <v>172.11</v>
      </c>
      <c r="P16" s="14">
        <f t="shared" si="4"/>
        <v>1032.6500000000001</v>
      </c>
    </row>
    <row r="17" spans="1:16" x14ac:dyDescent="0.25">
      <c r="A17" s="10">
        <v>15</v>
      </c>
      <c r="B17" s="11" t="s">
        <v>17</v>
      </c>
      <c r="C17" s="7" t="s">
        <v>22</v>
      </c>
      <c r="D17" s="7">
        <v>441</v>
      </c>
      <c r="E17" s="8">
        <v>44534</v>
      </c>
      <c r="F17" s="7" t="s">
        <v>16</v>
      </c>
      <c r="G17" s="3">
        <v>845266661105</v>
      </c>
      <c r="H17" s="2">
        <v>23780</v>
      </c>
      <c r="I17" s="3">
        <v>50140</v>
      </c>
      <c r="J17" s="12">
        <f t="shared" si="5"/>
        <v>50.2</v>
      </c>
      <c r="K17" s="13">
        <f t="shared" si="0"/>
        <v>775.64</v>
      </c>
      <c r="L17" s="13">
        <f t="shared" si="1"/>
        <v>8.2100000000000009</v>
      </c>
      <c r="M17" s="13">
        <f t="shared" si="2"/>
        <v>16.43</v>
      </c>
      <c r="N17" s="13"/>
      <c r="O17" s="13">
        <f t="shared" si="3"/>
        <v>160.06</v>
      </c>
      <c r="P17" s="14">
        <f t="shared" si="4"/>
        <v>960.33999999999992</v>
      </c>
    </row>
    <row r="18" spans="1:16" x14ac:dyDescent="0.25">
      <c r="A18" s="10">
        <v>16</v>
      </c>
      <c r="B18" s="11" t="s">
        <v>17</v>
      </c>
      <c r="C18" s="7" t="s">
        <v>22</v>
      </c>
      <c r="D18" s="7">
        <v>441</v>
      </c>
      <c r="E18" s="8">
        <v>44534</v>
      </c>
      <c r="F18" s="2" t="s">
        <v>16</v>
      </c>
      <c r="G18" s="3">
        <v>845266510161</v>
      </c>
      <c r="H18" s="2">
        <v>23740</v>
      </c>
      <c r="I18" s="3">
        <v>47460</v>
      </c>
      <c r="J18" s="12">
        <f t="shared" si="5"/>
        <v>47.5</v>
      </c>
      <c r="K18" s="13">
        <f t="shared" si="0"/>
        <v>733.93</v>
      </c>
      <c r="L18" s="13">
        <f t="shared" si="1"/>
        <v>8.2100000000000009</v>
      </c>
      <c r="M18" s="13">
        <f t="shared" si="2"/>
        <v>16.43</v>
      </c>
      <c r="N18" s="13"/>
      <c r="O18" s="13">
        <f t="shared" si="3"/>
        <v>151.71</v>
      </c>
      <c r="P18" s="14">
        <f t="shared" si="4"/>
        <v>910.28</v>
      </c>
    </row>
    <row r="19" spans="1:16" x14ac:dyDescent="0.25">
      <c r="A19" s="10">
        <v>17</v>
      </c>
      <c r="B19" s="11" t="s">
        <v>17</v>
      </c>
      <c r="C19" s="7" t="s">
        <v>22</v>
      </c>
      <c r="D19" s="7">
        <v>441</v>
      </c>
      <c r="E19" s="8">
        <v>44534</v>
      </c>
      <c r="F19" s="7" t="s">
        <v>16</v>
      </c>
      <c r="G19" s="3">
        <v>845266510484</v>
      </c>
      <c r="H19" s="2">
        <v>25980</v>
      </c>
      <c r="I19" s="3">
        <v>46520</v>
      </c>
      <c r="J19" s="12">
        <f t="shared" si="5"/>
        <v>46.6</v>
      </c>
      <c r="K19" s="13">
        <f t="shared" si="0"/>
        <v>720.02</v>
      </c>
      <c r="L19" s="13">
        <f t="shared" si="1"/>
        <v>8.2100000000000009</v>
      </c>
      <c r="M19" s="13">
        <f t="shared" si="2"/>
        <v>16.43</v>
      </c>
      <c r="N19" s="13"/>
      <c r="O19" s="13">
        <f t="shared" si="3"/>
        <v>148.93</v>
      </c>
      <c r="P19" s="14">
        <f t="shared" si="4"/>
        <v>893.58999999999992</v>
      </c>
    </row>
    <row r="20" spans="1:16" x14ac:dyDescent="0.25">
      <c r="A20" s="10">
        <v>18</v>
      </c>
      <c r="B20" s="11" t="s">
        <v>17</v>
      </c>
      <c r="C20" s="7" t="s">
        <v>22</v>
      </c>
      <c r="D20" s="7">
        <v>441</v>
      </c>
      <c r="E20" s="8">
        <v>44534</v>
      </c>
      <c r="F20" s="2" t="s">
        <v>16</v>
      </c>
      <c r="G20" s="3">
        <v>845266513454</v>
      </c>
      <c r="H20" s="2">
        <v>25020</v>
      </c>
      <c r="I20" s="3">
        <v>47320</v>
      </c>
      <c r="J20" s="12">
        <f t="shared" si="5"/>
        <v>47.4</v>
      </c>
      <c r="K20" s="13">
        <f t="shared" si="0"/>
        <v>732.38</v>
      </c>
      <c r="L20" s="13">
        <f t="shared" si="1"/>
        <v>8.2100000000000009</v>
      </c>
      <c r="M20" s="13">
        <f t="shared" si="2"/>
        <v>16.43</v>
      </c>
      <c r="N20" s="13"/>
      <c r="O20" s="13">
        <f t="shared" si="3"/>
        <v>151.4</v>
      </c>
      <c r="P20" s="14">
        <f t="shared" si="4"/>
        <v>908.42</v>
      </c>
    </row>
    <row r="21" spans="1:16" x14ac:dyDescent="0.25">
      <c r="A21" s="10">
        <v>19</v>
      </c>
      <c r="B21" s="11" t="s">
        <v>17</v>
      </c>
      <c r="C21" s="7" t="s">
        <v>22</v>
      </c>
      <c r="D21" s="7"/>
      <c r="E21" s="8"/>
      <c r="F21" s="7" t="s">
        <v>16</v>
      </c>
      <c r="G21" s="3"/>
      <c r="H21" s="2"/>
      <c r="I21" s="3"/>
      <c r="J21" s="12">
        <f t="shared" si="5"/>
        <v>0</v>
      </c>
      <c r="K21" s="13">
        <f t="shared" si="0"/>
        <v>0</v>
      </c>
      <c r="L21" s="13">
        <f t="shared" si="1"/>
        <v>8.2100000000000009</v>
      </c>
      <c r="M21" s="13">
        <f t="shared" si="2"/>
        <v>16.43</v>
      </c>
      <c r="N21" s="13">
        <f>ROUND((2*1.95583),2)</f>
        <v>3.91</v>
      </c>
      <c r="O21" s="13">
        <f t="shared" si="3"/>
        <v>5.71</v>
      </c>
      <c r="P21" s="14">
        <f t="shared" si="4"/>
        <v>34.26</v>
      </c>
    </row>
    <row r="22" spans="1:16" x14ac:dyDescent="0.25">
      <c r="A22" s="10">
        <v>20</v>
      </c>
      <c r="B22" s="11" t="s">
        <v>17</v>
      </c>
      <c r="C22" s="7" t="s">
        <v>22</v>
      </c>
      <c r="D22" s="7"/>
      <c r="E22" s="8"/>
      <c r="F22" s="2" t="s">
        <v>16</v>
      </c>
      <c r="G22" s="3"/>
      <c r="H22" s="2"/>
      <c r="I22" s="3"/>
      <c r="J22" s="12">
        <f t="shared" si="5"/>
        <v>0</v>
      </c>
      <c r="K22" s="13">
        <f t="shared" si="0"/>
        <v>0</v>
      </c>
      <c r="L22" s="13">
        <f t="shared" si="1"/>
        <v>8.2100000000000009</v>
      </c>
      <c r="M22" s="13">
        <f t="shared" si="2"/>
        <v>16.43</v>
      </c>
      <c r="N22" s="13"/>
      <c r="O22" s="13">
        <f t="shared" si="3"/>
        <v>4.93</v>
      </c>
      <c r="P22" s="14">
        <f t="shared" si="4"/>
        <v>29.57</v>
      </c>
    </row>
    <row r="23" spans="1:16" x14ac:dyDescent="0.25">
      <c r="A23" s="10">
        <v>21</v>
      </c>
      <c r="B23" s="11" t="s">
        <v>17</v>
      </c>
      <c r="C23" s="7" t="s">
        <v>22</v>
      </c>
      <c r="D23" s="7"/>
      <c r="E23" s="8"/>
      <c r="F23" s="7" t="s">
        <v>16</v>
      </c>
      <c r="G23" s="3"/>
      <c r="H23" s="2"/>
      <c r="I23" s="3"/>
      <c r="J23" s="12">
        <f t="shared" si="5"/>
        <v>0</v>
      </c>
      <c r="K23" s="13">
        <f t="shared" si="0"/>
        <v>0</v>
      </c>
      <c r="L23" s="13">
        <f t="shared" si="1"/>
        <v>8.2100000000000009</v>
      </c>
      <c r="M23" s="13">
        <f t="shared" si="2"/>
        <v>16.43</v>
      </c>
      <c r="N23" s="13"/>
      <c r="O23" s="13">
        <f t="shared" si="3"/>
        <v>4.93</v>
      </c>
      <c r="P23" s="14">
        <f t="shared" si="4"/>
        <v>29.57</v>
      </c>
    </row>
    <row r="24" spans="1:16" x14ac:dyDescent="0.25">
      <c r="A24" s="10">
        <v>22</v>
      </c>
      <c r="B24" s="11" t="s">
        <v>17</v>
      </c>
      <c r="C24" s="7" t="s">
        <v>22</v>
      </c>
      <c r="D24" s="7"/>
      <c r="E24" s="8"/>
      <c r="F24" s="2" t="s">
        <v>16</v>
      </c>
      <c r="G24" s="3"/>
      <c r="H24" s="2"/>
      <c r="I24" s="3"/>
      <c r="J24" s="12">
        <f t="shared" si="5"/>
        <v>0</v>
      </c>
      <c r="K24" s="13">
        <f t="shared" si="0"/>
        <v>0</v>
      </c>
      <c r="L24" s="13">
        <f t="shared" si="1"/>
        <v>8.2100000000000009</v>
      </c>
      <c r="M24" s="13">
        <f t="shared" si="2"/>
        <v>16.43</v>
      </c>
      <c r="N24" s="13"/>
      <c r="O24" s="13">
        <f t="shared" si="3"/>
        <v>4.93</v>
      </c>
      <c r="P24" s="14">
        <f t="shared" si="4"/>
        <v>29.57</v>
      </c>
    </row>
    <row r="25" spans="1:16" x14ac:dyDescent="0.25">
      <c r="A25" s="10">
        <v>23</v>
      </c>
      <c r="B25" s="11" t="s">
        <v>17</v>
      </c>
      <c r="C25" s="7" t="s">
        <v>22</v>
      </c>
      <c r="D25" s="7"/>
      <c r="E25" s="8"/>
      <c r="F25" s="7" t="s">
        <v>16</v>
      </c>
      <c r="G25" s="3"/>
      <c r="H25" s="2"/>
      <c r="I25" s="3"/>
      <c r="J25" s="12">
        <f t="shared" si="5"/>
        <v>0</v>
      </c>
      <c r="K25" s="13">
        <f t="shared" si="0"/>
        <v>0</v>
      </c>
      <c r="L25" s="13">
        <f t="shared" si="1"/>
        <v>8.2100000000000009</v>
      </c>
      <c r="M25" s="13">
        <f t="shared" si="2"/>
        <v>16.43</v>
      </c>
      <c r="N25" s="13"/>
      <c r="O25" s="13">
        <f t="shared" si="3"/>
        <v>4.93</v>
      </c>
      <c r="P25" s="14">
        <f t="shared" si="4"/>
        <v>29.57</v>
      </c>
    </row>
    <row r="26" spans="1:16" x14ac:dyDescent="0.25">
      <c r="A26" s="10">
        <v>24</v>
      </c>
      <c r="B26" s="11" t="s">
        <v>17</v>
      </c>
      <c r="C26" s="7" t="s">
        <v>22</v>
      </c>
      <c r="D26" s="7"/>
      <c r="E26" s="8"/>
      <c r="F26" s="2" t="s">
        <v>16</v>
      </c>
      <c r="G26" s="3"/>
      <c r="H26" s="2"/>
      <c r="I26" s="3"/>
      <c r="J26" s="12">
        <f t="shared" si="5"/>
        <v>0</v>
      </c>
      <c r="K26" s="13">
        <f t="shared" si="0"/>
        <v>0</v>
      </c>
      <c r="L26" s="13">
        <f t="shared" si="1"/>
        <v>8.2100000000000009</v>
      </c>
      <c r="M26" s="13">
        <f t="shared" si="2"/>
        <v>16.43</v>
      </c>
      <c r="N26" s="13"/>
      <c r="O26" s="13">
        <f t="shared" si="3"/>
        <v>4.93</v>
      </c>
      <c r="P26" s="14">
        <f t="shared" si="4"/>
        <v>29.57</v>
      </c>
    </row>
    <row r="27" spans="1:16" x14ac:dyDescent="0.25">
      <c r="A27" s="10">
        <v>25</v>
      </c>
      <c r="B27" s="11" t="s">
        <v>17</v>
      </c>
      <c r="C27" s="7" t="s">
        <v>22</v>
      </c>
      <c r="D27" s="7"/>
      <c r="E27" s="8"/>
      <c r="F27" s="7" t="s">
        <v>16</v>
      </c>
      <c r="G27" s="3"/>
      <c r="H27" s="2"/>
      <c r="I27" s="3"/>
      <c r="J27" s="12">
        <f t="shared" si="5"/>
        <v>0</v>
      </c>
      <c r="K27" s="13">
        <f t="shared" si="0"/>
        <v>0</v>
      </c>
      <c r="L27" s="13">
        <f t="shared" si="1"/>
        <v>8.2100000000000009</v>
      </c>
      <c r="M27" s="13">
        <f t="shared" si="2"/>
        <v>16.43</v>
      </c>
      <c r="N27" s="13"/>
      <c r="O27" s="13">
        <f t="shared" si="3"/>
        <v>4.93</v>
      </c>
      <c r="P27" s="14">
        <f t="shared" si="4"/>
        <v>29.57</v>
      </c>
    </row>
    <row r="28" spans="1:16" x14ac:dyDescent="0.25">
      <c r="A28" s="10">
        <v>26</v>
      </c>
      <c r="B28" s="11" t="s">
        <v>17</v>
      </c>
      <c r="C28" s="7" t="s">
        <v>22</v>
      </c>
      <c r="D28" s="7"/>
      <c r="E28" s="8"/>
      <c r="F28" s="2" t="s">
        <v>16</v>
      </c>
      <c r="G28" s="3"/>
      <c r="H28" s="2"/>
      <c r="I28" s="3"/>
      <c r="J28" s="12">
        <f t="shared" si="5"/>
        <v>0</v>
      </c>
      <c r="K28" s="13">
        <f t="shared" si="0"/>
        <v>0</v>
      </c>
      <c r="L28" s="13">
        <f t="shared" si="1"/>
        <v>8.2100000000000009</v>
      </c>
      <c r="M28" s="13">
        <f t="shared" si="2"/>
        <v>16.43</v>
      </c>
      <c r="N28" s="13"/>
      <c r="O28" s="13">
        <f t="shared" si="3"/>
        <v>4.93</v>
      </c>
      <c r="P28" s="14">
        <f t="shared" si="4"/>
        <v>29.57</v>
      </c>
    </row>
    <row r="29" spans="1:16" x14ac:dyDescent="0.25">
      <c r="A29" s="10">
        <v>27</v>
      </c>
      <c r="B29" s="11" t="s">
        <v>17</v>
      </c>
      <c r="C29" s="7" t="s">
        <v>22</v>
      </c>
      <c r="D29" s="7"/>
      <c r="E29" s="8"/>
      <c r="F29" s="2" t="s">
        <v>16</v>
      </c>
      <c r="G29" s="3"/>
      <c r="H29" s="2"/>
      <c r="I29" s="3"/>
      <c r="J29" s="12">
        <f t="shared" si="5"/>
        <v>0</v>
      </c>
      <c r="K29" s="13">
        <f t="shared" si="0"/>
        <v>0</v>
      </c>
      <c r="L29" s="13">
        <f t="shared" si="1"/>
        <v>8.2100000000000009</v>
      </c>
      <c r="M29" s="13">
        <f t="shared" si="2"/>
        <v>16.43</v>
      </c>
      <c r="N29" s="13"/>
      <c r="O29" s="13">
        <f t="shared" si="3"/>
        <v>4.93</v>
      </c>
      <c r="P29" s="14">
        <f t="shared" si="4"/>
        <v>29.57</v>
      </c>
    </row>
    <row r="30" spans="1:16" x14ac:dyDescent="0.25">
      <c r="A30" s="10">
        <v>28</v>
      </c>
      <c r="B30" s="11" t="s">
        <v>17</v>
      </c>
      <c r="C30" s="7" t="s">
        <v>22</v>
      </c>
      <c r="D30" s="7"/>
      <c r="E30" s="8"/>
      <c r="F30" s="7" t="s">
        <v>16</v>
      </c>
      <c r="G30" s="3"/>
      <c r="H30" s="2"/>
      <c r="I30" s="3"/>
      <c r="J30" s="12">
        <f t="shared" si="5"/>
        <v>0</v>
      </c>
      <c r="K30" s="13">
        <f t="shared" si="0"/>
        <v>0</v>
      </c>
      <c r="L30" s="13">
        <f t="shared" si="1"/>
        <v>8.2100000000000009</v>
      </c>
      <c r="M30" s="13">
        <f t="shared" si="2"/>
        <v>16.43</v>
      </c>
      <c r="N30" s="13"/>
      <c r="O30" s="13">
        <f t="shared" si="3"/>
        <v>4.93</v>
      </c>
      <c r="P30" s="14">
        <f t="shared" si="4"/>
        <v>29.57</v>
      </c>
    </row>
    <row r="31" spans="1:16" x14ac:dyDescent="0.25">
      <c r="A31" s="10">
        <v>29</v>
      </c>
      <c r="B31" s="11" t="s">
        <v>17</v>
      </c>
      <c r="C31" s="7" t="s">
        <v>22</v>
      </c>
      <c r="D31" s="7"/>
      <c r="E31" s="8"/>
      <c r="F31" s="2" t="s">
        <v>16</v>
      </c>
      <c r="G31" s="3"/>
      <c r="H31" s="2"/>
      <c r="I31" s="3"/>
      <c r="J31" s="12">
        <f t="shared" si="5"/>
        <v>0</v>
      </c>
      <c r="K31" s="13">
        <f t="shared" si="0"/>
        <v>0</v>
      </c>
      <c r="L31" s="13">
        <f t="shared" si="1"/>
        <v>8.2100000000000009</v>
      </c>
      <c r="M31" s="13">
        <f t="shared" si="2"/>
        <v>16.43</v>
      </c>
      <c r="N31" s="13"/>
      <c r="O31" s="13">
        <f t="shared" si="3"/>
        <v>4.93</v>
      </c>
      <c r="P31" s="14">
        <f t="shared" si="4"/>
        <v>29.57</v>
      </c>
    </row>
    <row r="32" spans="1:16" x14ac:dyDescent="0.25">
      <c r="A32" s="10">
        <v>30</v>
      </c>
      <c r="B32" s="11" t="s">
        <v>17</v>
      </c>
      <c r="C32" s="7" t="s">
        <v>22</v>
      </c>
      <c r="D32" s="7"/>
      <c r="E32" s="8"/>
      <c r="F32" s="7" t="s">
        <v>16</v>
      </c>
      <c r="G32" s="3"/>
      <c r="H32" s="2"/>
      <c r="I32" s="3"/>
      <c r="J32" s="12">
        <f t="shared" si="5"/>
        <v>0</v>
      </c>
      <c r="K32" s="13">
        <f t="shared" si="0"/>
        <v>0</v>
      </c>
      <c r="L32" s="13">
        <f t="shared" si="1"/>
        <v>8.2100000000000009</v>
      </c>
      <c r="M32" s="13">
        <f t="shared" si="2"/>
        <v>16.43</v>
      </c>
      <c r="N32" s="13"/>
      <c r="O32" s="13">
        <f t="shared" si="3"/>
        <v>4.93</v>
      </c>
      <c r="P32" s="14">
        <f t="shared" si="4"/>
        <v>29.57</v>
      </c>
    </row>
    <row r="33" spans="1:16" x14ac:dyDescent="0.25">
      <c r="A33" s="10">
        <v>31</v>
      </c>
      <c r="B33" s="11" t="s">
        <v>17</v>
      </c>
      <c r="C33" s="7" t="s">
        <v>22</v>
      </c>
      <c r="D33" s="7"/>
      <c r="E33" s="8"/>
      <c r="F33" s="2" t="s">
        <v>16</v>
      </c>
      <c r="G33" s="3"/>
      <c r="H33" s="2"/>
      <c r="I33" s="3"/>
      <c r="J33" s="12">
        <f t="shared" si="5"/>
        <v>0</v>
      </c>
      <c r="K33" s="13">
        <f t="shared" si="0"/>
        <v>0</v>
      </c>
      <c r="L33" s="13">
        <f t="shared" si="1"/>
        <v>8.2100000000000009</v>
      </c>
      <c r="M33" s="13">
        <f t="shared" si="2"/>
        <v>16.43</v>
      </c>
      <c r="N33" s="13"/>
      <c r="O33" s="13">
        <f t="shared" si="3"/>
        <v>4.93</v>
      </c>
      <c r="P33" s="14">
        <f t="shared" si="4"/>
        <v>29.57</v>
      </c>
    </row>
    <row r="34" spans="1:16" x14ac:dyDescent="0.25">
      <c r="A34" s="10">
        <v>32</v>
      </c>
      <c r="B34" s="11" t="s">
        <v>17</v>
      </c>
      <c r="C34" s="7" t="s">
        <v>22</v>
      </c>
      <c r="D34" s="7"/>
      <c r="E34" s="8"/>
      <c r="F34" s="7" t="s">
        <v>16</v>
      </c>
      <c r="G34" s="3"/>
      <c r="H34" s="2"/>
      <c r="I34" s="3"/>
      <c r="J34" s="12">
        <f t="shared" si="5"/>
        <v>0</v>
      </c>
      <c r="K34" s="13">
        <f t="shared" si="0"/>
        <v>0</v>
      </c>
      <c r="L34" s="13">
        <f t="shared" si="1"/>
        <v>8.2100000000000009</v>
      </c>
      <c r="M34" s="13">
        <f t="shared" si="2"/>
        <v>16.43</v>
      </c>
      <c r="N34" s="13"/>
      <c r="O34" s="13">
        <f t="shared" si="3"/>
        <v>4.93</v>
      </c>
      <c r="P34" s="14">
        <f t="shared" si="4"/>
        <v>29.57</v>
      </c>
    </row>
    <row r="35" spans="1:16" x14ac:dyDescent="0.25">
      <c r="A35" s="10">
        <v>33</v>
      </c>
      <c r="B35" s="11" t="s">
        <v>17</v>
      </c>
      <c r="C35" s="7" t="s">
        <v>22</v>
      </c>
      <c r="D35" s="7"/>
      <c r="E35" s="8"/>
      <c r="F35" s="2" t="s">
        <v>16</v>
      </c>
      <c r="G35" s="3"/>
      <c r="H35" s="2"/>
      <c r="I35" s="3"/>
      <c r="J35" s="12">
        <f t="shared" si="5"/>
        <v>0</v>
      </c>
      <c r="K35" s="13">
        <f t="shared" si="0"/>
        <v>0</v>
      </c>
      <c r="L35" s="13">
        <f t="shared" si="1"/>
        <v>8.2100000000000009</v>
      </c>
      <c r="M35" s="13">
        <f t="shared" si="2"/>
        <v>16.43</v>
      </c>
      <c r="N35" s="13"/>
      <c r="O35" s="13">
        <f t="shared" si="3"/>
        <v>4.93</v>
      </c>
      <c r="P35" s="14">
        <f t="shared" ref="P35:P55" si="6">SUM(K35:O35)</f>
        <v>29.57</v>
      </c>
    </row>
    <row r="36" spans="1:16" x14ac:dyDescent="0.25">
      <c r="A36" s="10">
        <v>34</v>
      </c>
      <c r="B36" s="11" t="s">
        <v>17</v>
      </c>
      <c r="C36" s="7" t="s">
        <v>22</v>
      </c>
      <c r="D36" s="7"/>
      <c r="E36" s="8"/>
      <c r="F36" s="7" t="s">
        <v>16</v>
      </c>
      <c r="G36" s="3"/>
      <c r="H36" s="2"/>
      <c r="I36" s="3"/>
      <c r="J36" s="12">
        <f t="shared" si="5"/>
        <v>0</v>
      </c>
      <c r="K36" s="13">
        <f t="shared" si="0"/>
        <v>0</v>
      </c>
      <c r="L36" s="13">
        <f t="shared" si="1"/>
        <v>8.2100000000000009</v>
      </c>
      <c r="M36" s="13">
        <f t="shared" si="2"/>
        <v>16.43</v>
      </c>
      <c r="N36" s="13"/>
      <c r="O36" s="13">
        <f t="shared" si="3"/>
        <v>4.93</v>
      </c>
      <c r="P36" s="14">
        <f t="shared" si="6"/>
        <v>29.57</v>
      </c>
    </row>
    <row r="37" spans="1:16" x14ac:dyDescent="0.25">
      <c r="A37" s="10">
        <v>35</v>
      </c>
      <c r="B37" s="11" t="s">
        <v>17</v>
      </c>
      <c r="C37" s="7" t="s">
        <v>22</v>
      </c>
      <c r="D37" s="7"/>
      <c r="E37" s="8"/>
      <c r="F37" s="2" t="s">
        <v>16</v>
      </c>
      <c r="G37" s="3"/>
      <c r="H37" s="2"/>
      <c r="I37" s="3"/>
      <c r="J37" s="12">
        <f t="shared" si="5"/>
        <v>0</v>
      </c>
      <c r="K37" s="13">
        <f t="shared" si="0"/>
        <v>0</v>
      </c>
      <c r="L37" s="13">
        <f t="shared" si="1"/>
        <v>8.2100000000000009</v>
      </c>
      <c r="M37" s="13">
        <f t="shared" si="2"/>
        <v>16.43</v>
      </c>
      <c r="N37" s="13"/>
      <c r="O37" s="13">
        <f t="shared" si="3"/>
        <v>4.93</v>
      </c>
      <c r="P37" s="14">
        <f t="shared" si="6"/>
        <v>29.57</v>
      </c>
    </row>
    <row r="38" spans="1:16" x14ac:dyDescent="0.25">
      <c r="A38" s="10">
        <v>36</v>
      </c>
      <c r="B38" s="11" t="s">
        <v>17</v>
      </c>
      <c r="C38" s="7" t="s">
        <v>22</v>
      </c>
      <c r="D38" s="7"/>
      <c r="E38" s="8"/>
      <c r="F38" s="7" t="s">
        <v>16</v>
      </c>
      <c r="G38" s="3"/>
      <c r="H38" s="2"/>
      <c r="I38" s="3"/>
      <c r="J38" s="12">
        <f t="shared" si="5"/>
        <v>0</v>
      </c>
      <c r="K38" s="13">
        <f t="shared" si="0"/>
        <v>0</v>
      </c>
      <c r="L38" s="13">
        <f t="shared" si="1"/>
        <v>8.2100000000000009</v>
      </c>
      <c r="M38" s="13">
        <f t="shared" si="2"/>
        <v>16.43</v>
      </c>
      <c r="N38" s="13"/>
      <c r="O38" s="13">
        <f t="shared" si="3"/>
        <v>4.93</v>
      </c>
      <c r="P38" s="14">
        <f t="shared" si="6"/>
        <v>29.57</v>
      </c>
    </row>
    <row r="39" spans="1:16" x14ac:dyDescent="0.25">
      <c r="A39" s="10">
        <v>37</v>
      </c>
      <c r="B39" s="11" t="s">
        <v>17</v>
      </c>
      <c r="C39" s="7" t="s">
        <v>22</v>
      </c>
      <c r="D39" s="7"/>
      <c r="E39" s="8"/>
      <c r="F39" s="2" t="s">
        <v>16</v>
      </c>
      <c r="G39" s="3"/>
      <c r="H39" s="2"/>
      <c r="I39" s="3"/>
      <c r="J39" s="12">
        <f t="shared" si="5"/>
        <v>0</v>
      </c>
      <c r="K39" s="13">
        <f t="shared" si="0"/>
        <v>0</v>
      </c>
      <c r="L39" s="13">
        <f t="shared" si="1"/>
        <v>8.2100000000000009</v>
      </c>
      <c r="M39" s="13">
        <f t="shared" si="2"/>
        <v>16.43</v>
      </c>
      <c r="N39" s="13"/>
      <c r="O39" s="13">
        <f t="shared" si="3"/>
        <v>4.93</v>
      </c>
      <c r="P39" s="14">
        <f t="shared" si="6"/>
        <v>29.57</v>
      </c>
    </row>
    <row r="40" spans="1:16" x14ac:dyDescent="0.25">
      <c r="A40" s="10">
        <v>38</v>
      </c>
      <c r="B40" s="11" t="s">
        <v>17</v>
      </c>
      <c r="C40" s="7" t="s">
        <v>22</v>
      </c>
      <c r="D40" s="7"/>
      <c r="E40" s="8"/>
      <c r="F40" s="7" t="s">
        <v>16</v>
      </c>
      <c r="G40" s="3"/>
      <c r="H40" s="2"/>
      <c r="I40" s="3"/>
      <c r="J40" s="12">
        <f t="shared" si="5"/>
        <v>0</v>
      </c>
      <c r="K40" s="13">
        <f t="shared" si="0"/>
        <v>0</v>
      </c>
      <c r="L40" s="13">
        <f t="shared" si="1"/>
        <v>8.2100000000000009</v>
      </c>
      <c r="M40" s="13">
        <f t="shared" si="2"/>
        <v>16.43</v>
      </c>
      <c r="N40" s="13"/>
      <c r="O40" s="13">
        <f t="shared" si="3"/>
        <v>4.93</v>
      </c>
      <c r="P40" s="14">
        <f t="shared" si="6"/>
        <v>29.57</v>
      </c>
    </row>
    <row r="41" spans="1:16" x14ac:dyDescent="0.25">
      <c r="A41" s="10">
        <v>39</v>
      </c>
      <c r="B41" s="11" t="s">
        <v>17</v>
      </c>
      <c r="C41" s="7" t="s">
        <v>22</v>
      </c>
      <c r="D41" s="7"/>
      <c r="E41" s="8"/>
      <c r="F41" s="2" t="s">
        <v>16</v>
      </c>
      <c r="G41" s="3"/>
      <c r="H41" s="2"/>
      <c r="I41" s="3"/>
      <c r="J41" s="12">
        <f t="shared" si="5"/>
        <v>0</v>
      </c>
      <c r="K41" s="13">
        <f t="shared" si="0"/>
        <v>0</v>
      </c>
      <c r="L41" s="13">
        <f t="shared" si="1"/>
        <v>8.2100000000000009</v>
      </c>
      <c r="M41" s="13">
        <f t="shared" si="2"/>
        <v>16.43</v>
      </c>
      <c r="N41" s="13"/>
      <c r="O41" s="13">
        <f t="shared" si="3"/>
        <v>4.93</v>
      </c>
      <c r="P41" s="14">
        <f t="shared" si="6"/>
        <v>29.57</v>
      </c>
    </row>
    <row r="42" spans="1:16" x14ac:dyDescent="0.25">
      <c r="A42" s="10">
        <v>40</v>
      </c>
      <c r="B42" s="11" t="s">
        <v>17</v>
      </c>
      <c r="C42" s="7" t="s">
        <v>22</v>
      </c>
      <c r="D42" s="7"/>
      <c r="E42" s="8"/>
      <c r="F42" s="7" t="s">
        <v>16</v>
      </c>
      <c r="G42" s="3"/>
      <c r="H42" s="2"/>
      <c r="I42" s="3"/>
      <c r="J42" s="12">
        <f t="shared" si="5"/>
        <v>0</v>
      </c>
      <c r="K42" s="13">
        <f t="shared" si="0"/>
        <v>0</v>
      </c>
      <c r="L42" s="13">
        <f t="shared" si="1"/>
        <v>8.2100000000000009</v>
      </c>
      <c r="M42" s="13">
        <f t="shared" si="2"/>
        <v>16.43</v>
      </c>
      <c r="N42" s="13"/>
      <c r="O42" s="13">
        <f t="shared" si="3"/>
        <v>4.93</v>
      </c>
      <c r="P42" s="14">
        <f t="shared" si="6"/>
        <v>29.57</v>
      </c>
    </row>
    <row r="43" spans="1:16" x14ac:dyDescent="0.25">
      <c r="A43" s="10">
        <v>41</v>
      </c>
      <c r="B43" s="11" t="s">
        <v>17</v>
      </c>
      <c r="C43" s="7" t="s">
        <v>22</v>
      </c>
      <c r="D43" s="7"/>
      <c r="E43" s="8"/>
      <c r="F43" s="2" t="s">
        <v>16</v>
      </c>
      <c r="G43" s="3"/>
      <c r="H43" s="2"/>
      <c r="I43" s="3"/>
      <c r="J43" s="12">
        <f t="shared" si="5"/>
        <v>0</v>
      </c>
      <c r="K43" s="13">
        <f t="shared" si="0"/>
        <v>0</v>
      </c>
      <c r="L43" s="13">
        <f t="shared" si="1"/>
        <v>8.2100000000000009</v>
      </c>
      <c r="M43" s="13">
        <f t="shared" si="2"/>
        <v>16.43</v>
      </c>
      <c r="N43" s="13"/>
      <c r="O43" s="13">
        <f t="shared" si="3"/>
        <v>4.93</v>
      </c>
      <c r="P43" s="14">
        <f t="shared" si="6"/>
        <v>29.57</v>
      </c>
    </row>
    <row r="44" spans="1:16" x14ac:dyDescent="0.25">
      <c r="A44" s="10">
        <v>42</v>
      </c>
      <c r="B44" s="11" t="s">
        <v>17</v>
      </c>
      <c r="C44" s="7" t="s">
        <v>22</v>
      </c>
      <c r="D44" s="7"/>
      <c r="E44" s="8"/>
      <c r="F44" s="7" t="s">
        <v>16</v>
      </c>
      <c r="G44" s="3"/>
      <c r="H44" s="2"/>
      <c r="I44" s="3"/>
      <c r="J44" s="12">
        <f t="shared" ref="J44" si="7">ROUNDUP((I44/1000),1)</f>
        <v>0</v>
      </c>
      <c r="K44" s="13">
        <f t="shared" ref="K44" si="8">ROUND((7.9*1.95583*J44),2)</f>
        <v>0</v>
      </c>
      <c r="L44" s="13">
        <f t="shared" si="1"/>
        <v>8.2100000000000009</v>
      </c>
      <c r="M44" s="13">
        <f t="shared" si="2"/>
        <v>16.43</v>
      </c>
      <c r="N44" s="13"/>
      <c r="O44" s="13">
        <f t="shared" si="3"/>
        <v>4.93</v>
      </c>
      <c r="P44" s="14">
        <f t="shared" si="6"/>
        <v>29.57</v>
      </c>
    </row>
    <row r="45" spans="1:16" x14ac:dyDescent="0.25">
      <c r="A45" s="10">
        <v>43</v>
      </c>
      <c r="B45" s="11" t="s">
        <v>17</v>
      </c>
      <c r="C45" s="7" t="s">
        <v>22</v>
      </c>
      <c r="D45" s="7"/>
      <c r="E45" s="8"/>
      <c r="F45" s="7" t="s">
        <v>16</v>
      </c>
      <c r="G45" s="3"/>
      <c r="H45" s="2"/>
      <c r="I45" s="3"/>
      <c r="J45" s="12">
        <f t="shared" si="5"/>
        <v>0</v>
      </c>
      <c r="K45" s="13">
        <f t="shared" si="0"/>
        <v>0</v>
      </c>
      <c r="L45" s="13">
        <f t="shared" si="1"/>
        <v>8.2100000000000009</v>
      </c>
      <c r="M45" s="13">
        <f t="shared" si="2"/>
        <v>16.43</v>
      </c>
      <c r="N45" s="13"/>
      <c r="O45" s="13">
        <f t="shared" si="3"/>
        <v>4.93</v>
      </c>
      <c r="P45" s="14">
        <f t="shared" si="6"/>
        <v>29.57</v>
      </c>
    </row>
    <row r="46" spans="1:16" x14ac:dyDescent="0.25">
      <c r="A46" s="10">
        <v>44</v>
      </c>
      <c r="B46" s="11" t="s">
        <v>17</v>
      </c>
      <c r="C46" s="7" t="s">
        <v>22</v>
      </c>
      <c r="D46" s="7"/>
      <c r="E46" s="8"/>
      <c r="F46" s="2" t="s">
        <v>16</v>
      </c>
      <c r="G46" s="3"/>
      <c r="H46" s="2"/>
      <c r="I46" s="3"/>
      <c r="J46" s="12">
        <f t="shared" si="5"/>
        <v>0</v>
      </c>
      <c r="K46" s="13">
        <f t="shared" si="0"/>
        <v>0</v>
      </c>
      <c r="L46" s="13">
        <f t="shared" si="1"/>
        <v>8.2100000000000009</v>
      </c>
      <c r="M46" s="13">
        <f t="shared" si="2"/>
        <v>16.43</v>
      </c>
      <c r="N46" s="13"/>
      <c r="O46" s="13">
        <f t="shared" si="3"/>
        <v>4.93</v>
      </c>
      <c r="P46" s="14">
        <f t="shared" si="6"/>
        <v>29.57</v>
      </c>
    </row>
    <row r="47" spans="1:16" x14ac:dyDescent="0.25">
      <c r="A47" s="10">
        <v>45</v>
      </c>
      <c r="B47" s="11" t="s">
        <v>17</v>
      </c>
      <c r="C47" s="7" t="s">
        <v>22</v>
      </c>
      <c r="D47" s="7"/>
      <c r="E47" s="8"/>
      <c r="F47" s="7" t="s">
        <v>16</v>
      </c>
      <c r="G47" s="3"/>
      <c r="H47" s="2"/>
      <c r="I47" s="3"/>
      <c r="J47" s="12">
        <f t="shared" si="5"/>
        <v>0</v>
      </c>
      <c r="K47" s="13">
        <f t="shared" si="0"/>
        <v>0</v>
      </c>
      <c r="L47" s="13">
        <f t="shared" si="1"/>
        <v>8.2100000000000009</v>
      </c>
      <c r="M47" s="13">
        <f t="shared" si="2"/>
        <v>16.43</v>
      </c>
      <c r="N47" s="13"/>
      <c r="O47" s="13">
        <f t="shared" si="3"/>
        <v>4.93</v>
      </c>
      <c r="P47" s="14">
        <f t="shared" si="6"/>
        <v>29.57</v>
      </c>
    </row>
    <row r="48" spans="1:16" x14ac:dyDescent="0.25">
      <c r="A48" s="10">
        <v>46</v>
      </c>
      <c r="B48" s="11" t="s">
        <v>17</v>
      </c>
      <c r="C48" s="7" t="s">
        <v>22</v>
      </c>
      <c r="D48" s="7"/>
      <c r="E48" s="8"/>
      <c r="F48" s="2" t="s">
        <v>16</v>
      </c>
      <c r="G48" s="3"/>
      <c r="H48" s="2"/>
      <c r="I48" s="3"/>
      <c r="J48" s="12">
        <f t="shared" si="5"/>
        <v>0</v>
      </c>
      <c r="K48" s="13">
        <f t="shared" si="0"/>
        <v>0</v>
      </c>
      <c r="L48" s="13">
        <f t="shared" si="1"/>
        <v>8.2100000000000009</v>
      </c>
      <c r="M48" s="13">
        <f t="shared" si="2"/>
        <v>16.43</v>
      </c>
      <c r="N48" s="13"/>
      <c r="O48" s="13">
        <f t="shared" si="3"/>
        <v>4.93</v>
      </c>
      <c r="P48" s="14">
        <f t="shared" si="6"/>
        <v>29.57</v>
      </c>
    </row>
    <row r="49" spans="1:16" x14ac:dyDescent="0.25">
      <c r="A49" s="10">
        <v>47</v>
      </c>
      <c r="B49" s="11" t="s">
        <v>17</v>
      </c>
      <c r="C49" s="7" t="s">
        <v>22</v>
      </c>
      <c r="D49" s="7"/>
      <c r="E49" s="8"/>
      <c r="F49" s="7" t="s">
        <v>16</v>
      </c>
      <c r="G49" s="3"/>
      <c r="H49" s="2"/>
      <c r="I49" s="3"/>
      <c r="J49" s="12">
        <f t="shared" si="5"/>
        <v>0</v>
      </c>
      <c r="K49" s="13">
        <f t="shared" si="0"/>
        <v>0</v>
      </c>
      <c r="L49" s="13">
        <f t="shared" si="1"/>
        <v>8.2100000000000009</v>
      </c>
      <c r="M49" s="13">
        <f t="shared" si="2"/>
        <v>16.43</v>
      </c>
      <c r="N49" s="13"/>
      <c r="O49" s="13">
        <f t="shared" si="3"/>
        <v>4.93</v>
      </c>
      <c r="P49" s="14">
        <f t="shared" si="6"/>
        <v>29.57</v>
      </c>
    </row>
    <row r="50" spans="1:16" x14ac:dyDescent="0.25">
      <c r="A50" s="10">
        <v>48</v>
      </c>
      <c r="B50" s="11" t="s">
        <v>17</v>
      </c>
      <c r="C50" s="7" t="s">
        <v>22</v>
      </c>
      <c r="D50" s="7"/>
      <c r="E50" s="8"/>
      <c r="F50" s="2" t="s">
        <v>16</v>
      </c>
      <c r="G50" s="3"/>
      <c r="H50" s="2"/>
      <c r="I50" s="3"/>
      <c r="J50" s="12">
        <f t="shared" si="5"/>
        <v>0</v>
      </c>
      <c r="K50" s="13">
        <f t="shared" si="0"/>
        <v>0</v>
      </c>
      <c r="L50" s="13">
        <f t="shared" si="1"/>
        <v>8.2100000000000009</v>
      </c>
      <c r="M50" s="13">
        <f t="shared" si="2"/>
        <v>16.43</v>
      </c>
      <c r="N50" s="13"/>
      <c r="O50" s="13">
        <f t="shared" si="3"/>
        <v>4.93</v>
      </c>
      <c r="P50" s="14">
        <f t="shared" si="6"/>
        <v>29.57</v>
      </c>
    </row>
    <row r="51" spans="1:16" x14ac:dyDescent="0.25">
      <c r="A51" s="10">
        <v>49</v>
      </c>
      <c r="B51" s="11" t="s">
        <v>17</v>
      </c>
      <c r="C51" s="7" t="s">
        <v>22</v>
      </c>
      <c r="D51" s="7"/>
      <c r="E51" s="8"/>
      <c r="F51" s="7" t="s">
        <v>16</v>
      </c>
      <c r="G51" s="3"/>
      <c r="H51" s="2"/>
      <c r="I51" s="3"/>
      <c r="J51" s="12">
        <f t="shared" si="5"/>
        <v>0</v>
      </c>
      <c r="K51" s="13">
        <f t="shared" si="0"/>
        <v>0</v>
      </c>
      <c r="L51" s="13">
        <f t="shared" si="1"/>
        <v>8.2100000000000009</v>
      </c>
      <c r="M51" s="13">
        <f t="shared" si="2"/>
        <v>16.43</v>
      </c>
      <c r="N51" s="13"/>
      <c r="O51" s="13">
        <f t="shared" si="3"/>
        <v>4.93</v>
      </c>
      <c r="P51" s="14">
        <f t="shared" si="6"/>
        <v>29.57</v>
      </c>
    </row>
    <row r="52" spans="1:16" x14ac:dyDescent="0.25">
      <c r="A52" s="10">
        <v>50</v>
      </c>
      <c r="B52" s="11" t="s">
        <v>17</v>
      </c>
      <c r="C52" s="7" t="s">
        <v>22</v>
      </c>
      <c r="D52" s="7"/>
      <c r="E52" s="8"/>
      <c r="F52" s="2" t="s">
        <v>16</v>
      </c>
      <c r="G52" s="3"/>
      <c r="H52" s="2"/>
      <c r="I52" s="3"/>
      <c r="J52" s="12">
        <f t="shared" si="5"/>
        <v>0</v>
      </c>
      <c r="K52" s="13">
        <f t="shared" si="0"/>
        <v>0</v>
      </c>
      <c r="L52" s="13">
        <f t="shared" si="1"/>
        <v>8.2100000000000009</v>
      </c>
      <c r="M52" s="13">
        <f t="shared" si="2"/>
        <v>16.43</v>
      </c>
      <c r="N52" s="13"/>
      <c r="O52" s="13">
        <f t="shared" si="3"/>
        <v>4.93</v>
      </c>
      <c r="P52" s="14">
        <f t="shared" si="6"/>
        <v>29.57</v>
      </c>
    </row>
    <row r="53" spans="1:16" x14ac:dyDescent="0.25">
      <c r="A53" s="10">
        <v>51</v>
      </c>
      <c r="B53" s="11" t="s">
        <v>17</v>
      </c>
      <c r="C53" s="7" t="s">
        <v>22</v>
      </c>
      <c r="D53" s="7"/>
      <c r="E53" s="8"/>
      <c r="F53" s="7" t="s">
        <v>16</v>
      </c>
      <c r="G53" s="3"/>
      <c r="H53" s="2"/>
      <c r="I53" s="3"/>
      <c r="J53" s="12">
        <f t="shared" si="5"/>
        <v>0</v>
      </c>
      <c r="K53" s="13">
        <f t="shared" si="0"/>
        <v>0</v>
      </c>
      <c r="L53" s="13">
        <f t="shared" si="1"/>
        <v>8.2100000000000009</v>
      </c>
      <c r="M53" s="13">
        <f t="shared" si="2"/>
        <v>16.43</v>
      </c>
      <c r="N53" s="13"/>
      <c r="O53" s="13">
        <f t="shared" si="3"/>
        <v>4.93</v>
      </c>
      <c r="P53" s="14">
        <f t="shared" si="6"/>
        <v>29.57</v>
      </c>
    </row>
    <row r="54" spans="1:16" x14ac:dyDescent="0.25">
      <c r="A54" s="10">
        <v>52</v>
      </c>
      <c r="B54" s="11" t="s">
        <v>17</v>
      </c>
      <c r="C54" s="7" t="s">
        <v>22</v>
      </c>
      <c r="D54" s="7"/>
      <c r="E54" s="8"/>
      <c r="F54" s="2" t="s">
        <v>16</v>
      </c>
      <c r="G54" s="3"/>
      <c r="H54" s="2"/>
      <c r="I54" s="3"/>
      <c r="J54" s="12">
        <f t="shared" si="5"/>
        <v>0</v>
      </c>
      <c r="K54" s="13">
        <f t="shared" si="0"/>
        <v>0</v>
      </c>
      <c r="L54" s="13">
        <f t="shared" si="1"/>
        <v>8.2100000000000009</v>
      </c>
      <c r="M54" s="13">
        <f t="shared" si="2"/>
        <v>16.43</v>
      </c>
      <c r="N54" s="13"/>
      <c r="O54" s="13">
        <f t="shared" si="3"/>
        <v>4.93</v>
      </c>
      <c r="P54" s="14">
        <f t="shared" si="6"/>
        <v>29.57</v>
      </c>
    </row>
    <row r="55" spans="1:16" x14ac:dyDescent="0.25">
      <c r="A55" s="10">
        <v>53</v>
      </c>
      <c r="B55" s="11" t="s">
        <v>17</v>
      </c>
      <c r="C55" s="7" t="s">
        <v>22</v>
      </c>
      <c r="D55" s="7"/>
      <c r="E55" s="8"/>
      <c r="F55" s="7" t="s">
        <v>16</v>
      </c>
      <c r="G55" s="3"/>
      <c r="H55" s="2"/>
      <c r="I55" s="3"/>
      <c r="J55" s="12">
        <f t="shared" si="5"/>
        <v>0</v>
      </c>
      <c r="K55" s="13">
        <f t="shared" si="0"/>
        <v>0</v>
      </c>
      <c r="L55" s="13">
        <f t="shared" si="1"/>
        <v>8.2100000000000009</v>
      </c>
      <c r="M55" s="13">
        <f t="shared" si="2"/>
        <v>16.43</v>
      </c>
      <c r="N55" s="13"/>
      <c r="O55" s="13">
        <f t="shared" si="3"/>
        <v>4.93</v>
      </c>
      <c r="P55" s="14">
        <f t="shared" si="6"/>
        <v>29.57</v>
      </c>
    </row>
    <row r="57" spans="1:16" x14ac:dyDescent="0.25">
      <c r="G57" s="18"/>
      <c r="H57" s="18"/>
      <c r="I57" s="18"/>
      <c r="J57" s="19"/>
      <c r="K57" s="18"/>
      <c r="L57" s="18"/>
      <c r="M57" s="18"/>
      <c r="N57" s="18"/>
      <c r="O57" s="18"/>
      <c r="P57" s="18"/>
    </row>
    <row r="58" spans="1:16" x14ac:dyDescent="0.25">
      <c r="C58" s="1" t="s">
        <v>18</v>
      </c>
      <c r="M58" s="1" t="s">
        <v>19</v>
      </c>
    </row>
    <row r="59" spans="1:16" x14ac:dyDescent="0.25">
      <c r="C59" s="20" t="s">
        <v>20</v>
      </c>
      <c r="E59" s="20"/>
      <c r="F59" s="20"/>
      <c r="G59" s="20"/>
      <c r="H59" s="20"/>
      <c r="I59" s="20"/>
      <c r="J59" s="20"/>
      <c r="K59" s="20"/>
      <c r="L59" s="20"/>
      <c r="M59" s="20" t="s">
        <v>21</v>
      </c>
      <c r="N59" s="20"/>
      <c r="O59" s="20"/>
      <c r="P59" s="20"/>
    </row>
  </sheetData>
  <autoFilter ref="A2:P37" xr:uid="{00000000-0009-0000-0000-000000000000}"/>
  <mergeCells count="1">
    <mergeCell ref="A1:P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ECCC-3A9F-40D3-AB50-378CFFD88276}">
  <sheetPr>
    <pageSetUpPr fitToPage="1"/>
  </sheetPr>
  <dimension ref="A1:P26"/>
  <sheetViews>
    <sheetView tabSelected="1" zoomScale="130" zoomScaleNormal="130" workbookViewId="0">
      <selection activeCell="A22" sqref="A22"/>
    </sheetView>
  </sheetViews>
  <sheetFormatPr defaultRowHeight="15" outlineLevelRow="2" x14ac:dyDescent="0.25"/>
  <cols>
    <col min="1" max="1" width="4.28515625" style="16" customWidth="1"/>
    <col min="2" max="2" width="7.5703125" style="1" customWidth="1"/>
    <col min="3" max="3" width="7.85546875" style="17" customWidth="1"/>
    <col min="4" max="4" width="9.7109375" style="1" customWidth="1"/>
    <col min="5" max="5" width="9.140625" style="1" customWidth="1"/>
    <col min="6" max="6" width="8.5703125" style="1" customWidth="1"/>
    <col min="7" max="7" width="13.28515625" style="1" customWidth="1"/>
    <col min="8" max="9" width="7.42578125" style="1" customWidth="1"/>
    <col min="10" max="10" width="8.5703125" style="1" customWidth="1"/>
    <col min="11" max="11" width="9.28515625" style="1" customWidth="1"/>
    <col min="12" max="12" width="9.7109375" style="1" customWidth="1"/>
    <col min="13" max="13" width="10.42578125" style="1" customWidth="1"/>
    <col min="14" max="15" width="7.5703125" style="1" customWidth="1"/>
    <col min="16" max="16" width="10" style="1" customWidth="1"/>
    <col min="17" max="22" width="16.140625" customWidth="1"/>
  </cols>
  <sheetData>
    <row r="1" spans="1:16" ht="19.5" customHeight="1" thickBot="1" x14ac:dyDescent="0.3">
      <c r="A1" s="30" t="s">
        <v>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63" customHeight="1" thickBot="1" x14ac:dyDescent="0.3">
      <c r="A2" s="4" t="s">
        <v>0</v>
      </c>
      <c r="B2" s="4" t="s">
        <v>1</v>
      </c>
      <c r="C2" s="4" t="s">
        <v>12</v>
      </c>
      <c r="D2" s="4" t="s">
        <v>4</v>
      </c>
      <c r="E2" s="5" t="s">
        <v>5</v>
      </c>
      <c r="F2" s="4" t="s">
        <v>6</v>
      </c>
      <c r="G2" s="6" t="s">
        <v>2</v>
      </c>
      <c r="H2" s="5" t="s">
        <v>7</v>
      </c>
      <c r="I2" s="4" t="s">
        <v>8</v>
      </c>
      <c r="J2" s="6" t="s">
        <v>9</v>
      </c>
      <c r="K2" s="4" t="s">
        <v>10</v>
      </c>
      <c r="L2" s="4" t="s">
        <v>13</v>
      </c>
      <c r="M2" s="6" t="s">
        <v>14</v>
      </c>
      <c r="N2" s="4" t="s">
        <v>15</v>
      </c>
      <c r="O2" s="4" t="s">
        <v>3</v>
      </c>
      <c r="P2" s="4" t="s">
        <v>11</v>
      </c>
    </row>
    <row r="3" spans="1:16" s="15" customFormat="1" ht="15.75" customHeight="1" outlineLevel="2" x14ac:dyDescent="0.25">
      <c r="A3" s="10">
        <v>1</v>
      </c>
      <c r="B3" s="11" t="s">
        <v>17</v>
      </c>
      <c r="C3" s="7" t="s">
        <v>22</v>
      </c>
      <c r="D3" s="7">
        <v>441</v>
      </c>
      <c r="E3" s="8">
        <v>44534</v>
      </c>
      <c r="F3" s="7" t="s">
        <v>16</v>
      </c>
      <c r="G3" s="9">
        <v>845266513199</v>
      </c>
      <c r="H3" s="7">
        <v>24040</v>
      </c>
      <c r="I3" s="9">
        <v>46960</v>
      </c>
      <c r="J3" s="12">
        <f>ROUNDUP((I3/1000),1)</f>
        <v>47</v>
      </c>
      <c r="K3" s="13">
        <f>ROUND((7.9*1.95583*J3),2)</f>
        <v>726.2</v>
      </c>
      <c r="L3" s="13">
        <f>ROUND((4.2*1.95583),2)</f>
        <v>8.2100000000000009</v>
      </c>
      <c r="M3" s="13">
        <f>ROUND((8.4*1.95583),2)</f>
        <v>16.43</v>
      </c>
      <c r="N3" s="13">
        <f>ROUND((2*1.95583),2)</f>
        <v>3.91</v>
      </c>
      <c r="O3" s="13">
        <f>ROUND(((SUM(K3:N3))*20/100),2)</f>
        <v>150.94999999999999</v>
      </c>
      <c r="P3" s="14">
        <f>SUM(K3:O3)</f>
        <v>905.7</v>
      </c>
    </row>
    <row r="4" spans="1:16" ht="15.75" customHeight="1" outlineLevel="2" x14ac:dyDescent="0.25">
      <c r="A4" s="10">
        <v>2</v>
      </c>
      <c r="B4" s="11" t="s">
        <v>17</v>
      </c>
      <c r="C4" s="7" t="s">
        <v>22</v>
      </c>
      <c r="D4" s="7">
        <v>441</v>
      </c>
      <c r="E4" s="8">
        <v>44534</v>
      </c>
      <c r="F4" s="2" t="s">
        <v>16</v>
      </c>
      <c r="G4" s="3">
        <v>845266660628</v>
      </c>
      <c r="H4" s="2">
        <v>24120</v>
      </c>
      <c r="I4" s="3">
        <v>46640</v>
      </c>
      <c r="J4" s="12">
        <f>ROUNDUP((I4/1000),1)</f>
        <v>46.7</v>
      </c>
      <c r="K4" s="13">
        <f t="shared" ref="K4:K20" si="0">ROUND((7.9*1.95583*J4),2)</f>
        <v>721.56</v>
      </c>
      <c r="L4" s="13">
        <f t="shared" ref="L4:L20" si="1">ROUND((4.2*1.95583),2)</f>
        <v>8.2100000000000009</v>
      </c>
      <c r="M4" s="13">
        <f t="shared" ref="M4:M20" si="2">ROUND((8.4*1.95583),2)</f>
        <v>16.43</v>
      </c>
      <c r="N4" s="13"/>
      <c r="O4" s="13">
        <f t="shared" ref="O4:O20" si="3">ROUND(((SUM(K4:N4))*20/100),2)</f>
        <v>149.24</v>
      </c>
      <c r="P4" s="14">
        <f t="shared" ref="P4:P20" si="4">SUM(K4:O4)</f>
        <v>895.43999999999994</v>
      </c>
    </row>
    <row r="5" spans="1:16" ht="15.75" customHeight="1" outlineLevel="2" x14ac:dyDescent="0.25">
      <c r="A5" s="10">
        <v>3</v>
      </c>
      <c r="B5" s="11" t="s">
        <v>17</v>
      </c>
      <c r="C5" s="7" t="s">
        <v>22</v>
      </c>
      <c r="D5" s="7">
        <v>441</v>
      </c>
      <c r="E5" s="8">
        <v>44534</v>
      </c>
      <c r="F5" s="7" t="s">
        <v>16</v>
      </c>
      <c r="G5" s="3">
        <v>335266500263</v>
      </c>
      <c r="H5" s="2">
        <v>24100</v>
      </c>
      <c r="I5" s="3">
        <v>54680</v>
      </c>
      <c r="J5" s="12">
        <f t="shared" ref="J5:J20" si="5">ROUNDUP((I5/1000),1)</f>
        <v>54.7</v>
      </c>
      <c r="K5" s="13">
        <f t="shared" si="0"/>
        <v>845.17</v>
      </c>
      <c r="L5" s="13">
        <f t="shared" si="1"/>
        <v>8.2100000000000009</v>
      </c>
      <c r="M5" s="13">
        <f t="shared" si="2"/>
        <v>16.43</v>
      </c>
      <c r="N5" s="13"/>
      <c r="O5" s="13">
        <f t="shared" si="3"/>
        <v>173.96</v>
      </c>
      <c r="P5" s="14">
        <f t="shared" si="4"/>
        <v>1043.77</v>
      </c>
    </row>
    <row r="6" spans="1:16" ht="15.75" customHeight="1" outlineLevel="2" x14ac:dyDescent="0.25">
      <c r="A6" s="10">
        <v>4</v>
      </c>
      <c r="B6" s="11" t="s">
        <v>17</v>
      </c>
      <c r="C6" s="7" t="s">
        <v>22</v>
      </c>
      <c r="D6" s="7">
        <v>441</v>
      </c>
      <c r="E6" s="8">
        <v>44534</v>
      </c>
      <c r="F6" s="2" t="s">
        <v>16</v>
      </c>
      <c r="G6" s="3">
        <v>335266576495</v>
      </c>
      <c r="H6" s="2">
        <v>25720</v>
      </c>
      <c r="I6" s="3">
        <v>50920</v>
      </c>
      <c r="J6" s="12">
        <f t="shared" si="5"/>
        <v>51</v>
      </c>
      <c r="K6" s="13">
        <f t="shared" si="0"/>
        <v>788</v>
      </c>
      <c r="L6" s="13">
        <f t="shared" si="1"/>
        <v>8.2100000000000009</v>
      </c>
      <c r="M6" s="13">
        <f t="shared" si="2"/>
        <v>16.43</v>
      </c>
      <c r="N6" s="13"/>
      <c r="O6" s="13">
        <f t="shared" si="3"/>
        <v>162.53</v>
      </c>
      <c r="P6" s="14">
        <f t="shared" si="4"/>
        <v>975.17</v>
      </c>
    </row>
    <row r="7" spans="1:16" ht="15.75" customHeight="1" outlineLevel="2" x14ac:dyDescent="0.25">
      <c r="A7" s="10">
        <v>5</v>
      </c>
      <c r="B7" s="11" t="s">
        <v>17</v>
      </c>
      <c r="C7" s="7" t="s">
        <v>22</v>
      </c>
      <c r="D7" s="7">
        <v>441</v>
      </c>
      <c r="E7" s="8">
        <v>44534</v>
      </c>
      <c r="F7" s="7" t="s">
        <v>16</v>
      </c>
      <c r="G7" s="3">
        <v>845266510906</v>
      </c>
      <c r="H7" s="2">
        <v>24900</v>
      </c>
      <c r="I7" s="3">
        <v>46860</v>
      </c>
      <c r="J7" s="12">
        <f t="shared" si="5"/>
        <v>46.9</v>
      </c>
      <c r="K7" s="13">
        <f t="shared" si="0"/>
        <v>724.65</v>
      </c>
      <c r="L7" s="13">
        <f t="shared" si="1"/>
        <v>8.2100000000000009</v>
      </c>
      <c r="M7" s="13">
        <f t="shared" si="2"/>
        <v>16.43</v>
      </c>
      <c r="N7" s="13"/>
      <c r="O7" s="13">
        <f t="shared" si="3"/>
        <v>149.86000000000001</v>
      </c>
      <c r="P7" s="14">
        <f t="shared" si="4"/>
        <v>899.15</v>
      </c>
    </row>
    <row r="8" spans="1:16" ht="15.75" customHeight="1" outlineLevel="2" x14ac:dyDescent="0.25">
      <c r="A8" s="10">
        <v>6</v>
      </c>
      <c r="B8" s="11" t="s">
        <v>17</v>
      </c>
      <c r="C8" s="7" t="s">
        <v>22</v>
      </c>
      <c r="D8" s="7">
        <v>441</v>
      </c>
      <c r="E8" s="8">
        <v>44534</v>
      </c>
      <c r="F8" s="2" t="s">
        <v>16</v>
      </c>
      <c r="G8" s="3">
        <v>335266531086</v>
      </c>
      <c r="H8" s="2">
        <v>25000</v>
      </c>
      <c r="I8" s="3">
        <v>48580</v>
      </c>
      <c r="J8" s="12">
        <f t="shared" si="5"/>
        <v>48.6</v>
      </c>
      <c r="K8" s="13">
        <f t="shared" si="0"/>
        <v>750.92</v>
      </c>
      <c r="L8" s="13">
        <f t="shared" si="1"/>
        <v>8.2100000000000009</v>
      </c>
      <c r="M8" s="13">
        <f t="shared" si="2"/>
        <v>16.43</v>
      </c>
      <c r="N8" s="13"/>
      <c r="O8" s="13">
        <f t="shared" si="3"/>
        <v>155.11000000000001</v>
      </c>
      <c r="P8" s="14">
        <f t="shared" si="4"/>
        <v>930.67</v>
      </c>
    </row>
    <row r="9" spans="1:16" outlineLevel="2" x14ac:dyDescent="0.25">
      <c r="A9" s="10">
        <v>7</v>
      </c>
      <c r="B9" s="11" t="s">
        <v>17</v>
      </c>
      <c r="C9" s="7" t="s">
        <v>22</v>
      </c>
      <c r="D9" s="7">
        <v>441</v>
      </c>
      <c r="E9" s="8">
        <v>44534</v>
      </c>
      <c r="F9" s="7" t="s">
        <v>16</v>
      </c>
      <c r="G9" s="3">
        <v>845266510922</v>
      </c>
      <c r="H9" s="2">
        <v>25280</v>
      </c>
      <c r="I9" s="3">
        <v>44240</v>
      </c>
      <c r="J9" s="12">
        <f t="shared" si="5"/>
        <v>44.300000000000004</v>
      </c>
      <c r="K9" s="13">
        <f t="shared" si="0"/>
        <v>684.48</v>
      </c>
      <c r="L9" s="13">
        <f t="shared" si="1"/>
        <v>8.2100000000000009</v>
      </c>
      <c r="M9" s="13">
        <f t="shared" si="2"/>
        <v>16.43</v>
      </c>
      <c r="N9" s="13"/>
      <c r="O9" s="13">
        <f t="shared" si="3"/>
        <v>141.82</v>
      </c>
      <c r="P9" s="14">
        <f t="shared" si="4"/>
        <v>850.94</v>
      </c>
    </row>
    <row r="10" spans="1:16" outlineLevel="2" x14ac:dyDescent="0.25">
      <c r="A10" s="10">
        <v>8</v>
      </c>
      <c r="B10" s="11" t="s">
        <v>17</v>
      </c>
      <c r="C10" s="7" t="s">
        <v>22</v>
      </c>
      <c r="D10" s="7">
        <v>441</v>
      </c>
      <c r="E10" s="8">
        <v>44534</v>
      </c>
      <c r="F10" s="2" t="s">
        <v>16</v>
      </c>
      <c r="G10" s="3">
        <v>845266661089</v>
      </c>
      <c r="H10" s="2">
        <v>23760</v>
      </c>
      <c r="I10" s="3">
        <v>44020</v>
      </c>
      <c r="J10" s="12">
        <f t="shared" si="5"/>
        <v>44.1</v>
      </c>
      <c r="K10" s="13">
        <f t="shared" si="0"/>
        <v>681.39</v>
      </c>
      <c r="L10" s="13">
        <f t="shared" si="1"/>
        <v>8.2100000000000009</v>
      </c>
      <c r="M10" s="13">
        <f t="shared" si="2"/>
        <v>16.43</v>
      </c>
      <c r="N10" s="13"/>
      <c r="O10" s="13">
        <f t="shared" si="3"/>
        <v>141.21</v>
      </c>
      <c r="P10" s="14">
        <f t="shared" si="4"/>
        <v>847.24</v>
      </c>
    </row>
    <row r="11" spans="1:16" outlineLevel="2" x14ac:dyDescent="0.25">
      <c r="A11" s="10">
        <v>9</v>
      </c>
      <c r="B11" s="11" t="s">
        <v>17</v>
      </c>
      <c r="C11" s="7" t="s">
        <v>22</v>
      </c>
      <c r="D11" s="7">
        <v>441</v>
      </c>
      <c r="E11" s="8">
        <v>44534</v>
      </c>
      <c r="F11" s="7" t="s">
        <v>16</v>
      </c>
      <c r="G11" s="3">
        <v>845266512209</v>
      </c>
      <c r="H11" s="2">
        <v>23800</v>
      </c>
      <c r="I11" s="3">
        <v>45000</v>
      </c>
      <c r="J11" s="12">
        <f t="shared" si="5"/>
        <v>45</v>
      </c>
      <c r="K11" s="13">
        <f t="shared" si="0"/>
        <v>695.3</v>
      </c>
      <c r="L11" s="13">
        <f t="shared" si="1"/>
        <v>8.2100000000000009</v>
      </c>
      <c r="M11" s="13">
        <f t="shared" si="2"/>
        <v>16.43</v>
      </c>
      <c r="N11" s="13"/>
      <c r="O11" s="13">
        <f t="shared" si="3"/>
        <v>143.99</v>
      </c>
      <c r="P11" s="14">
        <f t="shared" si="4"/>
        <v>863.93</v>
      </c>
    </row>
    <row r="12" spans="1:16" outlineLevel="2" x14ac:dyDescent="0.25">
      <c r="A12" s="10">
        <v>10</v>
      </c>
      <c r="B12" s="11" t="s">
        <v>17</v>
      </c>
      <c r="C12" s="7" t="s">
        <v>22</v>
      </c>
      <c r="D12" s="7">
        <v>441</v>
      </c>
      <c r="E12" s="8">
        <v>44534</v>
      </c>
      <c r="F12" s="2" t="s">
        <v>16</v>
      </c>
      <c r="G12" s="3">
        <v>845266660016</v>
      </c>
      <c r="H12" s="2">
        <v>24840</v>
      </c>
      <c r="I12" s="3">
        <v>43960</v>
      </c>
      <c r="J12" s="12">
        <f t="shared" si="5"/>
        <v>44</v>
      </c>
      <c r="K12" s="13">
        <f t="shared" si="0"/>
        <v>679.85</v>
      </c>
      <c r="L12" s="13">
        <f t="shared" si="1"/>
        <v>8.2100000000000009</v>
      </c>
      <c r="M12" s="13">
        <f t="shared" si="2"/>
        <v>16.43</v>
      </c>
      <c r="N12" s="13"/>
      <c r="O12" s="13">
        <f t="shared" si="3"/>
        <v>140.9</v>
      </c>
      <c r="P12" s="14">
        <f t="shared" si="4"/>
        <v>845.39</v>
      </c>
    </row>
    <row r="13" spans="1:16" outlineLevel="2" x14ac:dyDescent="0.25">
      <c r="A13" s="10">
        <v>11</v>
      </c>
      <c r="B13" s="11" t="s">
        <v>17</v>
      </c>
      <c r="C13" s="7" t="s">
        <v>22</v>
      </c>
      <c r="D13" s="7">
        <v>441</v>
      </c>
      <c r="E13" s="8">
        <v>44534</v>
      </c>
      <c r="F13" s="7" t="s">
        <v>16</v>
      </c>
      <c r="G13" s="3">
        <v>845266660420</v>
      </c>
      <c r="H13" s="2">
        <v>24880</v>
      </c>
      <c r="I13" s="3">
        <v>42960</v>
      </c>
      <c r="J13" s="12">
        <f t="shared" si="5"/>
        <v>43</v>
      </c>
      <c r="K13" s="13">
        <f t="shared" si="0"/>
        <v>664.4</v>
      </c>
      <c r="L13" s="13">
        <f t="shared" si="1"/>
        <v>8.2100000000000009</v>
      </c>
      <c r="M13" s="13">
        <f t="shared" si="2"/>
        <v>16.43</v>
      </c>
      <c r="N13" s="13"/>
      <c r="O13" s="13">
        <f t="shared" si="3"/>
        <v>137.81</v>
      </c>
      <c r="P13" s="14">
        <f t="shared" si="4"/>
        <v>826.84999999999991</v>
      </c>
    </row>
    <row r="14" spans="1:16" outlineLevel="2" x14ac:dyDescent="0.25">
      <c r="A14" s="10">
        <v>12</v>
      </c>
      <c r="B14" s="11" t="s">
        <v>17</v>
      </c>
      <c r="C14" s="7" t="s">
        <v>22</v>
      </c>
      <c r="D14" s="7">
        <v>441</v>
      </c>
      <c r="E14" s="8">
        <v>44534</v>
      </c>
      <c r="F14" s="2" t="s">
        <v>16</v>
      </c>
      <c r="G14" s="3">
        <v>845266513017</v>
      </c>
      <c r="H14" s="2">
        <v>24020</v>
      </c>
      <c r="I14" s="3">
        <v>43720</v>
      </c>
      <c r="J14" s="12">
        <f t="shared" si="5"/>
        <v>43.800000000000004</v>
      </c>
      <c r="K14" s="13">
        <f t="shared" si="0"/>
        <v>676.76</v>
      </c>
      <c r="L14" s="13">
        <f t="shared" si="1"/>
        <v>8.2100000000000009</v>
      </c>
      <c r="M14" s="13">
        <f t="shared" si="2"/>
        <v>16.43</v>
      </c>
      <c r="N14" s="13"/>
      <c r="O14" s="13">
        <f t="shared" si="3"/>
        <v>140.28</v>
      </c>
      <c r="P14" s="14">
        <f t="shared" si="4"/>
        <v>841.68</v>
      </c>
    </row>
    <row r="15" spans="1:16" outlineLevel="2" x14ac:dyDescent="0.25">
      <c r="A15" s="10">
        <v>13</v>
      </c>
      <c r="B15" s="11" t="s">
        <v>17</v>
      </c>
      <c r="C15" s="7" t="s">
        <v>22</v>
      </c>
      <c r="D15" s="7">
        <v>441</v>
      </c>
      <c r="E15" s="8">
        <v>44534</v>
      </c>
      <c r="F15" s="7" t="s">
        <v>16</v>
      </c>
      <c r="G15" s="3">
        <v>845266513348</v>
      </c>
      <c r="H15" s="2">
        <v>24620</v>
      </c>
      <c r="I15" s="3">
        <v>51200</v>
      </c>
      <c r="J15" s="12">
        <f t="shared" si="5"/>
        <v>51.2</v>
      </c>
      <c r="K15" s="13">
        <f t="shared" si="0"/>
        <v>791.09</v>
      </c>
      <c r="L15" s="13">
        <f t="shared" si="1"/>
        <v>8.2100000000000009</v>
      </c>
      <c r="M15" s="13">
        <f t="shared" si="2"/>
        <v>16.43</v>
      </c>
      <c r="N15" s="13"/>
      <c r="O15" s="13">
        <f t="shared" si="3"/>
        <v>163.15</v>
      </c>
      <c r="P15" s="14">
        <f t="shared" si="4"/>
        <v>978.88</v>
      </c>
    </row>
    <row r="16" spans="1:16" outlineLevel="2" x14ac:dyDescent="0.25">
      <c r="A16" s="10">
        <v>14</v>
      </c>
      <c r="B16" s="11" t="s">
        <v>17</v>
      </c>
      <c r="C16" s="7" t="s">
        <v>22</v>
      </c>
      <c r="D16" s="7">
        <v>441</v>
      </c>
      <c r="E16" s="8">
        <v>44534</v>
      </c>
      <c r="F16" s="2" t="s">
        <v>16</v>
      </c>
      <c r="G16" s="3">
        <v>335266500016</v>
      </c>
      <c r="H16" s="2">
        <v>27520</v>
      </c>
      <c r="I16" s="3">
        <v>54040</v>
      </c>
      <c r="J16" s="12">
        <f t="shared" si="5"/>
        <v>54.1</v>
      </c>
      <c r="K16" s="13">
        <f t="shared" si="0"/>
        <v>835.9</v>
      </c>
      <c r="L16" s="13">
        <f t="shared" si="1"/>
        <v>8.2100000000000009</v>
      </c>
      <c r="M16" s="13">
        <f t="shared" si="2"/>
        <v>16.43</v>
      </c>
      <c r="N16" s="13"/>
      <c r="O16" s="13">
        <f t="shared" si="3"/>
        <v>172.11</v>
      </c>
      <c r="P16" s="14">
        <f t="shared" si="4"/>
        <v>1032.6500000000001</v>
      </c>
    </row>
    <row r="17" spans="1:16" outlineLevel="2" x14ac:dyDescent="0.25">
      <c r="A17" s="10">
        <v>15</v>
      </c>
      <c r="B17" s="11" t="s">
        <v>17</v>
      </c>
      <c r="C17" s="7" t="s">
        <v>22</v>
      </c>
      <c r="D17" s="7">
        <v>441</v>
      </c>
      <c r="E17" s="8">
        <v>44534</v>
      </c>
      <c r="F17" s="7" t="s">
        <v>16</v>
      </c>
      <c r="G17" s="3">
        <v>845266661105</v>
      </c>
      <c r="H17" s="2">
        <v>23780</v>
      </c>
      <c r="I17" s="3">
        <v>50140</v>
      </c>
      <c r="J17" s="12">
        <f t="shared" si="5"/>
        <v>50.2</v>
      </c>
      <c r="K17" s="13">
        <f t="shared" si="0"/>
        <v>775.64</v>
      </c>
      <c r="L17" s="13">
        <f t="shared" si="1"/>
        <v>8.2100000000000009</v>
      </c>
      <c r="M17" s="13">
        <f t="shared" si="2"/>
        <v>16.43</v>
      </c>
      <c r="N17" s="13"/>
      <c r="O17" s="13">
        <f t="shared" si="3"/>
        <v>160.06</v>
      </c>
      <c r="P17" s="14">
        <f t="shared" si="4"/>
        <v>960.33999999999992</v>
      </c>
    </row>
    <row r="18" spans="1:16" outlineLevel="2" x14ac:dyDescent="0.25">
      <c r="A18" s="10">
        <v>16</v>
      </c>
      <c r="B18" s="11" t="s">
        <v>17</v>
      </c>
      <c r="C18" s="7" t="s">
        <v>22</v>
      </c>
      <c r="D18" s="7">
        <v>441</v>
      </c>
      <c r="E18" s="8">
        <v>44534</v>
      </c>
      <c r="F18" s="2" t="s">
        <v>16</v>
      </c>
      <c r="G18" s="3">
        <v>845266510161</v>
      </c>
      <c r="H18" s="2">
        <v>23740</v>
      </c>
      <c r="I18" s="3">
        <v>47460</v>
      </c>
      <c r="J18" s="12">
        <f t="shared" si="5"/>
        <v>47.5</v>
      </c>
      <c r="K18" s="13">
        <f t="shared" si="0"/>
        <v>733.93</v>
      </c>
      <c r="L18" s="13">
        <f t="shared" si="1"/>
        <v>8.2100000000000009</v>
      </c>
      <c r="M18" s="13">
        <f t="shared" si="2"/>
        <v>16.43</v>
      </c>
      <c r="N18" s="13"/>
      <c r="O18" s="13">
        <f t="shared" si="3"/>
        <v>151.71</v>
      </c>
      <c r="P18" s="14">
        <f t="shared" si="4"/>
        <v>910.28</v>
      </c>
    </row>
    <row r="19" spans="1:16" outlineLevel="2" x14ac:dyDescent="0.25">
      <c r="A19" s="10">
        <v>17</v>
      </c>
      <c r="B19" s="11" t="s">
        <v>17</v>
      </c>
      <c r="C19" s="7" t="s">
        <v>22</v>
      </c>
      <c r="D19" s="7">
        <v>441</v>
      </c>
      <c r="E19" s="8">
        <v>44534</v>
      </c>
      <c r="F19" s="7" t="s">
        <v>16</v>
      </c>
      <c r="G19" s="3">
        <v>845266510484</v>
      </c>
      <c r="H19" s="2">
        <v>25980</v>
      </c>
      <c r="I19" s="3">
        <v>46520</v>
      </c>
      <c r="J19" s="12">
        <f t="shared" si="5"/>
        <v>46.6</v>
      </c>
      <c r="K19" s="13">
        <f t="shared" si="0"/>
        <v>720.02</v>
      </c>
      <c r="L19" s="13">
        <f t="shared" si="1"/>
        <v>8.2100000000000009</v>
      </c>
      <c r="M19" s="13">
        <f t="shared" si="2"/>
        <v>16.43</v>
      </c>
      <c r="N19" s="13"/>
      <c r="O19" s="13">
        <f t="shared" si="3"/>
        <v>148.93</v>
      </c>
      <c r="P19" s="14">
        <f t="shared" si="4"/>
        <v>893.58999999999992</v>
      </c>
    </row>
    <row r="20" spans="1:16" outlineLevel="2" x14ac:dyDescent="0.25">
      <c r="A20" s="10">
        <v>18</v>
      </c>
      <c r="B20" s="11" t="s">
        <v>17</v>
      </c>
      <c r="C20" s="7" t="s">
        <v>22</v>
      </c>
      <c r="D20" s="7">
        <v>441</v>
      </c>
      <c r="E20" s="8">
        <v>44534</v>
      </c>
      <c r="F20" s="2" t="s">
        <v>16</v>
      </c>
      <c r="G20" s="3">
        <v>845266513454</v>
      </c>
      <c r="H20" s="2">
        <v>25020</v>
      </c>
      <c r="I20" s="3">
        <v>47320</v>
      </c>
      <c r="J20" s="12">
        <f t="shared" si="5"/>
        <v>47.4</v>
      </c>
      <c r="K20" s="13">
        <f t="shared" si="0"/>
        <v>732.38</v>
      </c>
      <c r="L20" s="13">
        <f t="shared" si="1"/>
        <v>8.2100000000000009</v>
      </c>
      <c r="M20" s="13">
        <f t="shared" si="2"/>
        <v>16.43</v>
      </c>
      <c r="N20" s="13"/>
      <c r="O20" s="13">
        <f t="shared" si="3"/>
        <v>151.4</v>
      </c>
      <c r="P20" s="14">
        <f t="shared" si="4"/>
        <v>908.42</v>
      </c>
    </row>
    <row r="21" spans="1:16" outlineLevel="1" x14ac:dyDescent="0.25">
      <c r="A21" s="21"/>
      <c r="B21" s="22"/>
      <c r="C21" s="23"/>
      <c r="D21" s="29" t="s">
        <v>25</v>
      </c>
      <c r="E21" s="24"/>
      <c r="F21" s="25"/>
      <c r="G21" s="26">
        <v>18</v>
      </c>
      <c r="H21" s="25">
        <f t="shared" ref="H21:P21" si="6">SUBTOTAL(9,H3:H20)</f>
        <v>445120</v>
      </c>
      <c r="I21" s="26">
        <f t="shared" si="6"/>
        <v>855220</v>
      </c>
      <c r="J21" s="27">
        <f t="shared" si="6"/>
        <v>856.10000000000014</v>
      </c>
      <c r="K21" s="28">
        <f t="shared" si="6"/>
        <v>13227.64</v>
      </c>
      <c r="L21" s="28">
        <f t="shared" si="6"/>
        <v>147.78000000000009</v>
      </c>
      <c r="M21" s="28">
        <f t="shared" si="6"/>
        <v>295.74000000000007</v>
      </c>
      <c r="N21" s="28">
        <f t="shared" si="6"/>
        <v>3.91</v>
      </c>
      <c r="O21" s="28">
        <f t="shared" si="6"/>
        <v>2735.02</v>
      </c>
      <c r="P21" s="28">
        <f t="shared" si="6"/>
        <v>16410.09</v>
      </c>
    </row>
    <row r="22" spans="1:16" x14ac:dyDescent="0.25">
      <c r="A22" s="21"/>
      <c r="B22" s="22"/>
      <c r="C22" s="23"/>
      <c r="D22" s="29" t="s">
        <v>26</v>
      </c>
      <c r="E22" s="24"/>
      <c r="F22" s="25"/>
      <c r="G22" s="26">
        <v>18</v>
      </c>
      <c r="H22" s="25">
        <f t="shared" ref="H22:P22" si="7">SUBTOTAL(9,H3:H20)</f>
        <v>445120</v>
      </c>
      <c r="I22" s="26">
        <f t="shared" si="7"/>
        <v>855220</v>
      </c>
      <c r="J22" s="27">
        <f t="shared" si="7"/>
        <v>856.10000000000014</v>
      </c>
      <c r="K22" s="28">
        <f t="shared" si="7"/>
        <v>13227.64</v>
      </c>
      <c r="L22" s="28">
        <f t="shared" si="7"/>
        <v>147.78000000000009</v>
      </c>
      <c r="M22" s="28">
        <f t="shared" si="7"/>
        <v>295.74000000000007</v>
      </c>
      <c r="N22" s="28">
        <f t="shared" si="7"/>
        <v>3.91</v>
      </c>
      <c r="O22" s="28">
        <f t="shared" si="7"/>
        <v>2735.02</v>
      </c>
      <c r="P22" s="28">
        <f t="shared" si="7"/>
        <v>16410.09</v>
      </c>
    </row>
    <row r="24" spans="1:16" x14ac:dyDescent="0.25">
      <c r="G24" s="18"/>
      <c r="H24" s="18"/>
      <c r="I24" s="18"/>
      <c r="J24" s="19"/>
      <c r="K24" s="18"/>
      <c r="L24" s="18"/>
      <c r="M24" s="18"/>
      <c r="N24" s="18"/>
      <c r="O24" s="18"/>
      <c r="P24" s="18"/>
    </row>
    <row r="25" spans="1:16" x14ac:dyDescent="0.25">
      <c r="C25" s="1" t="s">
        <v>18</v>
      </c>
      <c r="M25" s="1" t="s">
        <v>19</v>
      </c>
    </row>
    <row r="26" spans="1:16" x14ac:dyDescent="0.25">
      <c r="C26" s="20" t="s">
        <v>20</v>
      </c>
      <c r="E26" s="20"/>
      <c r="F26" s="20"/>
      <c r="G26" s="20"/>
      <c r="H26" s="20"/>
      <c r="I26" s="20"/>
      <c r="J26" s="20"/>
      <c r="K26" s="20"/>
      <c r="L26" s="20"/>
      <c r="M26" s="20" t="s">
        <v>21</v>
      </c>
      <c r="N26" s="20"/>
      <c r="O26" s="20"/>
      <c r="P26" s="20"/>
    </row>
  </sheetData>
  <autoFilter ref="A2:P20" xr:uid="{00000000-0009-0000-0000-000000000000}"/>
  <mergeCells count="1">
    <mergeCell ref="A1:P1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Лн-Прр-2021-35-12-общо</vt:lpstr>
      <vt:lpstr>Лн-Прр-2021-35-12-01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2021-11-23T13:08:57Z</cp:lastPrinted>
  <dcterms:created xsi:type="dcterms:W3CDTF">2014-03-13T08:23:56Z</dcterms:created>
  <dcterms:modified xsi:type="dcterms:W3CDTF">2021-12-10T09:58:12Z</dcterms:modified>
</cp:coreProperties>
</file>