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FEVRUARI_2025/FAKTURI/Топлофикации/DRUGI_KLIENTI/"/>
    </mc:Choice>
  </mc:AlternateContent>
  <xr:revisionPtr revIDLastSave="632" documentId="13_ncr:1_{22211FAB-D5FA-419A-9AA0-FEFA41CB047F}" xr6:coauthVersionLast="47" xr6:coauthVersionMax="47" xr10:uidLastSave="{EFA95388-0A4C-4AF1-BF75-3DA4EA2AD8D0}"/>
  <bookViews>
    <workbookView xWindow="-120" yWindow="-120" windowWidth="29040" windowHeight="15840" tabRatio="897" xr2:uid="{D93E4178-CC31-4D87-86F4-CC1B2ECB3685}"/>
  </bookViews>
  <sheets>
    <sheet name="Ав.плащане Берус" sheetId="34" r:id="rId1"/>
    <sheet name="Ав.плащане Бултекс 1" sheetId="27" r:id="rId2"/>
    <sheet name="Ав.плащане ЛКМК" sheetId="35" r:id="rId3"/>
    <sheet name="Ав.плащане Булмашинари" sheetId="36" r:id="rId4"/>
    <sheet name="Ав.плащане Алуком" sheetId="12" r:id="rId5"/>
    <sheet name="Ав.плащане Илинден " sheetId="38" r:id="rId6"/>
    <sheet name="Ав.плащане ВАПТЕХ" sheetId="4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4" l="1"/>
  <c r="E4" i="36"/>
  <c r="E4" i="34"/>
  <c r="G4" i="34" s="1"/>
  <c r="G5" i="40"/>
  <c r="G5" i="38"/>
  <c r="G5" i="12"/>
  <c r="G4" i="36"/>
  <c r="H4" i="36" s="1"/>
  <c r="I4" i="36" s="1"/>
  <c r="G4" i="40"/>
  <c r="G4" i="35"/>
  <c r="H4" i="35" s="1"/>
  <c r="I4" i="35" s="1"/>
  <c r="G4" i="38"/>
  <c r="H5" i="40" l="1"/>
  <c r="I5" i="40" s="1"/>
  <c r="H5" i="38"/>
  <c r="I5" i="38" s="1"/>
  <c r="H5" i="12"/>
  <c r="I5" i="12" s="1"/>
  <c r="H4" i="40"/>
  <c r="I4" i="40" s="1"/>
  <c r="H5" i="34"/>
  <c r="I5" i="34" s="1"/>
  <c r="H4" i="38"/>
  <c r="I4" i="38" s="1"/>
  <c r="H4" i="34"/>
  <c r="I4" i="34" s="1"/>
  <c r="G5" i="27" l="1"/>
  <c r="H5" i="27" l="1"/>
  <c r="I5" i="27" s="1"/>
  <c r="G4" i="27" l="1"/>
  <c r="H4" i="27" l="1"/>
  <c r="I4" i="27" s="1"/>
  <c r="G4" i="12" l="1"/>
  <c r="H4" i="12" s="1"/>
  <c r="I4" i="12" l="1"/>
</calcChain>
</file>

<file path=xl/sharedStrings.xml><?xml version="1.0" encoding="utf-8"?>
<sst xmlns="http://schemas.openxmlformats.org/spreadsheetml/2006/main" count="87" uniqueCount="18">
  <si>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</si>
  <si>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</si>
  <si>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</si>
  <si>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</si>
  <si>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</si>
  <si>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</si>
  <si>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</si>
  <si>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</si>
  <si>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</si>
  <si>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Алуком</t>
  </si>
  <si>
    <t xml:space="preserve"> Бултекс 1</t>
  </si>
  <si>
    <t xml:space="preserve">Месечен капацитет </t>
  </si>
  <si>
    <t>БЕРУС</t>
  </si>
  <si>
    <t>Булмашинари</t>
  </si>
  <si>
    <t>ЛКМК</t>
  </si>
  <si>
    <t>ИЛИНДЕН</t>
  </si>
  <si>
    <t>ВАПТЕХ ЕАД</t>
  </si>
  <si>
    <t>Авансово плащане 50% - доставка на природен газ 01.02.-28.02.2025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</si>
</sst>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/>
    </xf>
    <xf numFmtId="2" fontId="4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A3DD-53E7-428B-AA48-7AE9F97F0121}">
  <sheetPr>
    <tabColor theme="0"/>
  </sheetPr>
  <dimension ref="B2:I5"/>
  <sheetViews>
    <sheetView tabSelected="1" workbookViewId="0">
      <selection activeCell="C18" sqref="C18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12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f>9.8/2</f>
        <v>4.9000000000000004</v>
      </c>
      <c r="F4" s="9">
        <v>99.34</v>
      </c>
      <c r="G4" s="7">
        <f>+E4*F4</f>
        <v>486.76600000000008</v>
      </c>
      <c r="H4" s="7">
        <f>+G4*0.2</f>
        <v>97.353200000000015</v>
      </c>
      <c r="I4" s="7">
        <f>G4+H4</f>
        <v>584.11920000000009</v>
      </c>
    </row>
    <row r="5" spans="2:9" x14ac:dyDescent="0.25">
      <c r="B5" s="13">
        <v>2</v>
      </c>
      <c r="C5" s="14" t="s">
        <v>11</v>
      </c>
      <c r="D5" s="13" t="s">
        <v>8</v>
      </c>
      <c r="E5" s="11">
        <v>0.35</v>
      </c>
      <c r="F5" s="15">
        <v>124.0688</v>
      </c>
      <c r="G5" s="16">
        <f>E5*F5</f>
        <v>43.424079999999996</v>
      </c>
      <c r="H5" s="16">
        <f>G5*0.2</f>
        <v>8.6848159999999996</v>
      </c>
      <c r="I5" s="16">
        <f>G5+H5</f>
        <v>52.108895999999994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10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v>29</v>
      </c>
      <c r="F4" s="9">
        <v>99.34</v>
      </c>
      <c r="G4" s="7">
        <f>+E4*F4</f>
        <v>2880.86</v>
      </c>
      <c r="H4" s="7">
        <f>+G4*0.2</f>
        <v>576.17200000000003</v>
      </c>
      <c r="I4" s="7">
        <f>G4+H4</f>
        <v>3457.0320000000002</v>
      </c>
    </row>
    <row r="5" spans="2:9" x14ac:dyDescent="0.25">
      <c r="B5" s="13">
        <v>2</v>
      </c>
      <c r="C5" s="14" t="s">
        <v>11</v>
      </c>
      <c r="D5" s="13" t="s">
        <v>8</v>
      </c>
      <c r="E5" s="11">
        <v>2.0699999999999998</v>
      </c>
      <c r="F5" s="15">
        <v>124.0688</v>
      </c>
      <c r="G5" s="16">
        <f>E5*F5</f>
        <v>256.82241599999998</v>
      </c>
      <c r="H5" s="16">
        <f>G5*0.2</f>
        <v>51.364483199999995</v>
      </c>
      <c r="I5" s="16">
        <f>G5+H5</f>
        <v>308.18689919999997</v>
      </c>
    </row>
    <row r="6" spans="2:9" x14ac:dyDescent="0.25">
      <c r="C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A7D4-7982-492F-9BD7-C2CD21319329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v>43</v>
      </c>
      <c r="F4" s="9">
        <v>99.34</v>
      </c>
      <c r="G4" s="7">
        <f>+F4*E4</f>
        <v>4271.62</v>
      </c>
      <c r="H4" s="7">
        <f>+G4*0.2</f>
        <v>854.32400000000007</v>
      </c>
      <c r="I4" s="7">
        <f>+G4+H4</f>
        <v>5125.9439999999995</v>
      </c>
    </row>
    <row r="5" spans="2:9" x14ac:dyDescent="0.25">
      <c r="C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57AA-5F6D-4FE7-A0EC-D84ABC1FF21B}">
  <sheetPr>
    <tabColor theme="0"/>
  </sheetPr>
  <dimension ref="B2:I5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f>57.92/2</f>
        <v>28.96</v>
      </c>
      <c r="F4" s="9">
        <v>99.34</v>
      </c>
      <c r="G4" s="7">
        <f>+F4*E4</f>
        <v>2876.8864000000003</v>
      </c>
      <c r="H4" s="7">
        <f>+G4*0.2</f>
        <v>575.37728000000004</v>
      </c>
      <c r="I4" s="7">
        <f>+G4+H4</f>
        <v>3452.2636800000005</v>
      </c>
    </row>
    <row r="5" spans="2:9" x14ac:dyDescent="0.25">
      <c r="C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9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v>30</v>
      </c>
      <c r="F4" s="9">
        <v>99.34</v>
      </c>
      <c r="G4" s="7">
        <f>+E4*F4</f>
        <v>2980.2000000000003</v>
      </c>
      <c r="H4" s="7">
        <f>+G4*0.2</f>
        <v>596.04000000000008</v>
      </c>
      <c r="I4" s="7">
        <f>G4+H4</f>
        <v>3576.2400000000002</v>
      </c>
    </row>
    <row r="5" spans="2:9" x14ac:dyDescent="0.25">
      <c r="B5" s="13">
        <v>2</v>
      </c>
      <c r="C5" s="14" t="s">
        <v>11</v>
      </c>
      <c r="D5" s="13" t="s">
        <v>8</v>
      </c>
      <c r="E5" s="11">
        <v>3</v>
      </c>
      <c r="F5" s="15">
        <v>124.0688</v>
      </c>
      <c r="G5" s="16">
        <f>E5*F5</f>
        <v>372.20639999999997</v>
      </c>
      <c r="H5" s="16">
        <f>G5*0.2</f>
        <v>74.441279999999992</v>
      </c>
      <c r="I5" s="16">
        <f>G5+H5</f>
        <v>446.64767999999998</v>
      </c>
    </row>
    <row r="6" spans="2:9" x14ac:dyDescent="0.25">
      <c r="C6" s="4"/>
      <c r="E6" s="5"/>
      <c r="I6" s="12"/>
    </row>
    <row r="7" spans="2:9" x14ac:dyDescent="0.25">
      <c r="C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2006-81AC-49F3-9C8D-CB98F73A7346}">
  <sheetPr>
    <tabColor theme="0"/>
  </sheetPr>
  <dimension ref="B2:I5"/>
  <sheetViews>
    <sheetView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v>12.5</v>
      </c>
      <c r="F4" s="9">
        <v>99.34</v>
      </c>
      <c r="G4" s="7">
        <f>+E4*F4</f>
        <v>1241.75</v>
      </c>
      <c r="H4" s="7">
        <f>+G4*0.2</f>
        <v>248.35000000000002</v>
      </c>
      <c r="I4" s="7">
        <f>G4+H4</f>
        <v>1490.1</v>
      </c>
    </row>
    <row r="5" spans="2:9" x14ac:dyDescent="0.25">
      <c r="B5" s="13">
        <v>2</v>
      </c>
      <c r="C5" s="14" t="s">
        <v>11</v>
      </c>
      <c r="D5" s="13" t="s">
        <v>8</v>
      </c>
      <c r="E5" s="11">
        <v>1</v>
      </c>
      <c r="F5" s="15">
        <v>124.0688</v>
      </c>
      <c r="G5" s="16">
        <f>E5*F5</f>
        <v>124.0688</v>
      </c>
      <c r="H5" s="16">
        <f>G5*0.2</f>
        <v>24.813760000000002</v>
      </c>
      <c r="I5" s="16">
        <f>G5+H5</f>
        <v>148.88256000000001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3699-C0F3-4EB0-BC78-86E977C149B8}">
  <sheetPr>
    <tabColor theme="0"/>
  </sheetPr>
  <dimension ref="B2:I5"/>
  <sheetViews>
    <sheetView workbookViewId="0">
      <selection activeCell="C24" sqref="C2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16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0">
        <v>1</v>
      </c>
      <c r="C4" s="8" t="s">
        <v>17</v>
      </c>
      <c r="D4" s="10" t="s">
        <v>8</v>
      </c>
      <c r="E4" s="11">
        <v>140</v>
      </c>
      <c r="F4" s="9">
        <v>99.34</v>
      </c>
      <c r="G4" s="7">
        <f>+E4*F4</f>
        <v>13907.6</v>
      </c>
      <c r="H4" s="7">
        <f>+G4*0.2</f>
        <v>2781.5200000000004</v>
      </c>
      <c r="I4" s="7">
        <f>G4+H4</f>
        <v>16689.120000000003</v>
      </c>
    </row>
    <row r="5" spans="2:9" x14ac:dyDescent="0.25">
      <c r="B5" s="13">
        <v>2</v>
      </c>
      <c r="C5" s="14" t="s">
        <v>11</v>
      </c>
      <c r="D5" s="13" t="s">
        <v>8</v>
      </c>
      <c r="E5" s="11">
        <v>10</v>
      </c>
      <c r="F5" s="15">
        <v>124.0688</v>
      </c>
      <c r="G5" s="16">
        <f>E5*F5</f>
        <v>1240.6879999999999</v>
      </c>
      <c r="H5" s="16">
        <f>G5*0.2</f>
        <v>248.13759999999999</v>
      </c>
      <c r="I5" s="16">
        <f>G5+H5</f>
        <v>1488.8255999999999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Ав.плащане Берус</vt:lpstr>
      <vt:lpstr>Ав.плащане Бултекс 1</vt:lpstr>
      <vt:lpstr>Ав.плащане ЛКМК</vt:lpstr>
      <vt:lpstr>Ав.плащане Булмашинари</vt:lpstr>
      <vt:lpstr>Ав.плащане Алуком</vt:lpstr>
      <vt:lpstr>Ав.плащане Илинден </vt:lpstr>
      <vt:lpstr>Ав.плащане ВАПТЕХ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2025-02-10T12:24:59Z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