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2/JULI_2022/Razchet_otchet_JULI_2022/Otchet/"/>
    </mc:Choice>
  </mc:AlternateContent>
  <xr:revisionPtr revIDLastSave="3" documentId="8_{D2ED4194-237B-4816-8935-90216049074F}" xr6:coauthVersionLast="47" xr6:coauthVersionMax="47" xr10:uidLastSave="{07A3A67B-B0A0-4566-BF58-9CFEEE06EF59}"/>
  <bookViews>
    <workbookView xWindow="-108" yWindow="-108" windowWidth="23256" windowHeight="12576" xr2:uid="{CDE4F8BB-DA8D-4440-B5CB-E36F8B10161A}"/>
  </bookViews>
  <sheets>
    <sheet name="fin rez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7" i="1" l="1"/>
  <c r="C96" i="1"/>
  <c r="C95" i="1"/>
  <c r="C93" i="1"/>
  <c r="C92" i="1"/>
  <c r="E85" i="1"/>
  <c r="E80" i="1"/>
  <c r="E68" i="1"/>
  <c r="E35" i="1" s="1"/>
  <c r="C90" i="1"/>
  <c r="C94" i="1"/>
  <c r="C88" i="1"/>
  <c r="C86" i="1"/>
  <c r="E72" i="1"/>
  <c r="E13" i="1"/>
  <c r="E73" i="1"/>
  <c r="E6" i="1"/>
  <c r="E4" i="1" s="1"/>
  <c r="E74" i="1" l="1"/>
  <c r="E69" i="1"/>
</calcChain>
</file>

<file path=xl/sharedStrings.xml><?xml version="1.0" encoding="utf-8"?>
<sst xmlns="http://schemas.openxmlformats.org/spreadsheetml/2006/main" count="183" uniqueCount="58">
  <si>
    <t>Наименование</t>
  </si>
  <si>
    <t>мярка</t>
  </si>
  <si>
    <t>юли</t>
  </si>
  <si>
    <t>А</t>
  </si>
  <si>
    <t>Приходи</t>
  </si>
  <si>
    <t>лева</t>
  </si>
  <si>
    <t>І</t>
  </si>
  <si>
    <t>Приходи от продажби на газ</t>
  </si>
  <si>
    <t>количество</t>
  </si>
  <si>
    <t>MWh</t>
  </si>
  <si>
    <t>ІІ</t>
  </si>
  <si>
    <t>Приходи от услуги</t>
  </si>
  <si>
    <t>Превишен капацитет</t>
  </si>
  <si>
    <t>Капацитет годишен</t>
  </si>
  <si>
    <t>Капацитет месечен</t>
  </si>
  <si>
    <t>Капацитет дневен в рамките на деня</t>
  </si>
  <si>
    <t>Капацитет дневен</t>
  </si>
  <si>
    <t>Капацитет тримесечен</t>
  </si>
  <si>
    <t xml:space="preserve">количество </t>
  </si>
  <si>
    <t>Природен газ по чл.19 от договора (дисбаланс)</t>
  </si>
  <si>
    <t>Търговска надбавка</t>
  </si>
  <si>
    <t xml:space="preserve">Съхранение на природен газ </t>
  </si>
  <si>
    <t>Прехвърлен капацитет в ПГХ Чирен</t>
  </si>
  <si>
    <t>Достъп и пренос през мрежата на Овергаз</t>
  </si>
  <si>
    <t>Б</t>
  </si>
  <si>
    <t>Разходи</t>
  </si>
  <si>
    <t>хил. лв.</t>
  </si>
  <si>
    <t>хнм3</t>
  </si>
  <si>
    <t>Балансова стойност на продадени стоки (природен газ)</t>
  </si>
  <si>
    <t>В</t>
  </si>
  <si>
    <t>Финансов резултат - печалба / загуба</t>
  </si>
  <si>
    <t>закупени количества</t>
  </si>
  <si>
    <t>продадени</t>
  </si>
  <si>
    <t>разлика</t>
  </si>
  <si>
    <t xml:space="preserve">Използвани количества от Чирен </t>
  </si>
  <si>
    <t>МВтч</t>
  </si>
  <si>
    <t xml:space="preserve">стойност на използвани количества от Чирен </t>
  </si>
  <si>
    <t>Недовзето количество от Колмар от м.януари(Предоставени но невзети количества)</t>
  </si>
  <si>
    <t>Разходи свързани с Чирен, за сметка на ТИБИЕЛ, в т.ч.:</t>
  </si>
  <si>
    <t>Разходи свързани със закупуване на дневен капацитет за Плевен, за сметка на ТИБИЕЛ</t>
  </si>
  <si>
    <t>Доставка на природен газ(Топлофикационни дружества и други клиенти)</t>
  </si>
  <si>
    <t>Природен газ на виртуална точка ГХБ ( други клиенти)</t>
  </si>
  <si>
    <t>Природeн газ за балансиране НГПМ (Булгартрансгаз)</t>
  </si>
  <si>
    <t>Пренос на природен газ</t>
  </si>
  <si>
    <t>Разходи за закупуване на природен газ</t>
  </si>
  <si>
    <t>Природен газ за балансиране</t>
  </si>
  <si>
    <t>Закупена газ на Газов хъб Балкан</t>
  </si>
  <si>
    <t>Разходи за закупуване на годишен капацитет</t>
  </si>
  <si>
    <t>Разходи за закупуване на месечен капацитет</t>
  </si>
  <si>
    <t>Разходи за закупуване на дневен капацитет</t>
  </si>
  <si>
    <t>Разходи за закупуване на капацитет в рамките на деня</t>
  </si>
  <si>
    <t>Разходи за закупуване на тримесечен капацитет</t>
  </si>
  <si>
    <t>Услуга по пренос по НГПМ</t>
  </si>
  <si>
    <t>Услуга свързана с технологията на пренос по НГПМ</t>
  </si>
  <si>
    <t>Услуга свързана с наложени задължения към обществото по НГПМ</t>
  </si>
  <si>
    <t>Такса за неутралност при балансиране по НГПМ</t>
  </si>
  <si>
    <t>Услуга по предоставяне на превишен капацитет по НГПМ</t>
  </si>
  <si>
    <t>Борсови, месечни такси и др. административни разходи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</si>
</sst>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wrapText="1"/>
    </xf>
    <xf numFmtId="3" fontId="2" fillId="2" borderId="0" xfId="1" applyNumberFormat="1" applyFont="1" applyFill="1"/>
    <xf numFmtId="0" fontId="3" fillId="0" borderId="0" xfId="0" applyFont="1"/>
    <xf numFmtId="0" fontId="2" fillId="2" borderId="0" xfId="1" applyFont="1" applyFill="1"/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vertical="center"/>
    </xf>
    <xf numFmtId="0" fontId="4" fillId="2" borderId="5" xfId="1" applyFont="1" applyFill="1" applyBorder="1" applyAlignment="1">
      <alignment wrapText="1"/>
    </xf>
    <xf numFmtId="0" fontId="4" fillId="2" borderId="5" xfId="1" applyFont="1" applyFill="1" applyBorder="1" applyAlignment="1">
      <alignment horizontal="center" wrapText="1"/>
    </xf>
    <xf numFmtId="3" fontId="4" fillId="2" borderId="5" xfId="1" applyNumberFormat="1" applyFont="1" applyFill="1" applyBorder="1" applyAlignment="1">
      <alignment wrapText="1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justify" wrapText="1"/>
    </xf>
    <xf numFmtId="0" fontId="4" fillId="3" borderId="7" xfId="1" applyFont="1" applyFill="1" applyBorder="1" applyAlignment="1">
      <alignment horizontal="center"/>
    </xf>
    <xf numFmtId="4" fontId="4" fillId="3" borderId="7" xfId="1" applyNumberFormat="1" applyFont="1" applyFill="1" applyBorder="1"/>
    <xf numFmtId="0" fontId="4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wrapText="1"/>
    </xf>
    <xf numFmtId="0" fontId="2" fillId="2" borderId="8" xfId="1" applyFont="1" applyFill="1" applyBorder="1" applyAlignment="1">
      <alignment horizontal="center"/>
    </xf>
    <xf numFmtId="3" fontId="4" fillId="2" borderId="9" xfId="1" applyNumberFormat="1" applyFont="1" applyFill="1" applyBorder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wrapText="1"/>
    </xf>
    <xf numFmtId="0" fontId="4" fillId="2" borderId="11" xfId="1" applyFont="1" applyFill="1" applyBorder="1" applyAlignment="1">
      <alignment horizontal="center"/>
    </xf>
    <xf numFmtId="4" fontId="4" fillId="2" borderId="11" xfId="1" applyNumberFormat="1" applyFont="1" applyFill="1" applyBorder="1"/>
    <xf numFmtId="3" fontId="3" fillId="0" borderId="0" xfId="0" applyNumberFormat="1" applyFont="1"/>
    <xf numFmtId="0" fontId="4" fillId="2" borderId="12" xfId="1" applyFont="1" applyFill="1" applyBorder="1" applyAlignment="1">
      <alignment vertical="center"/>
    </xf>
    <xf numFmtId="0" fontId="2" fillId="2" borderId="13" xfId="1" applyFont="1" applyFill="1" applyBorder="1" applyAlignment="1">
      <alignment wrapText="1"/>
    </xf>
    <xf numFmtId="0" fontId="2" fillId="2" borderId="13" xfId="1" applyFont="1" applyFill="1" applyBorder="1" applyAlignment="1">
      <alignment horizontal="center"/>
    </xf>
    <xf numFmtId="3" fontId="2" fillId="2" borderId="13" xfId="1" applyNumberFormat="1" applyFont="1" applyFill="1" applyBorder="1"/>
    <xf numFmtId="4" fontId="2" fillId="2" borderId="13" xfId="1" applyNumberFormat="1" applyFont="1" applyFill="1" applyBorder="1"/>
    <xf numFmtId="0" fontId="2" fillId="2" borderId="14" xfId="1" applyFont="1" applyFill="1" applyBorder="1" applyAlignment="1">
      <alignment vertical="center"/>
    </xf>
    <xf numFmtId="0" fontId="5" fillId="2" borderId="15" xfId="1" applyFont="1" applyFill="1" applyBorder="1" applyAlignment="1">
      <alignment wrapText="1"/>
    </xf>
    <xf numFmtId="0" fontId="5" fillId="2" borderId="15" xfId="1" applyFont="1" applyFill="1" applyBorder="1" applyAlignment="1">
      <alignment horizontal="center"/>
    </xf>
    <xf numFmtId="164" fontId="5" fillId="2" borderId="15" xfId="1" applyNumberFormat="1" applyFont="1" applyFill="1" applyBorder="1"/>
    <xf numFmtId="0" fontId="4" fillId="2" borderId="16" xfId="1" applyFont="1" applyFill="1" applyBorder="1" applyAlignment="1">
      <alignment vertical="center"/>
    </xf>
    <xf numFmtId="3" fontId="2" fillId="2" borderId="17" xfId="1" applyNumberFormat="1" applyFont="1" applyFill="1" applyBorder="1"/>
    <xf numFmtId="0" fontId="4" fillId="2" borderId="18" xfId="1" applyFont="1" applyFill="1" applyBorder="1" applyAlignment="1">
      <alignment vertical="center"/>
    </xf>
    <xf numFmtId="0" fontId="2" fillId="2" borderId="17" xfId="1" applyFont="1" applyFill="1" applyBorder="1" applyAlignment="1">
      <alignment wrapText="1"/>
    </xf>
    <xf numFmtId="3" fontId="4" fillId="2" borderId="11" xfId="1" applyNumberFormat="1" applyFont="1" applyFill="1" applyBorder="1"/>
    <xf numFmtId="0" fontId="4" fillId="2" borderId="19" xfId="1" applyFont="1" applyFill="1" applyBorder="1" applyAlignment="1">
      <alignment vertical="center"/>
    </xf>
    <xf numFmtId="3" fontId="2" fillId="2" borderId="5" xfId="1" applyNumberFormat="1" applyFont="1" applyFill="1" applyBorder="1"/>
    <xf numFmtId="0" fontId="2" fillId="2" borderId="15" xfId="1" applyFont="1" applyFill="1" applyBorder="1" applyAlignment="1">
      <alignment horizontal="center" vertical="center"/>
    </xf>
    <xf numFmtId="164" fontId="3" fillId="0" borderId="0" xfId="0" applyNumberFormat="1" applyFont="1"/>
    <xf numFmtId="0" fontId="4" fillId="2" borderId="20" xfId="1" applyFont="1" applyFill="1" applyBorder="1" applyAlignment="1">
      <alignment vertical="center"/>
    </xf>
    <xf numFmtId="3" fontId="2" fillId="0" borderId="15" xfId="1" applyNumberFormat="1" applyFont="1" applyBorder="1"/>
    <xf numFmtId="0" fontId="2" fillId="2" borderId="2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wrapText="1"/>
    </xf>
    <xf numFmtId="0" fontId="5" fillId="2" borderId="17" xfId="1" applyFont="1" applyFill="1" applyBorder="1" applyAlignment="1">
      <alignment horizontal="center"/>
    </xf>
    <xf numFmtId="164" fontId="5" fillId="2" borderId="17" xfId="1" applyNumberFormat="1" applyFont="1" applyFill="1" applyBorder="1"/>
    <xf numFmtId="3" fontId="2" fillId="0" borderId="17" xfId="1" applyNumberFormat="1" applyFont="1" applyBorder="1"/>
    <xf numFmtId="4" fontId="2" fillId="0" borderId="17" xfId="1" applyNumberFormat="1" applyFont="1" applyBorder="1"/>
    <xf numFmtId="0" fontId="4" fillId="2" borderId="14" xfId="1" applyFont="1" applyFill="1" applyBorder="1" applyAlignment="1">
      <alignment vertical="center"/>
    </xf>
    <xf numFmtId="0" fontId="2" fillId="2" borderId="15" xfId="1" applyFont="1" applyFill="1" applyBorder="1" applyAlignment="1">
      <alignment wrapText="1"/>
    </xf>
    <xf numFmtId="3" fontId="2" fillId="2" borderId="15" xfId="1" applyNumberFormat="1" applyFont="1" applyFill="1" applyBorder="1"/>
    <xf numFmtId="0" fontId="2" fillId="0" borderId="0" xfId="1" applyFont="1" applyAlignment="1">
      <alignment vertical="center"/>
    </xf>
    <xf numFmtId="0" fontId="4" fillId="3" borderId="7" xfId="1" applyFont="1" applyFill="1" applyBorder="1" applyAlignment="1">
      <alignment horizontal="justify" vertical="center" wrapText="1"/>
    </xf>
    <xf numFmtId="0" fontId="4" fillId="3" borderId="7" xfId="1" applyFont="1" applyFill="1" applyBorder="1" applyAlignment="1">
      <alignment horizontal="center" vertical="center"/>
    </xf>
    <xf numFmtId="4" fontId="4" fillId="3" borderId="7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 wrapText="1"/>
    </xf>
    <xf numFmtId="1" fontId="4" fillId="4" borderId="7" xfId="1" applyNumberFormat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5" fillId="2" borderId="23" xfId="1" applyFont="1" applyFill="1" applyBorder="1" applyAlignment="1">
      <alignment wrapText="1"/>
    </xf>
    <xf numFmtId="0" fontId="5" fillId="2" borderId="23" xfId="1" applyFont="1" applyFill="1" applyBorder="1" applyAlignment="1">
      <alignment horizontal="center"/>
    </xf>
    <xf numFmtId="164" fontId="5" fillId="2" borderId="23" xfId="1" applyNumberFormat="1" applyFont="1" applyFill="1" applyBorder="1"/>
    <xf numFmtId="164" fontId="5" fillId="2" borderId="25" xfId="1" applyNumberFormat="1" applyFont="1" applyFill="1" applyBorder="1"/>
    <xf numFmtId="4" fontId="5" fillId="2" borderId="24" xfId="1" applyNumberFormat="1" applyFont="1" applyFill="1" applyBorder="1"/>
    <xf numFmtId="1" fontId="4" fillId="4" borderId="26" xfId="1" applyNumberFormat="1" applyFont="1" applyFill="1" applyBorder="1" applyAlignment="1">
      <alignment horizontal="center" vertical="center" wrapText="1"/>
    </xf>
    <xf numFmtId="164" fontId="6" fillId="2" borderId="26" xfId="1" applyNumberFormat="1" applyFont="1" applyFill="1" applyBorder="1"/>
    <xf numFmtId="3" fontId="2" fillId="2" borderId="26" xfId="1" applyNumberFormat="1" applyFont="1" applyFill="1" applyBorder="1"/>
    <xf numFmtId="0" fontId="7" fillId="0" borderId="0" xfId="0" applyFont="1"/>
    <xf numFmtId="0" fontId="6" fillId="2" borderId="18" xfId="1" applyFont="1" applyFill="1" applyBorder="1" applyAlignment="1">
      <alignment vertical="center"/>
    </xf>
    <xf numFmtId="0" fontId="6" fillId="2" borderId="17" xfId="1" applyFont="1" applyFill="1" applyBorder="1" applyAlignment="1">
      <alignment wrapText="1"/>
    </xf>
    <xf numFmtId="0" fontId="6" fillId="2" borderId="17" xfId="1" applyFont="1" applyFill="1" applyBorder="1" applyAlignment="1">
      <alignment horizontal="center"/>
    </xf>
    <xf numFmtId="164" fontId="6" fillId="2" borderId="17" xfId="1" applyNumberFormat="1" applyFont="1" applyFill="1" applyBorder="1"/>
    <xf numFmtId="0" fontId="6" fillId="2" borderId="27" xfId="1" applyFont="1" applyFill="1" applyBorder="1" applyAlignment="1">
      <alignment vertical="center"/>
    </xf>
    <xf numFmtId="0" fontId="6" fillId="2" borderId="28" xfId="1" applyFont="1" applyFill="1" applyBorder="1" applyAlignment="1">
      <alignment wrapText="1"/>
    </xf>
    <xf numFmtId="0" fontId="2" fillId="2" borderId="3" xfId="1" applyFont="1" applyFill="1" applyBorder="1" applyAlignment="1">
      <alignment horizontal="center"/>
    </xf>
    <xf numFmtId="164" fontId="6" fillId="2" borderId="28" xfId="1" applyNumberFormat="1" applyFont="1" applyFill="1" applyBorder="1"/>
  </cellXfs>
  <cellStyles count="2">
    <cellStyle name="Normal" xfId="0" builtinId="0"/>
    <cellStyle name="Normal 11" xfId="1" xr:uid="{8973E0A5-37B8-487F-82EA-37234FC394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BD15-3AA4-49CA-8AFB-9B163D10656C}">
  <dimension ref="A1:E101"/>
  <sheetViews>
    <sheetView tabSelected="1" topLeftCell="B55" zoomScale="70" zoomScaleNormal="70" workbookViewId="0">
      <selection activeCell="H12" sqref="H12"/>
    </sheetView>
  </sheetViews>
  <sheetFormatPr defaultRowHeight="15.6" x14ac:dyDescent="0.3"/>
  <cols>
    <col min="1" max="1" width="8.88671875" style="4"/>
    <col min="2" max="2" width="3.5546875" style="4" bestFit="1" customWidth="1"/>
    <col min="3" max="3" width="44.6640625" style="60" bestFit="1" customWidth="1"/>
    <col min="4" max="4" width="8.88671875" style="4" customWidth="1"/>
    <col min="5" max="5" width="14.21875" style="4" customWidth="1"/>
    <col min="6" max="16384" width="8.88671875" style="4"/>
  </cols>
  <sheetData>
    <row r="1" spans="1:5" ht="16.2" thickBot="1" x14ac:dyDescent="0.35">
      <c r="A1" s="1"/>
      <c r="B1" s="1"/>
      <c r="C1" s="2"/>
      <c r="D1" s="1"/>
      <c r="E1" s="3"/>
    </row>
    <row r="2" spans="1:5" x14ac:dyDescent="0.3">
      <c r="A2" s="5"/>
      <c r="B2" s="6"/>
      <c r="C2" s="7" t="s">
        <v>0</v>
      </c>
      <c r="D2" s="7" t="s">
        <v>1</v>
      </c>
      <c r="E2" s="8" t="s">
        <v>2</v>
      </c>
    </row>
    <row r="3" spans="1:5" ht="16.2" thickBot="1" x14ac:dyDescent="0.35">
      <c r="A3" s="5"/>
      <c r="B3" s="9"/>
      <c r="C3" s="10"/>
      <c r="D3" s="11"/>
      <c r="E3" s="12"/>
    </row>
    <row r="4" spans="1:5" ht="16.2" thickBot="1" x14ac:dyDescent="0.35">
      <c r="A4" s="3"/>
      <c r="B4" s="13" t="s">
        <v>3</v>
      </c>
      <c r="C4" s="14" t="s">
        <v>4</v>
      </c>
      <c r="D4" s="15" t="s">
        <v>5</v>
      </c>
      <c r="E4" s="16">
        <f t="shared" ref="E4" si="0">SUM(E6,E13)</f>
        <v>8565500.4255764484</v>
      </c>
    </row>
    <row r="5" spans="1:5" x14ac:dyDescent="0.3">
      <c r="B5" s="17"/>
      <c r="C5" s="18"/>
      <c r="D5" s="19"/>
      <c r="E5" s="20"/>
    </row>
    <row r="6" spans="1:5" ht="16.2" thickBot="1" x14ac:dyDescent="0.35">
      <c r="B6" s="21" t="s">
        <v>6</v>
      </c>
      <c r="C6" s="22" t="s">
        <v>7</v>
      </c>
      <c r="D6" s="23" t="s">
        <v>5</v>
      </c>
      <c r="E6" s="24">
        <f t="shared" ref="E6" si="1">SUM(E7,E9,E11)</f>
        <v>8506257.7786526494</v>
      </c>
    </row>
    <row r="7" spans="1:5" ht="35.4" customHeight="1" x14ac:dyDescent="0.3">
      <c r="B7" s="26">
        <v>1</v>
      </c>
      <c r="C7" s="27" t="s">
        <v>40</v>
      </c>
      <c r="D7" s="28" t="s">
        <v>5</v>
      </c>
      <c r="E7" s="29">
        <v>983243.07842000003</v>
      </c>
    </row>
    <row r="8" spans="1:5" x14ac:dyDescent="0.3">
      <c r="A8" s="1"/>
      <c r="B8" s="31"/>
      <c r="C8" s="32" t="s">
        <v>8</v>
      </c>
      <c r="D8" s="33" t="s">
        <v>9</v>
      </c>
      <c r="E8" s="34">
        <v>5281.4260000000004</v>
      </c>
    </row>
    <row r="9" spans="1:5" ht="33" customHeight="1" x14ac:dyDescent="0.3">
      <c r="B9" s="35">
        <v>2</v>
      </c>
      <c r="C9" s="27" t="s">
        <v>41</v>
      </c>
      <c r="D9" s="28" t="s">
        <v>5</v>
      </c>
      <c r="E9" s="36">
        <v>7500535</v>
      </c>
    </row>
    <row r="10" spans="1:5" x14ac:dyDescent="0.3">
      <c r="A10" s="1"/>
      <c r="B10" s="31"/>
      <c r="C10" s="32" t="s">
        <v>8</v>
      </c>
      <c r="D10" s="33" t="s">
        <v>9</v>
      </c>
      <c r="E10" s="34">
        <v>32971</v>
      </c>
    </row>
    <row r="11" spans="1:5" ht="37.799999999999997" customHeight="1" x14ac:dyDescent="0.3">
      <c r="B11" s="37">
        <v>3</v>
      </c>
      <c r="C11" s="38" t="s">
        <v>42</v>
      </c>
      <c r="D11" s="28" t="s">
        <v>5</v>
      </c>
      <c r="E11" s="36">
        <v>22479.700232649997</v>
      </c>
    </row>
    <row r="12" spans="1:5" x14ac:dyDescent="0.3">
      <c r="A12" s="1"/>
      <c r="B12" s="31"/>
      <c r="C12" s="32" t="s">
        <v>8</v>
      </c>
      <c r="D12" s="33" t="s">
        <v>9</v>
      </c>
      <c r="E12" s="34">
        <v>89.644999999999996</v>
      </c>
    </row>
    <row r="13" spans="1:5" ht="16.2" thickBot="1" x14ac:dyDescent="0.35">
      <c r="B13" s="21" t="s">
        <v>10</v>
      </c>
      <c r="C13" s="22" t="s">
        <v>11</v>
      </c>
      <c r="D13" s="23" t="s">
        <v>5</v>
      </c>
      <c r="E13" s="39">
        <f t="shared" ref="E13" si="2">SUM(E14,E16,E18,E20,E24,E22,E26,E28,E30,E33,E31,E32)</f>
        <v>59242.646923799999</v>
      </c>
    </row>
    <row r="14" spans="1:5" x14ac:dyDescent="0.3">
      <c r="B14" s="40">
        <v>1</v>
      </c>
      <c r="C14" s="18" t="s">
        <v>43</v>
      </c>
      <c r="D14" s="28" t="s">
        <v>5</v>
      </c>
      <c r="E14" s="41">
        <v>3677.4569238000004</v>
      </c>
    </row>
    <row r="15" spans="1:5" x14ac:dyDescent="0.3">
      <c r="B15" s="42"/>
      <c r="C15" s="32" t="s">
        <v>8</v>
      </c>
      <c r="D15" s="33" t="s">
        <v>9</v>
      </c>
      <c r="E15" s="34">
        <v>5281.4260000000004</v>
      </c>
    </row>
    <row r="16" spans="1:5" x14ac:dyDescent="0.3">
      <c r="B16" s="44">
        <v>2</v>
      </c>
      <c r="C16" s="38" t="s">
        <v>12</v>
      </c>
      <c r="D16" s="28" t="s">
        <v>5</v>
      </c>
      <c r="E16" s="45">
        <v>0</v>
      </c>
    </row>
    <row r="17" spans="2:5" x14ac:dyDescent="0.3">
      <c r="B17" s="46"/>
      <c r="C17" s="47" t="s">
        <v>8</v>
      </c>
      <c r="D17" s="48" t="s">
        <v>9</v>
      </c>
      <c r="E17" s="49">
        <v>0</v>
      </c>
    </row>
    <row r="18" spans="2:5" x14ac:dyDescent="0.3">
      <c r="B18" s="37">
        <v>3</v>
      </c>
      <c r="C18" s="38" t="s">
        <v>13</v>
      </c>
      <c r="D18" s="28" t="s">
        <v>5</v>
      </c>
      <c r="E18" s="50">
        <v>55565.19</v>
      </c>
    </row>
    <row r="19" spans="2:5" x14ac:dyDescent="0.3">
      <c r="B19" s="46"/>
      <c r="C19" s="47" t="s">
        <v>8</v>
      </c>
      <c r="D19" s="48" t="s">
        <v>9</v>
      </c>
      <c r="E19" s="49">
        <v>900</v>
      </c>
    </row>
    <row r="20" spans="2:5" x14ac:dyDescent="0.3">
      <c r="B20" s="37">
        <v>4</v>
      </c>
      <c r="C20" s="38" t="s">
        <v>14</v>
      </c>
      <c r="D20" s="28" t="s">
        <v>5</v>
      </c>
      <c r="E20" s="50">
        <v>0</v>
      </c>
    </row>
    <row r="21" spans="2:5" x14ac:dyDescent="0.3">
      <c r="B21" s="46"/>
      <c r="C21" s="47" t="s">
        <v>8</v>
      </c>
      <c r="D21" s="48" t="s">
        <v>9</v>
      </c>
      <c r="E21" s="49">
        <v>0</v>
      </c>
    </row>
    <row r="22" spans="2:5" x14ac:dyDescent="0.3">
      <c r="B22" s="37">
        <v>5</v>
      </c>
      <c r="C22" s="38" t="s">
        <v>15</v>
      </c>
      <c r="D22" s="28" t="s">
        <v>5</v>
      </c>
      <c r="E22" s="50">
        <v>0</v>
      </c>
    </row>
    <row r="23" spans="2:5" x14ac:dyDescent="0.3">
      <c r="B23" s="46"/>
      <c r="C23" s="47" t="s">
        <v>8</v>
      </c>
      <c r="D23" s="48" t="s">
        <v>9</v>
      </c>
      <c r="E23" s="49">
        <v>0</v>
      </c>
    </row>
    <row r="24" spans="2:5" x14ac:dyDescent="0.3">
      <c r="B24" s="37">
        <v>6</v>
      </c>
      <c r="C24" s="38" t="s">
        <v>16</v>
      </c>
      <c r="D24" s="28" t="s">
        <v>5</v>
      </c>
      <c r="E24" s="50">
        <v>0</v>
      </c>
    </row>
    <row r="25" spans="2:5" x14ac:dyDescent="0.3">
      <c r="B25" s="46"/>
      <c r="C25" s="47" t="s">
        <v>8</v>
      </c>
      <c r="D25" s="48" t="s">
        <v>9</v>
      </c>
      <c r="E25" s="49">
        <v>0</v>
      </c>
    </row>
    <row r="26" spans="2:5" x14ac:dyDescent="0.3">
      <c r="B26" s="37">
        <v>7</v>
      </c>
      <c r="C26" s="38" t="s">
        <v>17</v>
      </c>
      <c r="D26" s="28" t="s">
        <v>5</v>
      </c>
      <c r="E26" s="50">
        <v>0</v>
      </c>
    </row>
    <row r="27" spans="2:5" x14ac:dyDescent="0.3">
      <c r="B27" s="46"/>
      <c r="C27" s="47" t="s">
        <v>18</v>
      </c>
      <c r="D27" s="48" t="s">
        <v>9</v>
      </c>
      <c r="E27" s="49">
        <v>0</v>
      </c>
    </row>
    <row r="28" spans="2:5" ht="31.2" x14ac:dyDescent="0.3">
      <c r="B28" s="37">
        <v>8</v>
      </c>
      <c r="C28" s="38" t="s">
        <v>19</v>
      </c>
      <c r="D28" s="28" t="s">
        <v>5</v>
      </c>
      <c r="E28" s="50">
        <v>0</v>
      </c>
    </row>
    <row r="29" spans="2:5" x14ac:dyDescent="0.3">
      <c r="B29" s="46"/>
      <c r="C29" s="47" t="s">
        <v>8</v>
      </c>
      <c r="D29" s="48" t="s">
        <v>9</v>
      </c>
      <c r="E29" s="49">
        <v>0</v>
      </c>
    </row>
    <row r="30" spans="2:5" x14ac:dyDescent="0.3">
      <c r="B30" s="37">
        <v>9</v>
      </c>
      <c r="C30" s="38" t="s">
        <v>20</v>
      </c>
      <c r="D30" s="28" t="s">
        <v>5</v>
      </c>
      <c r="E30" s="49">
        <v>0</v>
      </c>
    </row>
    <row r="31" spans="2:5" x14ac:dyDescent="0.3">
      <c r="B31" s="37">
        <v>10</v>
      </c>
      <c r="C31" s="38" t="s">
        <v>21</v>
      </c>
      <c r="D31" s="28" t="s">
        <v>5</v>
      </c>
      <c r="E31" s="49">
        <v>0</v>
      </c>
    </row>
    <row r="32" spans="2:5" x14ac:dyDescent="0.3">
      <c r="B32" s="37">
        <v>11</v>
      </c>
      <c r="C32" s="38" t="s">
        <v>22</v>
      </c>
      <c r="D32" s="28" t="s">
        <v>5</v>
      </c>
      <c r="E32" s="51">
        <v>0</v>
      </c>
    </row>
    <row r="33" spans="1:5" x14ac:dyDescent="0.3">
      <c r="B33" s="37">
        <v>12</v>
      </c>
      <c r="C33" s="38" t="s">
        <v>23</v>
      </c>
      <c r="D33" s="28" t="s">
        <v>5</v>
      </c>
      <c r="E33" s="50">
        <v>0</v>
      </c>
    </row>
    <row r="34" spans="1:5" ht="16.2" thickBot="1" x14ac:dyDescent="0.35">
      <c r="B34" s="46"/>
      <c r="C34" s="47" t="s">
        <v>18</v>
      </c>
      <c r="D34" s="48" t="s">
        <v>9</v>
      </c>
      <c r="E34" s="49">
        <v>0</v>
      </c>
    </row>
    <row r="35" spans="1:5" ht="16.2" thickBot="1" x14ac:dyDescent="0.35">
      <c r="B35" s="13" t="s">
        <v>24</v>
      </c>
      <c r="C35" s="14" t="s">
        <v>25</v>
      </c>
      <c r="D35" s="15" t="s">
        <v>26</v>
      </c>
      <c r="E35" s="16">
        <f t="shared" ref="E35" si="3">SUM(E37,E39,E41,E43,E45,E47,E49,E53,E55,E57,E59,E61,E63,E65,E68,E51,E66)</f>
        <v>7170445.416148914</v>
      </c>
    </row>
    <row r="36" spans="1:5" x14ac:dyDescent="0.3">
      <c r="B36" s="17"/>
      <c r="C36" s="18"/>
      <c r="D36" s="19"/>
      <c r="E36" s="20"/>
    </row>
    <row r="37" spans="1:5" x14ac:dyDescent="0.3">
      <c r="A37" s="1"/>
      <c r="B37" s="26">
        <v>1</v>
      </c>
      <c r="C37" s="27" t="s">
        <v>44</v>
      </c>
      <c r="D37" s="28" t="s">
        <v>5</v>
      </c>
      <c r="E37" s="29">
        <v>7138910.1994900005</v>
      </c>
    </row>
    <row r="38" spans="1:5" x14ac:dyDescent="0.3">
      <c r="A38" s="1"/>
      <c r="B38" s="31"/>
      <c r="C38" s="32" t="s">
        <v>8</v>
      </c>
      <c r="D38" s="33" t="s">
        <v>9</v>
      </c>
      <c r="E38" s="34">
        <v>38342.070999999996</v>
      </c>
    </row>
    <row r="39" spans="1:5" x14ac:dyDescent="0.3">
      <c r="A39" s="1"/>
      <c r="B39" s="26">
        <v>2</v>
      </c>
      <c r="C39" s="27" t="s">
        <v>45</v>
      </c>
      <c r="D39" s="28" t="s">
        <v>5</v>
      </c>
      <c r="E39" s="29">
        <v>0</v>
      </c>
    </row>
    <row r="40" spans="1:5" x14ac:dyDescent="0.3">
      <c r="A40" s="1"/>
      <c r="B40" s="31"/>
      <c r="C40" s="32" t="s">
        <v>8</v>
      </c>
      <c r="D40" s="33" t="s">
        <v>9</v>
      </c>
      <c r="E40" s="34">
        <v>0</v>
      </c>
    </row>
    <row r="41" spans="1:5" x14ac:dyDescent="0.3">
      <c r="A41" s="1"/>
      <c r="B41" s="26">
        <v>3</v>
      </c>
      <c r="C41" s="27" t="s">
        <v>46</v>
      </c>
      <c r="D41" s="28" t="s">
        <v>5</v>
      </c>
      <c r="E41" s="29">
        <v>0</v>
      </c>
    </row>
    <row r="42" spans="1:5" x14ac:dyDescent="0.3">
      <c r="A42" s="1"/>
      <c r="B42" s="31"/>
      <c r="C42" s="32" t="s">
        <v>8</v>
      </c>
      <c r="D42" s="33" t="s">
        <v>9</v>
      </c>
      <c r="E42" s="34">
        <v>0</v>
      </c>
    </row>
    <row r="43" spans="1:5" ht="31.2" x14ac:dyDescent="0.3">
      <c r="A43" s="1"/>
      <c r="B43" s="26">
        <v>4</v>
      </c>
      <c r="C43" s="27" t="s">
        <v>47</v>
      </c>
      <c r="D43" s="28" t="s">
        <v>5</v>
      </c>
      <c r="E43" s="29">
        <v>24384.71</v>
      </c>
    </row>
    <row r="44" spans="1:5" x14ac:dyDescent="0.3">
      <c r="A44" s="1"/>
      <c r="B44" s="31"/>
      <c r="C44" s="32" t="s">
        <v>8</v>
      </c>
      <c r="D44" s="33" t="s">
        <v>9</v>
      </c>
      <c r="E44" s="34">
        <v>900</v>
      </c>
    </row>
    <row r="45" spans="1:5" x14ac:dyDescent="0.3">
      <c r="A45" s="1"/>
      <c r="B45" s="26">
        <v>5</v>
      </c>
      <c r="C45" s="27" t="s">
        <v>48</v>
      </c>
      <c r="D45" s="28" t="s">
        <v>5</v>
      </c>
      <c r="E45" s="29">
        <v>0</v>
      </c>
    </row>
    <row r="46" spans="1:5" x14ac:dyDescent="0.3">
      <c r="A46" s="1"/>
      <c r="B46" s="31"/>
      <c r="C46" s="32" t="s">
        <v>8</v>
      </c>
      <c r="D46" s="33" t="s">
        <v>9</v>
      </c>
      <c r="E46" s="34">
        <v>0</v>
      </c>
    </row>
    <row r="47" spans="1:5" x14ac:dyDescent="0.3">
      <c r="A47" s="1"/>
      <c r="B47" s="26">
        <v>6</v>
      </c>
      <c r="C47" s="27" t="s">
        <v>49</v>
      </c>
      <c r="D47" s="28" t="s">
        <v>5</v>
      </c>
      <c r="E47" s="29">
        <v>0</v>
      </c>
    </row>
    <row r="48" spans="1:5" x14ac:dyDescent="0.3">
      <c r="A48" s="1"/>
      <c r="B48" s="31"/>
      <c r="C48" s="32" t="s">
        <v>8</v>
      </c>
      <c r="D48" s="33" t="s">
        <v>9</v>
      </c>
      <c r="E48" s="34">
        <v>0</v>
      </c>
    </row>
    <row r="49" spans="1:5" ht="27.6" customHeight="1" x14ac:dyDescent="0.3">
      <c r="A49" s="1"/>
      <c r="B49" s="26">
        <v>7</v>
      </c>
      <c r="C49" s="27" t="s">
        <v>50</v>
      </c>
      <c r="D49" s="28" t="s">
        <v>5</v>
      </c>
      <c r="E49" s="29">
        <v>0</v>
      </c>
    </row>
    <row r="50" spans="1:5" x14ac:dyDescent="0.3">
      <c r="A50" s="1"/>
      <c r="B50" s="31"/>
      <c r="C50" s="32" t="s">
        <v>8</v>
      </c>
      <c r="D50" s="33" t="s">
        <v>9</v>
      </c>
      <c r="E50" s="34">
        <v>0</v>
      </c>
    </row>
    <row r="51" spans="1:5" ht="31.2" x14ac:dyDescent="0.3">
      <c r="A51" s="1"/>
      <c r="B51" s="26">
        <v>8</v>
      </c>
      <c r="C51" s="27" t="s">
        <v>51</v>
      </c>
      <c r="D51" s="28" t="s">
        <v>5</v>
      </c>
      <c r="E51" s="29">
        <v>0</v>
      </c>
    </row>
    <row r="52" spans="1:5" x14ac:dyDescent="0.3">
      <c r="A52" s="1"/>
      <c r="B52" s="31"/>
      <c r="C52" s="32" t="s">
        <v>8</v>
      </c>
      <c r="D52" s="33" t="s">
        <v>9</v>
      </c>
      <c r="E52" s="34">
        <v>0</v>
      </c>
    </row>
    <row r="53" spans="1:5" x14ac:dyDescent="0.3">
      <c r="A53" s="1"/>
      <c r="B53" s="26">
        <v>9</v>
      </c>
      <c r="C53" s="27" t="s">
        <v>52</v>
      </c>
      <c r="D53" s="28" t="s">
        <v>5</v>
      </c>
      <c r="E53" s="29">
        <v>1138.68</v>
      </c>
    </row>
    <row r="54" spans="1:5" x14ac:dyDescent="0.3">
      <c r="A54" s="1"/>
      <c r="B54" s="31"/>
      <c r="C54" s="32" t="s">
        <v>8</v>
      </c>
      <c r="D54" s="33" t="s">
        <v>9</v>
      </c>
      <c r="E54" s="34">
        <v>5281.4260000000004</v>
      </c>
    </row>
    <row r="55" spans="1:5" ht="31.2" x14ac:dyDescent="0.3">
      <c r="A55" s="1"/>
      <c r="B55" s="26">
        <v>10</v>
      </c>
      <c r="C55" s="27" t="s">
        <v>53</v>
      </c>
      <c r="D55" s="28" t="s">
        <v>5</v>
      </c>
      <c r="E55" s="29">
        <v>461.07</v>
      </c>
    </row>
    <row r="56" spans="1:5" x14ac:dyDescent="0.3">
      <c r="A56" s="1"/>
      <c r="B56" s="31"/>
      <c r="C56" s="32" t="s">
        <v>8</v>
      </c>
      <c r="D56" s="33" t="s">
        <v>9</v>
      </c>
      <c r="E56" s="34">
        <v>5281.4260000000004</v>
      </c>
    </row>
    <row r="57" spans="1:5" ht="31.2" x14ac:dyDescent="0.3">
      <c r="A57" s="1"/>
      <c r="B57" s="26">
        <v>11</v>
      </c>
      <c r="C57" s="27" t="s">
        <v>54</v>
      </c>
      <c r="D57" s="28" t="s">
        <v>5</v>
      </c>
      <c r="E57" s="29">
        <v>477.97</v>
      </c>
    </row>
    <row r="58" spans="1:5" x14ac:dyDescent="0.3">
      <c r="A58" s="1"/>
      <c r="B58" s="31"/>
      <c r="C58" s="32" t="s">
        <v>8</v>
      </c>
      <c r="D58" s="33" t="s">
        <v>9</v>
      </c>
      <c r="E58" s="34">
        <v>5281.4260000000004</v>
      </c>
    </row>
    <row r="59" spans="1:5" ht="31.2" x14ac:dyDescent="0.3">
      <c r="A59" s="1"/>
      <c r="B59" s="26">
        <v>12</v>
      </c>
      <c r="C59" s="27" t="s">
        <v>55</v>
      </c>
      <c r="D59" s="28" t="s">
        <v>5</v>
      </c>
      <c r="E59" s="29">
        <v>-883.05</v>
      </c>
    </row>
    <row r="60" spans="1:5" x14ac:dyDescent="0.3">
      <c r="A60" s="1"/>
      <c r="B60" s="31"/>
      <c r="C60" s="32" t="s">
        <v>8</v>
      </c>
      <c r="D60" s="33" t="s">
        <v>9</v>
      </c>
      <c r="E60" s="34">
        <v>5281.4260000000004</v>
      </c>
    </row>
    <row r="61" spans="1:5" ht="31.2" x14ac:dyDescent="0.3">
      <c r="A61" s="1"/>
      <c r="B61" s="26">
        <v>13</v>
      </c>
      <c r="C61" s="27" t="s">
        <v>56</v>
      </c>
      <c r="D61" s="28" t="s">
        <v>5</v>
      </c>
      <c r="E61" s="29">
        <v>0</v>
      </c>
    </row>
    <row r="62" spans="1:5" x14ac:dyDescent="0.3">
      <c r="A62" s="1"/>
      <c r="B62" s="31"/>
      <c r="C62" s="32" t="s">
        <v>8</v>
      </c>
      <c r="D62" s="33" t="s">
        <v>9</v>
      </c>
      <c r="E62" s="34">
        <v>0</v>
      </c>
    </row>
    <row r="63" spans="1:5" ht="21" customHeight="1" x14ac:dyDescent="0.3">
      <c r="A63" s="1"/>
      <c r="B63" s="26">
        <v>14</v>
      </c>
      <c r="C63" s="27" t="s">
        <v>21</v>
      </c>
      <c r="D63" s="28" t="s">
        <v>5</v>
      </c>
      <c r="E63" s="29">
        <v>0</v>
      </c>
    </row>
    <row r="64" spans="1:5" x14ac:dyDescent="0.3">
      <c r="A64" s="1"/>
      <c r="B64" s="31"/>
      <c r="C64" s="32" t="s">
        <v>8</v>
      </c>
      <c r="D64" s="33" t="s">
        <v>27</v>
      </c>
      <c r="E64" s="34">
        <v>0</v>
      </c>
    </row>
    <row r="65" spans="1:5" ht="27.6" customHeight="1" x14ac:dyDescent="0.3">
      <c r="A65" s="1"/>
      <c r="B65" s="52">
        <v>15</v>
      </c>
      <c r="C65" s="53" t="s">
        <v>57</v>
      </c>
      <c r="D65" s="28" t="s">
        <v>5</v>
      </c>
      <c r="E65" s="54">
        <v>5955.8366589134412</v>
      </c>
    </row>
    <row r="66" spans="1:5" ht="27.6" customHeight="1" x14ac:dyDescent="0.3">
      <c r="A66" s="1"/>
      <c r="B66" s="52">
        <v>16</v>
      </c>
      <c r="C66" s="53" t="s">
        <v>23</v>
      </c>
      <c r="D66" s="28" t="s">
        <v>5</v>
      </c>
      <c r="E66" s="29">
        <v>0</v>
      </c>
    </row>
    <row r="67" spans="1:5" ht="27.6" customHeight="1" x14ac:dyDescent="0.3">
      <c r="A67" s="1"/>
      <c r="B67" s="52"/>
      <c r="C67" s="32" t="s">
        <v>8</v>
      </c>
      <c r="D67" s="33" t="s">
        <v>9</v>
      </c>
      <c r="E67" s="34">
        <v>0</v>
      </c>
    </row>
    <row r="68" spans="1:5" ht="31.8" thickBot="1" x14ac:dyDescent="0.35">
      <c r="A68" s="1"/>
      <c r="B68" s="52">
        <v>17</v>
      </c>
      <c r="C68" s="53" t="s">
        <v>28</v>
      </c>
      <c r="D68" s="28" t="s">
        <v>5</v>
      </c>
      <c r="E68" s="54">
        <f t="shared" ref="E68" si="4">E78</f>
        <v>0</v>
      </c>
    </row>
    <row r="69" spans="1:5" s="59" customFormat="1" ht="16.2" thickBot="1" x14ac:dyDescent="0.35">
      <c r="A69" s="55"/>
      <c r="B69" s="13" t="s">
        <v>29</v>
      </c>
      <c r="C69" s="56" t="s">
        <v>30</v>
      </c>
      <c r="D69" s="57" t="s">
        <v>26</v>
      </c>
      <c r="E69" s="58">
        <f t="shared" ref="E69" si="5">E4-E35</f>
        <v>1395055.0094275344</v>
      </c>
    </row>
    <row r="70" spans="1:5" ht="16.2" thickBot="1" x14ac:dyDescent="0.35">
      <c r="E70" s="25"/>
    </row>
    <row r="71" spans="1:5" ht="16.2" thickBot="1" x14ac:dyDescent="0.35">
      <c r="A71" s="5"/>
      <c r="B71" s="61"/>
      <c r="C71" s="62" t="s">
        <v>0</v>
      </c>
      <c r="D71" s="62" t="s">
        <v>1</v>
      </c>
      <c r="E71" s="63" t="s">
        <v>2</v>
      </c>
    </row>
    <row r="72" spans="1:5" x14ac:dyDescent="0.3">
      <c r="A72" s="1"/>
      <c r="B72" s="64"/>
      <c r="C72" s="47" t="s">
        <v>31</v>
      </c>
      <c r="D72" s="48" t="s">
        <v>9</v>
      </c>
      <c r="E72" s="49">
        <f t="shared" ref="E72" si="6">E38+E40+E42</f>
        <v>38342.070999999996</v>
      </c>
    </row>
    <row r="73" spans="1:5" x14ac:dyDescent="0.3">
      <c r="A73" s="1"/>
      <c r="B73" s="31"/>
      <c r="C73" s="32" t="s">
        <v>32</v>
      </c>
      <c r="D73" s="33" t="s">
        <v>9</v>
      </c>
      <c r="E73" s="34">
        <f t="shared" ref="E73" si="7">E8+E10+E12</f>
        <v>38342.070999999996</v>
      </c>
    </row>
    <row r="74" spans="1:5" ht="16.2" thickBot="1" x14ac:dyDescent="0.35">
      <c r="A74" s="1"/>
      <c r="B74" s="65"/>
      <c r="C74" s="66" t="s">
        <v>33</v>
      </c>
      <c r="D74" s="67"/>
      <c r="E74" s="68">
        <f t="shared" ref="E74" si="8">E72-E73</f>
        <v>0</v>
      </c>
    </row>
    <row r="75" spans="1:5" ht="16.2" thickBot="1" x14ac:dyDescent="0.35">
      <c r="E75" s="43"/>
    </row>
    <row r="76" spans="1:5" ht="16.2" thickBot="1" x14ac:dyDescent="0.35">
      <c r="A76" s="5"/>
      <c r="B76" s="61"/>
      <c r="C76" s="62" t="s">
        <v>0</v>
      </c>
      <c r="D76" s="62" t="s">
        <v>1</v>
      </c>
      <c r="E76" s="63" t="s">
        <v>2</v>
      </c>
    </row>
    <row r="77" spans="1:5" x14ac:dyDescent="0.3">
      <c r="A77" s="1"/>
      <c r="B77" s="64"/>
      <c r="C77" s="47" t="s">
        <v>34</v>
      </c>
      <c r="D77" s="48" t="s">
        <v>35</v>
      </c>
      <c r="E77" s="69"/>
    </row>
    <row r="78" spans="1:5" ht="31.8" thickBot="1" x14ac:dyDescent="0.35">
      <c r="A78" s="1"/>
      <c r="B78" s="65"/>
      <c r="C78" s="66" t="s">
        <v>36</v>
      </c>
      <c r="D78" s="67" t="s">
        <v>5</v>
      </c>
      <c r="E78" s="70"/>
    </row>
    <row r="79" spans="1:5" ht="16.2" thickBot="1" x14ac:dyDescent="0.35"/>
    <row r="80" spans="1:5" ht="16.2" thickBot="1" x14ac:dyDescent="0.35">
      <c r="B80" s="61"/>
      <c r="C80" s="62" t="s">
        <v>0</v>
      </c>
      <c r="D80" s="62" t="s">
        <v>1</v>
      </c>
      <c r="E80" s="71" t="str">
        <f>+E76</f>
        <v>юли</v>
      </c>
    </row>
    <row r="81" spans="1:5" ht="47.4" x14ac:dyDescent="0.35">
      <c r="B81" s="64"/>
      <c r="C81" s="47" t="s">
        <v>37</v>
      </c>
      <c r="D81" s="48" t="s">
        <v>35</v>
      </c>
      <c r="E81" s="72">
        <v>0</v>
      </c>
    </row>
    <row r="82" spans="1:5" ht="16.2" thickBot="1" x14ac:dyDescent="0.35">
      <c r="B82" s="65"/>
      <c r="C82" s="66"/>
      <c r="D82" s="67" t="s">
        <v>5</v>
      </c>
      <c r="E82" s="73">
        <v>0</v>
      </c>
    </row>
    <row r="83" spans="1:5" ht="16.2" thickBot="1" x14ac:dyDescent="0.35"/>
    <row r="84" spans="1:5" ht="16.2" thickBot="1" x14ac:dyDescent="0.35">
      <c r="A84" s="5"/>
      <c r="B84" s="61"/>
      <c r="C84" s="62" t="s">
        <v>0</v>
      </c>
      <c r="D84" s="62" t="s">
        <v>1</v>
      </c>
      <c r="E84" s="63" t="s">
        <v>2</v>
      </c>
    </row>
    <row r="85" spans="1:5" s="74" customFormat="1" ht="32.4" x14ac:dyDescent="0.35">
      <c r="B85" s="75"/>
      <c r="C85" s="76" t="s">
        <v>38</v>
      </c>
      <c r="D85" s="77"/>
      <c r="E85" s="78">
        <f t="shared" ref="E85" si="9">+E86+E92+E94+E98+E88</f>
        <v>0</v>
      </c>
    </row>
    <row r="86" spans="1:5" x14ac:dyDescent="0.3">
      <c r="B86" s="31"/>
      <c r="C86" s="27" t="str">
        <f>C45</f>
        <v>Разходи за закупуване на месечен капацитет</v>
      </c>
      <c r="D86" s="28" t="s">
        <v>5</v>
      </c>
      <c r="E86" s="30"/>
    </row>
    <row r="87" spans="1:5" x14ac:dyDescent="0.3">
      <c r="B87" s="31"/>
      <c r="C87" s="32" t="s">
        <v>8</v>
      </c>
      <c r="D87" s="33" t="s">
        <v>9</v>
      </c>
      <c r="E87" s="34"/>
    </row>
    <row r="88" spans="1:5" x14ac:dyDescent="0.3">
      <c r="B88" s="31"/>
      <c r="C88" s="27" t="str">
        <f>C47</f>
        <v>Разходи за закупуване на дневен капацитет</v>
      </c>
      <c r="D88" s="28" t="s">
        <v>5</v>
      </c>
      <c r="E88" s="30"/>
    </row>
    <row r="89" spans="1:5" x14ac:dyDescent="0.3">
      <c r="B89" s="31"/>
      <c r="C89" s="32" t="s">
        <v>8</v>
      </c>
      <c r="D89" s="33" t="s">
        <v>9</v>
      </c>
      <c r="E89" s="34"/>
    </row>
    <row r="90" spans="1:5" ht="30" customHeight="1" x14ac:dyDescent="0.3">
      <c r="B90" s="31"/>
      <c r="C90" s="27" t="str">
        <f>C61</f>
        <v>Услуга по предоставяне на превишен капацитет по НГПМ</v>
      </c>
      <c r="D90" s="28" t="s">
        <v>5</v>
      </c>
      <c r="E90" s="30"/>
    </row>
    <row r="91" spans="1:5" x14ac:dyDescent="0.3">
      <c r="B91" s="31"/>
      <c r="C91" s="32" t="s">
        <v>8</v>
      </c>
      <c r="D91" s="33" t="s">
        <v>9</v>
      </c>
      <c r="E91" s="34"/>
    </row>
    <row r="92" spans="1:5" x14ac:dyDescent="0.3">
      <c r="B92" s="31"/>
      <c r="C92" s="27" t="str">
        <f>C53</f>
        <v>Услуга по пренос по НГПМ</v>
      </c>
      <c r="D92" s="28" t="s">
        <v>5</v>
      </c>
      <c r="E92" s="30"/>
    </row>
    <row r="93" spans="1:5" x14ac:dyDescent="0.3">
      <c r="B93" s="31"/>
      <c r="C93" s="32" t="str">
        <f>C54</f>
        <v>количество</v>
      </c>
      <c r="D93" s="33" t="s">
        <v>9</v>
      </c>
      <c r="E93" s="34"/>
    </row>
    <row r="94" spans="1:5" ht="31.2" x14ac:dyDescent="0.3">
      <c r="B94" s="31"/>
      <c r="C94" s="27" t="str">
        <f>C55</f>
        <v>Услуга свързана с технологията на пренос по НГПМ</v>
      </c>
      <c r="D94" s="28" t="s">
        <v>5</v>
      </c>
      <c r="E94" s="30"/>
    </row>
    <row r="95" spans="1:5" x14ac:dyDescent="0.3">
      <c r="B95" s="31"/>
      <c r="C95" s="32" t="str">
        <f>C56</f>
        <v>количество</v>
      </c>
      <c r="D95" s="33" t="s">
        <v>9</v>
      </c>
      <c r="E95" s="34"/>
    </row>
    <row r="96" spans="1:5" ht="28.2" customHeight="1" x14ac:dyDescent="0.3">
      <c r="B96" s="31"/>
      <c r="C96" s="27" t="str">
        <f>C59</f>
        <v>Такса за неутралност при балансиране по НГПМ</v>
      </c>
      <c r="D96" s="28" t="s">
        <v>5</v>
      </c>
      <c r="E96" s="30"/>
    </row>
    <row r="97" spans="2:5" x14ac:dyDescent="0.3">
      <c r="B97" s="31"/>
      <c r="C97" s="32" t="str">
        <f>C58</f>
        <v>количество</v>
      </c>
      <c r="D97" s="33" t="s">
        <v>9</v>
      </c>
      <c r="E97" s="34"/>
    </row>
    <row r="98" spans="2:5" x14ac:dyDescent="0.3">
      <c r="B98" s="31"/>
      <c r="C98" s="27" t="s">
        <v>21</v>
      </c>
      <c r="D98" s="28" t="s">
        <v>5</v>
      </c>
      <c r="E98" s="30"/>
    </row>
    <row r="99" spans="2:5" ht="16.2" thickBot="1" x14ac:dyDescent="0.35">
      <c r="B99" s="65"/>
      <c r="C99" s="66" t="s">
        <v>8</v>
      </c>
      <c r="D99" s="67" t="s">
        <v>27</v>
      </c>
      <c r="E99" s="68"/>
    </row>
    <row r="100" spans="2:5" s="74" customFormat="1" ht="48.6" x14ac:dyDescent="0.35">
      <c r="B100" s="79"/>
      <c r="C100" s="80" t="s">
        <v>39</v>
      </c>
      <c r="D100" s="81" t="s">
        <v>5</v>
      </c>
      <c r="E100" s="82"/>
    </row>
    <row r="101" spans="2:5" ht="16.2" thickBot="1" x14ac:dyDescent="0.35">
      <c r="B101" s="65"/>
      <c r="C101" s="66" t="s">
        <v>8</v>
      </c>
      <c r="D101" s="67" t="s">
        <v>9</v>
      </c>
      <c r="E101" s="68"/>
    </row>
  </sheetData>
  <sheetProtection deleteColumns="0" deleteRows="0"/>
  <printOptions horizontalCentered="1" verticalCentere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3" ma:contentTypeDescription="Create a new document." ma:contentTypeScope="" ma:versionID="88c0bab7ef45702994ede996209f1495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b19bdf13d3775a3dd05ffa39c0ffea06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B2AFAE-B0C9-48E0-9616-C098BF5A5ECB}"/>
</file>

<file path=customXml/itemProps2.xml><?xml version="1.0" encoding="utf-8"?>
<ds:datastoreItem xmlns:ds="http://schemas.openxmlformats.org/officeDocument/2006/customXml" ds:itemID="{3D07528D-F0C7-4338-B754-D7B47C11A841}"/>
</file>

<file path=customXml/itemProps3.xml><?xml version="1.0" encoding="utf-8"?>
<ds:datastoreItem xmlns:ds="http://schemas.openxmlformats.org/officeDocument/2006/customXml" ds:itemID="{0C729F4B-6D6B-4A35-9D9A-8D86C170EA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 rezult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2022-09-07T07:39:32Z</dcterms:created>
  <dcterms:modified xsi:type="dcterms:W3CDTF">2022-09-07T07:40:41Z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