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6" yWindow="39" windowWidth="15487" windowHeight="8129" firstSheet="4" activeTab="4"/>
  </bookViews>
  <sheets>
    <sheet name="30.04.15" sheetId="3" r:id="rId1"/>
    <sheet name="30.06.15" sheetId="4" r:id="rId2"/>
    <sheet name="30.09.15" sheetId="5" r:id="rId3"/>
    <sheet name="31.12.15" sheetId="6" r:id="rId4"/>
    <sheet name="31.12.2019" sheetId="12" r:id="rId5"/>
  </sheets>
  <calcPr calcId="145621"/>
</workbook>
</file>

<file path=xl/calcChain.xml><?xml version="1.0" encoding="utf-8"?>
<calcChain xmlns="http://schemas.openxmlformats.org/spreadsheetml/2006/main">
  <c r="H21" i="12"/>
  <c r="H20"/>
  <c r="H19"/>
  <c r="H18"/>
  <c r="H17"/>
  <c r="H16"/>
  <c r="H15"/>
  <c r="H14"/>
  <c r="H13"/>
  <c r="H12"/>
  <c r="H11"/>
  <c r="H30" l="1"/>
  <c r="H28"/>
  <c r="H22"/>
  <c r="H31" s="1"/>
  <c r="H34" i="6"/>
  <c r="H22"/>
  <c r="H23" s="1"/>
  <c r="H30"/>
  <c r="H28"/>
  <c r="H33"/>
  <c r="H32"/>
  <c r="H17" i="5"/>
  <c r="H30" s="1"/>
  <c r="H18"/>
  <c r="H19"/>
  <c r="H27"/>
  <c r="H25"/>
  <c r="H16"/>
  <c r="H15"/>
  <c r="H29" s="1"/>
  <c r="H14"/>
  <c r="H20" s="1"/>
  <c r="H15" i="4"/>
  <c r="H26" s="1"/>
  <c r="H16"/>
  <c r="H24"/>
  <c r="H27" s="1"/>
  <c r="H22"/>
  <c r="H17"/>
  <c r="H14"/>
  <c r="H25" s="1"/>
  <c r="H23" i="3"/>
  <c r="H22"/>
  <c r="H20"/>
  <c r="H14"/>
  <c r="H23" i="12" l="1"/>
  <c r="H31" i="6"/>
  <c r="H35" s="1"/>
  <c r="H38" s="1"/>
  <c r="H28" i="5"/>
  <c r="H30" i="4"/>
  <c r="H24" i="3"/>
  <c r="H27" s="1"/>
  <c r="H15"/>
  <c r="H32" i="12" l="1"/>
  <c r="H34" s="1"/>
  <c r="H34" i="5"/>
  <c r="H31"/>
</calcChain>
</file>

<file path=xl/sharedStrings.xml><?xml version="1.0" encoding="utf-8"?>
<sst xmlns="http://schemas.openxmlformats.org/spreadsheetml/2006/main" count="285" uniqueCount="96">
  <si>
    <t>Заемател</t>
  </si>
  <si>
    <t>ЛИХВЕН ЛИСТ</t>
  </si>
  <si>
    <t>Заемодател</t>
  </si>
  <si>
    <t>град:</t>
  </si>
  <si>
    <t>№</t>
  </si>
  <si>
    <t>адрес:</t>
  </si>
  <si>
    <t>ЕИК</t>
  </si>
  <si>
    <t>НАЧАЛНО САЛДО ЛИХВА:</t>
  </si>
  <si>
    <t>Основа за изчисление:</t>
  </si>
  <si>
    <t>Лихва</t>
  </si>
  <si>
    <t>за месец:</t>
  </si>
  <si>
    <t>Общо лихва:</t>
  </si>
  <si>
    <t>Брой</t>
  </si>
  <si>
    <t>дни</t>
  </si>
  <si>
    <t>/период /</t>
  </si>
  <si>
    <t xml:space="preserve"> </t>
  </si>
  <si>
    <t>януари</t>
  </si>
  <si>
    <t>февруари</t>
  </si>
  <si>
    <t>март</t>
  </si>
  <si>
    <t>април</t>
  </si>
  <si>
    <t>гр. Димитровград</t>
  </si>
  <si>
    <t>ТЕЦ "МАРИЦА 3" АД</t>
  </si>
  <si>
    <t>Димитровград</t>
  </si>
  <si>
    <t>Промишлена зона</t>
  </si>
  <si>
    <t>ОЛП+4</t>
  </si>
  <si>
    <t xml:space="preserve">  %</t>
  </si>
  <si>
    <t>Изготвил:</t>
  </si>
  <si>
    <t>/С.Тончева/</t>
  </si>
  <si>
    <t>"ВЪГЛЕДОБИВ БОБОВ ДОЛ" ЕООД</t>
  </si>
  <si>
    <t>Перник</t>
  </si>
  <si>
    <t>пл. Иван Рилски №1</t>
  </si>
  <si>
    <t>Главница към 01.01.2015</t>
  </si>
  <si>
    <t>изплатени суми за периода 01.01.-30.04. 2015</t>
  </si>
  <si>
    <t>Главница към 30.04.2015</t>
  </si>
  <si>
    <t>Лихва към 01.01.2015</t>
  </si>
  <si>
    <t>Начислена лихва за периода 01.01.-30.04. 2015</t>
  </si>
  <si>
    <t>Лихва към 30.04.2015</t>
  </si>
  <si>
    <t>ОБЩО ДЪЛЖИМА СУМА КЪМ 30.04.2015</t>
  </si>
  <si>
    <t>01.01.-31.01.15</t>
  </si>
  <si>
    <t>01.02.-28.02.15</t>
  </si>
  <si>
    <t>01.03.-31.03.15</t>
  </si>
  <si>
    <t>01.04.-30.04.15</t>
  </si>
  <si>
    <t>Начислена лихва за периода 01.05.-30.06. 2015</t>
  </si>
  <si>
    <t>01.05.-31.05.15</t>
  </si>
  <si>
    <t>01.06.-30.06.15</t>
  </si>
  <si>
    <t>май</t>
  </si>
  <si>
    <t>юни</t>
  </si>
  <si>
    <t>Лихва към 30.06.2015</t>
  </si>
  <si>
    <t>ОБЩО ДЪЛЖИМА СУМА КЪМ 30.06.2015</t>
  </si>
  <si>
    <t>Главница към 30.06.2015</t>
  </si>
  <si>
    <t>Главница към 30.09.2015</t>
  </si>
  <si>
    <t>Начислена лихва за периода 01.07.-30.09. 2015</t>
  </si>
  <si>
    <t>юли</t>
  </si>
  <si>
    <t>август</t>
  </si>
  <si>
    <t>септември</t>
  </si>
  <si>
    <t>01.07.-31.07.15</t>
  </si>
  <si>
    <t>01.09.-30.09.15</t>
  </si>
  <si>
    <t>01.08.-31.08.15</t>
  </si>
  <si>
    <t>Лихва към 30.09.2015</t>
  </si>
  <si>
    <t>Главница към 31.12.2015</t>
  </si>
  <si>
    <t>Начислена лихва за периода 01.10.-31.12. 2015</t>
  </si>
  <si>
    <t>Лихва към 31.12.2015</t>
  </si>
  <si>
    <t>ОБЩО ДЪЛЖИМА СУМА КЪМ 31.12.2015</t>
  </si>
  <si>
    <t>01.10.-31.10.15</t>
  </si>
  <si>
    <t>01.11.-30.11.15</t>
  </si>
  <si>
    <t>01.12.-31.12.15</t>
  </si>
  <si>
    <t>октомври</t>
  </si>
  <si>
    <t>ноември</t>
  </si>
  <si>
    <t>декември</t>
  </si>
  <si>
    <t>Отписани лихви към 31.12.2015</t>
  </si>
  <si>
    <t xml:space="preserve">Главница </t>
  </si>
  <si>
    <t>София</t>
  </si>
  <si>
    <t>"ТИБИЕЛ" ЕООД</t>
  </si>
  <si>
    <t>"КОРНИКОМ " ЕООД</t>
  </si>
  <si>
    <t>гр.София</t>
  </si>
  <si>
    <t>жк Дружба 128 вх.Б ет.1</t>
  </si>
  <si>
    <t>гр. Перник</t>
  </si>
  <si>
    <t>ул.Свети Иван Рилски №1</t>
  </si>
  <si>
    <t>2019</t>
  </si>
  <si>
    <t>01.01.-31.01.2019</t>
  </si>
  <si>
    <t>01.02.-28.02.2019</t>
  </si>
  <si>
    <t>01.03.-31.03.2019</t>
  </si>
  <si>
    <t>01.04.-30.04.2019</t>
  </si>
  <si>
    <t>01.05.-31.05.2019</t>
  </si>
  <si>
    <t>01.06.-30.06.2019</t>
  </si>
  <si>
    <t>01.07-31.07.2019</t>
  </si>
  <si>
    <t>01.08.-31.08.2019</t>
  </si>
  <si>
    <t>01.09.-30.09.2019</t>
  </si>
  <si>
    <t>01.10.-31.10.2019</t>
  </si>
  <si>
    <t>01.11.-30.11.2019</t>
  </si>
  <si>
    <t>01.12.-31.12.2019</t>
  </si>
  <si>
    <t>Главница към 01.01.2019</t>
  </si>
  <si>
    <t>изплатени суми за 2019</t>
  </si>
  <si>
    <t>Лихва към 01.01.2019</t>
  </si>
  <si>
    <t>Начислена лихва за периода 01.01.-31.12. 2019</t>
  </si>
  <si>
    <t>ОБЩО ДЪЛЖИМА СУМА  КЪМ 31.12.2019</t>
  </si>
</sst>
</file>

<file path=xl/styles.xml><?xml version="1.0" encoding="utf-8"?>
<styleSheet xmlns="http://schemas.openxmlformats.org/spreadsheetml/2006/main">
  <numFmts count="4">
    <numFmt numFmtId="164" formatCode="#,##0.00\ &quot;лв&quot;"/>
    <numFmt numFmtId="165" formatCode="0.000%"/>
    <numFmt numFmtId="166" formatCode="#,##0.00\ [$лв-402]"/>
    <numFmt numFmtId="167" formatCode="#,##0.00\ &quot;лв.&quot;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9">
    <xf numFmtId="0" fontId="0" fillId="0" borderId="0" xfId="0"/>
    <xf numFmtId="0" fontId="2" fillId="0" borderId="12" xfId="2" applyFont="1" applyBorder="1" applyAlignment="1">
      <alignment horizontal="center"/>
    </xf>
    <xf numFmtId="164" fontId="3" fillId="0" borderId="3" xfId="2" applyNumberFormat="1" applyFont="1" applyBorder="1" applyAlignment="1">
      <alignment horizontal="right"/>
    </xf>
    <xf numFmtId="0" fontId="2" fillId="0" borderId="3" xfId="1" applyFont="1" applyBorder="1" applyAlignment="1"/>
    <xf numFmtId="0" fontId="2" fillId="0" borderId="6" xfId="1" applyFont="1" applyBorder="1" applyAlignment="1"/>
    <xf numFmtId="0" fontId="2" fillId="0" borderId="13" xfId="1" applyFont="1" applyBorder="1" applyAlignment="1"/>
    <xf numFmtId="0" fontId="2" fillId="0" borderId="14" xfId="1" applyFont="1" applyBorder="1" applyAlignment="1"/>
    <xf numFmtId="164" fontId="2" fillId="0" borderId="0" xfId="2" applyNumberFormat="1" applyFont="1" applyBorder="1" applyAlignment="1">
      <alignment horizontal="right"/>
    </xf>
    <xf numFmtId="165" fontId="4" fillId="0" borderId="12" xfId="1" applyNumberFormat="1" applyFont="1" applyBorder="1" applyAlignment="1"/>
    <xf numFmtId="1" fontId="4" fillId="0" borderId="12" xfId="1" applyNumberFormat="1" applyFont="1" applyBorder="1" applyAlignment="1"/>
    <xf numFmtId="0" fontId="5" fillId="0" borderId="0" xfId="0" applyFont="1"/>
    <xf numFmtId="0" fontId="2" fillId="0" borderId="12" xfId="2" applyFont="1" applyBorder="1"/>
    <xf numFmtId="0" fontId="2" fillId="0" borderId="13" xfId="2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164" fontId="5" fillId="3" borderId="14" xfId="1" applyNumberFormat="1" applyFont="1" applyFill="1" applyBorder="1" applyAlignment="1">
      <alignment horizontal="right"/>
    </xf>
    <xf numFmtId="164" fontId="5" fillId="0" borderId="12" xfId="1" applyNumberFormat="1" applyFont="1" applyBorder="1" applyAlignment="1"/>
    <xf numFmtId="164" fontId="5" fillId="0" borderId="12" xfId="1" applyNumberFormat="1" applyFont="1" applyBorder="1"/>
    <xf numFmtId="164" fontId="6" fillId="0" borderId="0" xfId="1" applyNumberFormat="1" applyFont="1" applyBorder="1" applyAlignment="1">
      <alignment horizontal="right"/>
    </xf>
    <xf numFmtId="166" fontId="5" fillId="0" borderId="0" xfId="0" applyNumberFormat="1" applyFont="1"/>
    <xf numFmtId="0" fontId="7" fillId="0" borderId="0" xfId="0" applyFont="1"/>
    <xf numFmtId="166" fontId="7" fillId="0" borderId="0" xfId="0" applyNumberFormat="1" applyFont="1"/>
    <xf numFmtId="0" fontId="4" fillId="0" borderId="12" xfId="1" applyFont="1" applyBorder="1" applyAlignment="1">
      <alignment horizontal="center"/>
    </xf>
    <xf numFmtId="167" fontId="7" fillId="0" borderId="0" xfId="0" applyNumberFormat="1" applyFont="1"/>
    <xf numFmtId="0" fontId="5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4" fontId="5" fillId="0" borderId="0" xfId="1" applyNumberFormat="1" applyFont="1" applyBorder="1"/>
    <xf numFmtId="167" fontId="5" fillId="0" borderId="0" xfId="0" applyNumberFormat="1" applyFont="1" applyFill="1" applyBorder="1"/>
    <xf numFmtId="167" fontId="5" fillId="0" borderId="0" xfId="0" applyNumberFormat="1" applyFont="1"/>
    <xf numFmtId="0" fontId="4" fillId="0" borderId="9" xfId="1" applyFont="1" applyBorder="1" applyAlignment="1">
      <alignment horizontal="center"/>
    </xf>
    <xf numFmtId="164" fontId="5" fillId="0" borderId="0" xfId="0" applyNumberFormat="1" applyFont="1"/>
    <xf numFmtId="0" fontId="2" fillId="0" borderId="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164" fontId="8" fillId="0" borderId="3" xfId="2" applyNumberFormat="1" applyFont="1" applyBorder="1" applyAlignment="1">
      <alignment horizontal="right"/>
    </xf>
    <xf numFmtId="0" fontId="7" fillId="0" borderId="12" xfId="1" applyFont="1" applyBorder="1" applyAlignment="1">
      <alignment horizontal="center"/>
    </xf>
    <xf numFmtId="164" fontId="7" fillId="0" borderId="12" xfId="1" applyNumberFormat="1" applyFont="1" applyBorder="1"/>
    <xf numFmtId="0" fontId="2" fillId="0" borderId="9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0" fontId="2" fillId="0" borderId="1" xfId="2" applyFont="1" applyBorder="1" applyAlignment="1">
      <alignment horizontal="center" vertical="justify"/>
    </xf>
    <xf numFmtId="0" fontId="2" fillId="0" borderId="2" xfId="2" applyFont="1" applyBorder="1" applyAlignment="1">
      <alignment horizontal="center" vertical="justify"/>
    </xf>
    <xf numFmtId="0" fontId="2" fillId="0" borderId="3" xfId="2" applyFont="1" applyBorder="1" applyAlignment="1">
      <alignment horizontal="center" vertical="justify"/>
    </xf>
    <xf numFmtId="0" fontId="2" fillId="0" borderId="7" xfId="2" applyFont="1" applyBorder="1" applyAlignment="1">
      <alignment horizontal="center" vertical="justify"/>
    </xf>
    <xf numFmtId="0" fontId="2" fillId="0" borderId="0" xfId="2" applyFont="1" applyBorder="1" applyAlignment="1">
      <alignment horizontal="center" vertical="justify"/>
    </xf>
    <xf numFmtId="0" fontId="2" fillId="0" borderId="8" xfId="2" applyFont="1" applyBorder="1" applyAlignment="1">
      <alignment horizontal="center" vertical="justify"/>
    </xf>
    <xf numFmtId="0" fontId="2" fillId="0" borderId="4" xfId="2" applyFont="1" applyBorder="1" applyAlignment="1">
      <alignment horizontal="center" vertical="justify"/>
    </xf>
    <xf numFmtId="0" fontId="2" fillId="0" borderId="5" xfId="2" applyFont="1" applyBorder="1" applyAlignment="1">
      <alignment horizontal="center" vertical="justify"/>
    </xf>
    <xf numFmtId="0" fontId="2" fillId="0" borderId="6" xfId="2" applyFont="1" applyBorder="1" applyAlignment="1">
      <alignment horizontal="center" vertical="justify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 vertical="justify"/>
    </xf>
    <xf numFmtId="0" fontId="2" fillId="0" borderId="14" xfId="2" applyFont="1" applyBorder="1" applyAlignment="1">
      <alignment horizontal="center" vertical="justify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14" fontId="2" fillId="0" borderId="9" xfId="2" applyNumberFormat="1" applyFont="1" applyBorder="1" applyAlignment="1">
      <alignment horizontal="center"/>
    </xf>
    <xf numFmtId="0" fontId="3" fillId="0" borderId="9" xfId="2" applyFont="1" applyBorder="1" applyAlignment="1">
      <alignment horizontal="right"/>
    </xf>
    <xf numFmtId="0" fontId="3" fillId="0" borderId="10" xfId="2" applyFont="1" applyBorder="1" applyAlignment="1">
      <alignment horizontal="right"/>
    </xf>
    <xf numFmtId="0" fontId="3" fillId="0" borderId="11" xfId="2" applyFont="1" applyBorder="1" applyAlignment="1">
      <alignment horizontal="right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9" fontId="2" fillId="0" borderId="13" xfId="1" applyNumberFormat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49" fontId="2" fillId="0" borderId="9" xfId="2" applyNumberFormat="1" applyFont="1" applyBorder="1" applyAlignment="1">
      <alignment horizontal="center"/>
    </xf>
    <xf numFmtId="49" fontId="2" fillId="0" borderId="10" xfId="2" applyNumberFormat="1" applyFont="1" applyBorder="1" applyAlignment="1">
      <alignment horizontal="center"/>
    </xf>
    <xf numFmtId="49" fontId="2" fillId="0" borderId="11" xfId="2" applyNumberFormat="1" applyFont="1" applyBorder="1" applyAlignment="1">
      <alignment horizontal="center"/>
    </xf>
    <xf numFmtId="0" fontId="8" fillId="0" borderId="9" xfId="1" applyFont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8" fillId="0" borderId="6" xfId="1" applyFont="1" applyBorder="1" applyAlignment="1">
      <alignment horizontal="center"/>
    </xf>
  </cellXfs>
  <cellStyles count="3">
    <cellStyle name="Normal 2" xfId="1"/>
    <cellStyle name="Normal_Sheet1" xfId="2"/>
    <cellStyle name="Нормален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3"/>
  <sheetViews>
    <sheetView workbookViewId="0">
      <selection sqref="A1:XFD1048576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38" t="s">
        <v>0</v>
      </c>
      <c r="B2" s="39"/>
      <c r="C2" s="40"/>
      <c r="D2" s="44" t="s">
        <v>1</v>
      </c>
      <c r="E2" s="45"/>
      <c r="F2" s="46"/>
      <c r="G2" s="38" t="s">
        <v>2</v>
      </c>
      <c r="H2" s="40"/>
    </row>
    <row r="3" spans="1:8">
      <c r="A3" s="41"/>
      <c r="B3" s="42"/>
      <c r="C3" s="43"/>
      <c r="D3" s="47"/>
      <c r="E3" s="48"/>
      <c r="F3" s="49"/>
      <c r="G3" s="41"/>
      <c r="H3" s="43"/>
    </row>
    <row r="4" spans="1:8">
      <c r="A4" s="53" t="s">
        <v>28</v>
      </c>
      <c r="B4" s="54"/>
      <c r="C4" s="55"/>
      <c r="D4" s="50"/>
      <c r="E4" s="51"/>
      <c r="F4" s="52"/>
      <c r="G4" s="53" t="s">
        <v>21</v>
      </c>
      <c r="H4" s="55"/>
    </row>
    <row r="5" spans="1:8">
      <c r="A5" s="1" t="s">
        <v>3</v>
      </c>
      <c r="B5" s="35" t="s">
        <v>29</v>
      </c>
      <c r="C5" s="36"/>
      <c r="D5" s="35" t="s">
        <v>4</v>
      </c>
      <c r="E5" s="37"/>
      <c r="F5" s="36"/>
      <c r="G5" s="11" t="s">
        <v>3</v>
      </c>
      <c r="H5" s="1" t="s">
        <v>22</v>
      </c>
    </row>
    <row r="6" spans="1:8">
      <c r="A6" s="1" t="s">
        <v>5</v>
      </c>
      <c r="B6" s="35" t="s">
        <v>30</v>
      </c>
      <c r="C6" s="36"/>
      <c r="D6" s="35" t="s">
        <v>20</v>
      </c>
      <c r="E6" s="37"/>
      <c r="F6" s="36"/>
      <c r="G6" s="11" t="s">
        <v>5</v>
      </c>
      <c r="H6" s="1" t="s">
        <v>23</v>
      </c>
    </row>
    <row r="7" spans="1:8">
      <c r="A7" s="1" t="s">
        <v>6</v>
      </c>
      <c r="B7" s="35">
        <v>113568954</v>
      </c>
      <c r="C7" s="36"/>
      <c r="D7" s="67">
        <v>42124</v>
      </c>
      <c r="E7" s="37"/>
      <c r="F7" s="36"/>
      <c r="G7" s="11" t="s">
        <v>6</v>
      </c>
      <c r="H7" s="1">
        <v>126526421</v>
      </c>
    </row>
    <row r="8" spans="1:8">
      <c r="A8" s="12"/>
      <c r="B8" s="68" t="s">
        <v>7</v>
      </c>
      <c r="C8" s="69"/>
      <c r="D8" s="69"/>
      <c r="E8" s="69"/>
      <c r="F8" s="69"/>
      <c r="G8" s="70"/>
      <c r="H8" s="2">
        <v>10399.950000000001</v>
      </c>
    </row>
    <row r="9" spans="1:8">
      <c r="A9" s="56" t="s">
        <v>4</v>
      </c>
      <c r="B9" s="58" t="s">
        <v>8</v>
      </c>
      <c r="C9" s="59"/>
      <c r="D9" s="5" t="s">
        <v>24</v>
      </c>
      <c r="E9" s="3" t="s">
        <v>12</v>
      </c>
      <c r="F9" s="58" t="s">
        <v>9</v>
      </c>
      <c r="G9" s="59"/>
      <c r="H9" s="3"/>
    </row>
    <row r="10" spans="1:8">
      <c r="A10" s="57"/>
      <c r="B10" s="60" t="s">
        <v>14</v>
      </c>
      <c r="C10" s="61"/>
      <c r="D10" s="6" t="s">
        <v>25</v>
      </c>
      <c r="E10" s="4" t="s">
        <v>13</v>
      </c>
      <c r="F10" s="60" t="s">
        <v>10</v>
      </c>
      <c r="G10" s="61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62" t="s">
        <v>16</v>
      </c>
      <c r="G11" s="63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62" t="s">
        <v>17</v>
      </c>
      <c r="G12" s="63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62" t="s">
        <v>18</v>
      </c>
      <c r="G13" s="63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62" t="s">
        <v>19</v>
      </c>
      <c r="G14" s="63"/>
      <c r="H14" s="15">
        <f t="shared" ref="H14" si="0">SUM(D14/365*E14*C14)</f>
        <v>92.284931506849304</v>
      </c>
    </row>
    <row r="15" spans="1:8">
      <c r="A15" s="13" t="s">
        <v>15</v>
      </c>
      <c r="B15" s="62"/>
      <c r="C15" s="64"/>
      <c r="D15" s="64"/>
      <c r="E15" s="64"/>
      <c r="F15" s="65" t="s">
        <v>11</v>
      </c>
      <c r="G15" s="66"/>
      <c r="H15" s="16">
        <f>SUM(H8:H14)</f>
        <v>10769.08493150685</v>
      </c>
    </row>
    <row r="16" spans="1:8">
      <c r="A16" s="23"/>
      <c r="B16" s="24"/>
      <c r="C16" s="24"/>
      <c r="D16" s="24"/>
      <c r="E16" s="24"/>
      <c r="F16" s="24"/>
      <c r="G16" s="24"/>
      <c r="H16" s="25"/>
    </row>
    <row r="17" spans="1:8">
      <c r="A17" s="23"/>
      <c r="B17" s="24"/>
      <c r="C17" s="24"/>
      <c r="D17" s="24"/>
      <c r="E17" s="24"/>
      <c r="F17" s="24"/>
      <c r="G17" s="24"/>
      <c r="H17" s="25"/>
    </row>
    <row r="18" spans="1:8">
      <c r="B18" s="10" t="s">
        <v>31</v>
      </c>
      <c r="D18" s="17" t="s">
        <v>15</v>
      </c>
      <c r="H18" s="17">
        <v>28000</v>
      </c>
    </row>
    <row r="19" spans="1:8">
      <c r="B19" s="10" t="s">
        <v>32</v>
      </c>
      <c r="H19" s="18">
        <v>0</v>
      </c>
    </row>
    <row r="20" spans="1:8">
      <c r="B20" s="19" t="s">
        <v>33</v>
      </c>
      <c r="C20" s="19"/>
      <c r="D20" s="19"/>
      <c r="E20" s="19"/>
      <c r="F20" s="19"/>
      <c r="G20" s="19"/>
      <c r="H20" s="20">
        <f>SUM(H18-H19)</f>
        <v>28000</v>
      </c>
    </row>
    <row r="21" spans="1:8">
      <c r="H21" s="18"/>
    </row>
    <row r="22" spans="1:8">
      <c r="B22" s="10" t="s">
        <v>34</v>
      </c>
      <c r="H22" s="7">
        <f>SUM(H8)</f>
        <v>10399.950000000001</v>
      </c>
    </row>
    <row r="23" spans="1:8">
      <c r="B23" s="10" t="s">
        <v>35</v>
      </c>
      <c r="H23" s="26">
        <f>SUM(H11:H14)</f>
        <v>369.13493150684934</v>
      </c>
    </row>
    <row r="24" spans="1:8">
      <c r="B24" s="19" t="s">
        <v>36</v>
      </c>
      <c r="C24" s="19"/>
      <c r="D24" s="19"/>
      <c r="E24" s="19"/>
      <c r="F24" s="19"/>
      <c r="G24" s="19"/>
      <c r="H24" s="20">
        <f>SUM(H22:H23)</f>
        <v>10769.08493150685</v>
      </c>
    </row>
    <row r="27" spans="1:8">
      <c r="B27" s="19" t="s">
        <v>37</v>
      </c>
      <c r="H27" s="22">
        <f>SUM(H20+H24)</f>
        <v>38769.084931506848</v>
      </c>
    </row>
    <row r="28" spans="1:8">
      <c r="B28" s="19"/>
      <c r="H28" s="22"/>
    </row>
    <row r="29" spans="1:8">
      <c r="B29" s="19"/>
      <c r="H29" s="22"/>
    </row>
    <row r="32" spans="1:8">
      <c r="F32" s="10" t="s">
        <v>26</v>
      </c>
    </row>
    <row r="33" spans="6:6">
      <c r="F33" s="10" t="s">
        <v>27</v>
      </c>
    </row>
  </sheetData>
  <mergeCells count="23">
    <mergeCell ref="F12:G12"/>
    <mergeCell ref="F13:G13"/>
    <mergeCell ref="F14:G14"/>
    <mergeCell ref="D6:F6"/>
    <mergeCell ref="B15:E15"/>
    <mergeCell ref="F15:G15"/>
    <mergeCell ref="B6:C6"/>
    <mergeCell ref="B7:C7"/>
    <mergeCell ref="D7:F7"/>
    <mergeCell ref="B8:G8"/>
    <mergeCell ref="F11:G11"/>
    <mergeCell ref="A9:A10"/>
    <mergeCell ref="B9:C9"/>
    <mergeCell ref="F9:G9"/>
    <mergeCell ref="B10:C10"/>
    <mergeCell ref="F10:G10"/>
    <mergeCell ref="B5:C5"/>
    <mergeCell ref="D5:F5"/>
    <mergeCell ref="A2:C3"/>
    <mergeCell ref="D2:F4"/>
    <mergeCell ref="G2:H3"/>
    <mergeCell ref="A4:C4"/>
    <mergeCell ref="G4:H4"/>
  </mergeCells>
  <pageMargins left="0.7" right="0.1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6"/>
  <sheetViews>
    <sheetView workbookViewId="0">
      <selection activeCell="L34" sqref="L34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38" t="s">
        <v>0</v>
      </c>
      <c r="B2" s="39"/>
      <c r="C2" s="40"/>
      <c r="D2" s="44" t="s">
        <v>1</v>
      </c>
      <c r="E2" s="45"/>
      <c r="F2" s="46"/>
      <c r="G2" s="38" t="s">
        <v>2</v>
      </c>
      <c r="H2" s="40"/>
    </row>
    <row r="3" spans="1:8">
      <c r="A3" s="41"/>
      <c r="B3" s="42"/>
      <c r="C3" s="43"/>
      <c r="D3" s="47"/>
      <c r="E3" s="48"/>
      <c r="F3" s="49"/>
      <c r="G3" s="41"/>
      <c r="H3" s="43"/>
    </row>
    <row r="4" spans="1:8">
      <c r="A4" s="53" t="s">
        <v>28</v>
      </c>
      <c r="B4" s="54"/>
      <c r="C4" s="55"/>
      <c r="D4" s="50"/>
      <c r="E4" s="51"/>
      <c r="F4" s="52"/>
      <c r="G4" s="53" t="s">
        <v>21</v>
      </c>
      <c r="H4" s="55"/>
    </row>
    <row r="5" spans="1:8">
      <c r="A5" s="1" t="s">
        <v>3</v>
      </c>
      <c r="B5" s="35" t="s">
        <v>29</v>
      </c>
      <c r="C5" s="36"/>
      <c r="D5" s="35" t="s">
        <v>4</v>
      </c>
      <c r="E5" s="37"/>
      <c r="F5" s="36"/>
      <c r="G5" s="11" t="s">
        <v>3</v>
      </c>
      <c r="H5" s="1" t="s">
        <v>22</v>
      </c>
    </row>
    <row r="6" spans="1:8">
      <c r="A6" s="1" t="s">
        <v>5</v>
      </c>
      <c r="B6" s="35" t="s">
        <v>30</v>
      </c>
      <c r="C6" s="36"/>
      <c r="D6" s="35" t="s">
        <v>20</v>
      </c>
      <c r="E6" s="37"/>
      <c r="F6" s="36"/>
      <c r="G6" s="11" t="s">
        <v>5</v>
      </c>
      <c r="H6" s="1" t="s">
        <v>23</v>
      </c>
    </row>
    <row r="7" spans="1:8">
      <c r="A7" s="1" t="s">
        <v>6</v>
      </c>
      <c r="B7" s="35">
        <v>113568954</v>
      </c>
      <c r="C7" s="36"/>
      <c r="D7" s="67">
        <v>42185</v>
      </c>
      <c r="E7" s="37"/>
      <c r="F7" s="36"/>
      <c r="G7" s="11" t="s">
        <v>6</v>
      </c>
      <c r="H7" s="1">
        <v>126526421</v>
      </c>
    </row>
    <row r="8" spans="1:8">
      <c r="A8" s="12"/>
      <c r="B8" s="68" t="s">
        <v>7</v>
      </c>
      <c r="C8" s="69"/>
      <c r="D8" s="69"/>
      <c r="E8" s="69"/>
      <c r="F8" s="69"/>
      <c r="G8" s="70"/>
      <c r="H8" s="2">
        <v>10399.950000000001</v>
      </c>
    </row>
    <row r="9" spans="1:8">
      <c r="A9" s="56" t="s">
        <v>4</v>
      </c>
      <c r="B9" s="58" t="s">
        <v>8</v>
      </c>
      <c r="C9" s="59"/>
      <c r="D9" s="5" t="s">
        <v>24</v>
      </c>
      <c r="E9" s="3" t="s">
        <v>12</v>
      </c>
      <c r="F9" s="58" t="s">
        <v>9</v>
      </c>
      <c r="G9" s="59"/>
      <c r="H9" s="3"/>
    </row>
    <row r="10" spans="1:8">
      <c r="A10" s="57"/>
      <c r="B10" s="60" t="s">
        <v>14</v>
      </c>
      <c r="C10" s="61"/>
      <c r="D10" s="6" t="s">
        <v>25</v>
      </c>
      <c r="E10" s="4" t="s">
        <v>13</v>
      </c>
      <c r="F10" s="60" t="s">
        <v>10</v>
      </c>
      <c r="G10" s="61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62" t="s">
        <v>16</v>
      </c>
      <c r="G11" s="63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62" t="s">
        <v>17</v>
      </c>
      <c r="G12" s="63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62" t="s">
        <v>18</v>
      </c>
      <c r="G13" s="63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62" t="s">
        <v>19</v>
      </c>
      <c r="G14" s="63"/>
      <c r="H14" s="15">
        <f t="shared" ref="H14:H16" si="0">SUM(D14/365*E14*C14)</f>
        <v>92.284931506849304</v>
      </c>
    </row>
    <row r="15" spans="1:8">
      <c r="A15" s="13">
        <v>5</v>
      </c>
      <c r="B15" s="21" t="s">
        <v>43</v>
      </c>
      <c r="C15" s="14">
        <v>28000</v>
      </c>
      <c r="D15" s="8">
        <v>4.0099999999999997E-2</v>
      </c>
      <c r="E15" s="9">
        <v>31</v>
      </c>
      <c r="F15" s="62" t="s">
        <v>45</v>
      </c>
      <c r="G15" s="63"/>
      <c r="H15" s="15">
        <f t="shared" si="0"/>
        <v>95.361095890410937</v>
      </c>
    </row>
    <row r="16" spans="1:8">
      <c r="A16" s="13">
        <v>6</v>
      </c>
      <c r="B16" s="21" t="s">
        <v>44</v>
      </c>
      <c r="C16" s="14">
        <v>28000</v>
      </c>
      <c r="D16" s="8">
        <v>4.02E-2</v>
      </c>
      <c r="E16" s="9">
        <v>30</v>
      </c>
      <c r="F16" s="62" t="s">
        <v>46</v>
      </c>
      <c r="G16" s="63"/>
      <c r="H16" s="15">
        <f t="shared" si="0"/>
        <v>92.515068493150679</v>
      </c>
    </row>
    <row r="17" spans="1:8">
      <c r="A17" s="13" t="s">
        <v>15</v>
      </c>
      <c r="B17" s="62"/>
      <c r="C17" s="64"/>
      <c r="D17" s="64"/>
      <c r="E17" s="64"/>
      <c r="F17" s="65" t="s">
        <v>11</v>
      </c>
      <c r="G17" s="66"/>
      <c r="H17" s="16">
        <f>SUM(H8:H14)</f>
        <v>10769.08493150685</v>
      </c>
    </row>
    <row r="18" spans="1:8">
      <c r="A18" s="23"/>
      <c r="B18" s="24"/>
      <c r="C18" s="24"/>
      <c r="D18" s="24"/>
      <c r="E18" s="24"/>
      <c r="F18" s="24"/>
      <c r="G18" s="24"/>
      <c r="H18" s="25"/>
    </row>
    <row r="19" spans="1:8">
      <c r="A19" s="23"/>
      <c r="B19" s="24"/>
      <c r="C19" s="24"/>
      <c r="D19" s="24"/>
      <c r="E19" s="24"/>
      <c r="F19" s="24"/>
      <c r="G19" s="24"/>
      <c r="H19" s="25"/>
    </row>
    <row r="20" spans="1:8">
      <c r="B20" s="10" t="s">
        <v>31</v>
      </c>
      <c r="D20" s="17" t="s">
        <v>15</v>
      </c>
      <c r="H20" s="17">
        <v>28000</v>
      </c>
    </row>
    <row r="21" spans="1:8">
      <c r="B21" s="10" t="s">
        <v>32</v>
      </c>
      <c r="H21" s="18">
        <v>0</v>
      </c>
    </row>
    <row r="22" spans="1:8">
      <c r="B22" s="19" t="s">
        <v>49</v>
      </c>
      <c r="C22" s="19"/>
      <c r="D22" s="19"/>
      <c r="E22" s="19"/>
      <c r="F22" s="19"/>
      <c r="G22" s="19"/>
      <c r="H22" s="20">
        <f>SUM(H20-H21)</f>
        <v>28000</v>
      </c>
    </row>
    <row r="23" spans="1:8">
      <c r="H23" s="18"/>
    </row>
    <row r="24" spans="1:8">
      <c r="B24" s="10" t="s">
        <v>34</v>
      </c>
      <c r="H24" s="7">
        <f>SUM(H8)</f>
        <v>10399.950000000001</v>
      </c>
    </row>
    <row r="25" spans="1:8">
      <c r="B25" s="10" t="s">
        <v>35</v>
      </c>
      <c r="H25" s="26">
        <f>SUM(H11:H14)</f>
        <v>369.13493150684934</v>
      </c>
    </row>
    <row r="26" spans="1:8">
      <c r="B26" s="10" t="s">
        <v>42</v>
      </c>
      <c r="H26" s="26">
        <f>SUM(H15+H16)</f>
        <v>187.87616438356162</v>
      </c>
    </row>
    <row r="27" spans="1:8">
      <c r="B27" s="19" t="s">
        <v>47</v>
      </c>
      <c r="C27" s="19"/>
      <c r="D27" s="19"/>
      <c r="E27" s="19"/>
      <c r="F27" s="19"/>
      <c r="G27" s="19"/>
      <c r="H27" s="20">
        <f>SUM(H24:H26)</f>
        <v>10956.961095890412</v>
      </c>
    </row>
    <row r="30" spans="1:8">
      <c r="B30" s="19" t="s">
        <v>48</v>
      </c>
      <c r="H30" s="22">
        <f>SUM(H22+H27)</f>
        <v>38956.961095890409</v>
      </c>
    </row>
    <row r="31" spans="1:8">
      <c r="B31" s="19"/>
      <c r="H31" s="22"/>
    </row>
    <row r="32" spans="1:8">
      <c r="B32" s="19"/>
      <c r="H32" s="22"/>
    </row>
    <row r="35" spans="6:6">
      <c r="F35" s="10" t="s">
        <v>26</v>
      </c>
    </row>
    <row r="36" spans="6:6">
      <c r="F36" s="10" t="s">
        <v>27</v>
      </c>
    </row>
  </sheetData>
  <mergeCells count="25">
    <mergeCell ref="B5:C5"/>
    <mergeCell ref="D5:F5"/>
    <mergeCell ref="A2:C3"/>
    <mergeCell ref="D2:F4"/>
    <mergeCell ref="G2:H3"/>
    <mergeCell ref="A4:C4"/>
    <mergeCell ref="G4:H4"/>
    <mergeCell ref="A9:A10"/>
    <mergeCell ref="B9:C9"/>
    <mergeCell ref="F9:G9"/>
    <mergeCell ref="B10:C10"/>
    <mergeCell ref="F10:G10"/>
    <mergeCell ref="B6:C6"/>
    <mergeCell ref="D6:F6"/>
    <mergeCell ref="B7:C7"/>
    <mergeCell ref="D7:F7"/>
    <mergeCell ref="B8:G8"/>
    <mergeCell ref="F11:G11"/>
    <mergeCell ref="F12:G12"/>
    <mergeCell ref="F13:G13"/>
    <mergeCell ref="F14:G14"/>
    <mergeCell ref="B17:E17"/>
    <mergeCell ref="F17:G17"/>
    <mergeCell ref="F15:G15"/>
    <mergeCell ref="F16:G16"/>
  </mergeCells>
  <pageMargins left="0.7" right="0.1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40"/>
  <sheetViews>
    <sheetView workbookViewId="0">
      <selection sqref="A1:XFD1048576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38" t="s">
        <v>0</v>
      </c>
      <c r="B2" s="39"/>
      <c r="C2" s="40"/>
      <c r="D2" s="44" t="s">
        <v>1</v>
      </c>
      <c r="E2" s="45"/>
      <c r="F2" s="46"/>
      <c r="G2" s="38" t="s">
        <v>2</v>
      </c>
      <c r="H2" s="40"/>
    </row>
    <row r="3" spans="1:8">
      <c r="A3" s="41"/>
      <c r="B3" s="42"/>
      <c r="C3" s="43"/>
      <c r="D3" s="47"/>
      <c r="E3" s="48"/>
      <c r="F3" s="49"/>
      <c r="G3" s="41"/>
      <c r="H3" s="43"/>
    </row>
    <row r="4" spans="1:8">
      <c r="A4" s="53" t="s">
        <v>28</v>
      </c>
      <c r="B4" s="54"/>
      <c r="C4" s="55"/>
      <c r="D4" s="50"/>
      <c r="E4" s="51"/>
      <c r="F4" s="52"/>
      <c r="G4" s="53" t="s">
        <v>21</v>
      </c>
      <c r="H4" s="55"/>
    </row>
    <row r="5" spans="1:8">
      <c r="A5" s="1" t="s">
        <v>3</v>
      </c>
      <c r="B5" s="35" t="s">
        <v>29</v>
      </c>
      <c r="C5" s="36"/>
      <c r="D5" s="35" t="s">
        <v>4</v>
      </c>
      <c r="E5" s="37"/>
      <c r="F5" s="36"/>
      <c r="G5" s="11" t="s">
        <v>3</v>
      </c>
      <c r="H5" s="1" t="s">
        <v>22</v>
      </c>
    </row>
    <row r="6" spans="1:8">
      <c r="A6" s="1" t="s">
        <v>5</v>
      </c>
      <c r="B6" s="35" t="s">
        <v>30</v>
      </c>
      <c r="C6" s="36"/>
      <c r="D6" s="35" t="s">
        <v>20</v>
      </c>
      <c r="E6" s="37"/>
      <c r="F6" s="36"/>
      <c r="G6" s="11" t="s">
        <v>5</v>
      </c>
      <c r="H6" s="1" t="s">
        <v>23</v>
      </c>
    </row>
    <row r="7" spans="1:8">
      <c r="A7" s="1" t="s">
        <v>6</v>
      </c>
      <c r="B7" s="35">
        <v>113568954</v>
      </c>
      <c r="C7" s="36"/>
      <c r="D7" s="67">
        <v>42277</v>
      </c>
      <c r="E7" s="37"/>
      <c r="F7" s="36"/>
      <c r="G7" s="11" t="s">
        <v>6</v>
      </c>
      <c r="H7" s="1">
        <v>126526421</v>
      </c>
    </row>
    <row r="8" spans="1:8">
      <c r="A8" s="12"/>
      <c r="B8" s="68" t="s">
        <v>7</v>
      </c>
      <c r="C8" s="69"/>
      <c r="D8" s="69"/>
      <c r="E8" s="69"/>
      <c r="F8" s="69"/>
      <c r="G8" s="70"/>
      <c r="H8" s="2">
        <v>10399.950000000001</v>
      </c>
    </row>
    <row r="9" spans="1:8">
      <c r="A9" s="56" t="s">
        <v>4</v>
      </c>
      <c r="B9" s="58" t="s">
        <v>8</v>
      </c>
      <c r="C9" s="59"/>
      <c r="D9" s="5" t="s">
        <v>24</v>
      </c>
      <c r="E9" s="3" t="s">
        <v>12</v>
      </c>
      <c r="F9" s="58" t="s">
        <v>9</v>
      </c>
      <c r="G9" s="59"/>
      <c r="H9" s="3"/>
    </row>
    <row r="10" spans="1:8">
      <c r="A10" s="57"/>
      <c r="B10" s="60" t="s">
        <v>14</v>
      </c>
      <c r="C10" s="61"/>
      <c r="D10" s="6" t="s">
        <v>25</v>
      </c>
      <c r="E10" s="4" t="s">
        <v>13</v>
      </c>
      <c r="F10" s="60" t="s">
        <v>10</v>
      </c>
      <c r="G10" s="61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62" t="s">
        <v>16</v>
      </c>
      <c r="G11" s="63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62" t="s">
        <v>17</v>
      </c>
      <c r="G12" s="63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62" t="s">
        <v>18</v>
      </c>
      <c r="G13" s="63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62" t="s">
        <v>19</v>
      </c>
      <c r="G14" s="63"/>
      <c r="H14" s="15">
        <f t="shared" ref="H14:H19" si="0">SUM(D14/365*E14*C14)</f>
        <v>92.284931506849304</v>
      </c>
    </row>
    <row r="15" spans="1:8">
      <c r="A15" s="13">
        <v>5</v>
      </c>
      <c r="B15" s="21" t="s">
        <v>43</v>
      </c>
      <c r="C15" s="14">
        <v>28000</v>
      </c>
      <c r="D15" s="8">
        <v>4.0099999999999997E-2</v>
      </c>
      <c r="E15" s="9">
        <v>31</v>
      </c>
      <c r="F15" s="62" t="s">
        <v>45</v>
      </c>
      <c r="G15" s="63"/>
      <c r="H15" s="15">
        <f t="shared" si="0"/>
        <v>95.361095890410937</v>
      </c>
    </row>
    <row r="16" spans="1:8">
      <c r="A16" s="13">
        <v>6</v>
      </c>
      <c r="B16" s="21" t="s">
        <v>44</v>
      </c>
      <c r="C16" s="14">
        <v>28000</v>
      </c>
      <c r="D16" s="8">
        <v>4.02E-2</v>
      </c>
      <c r="E16" s="9">
        <v>30</v>
      </c>
      <c r="F16" s="62" t="s">
        <v>46</v>
      </c>
      <c r="G16" s="63"/>
      <c r="H16" s="15">
        <f t="shared" si="0"/>
        <v>92.515068493150679</v>
      </c>
    </row>
    <row r="17" spans="1:8">
      <c r="A17" s="13">
        <v>7</v>
      </c>
      <c r="B17" s="21" t="s">
        <v>55</v>
      </c>
      <c r="C17" s="14">
        <v>28000</v>
      </c>
      <c r="D17" s="8">
        <v>4.02E-2</v>
      </c>
      <c r="E17" s="9">
        <v>31</v>
      </c>
      <c r="F17" s="62" t="s">
        <v>52</v>
      </c>
      <c r="G17" s="63"/>
      <c r="H17" s="15">
        <f t="shared" si="0"/>
        <v>95.598904109589043</v>
      </c>
    </row>
    <row r="18" spans="1:8">
      <c r="A18" s="13">
        <v>8</v>
      </c>
      <c r="B18" s="21" t="s">
        <v>57</v>
      </c>
      <c r="C18" s="14">
        <v>28000</v>
      </c>
      <c r="D18" s="8">
        <v>4.0099999999999997E-2</v>
      </c>
      <c r="E18" s="9">
        <v>31</v>
      </c>
      <c r="F18" s="62" t="s">
        <v>53</v>
      </c>
      <c r="G18" s="63"/>
      <c r="H18" s="15">
        <f t="shared" si="0"/>
        <v>95.361095890410937</v>
      </c>
    </row>
    <row r="19" spans="1:8">
      <c r="A19" s="13">
        <v>9</v>
      </c>
      <c r="B19" s="21" t="s">
        <v>56</v>
      </c>
      <c r="C19" s="14">
        <v>28000</v>
      </c>
      <c r="D19" s="8">
        <v>4.0099999999999997E-2</v>
      </c>
      <c r="E19" s="9">
        <v>30</v>
      </c>
      <c r="F19" s="62" t="s">
        <v>54</v>
      </c>
      <c r="G19" s="63"/>
      <c r="H19" s="15">
        <f t="shared" si="0"/>
        <v>92.284931506849304</v>
      </c>
    </row>
    <row r="20" spans="1:8">
      <c r="A20" s="13" t="s">
        <v>15</v>
      </c>
      <c r="B20" s="62"/>
      <c r="C20" s="64"/>
      <c r="D20" s="64"/>
      <c r="E20" s="64"/>
      <c r="F20" s="65" t="s">
        <v>11</v>
      </c>
      <c r="G20" s="66"/>
      <c r="H20" s="16">
        <f>SUM(H8:H14)</f>
        <v>10769.08493150685</v>
      </c>
    </row>
    <row r="21" spans="1:8">
      <c r="A21" s="23"/>
      <c r="B21" s="24"/>
      <c r="C21" s="24"/>
      <c r="D21" s="24"/>
      <c r="E21" s="24"/>
      <c r="F21" s="24"/>
      <c r="G21" s="24"/>
      <c r="H21" s="25"/>
    </row>
    <row r="22" spans="1:8">
      <c r="A22" s="23"/>
      <c r="B22" s="24"/>
      <c r="C22" s="24"/>
      <c r="D22" s="24"/>
      <c r="E22" s="24"/>
      <c r="F22" s="24"/>
      <c r="G22" s="24"/>
      <c r="H22" s="25"/>
    </row>
    <row r="23" spans="1:8">
      <c r="B23" s="10" t="s">
        <v>31</v>
      </c>
      <c r="D23" s="17" t="s">
        <v>15</v>
      </c>
      <c r="H23" s="17">
        <v>28000</v>
      </c>
    </row>
    <row r="24" spans="1:8">
      <c r="B24" s="10" t="s">
        <v>32</v>
      </c>
      <c r="H24" s="18">
        <v>0</v>
      </c>
    </row>
    <row r="25" spans="1:8">
      <c r="B25" s="19" t="s">
        <v>50</v>
      </c>
      <c r="C25" s="19"/>
      <c r="D25" s="19"/>
      <c r="E25" s="19"/>
      <c r="F25" s="19"/>
      <c r="G25" s="19"/>
      <c r="H25" s="20">
        <f>SUM(H23-H24)</f>
        <v>28000</v>
      </c>
    </row>
    <row r="26" spans="1:8">
      <c r="H26" s="18"/>
    </row>
    <row r="27" spans="1:8">
      <c r="B27" s="10" t="s">
        <v>34</v>
      </c>
      <c r="H27" s="7">
        <f>SUM(H8)</f>
        <v>10399.950000000001</v>
      </c>
    </row>
    <row r="28" spans="1:8">
      <c r="B28" s="10" t="s">
        <v>35</v>
      </c>
      <c r="H28" s="26">
        <f>SUM(H11:H14)</f>
        <v>369.13493150684934</v>
      </c>
    </row>
    <row r="29" spans="1:8">
      <c r="B29" s="10" t="s">
        <v>42</v>
      </c>
      <c r="H29" s="26">
        <f>SUM(H15+H16)</f>
        <v>187.87616438356162</v>
      </c>
    </row>
    <row r="30" spans="1:8">
      <c r="B30" s="10" t="s">
        <v>51</v>
      </c>
      <c r="H30" s="26">
        <f>SUM(H17:H19)</f>
        <v>283.2449315068493</v>
      </c>
    </row>
    <row r="31" spans="1:8">
      <c r="B31" s="19" t="s">
        <v>58</v>
      </c>
      <c r="C31" s="19"/>
      <c r="D31" s="19"/>
      <c r="E31" s="19"/>
      <c r="F31" s="19"/>
      <c r="G31" s="19"/>
      <c r="H31" s="20">
        <f>SUM(H27:H30)</f>
        <v>11240.206027397262</v>
      </c>
    </row>
    <row r="34" spans="2:8">
      <c r="B34" s="19" t="s">
        <v>48</v>
      </c>
      <c r="H34" s="22">
        <f>SUM(H25+H31)</f>
        <v>39240.20602739726</v>
      </c>
    </row>
    <row r="35" spans="2:8">
      <c r="B35" s="19"/>
      <c r="H35" s="22"/>
    </row>
    <row r="36" spans="2:8">
      <c r="B36" s="19"/>
      <c r="H36" s="22"/>
    </row>
    <row r="39" spans="2:8">
      <c r="F39" s="10" t="s">
        <v>26</v>
      </c>
    </row>
    <row r="40" spans="2:8">
      <c r="F40" s="10" t="s">
        <v>27</v>
      </c>
    </row>
  </sheetData>
  <mergeCells count="28">
    <mergeCell ref="B20:E20"/>
    <mergeCell ref="F20:G20"/>
    <mergeCell ref="F17:G17"/>
    <mergeCell ref="F18:G18"/>
    <mergeCell ref="F19:G19"/>
    <mergeCell ref="F16:G16"/>
    <mergeCell ref="B6:C6"/>
    <mergeCell ref="D6:F6"/>
    <mergeCell ref="B7:C7"/>
    <mergeCell ref="D7:F7"/>
    <mergeCell ref="B8:G8"/>
    <mergeCell ref="F11:G11"/>
    <mergeCell ref="F12:G12"/>
    <mergeCell ref="F13:G13"/>
    <mergeCell ref="F14:G14"/>
    <mergeCell ref="F15:G15"/>
    <mergeCell ref="A9:A10"/>
    <mergeCell ref="B9:C9"/>
    <mergeCell ref="F9:G9"/>
    <mergeCell ref="B10:C10"/>
    <mergeCell ref="F10:G10"/>
    <mergeCell ref="B5:C5"/>
    <mergeCell ref="D5:F5"/>
    <mergeCell ref="A2:C3"/>
    <mergeCell ref="D2:F4"/>
    <mergeCell ref="G2:H3"/>
    <mergeCell ref="A4:C4"/>
    <mergeCell ref="G4:H4"/>
  </mergeCells>
  <pageMargins left="0.7" right="0.1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44"/>
  <sheetViews>
    <sheetView topLeftCell="A13" workbookViewId="0">
      <selection activeCell="A13" sqref="A1:XFD1048576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38" t="s">
        <v>0</v>
      </c>
      <c r="B2" s="39"/>
      <c r="C2" s="40"/>
      <c r="D2" s="44" t="s">
        <v>1</v>
      </c>
      <c r="E2" s="45"/>
      <c r="F2" s="46"/>
      <c r="G2" s="38" t="s">
        <v>2</v>
      </c>
      <c r="H2" s="40"/>
    </row>
    <row r="3" spans="1:8">
      <c r="A3" s="41"/>
      <c r="B3" s="42"/>
      <c r="C3" s="43"/>
      <c r="D3" s="47"/>
      <c r="E3" s="48"/>
      <c r="F3" s="49"/>
      <c r="G3" s="41"/>
      <c r="H3" s="43"/>
    </row>
    <row r="4" spans="1:8">
      <c r="A4" s="53" t="s">
        <v>28</v>
      </c>
      <c r="B4" s="54"/>
      <c r="C4" s="55"/>
      <c r="D4" s="50"/>
      <c r="E4" s="51"/>
      <c r="F4" s="52"/>
      <c r="G4" s="53" t="s">
        <v>21</v>
      </c>
      <c r="H4" s="55"/>
    </row>
    <row r="5" spans="1:8">
      <c r="A5" s="1" t="s">
        <v>3</v>
      </c>
      <c r="B5" s="35" t="s">
        <v>29</v>
      </c>
      <c r="C5" s="36"/>
      <c r="D5" s="35" t="s">
        <v>4</v>
      </c>
      <c r="E5" s="37"/>
      <c r="F5" s="36"/>
      <c r="G5" s="11" t="s">
        <v>3</v>
      </c>
      <c r="H5" s="1" t="s">
        <v>22</v>
      </c>
    </row>
    <row r="6" spans="1:8">
      <c r="A6" s="1" t="s">
        <v>5</v>
      </c>
      <c r="B6" s="35" t="s">
        <v>30</v>
      </c>
      <c r="C6" s="36"/>
      <c r="D6" s="35" t="s">
        <v>20</v>
      </c>
      <c r="E6" s="37"/>
      <c r="F6" s="36"/>
      <c r="G6" s="11" t="s">
        <v>5</v>
      </c>
      <c r="H6" s="1" t="s">
        <v>23</v>
      </c>
    </row>
    <row r="7" spans="1:8">
      <c r="A7" s="1" t="s">
        <v>6</v>
      </c>
      <c r="B7" s="35">
        <v>113568954</v>
      </c>
      <c r="C7" s="36"/>
      <c r="D7" s="67">
        <v>42369</v>
      </c>
      <c r="E7" s="37"/>
      <c r="F7" s="36"/>
      <c r="G7" s="11" t="s">
        <v>6</v>
      </c>
      <c r="H7" s="1">
        <v>126526421</v>
      </c>
    </row>
    <row r="8" spans="1:8">
      <c r="A8" s="12"/>
      <c r="B8" s="68" t="s">
        <v>7</v>
      </c>
      <c r="C8" s="69"/>
      <c r="D8" s="69"/>
      <c r="E8" s="69"/>
      <c r="F8" s="69"/>
      <c r="G8" s="70"/>
      <c r="H8" s="2">
        <v>10399.950000000001</v>
      </c>
    </row>
    <row r="9" spans="1:8">
      <c r="A9" s="56" t="s">
        <v>4</v>
      </c>
      <c r="B9" s="58" t="s">
        <v>8</v>
      </c>
      <c r="C9" s="59"/>
      <c r="D9" s="5" t="s">
        <v>24</v>
      </c>
      <c r="E9" s="3" t="s">
        <v>12</v>
      </c>
      <c r="F9" s="58" t="s">
        <v>9</v>
      </c>
      <c r="G9" s="59"/>
      <c r="H9" s="3"/>
    </row>
    <row r="10" spans="1:8">
      <c r="A10" s="57"/>
      <c r="B10" s="60" t="s">
        <v>14</v>
      </c>
      <c r="C10" s="61"/>
      <c r="D10" s="6" t="s">
        <v>25</v>
      </c>
      <c r="E10" s="4" t="s">
        <v>13</v>
      </c>
      <c r="F10" s="60" t="s">
        <v>10</v>
      </c>
      <c r="G10" s="61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62" t="s">
        <v>16</v>
      </c>
      <c r="G11" s="63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62" t="s">
        <v>17</v>
      </c>
      <c r="G12" s="63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62" t="s">
        <v>18</v>
      </c>
      <c r="G13" s="63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62" t="s">
        <v>19</v>
      </c>
      <c r="G14" s="63"/>
      <c r="H14" s="15">
        <v>92.28</v>
      </c>
    </row>
    <row r="15" spans="1:8">
      <c r="A15" s="13">
        <v>5</v>
      </c>
      <c r="B15" s="21" t="s">
        <v>43</v>
      </c>
      <c r="C15" s="14">
        <v>28000</v>
      </c>
      <c r="D15" s="8">
        <v>4.0099999999999997E-2</v>
      </c>
      <c r="E15" s="9">
        <v>31</v>
      </c>
      <c r="F15" s="62" t="s">
        <v>45</v>
      </c>
      <c r="G15" s="63"/>
      <c r="H15" s="15">
        <v>95.36</v>
      </c>
    </row>
    <row r="16" spans="1:8">
      <c r="A16" s="13">
        <v>6</v>
      </c>
      <c r="B16" s="21" t="s">
        <v>44</v>
      </c>
      <c r="C16" s="14">
        <v>28000</v>
      </c>
      <c r="D16" s="8">
        <v>4.02E-2</v>
      </c>
      <c r="E16" s="9">
        <v>30</v>
      </c>
      <c r="F16" s="62" t="s">
        <v>46</v>
      </c>
      <c r="G16" s="63"/>
      <c r="H16" s="15">
        <v>92.52</v>
      </c>
    </row>
    <row r="17" spans="1:8">
      <c r="A17" s="13">
        <v>7</v>
      </c>
      <c r="B17" s="21" t="s">
        <v>55</v>
      </c>
      <c r="C17" s="14">
        <v>28000</v>
      </c>
      <c r="D17" s="8">
        <v>4.02E-2</v>
      </c>
      <c r="E17" s="9">
        <v>31</v>
      </c>
      <c r="F17" s="62" t="s">
        <v>52</v>
      </c>
      <c r="G17" s="63"/>
      <c r="H17" s="15">
        <v>95.6</v>
      </c>
    </row>
    <row r="18" spans="1:8">
      <c r="A18" s="13">
        <v>8</v>
      </c>
      <c r="B18" s="21" t="s">
        <v>57</v>
      </c>
      <c r="C18" s="14">
        <v>28000</v>
      </c>
      <c r="D18" s="8">
        <v>4.0099999999999997E-2</v>
      </c>
      <c r="E18" s="9">
        <v>31</v>
      </c>
      <c r="F18" s="62" t="s">
        <v>53</v>
      </c>
      <c r="G18" s="63"/>
      <c r="H18" s="15">
        <v>95.36</v>
      </c>
    </row>
    <row r="19" spans="1:8">
      <c r="A19" s="13">
        <v>9</v>
      </c>
      <c r="B19" s="21" t="s">
        <v>56</v>
      </c>
      <c r="C19" s="14">
        <v>28000</v>
      </c>
      <c r="D19" s="8">
        <v>4.0099999999999997E-2</v>
      </c>
      <c r="E19" s="9">
        <v>30</v>
      </c>
      <c r="F19" s="62" t="s">
        <v>54</v>
      </c>
      <c r="G19" s="63"/>
      <c r="H19" s="15">
        <v>92.28</v>
      </c>
    </row>
    <row r="20" spans="1:8">
      <c r="A20" s="13">
        <v>10</v>
      </c>
      <c r="B20" s="21" t="s">
        <v>63</v>
      </c>
      <c r="C20" s="14">
        <v>28000</v>
      </c>
      <c r="D20" s="8">
        <v>4.0099999999999997E-2</v>
      </c>
      <c r="E20" s="9">
        <v>31</v>
      </c>
      <c r="F20" s="62" t="s">
        <v>66</v>
      </c>
      <c r="G20" s="63"/>
      <c r="H20" s="15">
        <v>95.36</v>
      </c>
    </row>
    <row r="21" spans="1:8">
      <c r="A21" s="13">
        <v>11</v>
      </c>
      <c r="B21" s="21" t="s">
        <v>64</v>
      </c>
      <c r="C21" s="14">
        <v>28000</v>
      </c>
      <c r="D21" s="8">
        <v>4.0099999999999997E-2</v>
      </c>
      <c r="E21" s="9">
        <v>30</v>
      </c>
      <c r="F21" s="62" t="s">
        <v>67</v>
      </c>
      <c r="G21" s="63"/>
      <c r="H21" s="15">
        <v>92.28</v>
      </c>
    </row>
    <row r="22" spans="1:8">
      <c r="A22" s="13">
        <v>12</v>
      </c>
      <c r="B22" s="21" t="s">
        <v>65</v>
      </c>
      <c r="C22" s="14">
        <v>28000</v>
      </c>
      <c r="D22" s="8">
        <v>4.0099999999999997E-2</v>
      </c>
      <c r="E22" s="9">
        <v>31</v>
      </c>
      <c r="F22" s="62" t="s">
        <v>68</v>
      </c>
      <c r="G22" s="63"/>
      <c r="H22" s="15">
        <f t="shared" ref="H22" si="0">SUM(D22/365*E22*C22)</f>
        <v>95.361095890410937</v>
      </c>
    </row>
    <row r="23" spans="1:8">
      <c r="A23" s="13" t="s">
        <v>15</v>
      </c>
      <c r="B23" s="62"/>
      <c r="C23" s="64"/>
      <c r="D23" s="64"/>
      <c r="E23" s="64"/>
      <c r="F23" s="65" t="s">
        <v>11</v>
      </c>
      <c r="G23" s="66"/>
      <c r="H23" s="16">
        <f>SUM(H8:H22)</f>
        <v>11523.201095890416</v>
      </c>
    </row>
    <row r="24" spans="1:8">
      <c r="A24" s="23"/>
      <c r="B24" s="24"/>
      <c r="C24" s="24"/>
      <c r="D24" s="24"/>
      <c r="E24" s="24"/>
      <c r="F24" s="24"/>
      <c r="G24" s="24"/>
      <c r="H24" s="25"/>
    </row>
    <row r="25" spans="1:8">
      <c r="A25" s="23"/>
      <c r="B25" s="24"/>
      <c r="C25" s="24"/>
      <c r="D25" s="24"/>
      <c r="E25" s="24"/>
      <c r="F25" s="24"/>
      <c r="G25" s="24"/>
      <c r="H25" s="25"/>
    </row>
    <row r="26" spans="1:8">
      <c r="B26" s="10" t="s">
        <v>31</v>
      </c>
      <c r="D26" s="17" t="s">
        <v>15</v>
      </c>
      <c r="H26" s="17">
        <v>28000</v>
      </c>
    </row>
    <row r="27" spans="1:8">
      <c r="B27" s="10" t="s">
        <v>32</v>
      </c>
      <c r="H27" s="18">
        <v>0</v>
      </c>
    </row>
    <row r="28" spans="1:8">
      <c r="B28" s="19" t="s">
        <v>59</v>
      </c>
      <c r="C28" s="19"/>
      <c r="D28" s="19"/>
      <c r="E28" s="19"/>
      <c r="F28" s="19"/>
      <c r="G28" s="19"/>
      <c r="H28" s="20">
        <f>SUM(H26-H27)</f>
        <v>28000</v>
      </c>
    </row>
    <row r="29" spans="1:8">
      <c r="H29" s="18"/>
    </row>
    <row r="30" spans="1:8">
      <c r="B30" s="10" t="s">
        <v>34</v>
      </c>
      <c r="H30" s="7">
        <f>SUM(H8)</f>
        <v>10399.950000000001</v>
      </c>
    </row>
    <row r="31" spans="1:8">
      <c r="B31" s="10" t="s">
        <v>35</v>
      </c>
      <c r="H31" s="26">
        <f>SUM(H11:H14)</f>
        <v>369.13</v>
      </c>
    </row>
    <row r="32" spans="1:8">
      <c r="B32" s="10" t="s">
        <v>42</v>
      </c>
      <c r="H32" s="26">
        <f>SUM(H15+H16)</f>
        <v>187.88</v>
      </c>
    </row>
    <row r="33" spans="2:8">
      <c r="B33" s="10" t="s">
        <v>51</v>
      </c>
      <c r="H33" s="26">
        <f>SUM(H17:H19)</f>
        <v>283.24</v>
      </c>
    </row>
    <row r="34" spans="2:8">
      <c r="B34" s="10" t="s">
        <v>60</v>
      </c>
      <c r="H34" s="26">
        <f>SUM(H20+H21+H22)</f>
        <v>283.00109589041091</v>
      </c>
    </row>
    <row r="35" spans="2:8">
      <c r="B35" s="19" t="s">
        <v>61</v>
      </c>
      <c r="C35" s="19"/>
      <c r="D35" s="19"/>
      <c r="E35" s="19"/>
      <c r="F35" s="19"/>
      <c r="G35" s="19"/>
      <c r="H35" s="20">
        <f>SUM(H30:H34)</f>
        <v>11523.20109589041</v>
      </c>
    </row>
    <row r="36" spans="2:8">
      <c r="B36" s="10" t="s">
        <v>69</v>
      </c>
      <c r="H36" s="10">
        <v>-8144.99</v>
      </c>
    </row>
    <row r="38" spans="2:8">
      <c r="B38" s="19" t="s">
        <v>62</v>
      </c>
      <c r="H38" s="22">
        <f>SUM(H28+H35+H36)</f>
        <v>31378.211095890416</v>
      </c>
    </row>
    <row r="39" spans="2:8">
      <c r="B39" s="19"/>
      <c r="H39" s="22"/>
    </row>
    <row r="40" spans="2:8">
      <c r="B40" s="19"/>
      <c r="H40" s="22"/>
    </row>
    <row r="43" spans="2:8">
      <c r="F43" s="10" t="s">
        <v>26</v>
      </c>
    </row>
    <row r="44" spans="2:8">
      <c r="F44" s="10" t="s">
        <v>27</v>
      </c>
    </row>
  </sheetData>
  <mergeCells count="31">
    <mergeCell ref="B5:C5"/>
    <mergeCell ref="D5:F5"/>
    <mergeCell ref="A2:C3"/>
    <mergeCell ref="D2:F4"/>
    <mergeCell ref="G2:H3"/>
    <mergeCell ref="A4:C4"/>
    <mergeCell ref="G4:H4"/>
    <mergeCell ref="A9:A10"/>
    <mergeCell ref="B9:C9"/>
    <mergeCell ref="F9:G9"/>
    <mergeCell ref="B10:C10"/>
    <mergeCell ref="F10:G10"/>
    <mergeCell ref="F16:G16"/>
    <mergeCell ref="B6:C6"/>
    <mergeCell ref="D6:F6"/>
    <mergeCell ref="B7:C7"/>
    <mergeCell ref="D7:F7"/>
    <mergeCell ref="B8:G8"/>
    <mergeCell ref="F11:G11"/>
    <mergeCell ref="F12:G12"/>
    <mergeCell ref="F13:G13"/>
    <mergeCell ref="F14:G14"/>
    <mergeCell ref="F15:G15"/>
    <mergeCell ref="F17:G17"/>
    <mergeCell ref="F18:G18"/>
    <mergeCell ref="F19:G19"/>
    <mergeCell ref="B23:E23"/>
    <mergeCell ref="F23:G23"/>
    <mergeCell ref="F20:G20"/>
    <mergeCell ref="F21:G21"/>
    <mergeCell ref="F22:G22"/>
  </mergeCells>
  <pageMargins left="0.7" right="0.1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36"/>
  <sheetViews>
    <sheetView tabSelected="1" workbookViewId="0">
      <selection activeCell="F37" sqref="F37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4.88671875" style="10" customWidth="1"/>
    <col min="4" max="4" width="9" style="10" customWidth="1"/>
    <col min="5" max="5" width="5" style="10" customWidth="1"/>
    <col min="6" max="6" width="9.109375" style="10"/>
    <col min="7" max="7" width="5.44140625" style="10" customWidth="1"/>
    <col min="8" max="8" width="26.109375" style="10" customWidth="1"/>
    <col min="9" max="9" width="10.5546875" style="10" bestFit="1" customWidth="1"/>
    <col min="10" max="16384" width="9.109375" style="10"/>
  </cols>
  <sheetData>
    <row r="2" spans="1:8">
      <c r="A2" s="38" t="s">
        <v>0</v>
      </c>
      <c r="B2" s="39"/>
      <c r="C2" s="40"/>
      <c r="D2" s="71" t="s">
        <v>1</v>
      </c>
      <c r="E2" s="72"/>
      <c r="F2" s="73"/>
      <c r="G2" s="38" t="s">
        <v>2</v>
      </c>
      <c r="H2" s="40"/>
    </row>
    <row r="3" spans="1:8">
      <c r="A3" s="41"/>
      <c r="B3" s="42"/>
      <c r="C3" s="43"/>
      <c r="D3" s="74"/>
      <c r="E3" s="75"/>
      <c r="F3" s="76"/>
      <c r="G3" s="41"/>
      <c r="H3" s="43"/>
    </row>
    <row r="4" spans="1:8">
      <c r="A4" s="53" t="s">
        <v>72</v>
      </c>
      <c r="B4" s="54"/>
      <c r="C4" s="55"/>
      <c r="D4" s="77"/>
      <c r="E4" s="78"/>
      <c r="F4" s="79"/>
      <c r="G4" s="53" t="s">
        <v>73</v>
      </c>
      <c r="H4" s="55"/>
    </row>
    <row r="5" spans="1:8">
      <c r="A5" s="1" t="s">
        <v>3</v>
      </c>
      <c r="B5" s="35" t="s">
        <v>76</v>
      </c>
      <c r="C5" s="36"/>
      <c r="D5" s="35" t="s">
        <v>4</v>
      </c>
      <c r="E5" s="37"/>
      <c r="F5" s="36"/>
      <c r="G5" s="11" t="s">
        <v>3</v>
      </c>
      <c r="H5" s="1" t="s">
        <v>74</v>
      </c>
    </row>
    <row r="6" spans="1:8">
      <c r="A6" s="1" t="s">
        <v>5</v>
      </c>
      <c r="B6" s="35" t="s">
        <v>77</v>
      </c>
      <c r="C6" s="36"/>
      <c r="D6" s="35" t="s">
        <v>71</v>
      </c>
      <c r="E6" s="37"/>
      <c r="F6" s="36"/>
      <c r="G6" s="11" t="s">
        <v>5</v>
      </c>
      <c r="H6" s="1" t="s">
        <v>75</v>
      </c>
    </row>
    <row r="7" spans="1:8">
      <c r="A7" s="1" t="s">
        <v>6</v>
      </c>
      <c r="B7" s="35">
        <v>106588084</v>
      </c>
      <c r="C7" s="36"/>
      <c r="D7" s="82" t="s">
        <v>78</v>
      </c>
      <c r="E7" s="83"/>
      <c r="F7" s="84"/>
      <c r="G7" s="11" t="s">
        <v>6</v>
      </c>
      <c r="H7" s="1">
        <v>131274281</v>
      </c>
    </row>
    <row r="8" spans="1:8">
      <c r="A8" s="12"/>
      <c r="B8" s="68" t="s">
        <v>7</v>
      </c>
      <c r="C8" s="69"/>
      <c r="D8" s="69"/>
      <c r="E8" s="69"/>
      <c r="F8" s="69"/>
      <c r="G8" s="70"/>
      <c r="H8" s="32">
        <v>1052.05</v>
      </c>
    </row>
    <row r="9" spans="1:8">
      <c r="A9" s="56" t="s">
        <v>4</v>
      </c>
      <c r="B9" s="58" t="s">
        <v>8</v>
      </c>
      <c r="C9" s="59"/>
      <c r="D9" s="80">
        <v>0.08</v>
      </c>
      <c r="E9" s="30" t="s">
        <v>12</v>
      </c>
      <c r="F9" s="58" t="s">
        <v>9</v>
      </c>
      <c r="G9" s="59"/>
      <c r="H9" s="3"/>
    </row>
    <row r="10" spans="1:8">
      <c r="A10" s="57"/>
      <c r="B10" s="60" t="s">
        <v>14</v>
      </c>
      <c r="C10" s="61"/>
      <c r="D10" s="81"/>
      <c r="E10" s="31" t="s">
        <v>13</v>
      </c>
      <c r="F10" s="60" t="s">
        <v>10</v>
      </c>
      <c r="G10" s="61"/>
      <c r="H10" s="4"/>
    </row>
    <row r="11" spans="1:8">
      <c r="A11" s="13">
        <v>1</v>
      </c>
      <c r="B11" s="21" t="s">
        <v>79</v>
      </c>
      <c r="C11" s="14">
        <v>3000</v>
      </c>
      <c r="D11" s="8">
        <v>0.08</v>
      </c>
      <c r="E11" s="9">
        <v>31</v>
      </c>
      <c r="F11" s="62" t="s">
        <v>16</v>
      </c>
      <c r="G11" s="63"/>
      <c r="H11" s="15">
        <f t="shared" ref="H11:H21" si="0">SUM(D11/365*E11*C11)</f>
        <v>20.383561643835616</v>
      </c>
    </row>
    <row r="12" spans="1:8">
      <c r="A12" s="13">
        <v>2</v>
      </c>
      <c r="B12" s="21" t="s">
        <v>80</v>
      </c>
      <c r="C12" s="14">
        <v>3000</v>
      </c>
      <c r="D12" s="8">
        <v>0.08</v>
      </c>
      <c r="E12" s="9">
        <v>28</v>
      </c>
      <c r="F12" s="62" t="s">
        <v>17</v>
      </c>
      <c r="G12" s="63"/>
      <c r="H12" s="15">
        <f t="shared" si="0"/>
        <v>18.410958904109592</v>
      </c>
    </row>
    <row r="13" spans="1:8">
      <c r="A13" s="13">
        <v>3</v>
      </c>
      <c r="B13" s="21" t="s">
        <v>81</v>
      </c>
      <c r="C13" s="14">
        <v>3000</v>
      </c>
      <c r="D13" s="8">
        <v>0.08</v>
      </c>
      <c r="E13" s="9">
        <v>31</v>
      </c>
      <c r="F13" s="62" t="s">
        <v>18</v>
      </c>
      <c r="G13" s="63"/>
      <c r="H13" s="15">
        <f t="shared" si="0"/>
        <v>20.383561643835616</v>
      </c>
    </row>
    <row r="14" spans="1:8">
      <c r="A14" s="13">
        <v>4</v>
      </c>
      <c r="B14" s="21" t="s">
        <v>82</v>
      </c>
      <c r="C14" s="14">
        <v>3000</v>
      </c>
      <c r="D14" s="8">
        <v>0.08</v>
      </c>
      <c r="E14" s="9">
        <v>30</v>
      </c>
      <c r="F14" s="62" t="s">
        <v>19</v>
      </c>
      <c r="G14" s="63"/>
      <c r="H14" s="15">
        <f t="shared" si="0"/>
        <v>19.726027397260275</v>
      </c>
    </row>
    <row r="15" spans="1:8">
      <c r="A15" s="13">
        <v>5</v>
      </c>
      <c r="B15" s="21" t="s">
        <v>83</v>
      </c>
      <c r="C15" s="14">
        <v>3000</v>
      </c>
      <c r="D15" s="8">
        <v>0.08</v>
      </c>
      <c r="E15" s="9">
        <v>31</v>
      </c>
      <c r="F15" s="62" t="s">
        <v>45</v>
      </c>
      <c r="G15" s="63"/>
      <c r="H15" s="15">
        <f t="shared" si="0"/>
        <v>20.383561643835616</v>
      </c>
    </row>
    <row r="16" spans="1:8">
      <c r="A16" s="13">
        <v>6</v>
      </c>
      <c r="B16" s="21" t="s">
        <v>84</v>
      </c>
      <c r="C16" s="14">
        <v>3000</v>
      </c>
      <c r="D16" s="8">
        <v>0.08</v>
      </c>
      <c r="E16" s="9">
        <v>30</v>
      </c>
      <c r="F16" s="62" t="s">
        <v>46</v>
      </c>
      <c r="G16" s="63"/>
      <c r="H16" s="15">
        <f t="shared" si="0"/>
        <v>19.726027397260275</v>
      </c>
    </row>
    <row r="17" spans="1:8">
      <c r="A17" s="13">
        <v>7</v>
      </c>
      <c r="B17" s="21" t="s">
        <v>85</v>
      </c>
      <c r="C17" s="14">
        <v>3000</v>
      </c>
      <c r="D17" s="8">
        <v>0.08</v>
      </c>
      <c r="E17" s="9">
        <v>31</v>
      </c>
      <c r="F17" s="62" t="s">
        <v>52</v>
      </c>
      <c r="G17" s="63"/>
      <c r="H17" s="15">
        <f t="shared" si="0"/>
        <v>20.383561643835616</v>
      </c>
    </row>
    <row r="18" spans="1:8">
      <c r="A18" s="13">
        <v>8</v>
      </c>
      <c r="B18" s="21" t="s">
        <v>86</v>
      </c>
      <c r="C18" s="14">
        <v>3000</v>
      </c>
      <c r="D18" s="8">
        <v>0.08</v>
      </c>
      <c r="E18" s="9">
        <v>31</v>
      </c>
      <c r="F18" s="62" t="s">
        <v>53</v>
      </c>
      <c r="G18" s="63"/>
      <c r="H18" s="15">
        <f t="shared" si="0"/>
        <v>20.383561643835616</v>
      </c>
    </row>
    <row r="19" spans="1:8">
      <c r="A19" s="13">
        <v>9</v>
      </c>
      <c r="B19" s="21" t="s">
        <v>87</v>
      </c>
      <c r="C19" s="14">
        <v>3000</v>
      </c>
      <c r="D19" s="8">
        <v>0.08</v>
      </c>
      <c r="E19" s="9">
        <v>30</v>
      </c>
      <c r="F19" s="62" t="s">
        <v>54</v>
      </c>
      <c r="G19" s="63"/>
      <c r="H19" s="15">
        <f t="shared" si="0"/>
        <v>19.726027397260275</v>
      </c>
    </row>
    <row r="20" spans="1:8">
      <c r="A20" s="13">
        <v>10</v>
      </c>
      <c r="B20" s="28" t="s">
        <v>88</v>
      </c>
      <c r="C20" s="14">
        <v>3000</v>
      </c>
      <c r="D20" s="8">
        <v>0.08</v>
      </c>
      <c r="E20" s="9">
        <v>31</v>
      </c>
      <c r="F20" s="62" t="s">
        <v>66</v>
      </c>
      <c r="G20" s="63"/>
      <c r="H20" s="15">
        <f t="shared" si="0"/>
        <v>20.383561643835616</v>
      </c>
    </row>
    <row r="21" spans="1:8">
      <c r="A21" s="13">
        <v>11</v>
      </c>
      <c r="B21" s="28" t="s">
        <v>89</v>
      </c>
      <c r="C21" s="14">
        <v>3000</v>
      </c>
      <c r="D21" s="8">
        <v>0.08</v>
      </c>
      <c r="E21" s="9">
        <v>30</v>
      </c>
      <c r="F21" s="62" t="s">
        <v>67</v>
      </c>
      <c r="G21" s="63"/>
      <c r="H21" s="15">
        <f t="shared" si="0"/>
        <v>19.726027397260275</v>
      </c>
    </row>
    <row r="22" spans="1:8">
      <c r="A22" s="13">
        <v>12</v>
      </c>
      <c r="B22" s="28" t="s">
        <v>90</v>
      </c>
      <c r="C22" s="14">
        <v>3000</v>
      </c>
      <c r="D22" s="8">
        <v>0.08</v>
      </c>
      <c r="E22" s="9">
        <v>31</v>
      </c>
      <c r="F22" s="62" t="s">
        <v>68</v>
      </c>
      <c r="G22" s="63"/>
      <c r="H22" s="15">
        <f t="shared" ref="H22" si="1">SUM(D22/365*E22*C22)</f>
        <v>20.383561643835616</v>
      </c>
    </row>
    <row r="23" spans="1:8" s="19" customFormat="1">
      <c r="A23" s="33" t="s">
        <v>15</v>
      </c>
      <c r="B23" s="85"/>
      <c r="C23" s="86"/>
      <c r="D23" s="86"/>
      <c r="E23" s="86"/>
      <c r="F23" s="87" t="s">
        <v>11</v>
      </c>
      <c r="G23" s="88"/>
      <c r="H23" s="34">
        <f>SUM(H8:H22)</f>
        <v>1292.0500000000002</v>
      </c>
    </row>
    <row r="24" spans="1:8">
      <c r="A24" s="23"/>
      <c r="B24" s="24"/>
      <c r="C24" s="24"/>
      <c r="D24" s="24"/>
      <c r="E24" s="24"/>
      <c r="F24" s="24"/>
      <c r="G24" s="24"/>
      <c r="H24" s="25"/>
    </row>
    <row r="25" spans="1:8">
      <c r="A25" s="23"/>
      <c r="B25" s="24"/>
      <c r="C25" s="24"/>
      <c r="D25" s="24"/>
      <c r="E25" s="24"/>
      <c r="F25" s="24"/>
      <c r="G25" s="24"/>
      <c r="H25" s="25"/>
    </row>
    <row r="26" spans="1:8">
      <c r="B26" s="10" t="s">
        <v>91</v>
      </c>
      <c r="D26" s="17" t="s">
        <v>15</v>
      </c>
      <c r="H26" s="27">
        <v>3000</v>
      </c>
    </row>
    <row r="27" spans="1:8">
      <c r="B27" s="10" t="s">
        <v>92</v>
      </c>
      <c r="H27" s="27">
        <v>0</v>
      </c>
    </row>
    <row r="28" spans="1:8">
      <c r="B28" s="19" t="s">
        <v>70</v>
      </c>
      <c r="C28" s="19"/>
      <c r="D28" s="19"/>
      <c r="E28" s="19"/>
      <c r="F28" s="19"/>
      <c r="G28" s="19"/>
      <c r="H28" s="20">
        <f>SUM(H26-H27)</f>
        <v>3000</v>
      </c>
    </row>
    <row r="29" spans="1:8">
      <c r="H29" s="18"/>
    </row>
    <row r="30" spans="1:8">
      <c r="B30" s="10" t="s">
        <v>93</v>
      </c>
      <c r="H30" s="27">
        <f>H8</f>
        <v>1052.05</v>
      </c>
    </row>
    <row r="31" spans="1:8">
      <c r="B31" s="10" t="s">
        <v>94</v>
      </c>
      <c r="H31" s="26">
        <f>SUM(H11:H22)</f>
        <v>239.99999999999997</v>
      </c>
    </row>
    <row r="32" spans="1:8">
      <c r="B32" s="10" t="s">
        <v>11</v>
      </c>
      <c r="H32" s="27">
        <f>SUM(H30:H31)</f>
        <v>1292.05</v>
      </c>
    </row>
    <row r="33" spans="2:8">
      <c r="H33" s="29"/>
    </row>
    <row r="34" spans="2:8">
      <c r="B34" s="19" t="s">
        <v>95</v>
      </c>
      <c r="H34" s="22">
        <f>SUM(H28+H32)</f>
        <v>4292.05</v>
      </c>
    </row>
    <row r="35" spans="2:8">
      <c r="B35" s="19"/>
      <c r="H35" s="22"/>
    </row>
    <row r="36" spans="2:8">
      <c r="B36" s="19"/>
      <c r="H36" s="22"/>
    </row>
  </sheetData>
  <mergeCells count="32">
    <mergeCell ref="F22:G22"/>
    <mergeCell ref="B23:E23"/>
    <mergeCell ref="F23:G23"/>
    <mergeCell ref="F16:G16"/>
    <mergeCell ref="F17:G17"/>
    <mergeCell ref="F18:G18"/>
    <mergeCell ref="F19:G19"/>
    <mergeCell ref="F20:G20"/>
    <mergeCell ref="F21:G21"/>
    <mergeCell ref="F15:G15"/>
    <mergeCell ref="B6:C6"/>
    <mergeCell ref="D6:F6"/>
    <mergeCell ref="B7:C7"/>
    <mergeCell ref="D7:F7"/>
    <mergeCell ref="B8:G8"/>
    <mergeCell ref="F10:G10"/>
    <mergeCell ref="F11:G11"/>
    <mergeCell ref="F12:G12"/>
    <mergeCell ref="F13:G13"/>
    <mergeCell ref="F14:G14"/>
    <mergeCell ref="A9:A10"/>
    <mergeCell ref="B9:C9"/>
    <mergeCell ref="D9:D10"/>
    <mergeCell ref="F9:G9"/>
    <mergeCell ref="B10:C10"/>
    <mergeCell ref="B5:C5"/>
    <mergeCell ref="D5:F5"/>
    <mergeCell ref="A2:C3"/>
    <mergeCell ref="D2:F4"/>
    <mergeCell ref="G2:H3"/>
    <mergeCell ref="A4:C4"/>
    <mergeCell ref="G4:H4"/>
  </mergeCells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30.04.15</vt:lpstr>
      <vt:lpstr>30.06.15</vt:lpstr>
      <vt:lpstr>30.09.15</vt:lpstr>
      <vt:lpstr>31.12.15</vt:lpstr>
      <vt:lpstr>31.12.2019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2020-01-31T13:13:57Z</cp:lastPrinted>
  <dcterms:created xsi:type="dcterms:W3CDTF">2013-10-03T12:56:13Z</dcterms:created>
  <dcterms:modified xsi:type="dcterms:W3CDTF">2020-01-31T13:14:42Z</dcterms:modified>
</cp:coreProperties>
</file>