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admin\Google Drive\NEW\INDUSTRIAL - VNOS\CHINA\Refractory\2024\"/>
    </mc:Choice>
  </mc:AlternateContent>
  <xr:revisionPtr revIDLastSave="0" documentId="8_{08BC051C-4551-47C1-9900-C42C29223EDC}" xr6:coauthVersionLast="47" xr6:coauthVersionMax="47" xr10:uidLastSave="{00000000-0000-0000-0000-000000000000}"/>
  <bookViews>
    <workbookView xWindow="-108" yWindow="-108" windowWidth="23256" windowHeight="12576" xr2:uid="{00000000-000D-0000-FFFF-FFFF00000000}"/>
  </bookViews>
  <sheets>
    <sheet name="24483-1" sheetId="1" r:id="rId1"/>
    <sheet name="24483-2" sheetId="2" r:id="rId2"/>
    <sheet name="24483-3"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60" i="3" l="1"/>
  <c r="K60" i="3"/>
  <c r="J60" i="3"/>
  <c r="C60" i="3"/>
  <c r="L59" i="3"/>
  <c r="K59" i="3"/>
  <c r="J59" i="3"/>
  <c r="C59" i="3"/>
  <c r="L58" i="3"/>
  <c r="K58" i="3"/>
  <c r="J58" i="3"/>
  <c r="G58" i="3"/>
  <c r="L57" i="3"/>
  <c r="K57" i="3"/>
  <c r="J57" i="3"/>
  <c r="G57" i="3"/>
  <c r="L55" i="3"/>
  <c r="K55" i="3"/>
  <c r="J55" i="3"/>
  <c r="G55" i="3"/>
  <c r="L54" i="3"/>
  <c r="K54" i="3"/>
  <c r="J54" i="3"/>
  <c r="G54" i="3"/>
  <c r="L52" i="3"/>
  <c r="K52" i="3"/>
  <c r="J52" i="3"/>
  <c r="G52" i="3"/>
  <c r="L50" i="3"/>
  <c r="K50" i="3"/>
  <c r="J50" i="3"/>
  <c r="G50" i="3"/>
  <c r="L49" i="3"/>
  <c r="K49" i="3"/>
  <c r="J49" i="3"/>
  <c r="G49" i="3"/>
  <c r="L48" i="3"/>
  <c r="K48" i="3"/>
  <c r="J48" i="3"/>
  <c r="G48" i="3"/>
  <c r="L46" i="3"/>
  <c r="K46" i="3"/>
  <c r="J46" i="3"/>
  <c r="G46" i="3"/>
  <c r="L44" i="3"/>
  <c r="K44" i="3"/>
  <c r="J44" i="3"/>
  <c r="G44" i="3"/>
  <c r="L38" i="3"/>
  <c r="K38" i="3"/>
  <c r="J38" i="3"/>
  <c r="C38" i="3"/>
  <c r="L37" i="3"/>
  <c r="K37" i="3"/>
  <c r="J37" i="3"/>
  <c r="G37" i="3"/>
  <c r="L36" i="3"/>
  <c r="K36" i="3"/>
  <c r="J36" i="3"/>
  <c r="G36" i="3"/>
  <c r="L35" i="3"/>
  <c r="K35" i="3"/>
  <c r="J35" i="3"/>
  <c r="G35" i="3"/>
  <c r="L33" i="3"/>
  <c r="K33" i="3"/>
  <c r="J33" i="3"/>
  <c r="G33" i="3"/>
  <c r="L32" i="3"/>
  <c r="K32" i="3"/>
  <c r="J32" i="3"/>
  <c r="G32" i="3"/>
  <c r="L31" i="3"/>
  <c r="K31" i="3"/>
  <c r="J31" i="3"/>
  <c r="G31" i="3"/>
  <c r="L29" i="3"/>
  <c r="K29" i="3"/>
  <c r="J29" i="3"/>
  <c r="G29" i="3"/>
  <c r="L27" i="3"/>
  <c r="K27" i="3"/>
  <c r="J27" i="3"/>
  <c r="G27" i="3"/>
  <c r="L25" i="3"/>
  <c r="K25" i="3"/>
  <c r="J25" i="3"/>
  <c r="G25" i="3"/>
  <c r="L23" i="3"/>
  <c r="K23" i="3"/>
  <c r="J23" i="3"/>
  <c r="G23" i="3"/>
  <c r="L21" i="3"/>
  <c r="K21" i="3"/>
  <c r="J21" i="3"/>
  <c r="G21" i="3"/>
  <c r="L19" i="3"/>
  <c r="K19" i="3"/>
  <c r="J19" i="3"/>
  <c r="G19" i="3"/>
  <c r="L17" i="3"/>
  <c r="K17" i="3"/>
  <c r="J17" i="3"/>
  <c r="G17" i="3"/>
  <c r="L15" i="3"/>
  <c r="K15" i="3"/>
  <c r="J15" i="3"/>
  <c r="G15" i="3"/>
  <c r="L13" i="3"/>
  <c r="K13" i="3"/>
  <c r="J13" i="3"/>
  <c r="G13" i="3"/>
  <c r="L11" i="3"/>
  <c r="K11" i="3"/>
  <c r="J11" i="3"/>
  <c r="G11" i="3"/>
  <c r="L9" i="3"/>
  <c r="K9" i="3"/>
  <c r="J9" i="3"/>
  <c r="G9" i="3"/>
  <c r="L7" i="3"/>
  <c r="K7" i="3"/>
  <c r="J7" i="3"/>
  <c r="G7" i="3"/>
  <c r="L5" i="3"/>
  <c r="K5" i="3"/>
  <c r="J5" i="3"/>
  <c r="G5" i="3"/>
  <c r="L10" i="2"/>
  <c r="K10" i="2"/>
  <c r="J10" i="2"/>
  <c r="G10" i="2"/>
  <c r="C10" i="2"/>
  <c r="L9" i="2"/>
  <c r="K9" i="2"/>
  <c r="J9" i="2"/>
  <c r="G9" i="2"/>
  <c r="L8" i="2"/>
  <c r="K8" i="2"/>
  <c r="J8" i="2"/>
  <c r="G8" i="2"/>
  <c r="L7" i="2"/>
  <c r="K7" i="2"/>
  <c r="J7" i="2"/>
  <c r="G7" i="2"/>
  <c r="L5" i="2"/>
  <c r="K5" i="2"/>
  <c r="J5" i="2"/>
  <c r="G5" i="2"/>
  <c r="L66" i="1"/>
  <c r="K66" i="1"/>
  <c r="J66" i="1"/>
  <c r="C66" i="1"/>
  <c r="L65" i="1"/>
  <c r="K65" i="1"/>
  <c r="J65" i="1"/>
  <c r="C65" i="1"/>
  <c r="L64" i="1"/>
  <c r="K64" i="1"/>
  <c r="J64" i="1"/>
  <c r="G64" i="1"/>
  <c r="L62" i="1"/>
  <c r="K62" i="1"/>
  <c r="J62" i="1"/>
  <c r="G62" i="1"/>
  <c r="L60" i="1"/>
  <c r="K60" i="1"/>
  <c r="J60" i="1"/>
  <c r="G60" i="1"/>
  <c r="L58" i="1"/>
  <c r="K58" i="1"/>
  <c r="J58" i="1"/>
  <c r="G58" i="1"/>
  <c r="L57" i="1"/>
  <c r="K57" i="1"/>
  <c r="J57" i="1"/>
  <c r="G57" i="1"/>
  <c r="L55" i="1"/>
  <c r="K55" i="1"/>
  <c r="J55" i="1"/>
  <c r="G55" i="1"/>
  <c r="L54" i="1"/>
  <c r="K54" i="1"/>
  <c r="J54" i="1"/>
  <c r="G54" i="1"/>
  <c r="L52" i="1"/>
  <c r="K52" i="1"/>
  <c r="J52" i="1"/>
  <c r="G52" i="1"/>
  <c r="L50" i="1"/>
  <c r="K50" i="1"/>
  <c r="J50" i="1"/>
  <c r="G50" i="1"/>
  <c r="L48" i="1"/>
  <c r="K48" i="1"/>
  <c r="J48" i="1"/>
  <c r="G48" i="1"/>
  <c r="L47" i="1"/>
  <c r="K47" i="1"/>
  <c r="J47" i="1"/>
  <c r="G47" i="1"/>
  <c r="L41" i="1"/>
  <c r="K41" i="1"/>
  <c r="J41" i="1"/>
  <c r="G41" i="1"/>
  <c r="C41" i="1"/>
  <c r="L40" i="1"/>
  <c r="K40" i="1"/>
  <c r="J40" i="1"/>
  <c r="G40" i="1"/>
  <c r="L38" i="1"/>
  <c r="K38" i="1"/>
  <c r="J38" i="1"/>
  <c r="G38" i="1"/>
  <c r="L36" i="1"/>
  <c r="K36" i="1"/>
  <c r="J36" i="1"/>
  <c r="G36" i="1"/>
  <c r="L34" i="1"/>
  <c r="K34" i="1"/>
  <c r="J34" i="1"/>
  <c r="G34" i="1"/>
  <c r="L32" i="1"/>
  <c r="K32" i="1"/>
  <c r="J32" i="1"/>
  <c r="G32" i="1"/>
  <c r="L30" i="1"/>
  <c r="K30" i="1"/>
  <c r="J30" i="1"/>
  <c r="G30" i="1"/>
  <c r="L28" i="1"/>
  <c r="K28" i="1"/>
  <c r="J28" i="1"/>
  <c r="G28" i="1"/>
  <c r="L26" i="1"/>
  <c r="K26" i="1"/>
  <c r="J26" i="1"/>
  <c r="G26" i="1"/>
  <c r="L24" i="1"/>
  <c r="K24" i="1"/>
  <c r="J24" i="1"/>
  <c r="G24" i="1"/>
  <c r="L22" i="1"/>
  <c r="K22" i="1"/>
  <c r="J22" i="1"/>
  <c r="G22" i="1"/>
  <c r="L20" i="1"/>
  <c r="K20" i="1"/>
  <c r="J20" i="1"/>
  <c r="G20" i="1"/>
  <c r="L18" i="1"/>
  <c r="K18" i="1"/>
  <c r="J18" i="1"/>
  <c r="G18" i="1"/>
  <c r="L16" i="1"/>
  <c r="K16" i="1"/>
  <c r="J16" i="1"/>
  <c r="G16" i="1"/>
  <c r="L14" i="1"/>
  <c r="K14" i="1"/>
  <c r="J14" i="1"/>
  <c r="G14" i="1"/>
  <c r="L12" i="1"/>
  <c r="K12" i="1"/>
  <c r="J12" i="1"/>
  <c r="G12" i="1"/>
  <c r="L10" i="1"/>
  <c r="K10" i="1"/>
  <c r="J10" i="1"/>
  <c r="G10" i="1"/>
  <c r="L8" i="1"/>
  <c r="K8" i="1"/>
  <c r="J8" i="1"/>
  <c r="G8" i="1"/>
  <c r="L6" i="1"/>
  <c r="K6" i="1"/>
  <c r="J6" i="1"/>
  <c r="G6" i="1"/>
</calcChain>
</file>

<file path=xl/sharedStrings.xml><?xml version="1.0" encoding="utf-8"?>
<sst xmlns="http://schemas.openxmlformats.org/spreadsheetml/2006/main" count="431" uniqueCount="87">
  <si>
    <t xml:space="preserve">NO. </t>
  </si>
  <si>
    <t>DESCRIPTION OF GOODS</t>
  </si>
  <si>
    <t>PKG .</t>
  </si>
  <si>
    <t>QTY./ 
PKG.</t>
  </si>
  <si>
    <t>QTY.
TOTAL</t>
  </si>
  <si>
    <t>UNIT WEIGHT
（KGS）</t>
  </si>
  <si>
    <t>WEIGHT(KGS)</t>
  </si>
  <si>
    <t xml:space="preserve"> VOLUME</t>
  </si>
  <si>
    <t xml:space="preserve">NET WEIGHT   </t>
  </si>
  <si>
    <t xml:space="preserve"> GROSS   WEIGHT </t>
  </si>
  <si>
    <t xml:space="preserve">NO. DESCRIPTION QUANTITY(KG) UNIT PRICE (USD/KG) AMOUNT (USD)
1. REFRACTORY CONCRETE TSLC 60 WITHOUT CEMENT 298000,00 0,331 98638,00
2. REFRACTORY CONCRETE TSLC 30 WITHOUT CEMENT 120000,00 0,286 34320,00
4. CEMENT A700 (EQUATE SECAR 50) 25000,00 0,415 10375,00
5. CEMENT CA70 (EQUATE SECAR 70) 35000,00 0,975 34125,00
6. FIBER FOR CONCRETE S310 15000,00 6,350 95250,00
</t>
  </si>
  <si>
    <t>M24483-1</t>
  </si>
  <si>
    <t>Project</t>
  </si>
  <si>
    <t>Bobov dol</t>
  </si>
  <si>
    <t>REFRACTORY CONCRETE TSLC 60 WITHOUT CEMENT</t>
  </si>
  <si>
    <t>PALLETS</t>
  </si>
  <si>
    <t xml:space="preserve">BAG </t>
  </si>
  <si>
    <t xml:space="preserve">BAGS </t>
  </si>
  <si>
    <t>CONTAINER NUMBER: TEMU0181898</t>
  </si>
  <si>
    <t>CONTAINER NUMBER: UACU3814522</t>
  </si>
  <si>
    <t>CONTAINER NUMBER: FCIU4741444</t>
  </si>
  <si>
    <t>CONTAINER NUMBER: UETU2628507</t>
  </si>
  <si>
    <t>CONTAINER NUMBER: FCIU4719158</t>
  </si>
  <si>
    <t>CONTAINER NUMBER: TEMU1397752</t>
  </si>
  <si>
    <t>CONTAINER NUMBER: UACU3737030</t>
  </si>
  <si>
    <t>CONTAINER NUMBER: TEMU1466365</t>
  </si>
  <si>
    <t>CONTAINER NUMBER: CAIU3379184</t>
  </si>
  <si>
    <t>CONTAINER NUMBER: UACU3757422</t>
  </si>
  <si>
    <t>CONTAINER NUMBER: CAIU6786218</t>
  </si>
  <si>
    <t>CONTAINER NUMBER: GCXU2489953</t>
  </si>
  <si>
    <t>REFRACTORY CONCRETE TSLC 30 WITHOUT CEMENT</t>
  </si>
  <si>
    <t>CONTAINER NUMBER: TCLU2457782</t>
  </si>
  <si>
    <t>CONTAINER NUMBER: HLBU3512094</t>
  </si>
  <si>
    <t>CONTAINER NUMBER: HLXU1076044</t>
  </si>
  <si>
    <t>CONTAINER NUMBER: HLBU3710968</t>
  </si>
  <si>
    <t>CONTAINER NUMBER: HLXU1032025</t>
  </si>
  <si>
    <t xml:space="preserve">TOTAL:    </t>
  </si>
  <si>
    <t xml:space="preserve">Page 1 of  2 </t>
  </si>
  <si>
    <t>CONTAINER NUMBER: TGBU2252434</t>
  </si>
  <si>
    <t>CONTAINER NUMBER: BMOU1416036</t>
  </si>
  <si>
    <t>CEMENT A700 (EQUATE SECAR 50)</t>
  </si>
  <si>
    <t>CONTAINER NUMBER: FTAU1189223</t>
  </si>
  <si>
    <t>CEMENT CA70 (EQUATE SECAR 70)</t>
  </si>
  <si>
    <t>CONTAINER NUMBER: HLBU1365501</t>
  </si>
  <si>
    <t>CONTAINER NUMBER: DFSU1617984</t>
  </si>
  <si>
    <t>HEAT RESISTANT FIBERS FOR CONCRETE,MODEL S310</t>
  </si>
  <si>
    <t>CONTAINER NUMBER: HLXU1159540</t>
  </si>
  <si>
    <t>CONTAINER NUMBER: HLBU3633579</t>
  </si>
  <si>
    <t>CONTAINER NUMBER: GCXU2400879</t>
  </si>
  <si>
    <t>Page 2 of  2</t>
  </si>
  <si>
    <t>NO. DESCRIPTION QUANTITY(KG) UNIT PRICE (USD/KG) AMOUNT (USD)
3. REFRACTORY CONCRETE TSLC 60 36000,00 0,345 12.420,00
6. FIBER FOR CONCRETE S310 1500,00 6,350 9.525,00</t>
  </si>
  <si>
    <t>M24483-2</t>
  </si>
  <si>
    <t xml:space="preserve">CONTAINER NUMBER: HLBU2618836 </t>
  </si>
  <si>
    <t>Brikel</t>
  </si>
  <si>
    <t>REFRACTORY CONCRETE TSLC 60</t>
  </si>
  <si>
    <t>CONTAINER NUMBER: HLBU2987562</t>
  </si>
  <si>
    <t>FIBER FOR CONCRETE S310</t>
  </si>
  <si>
    <t>PALLET</t>
  </si>
  <si>
    <t xml:space="preserve">NO. DESCRIPTION QUANTITY(KG) UNIT PRICE (USD/KG) AMOUNT (USD)
----------------------------------------------------------------
1. REFRACTORY CONCRETE TSLC 60 WITHOUT CEMENT 92000,00 0,331 30452,00
2. REFRACTORY CONCRETE TSLC 30 WITHOUT CEMENT 150000,00 0,286 42900,00
3. REFRACTORY CONCRETE TSLC 60 108000,00 0,345 37260,00
4. CEMENT A700 (EQUATE SECAR 50) 500,00 0,415 207,50
5. CEMENT CA70 (EQUATE SECAR 70) 19500,00 0,975 19012,50
6. FIBER FOR CONCRETE S310 2000,00 6,350 12700,00
</t>
  </si>
  <si>
    <t>M24483-3</t>
  </si>
  <si>
    <t>CONTAINER NUMBER: GLDU9324608</t>
  </si>
  <si>
    <t>CONTAINER NUMBER: SEGU1081407</t>
  </si>
  <si>
    <t>CONTAINER NUMBER: BMOU2727114</t>
  </si>
  <si>
    <t>CONTAINER NUMBER: HLBU3668390</t>
  </si>
  <si>
    <t>CONTAINER NUMBER: UACU3787936</t>
  </si>
  <si>
    <t>CONTAINER NUMBER: TEMU1612541</t>
  </si>
  <si>
    <t>RREFRACTORY CONCRETE TSLC 30 WITHOUT CEMENT</t>
  </si>
  <si>
    <t>CONTAINER NUMBER: TCLU2744118</t>
  </si>
  <si>
    <t>CONTAINER NUMBER: HLBU3870225</t>
  </si>
  <si>
    <t>CONTAINER NUMBER: HLBU1374102</t>
  </si>
  <si>
    <t>CONTAINER NUMBER: GCXU2338160</t>
  </si>
  <si>
    <t>CONTAINER NUMBER: HAMU1064982</t>
  </si>
  <si>
    <t>CONTAINER NUMBER: TLLU2619243</t>
  </si>
  <si>
    <t>CONTAINER NUMBER: UACU4096883</t>
  </si>
  <si>
    <t>CONTAINER NUMBER: FCIU6600168</t>
  </si>
  <si>
    <t>Ruse</t>
  </si>
  <si>
    <t>CONTAINER NUMBER: UACU4155461</t>
  </si>
  <si>
    <t>Vraca</t>
  </si>
  <si>
    <t>CONTAINER NUMBER: HLXU1235505</t>
  </si>
  <si>
    <t>Pernik</t>
  </si>
  <si>
    <t>CONTAINER NUMBER: DAYU2152839</t>
  </si>
  <si>
    <t>CONTAINER NUMBER: HLBU2325150</t>
  </si>
  <si>
    <t>CONTAINER NUMBER: HAMU1026555</t>
  </si>
  <si>
    <t>CONTAINER NUMBER: CAIU6618636</t>
  </si>
  <si>
    <t>Sliven</t>
  </si>
  <si>
    <t>CONTAINER NUMBER: HLBU3535422</t>
  </si>
  <si>
    <t>CONTAINER NUMBER: TEMU1486490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</si>
</sst>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8" formatCode="0_ "/>
    <numFmt numFmtId="169" formatCode="0.00_ "/>
    <numFmt numFmtId="170" formatCode="0.0_ "/>
  </numFmts>
  <fonts count="16">
    <font>
      <sz val="12"/>
      <name val="宋体"/>
      <charset val="134"/>
    </font>
    <font>
      <sz val="10"/>
      <name val="微软雅黑"/>
      <charset val="134"/>
    </font>
    <font>
      <sz val="8"/>
      <name val="微软雅黑"/>
      <charset val="134"/>
    </font>
    <font>
      <sz val="10"/>
      <name val="Arial"/>
      <charset val="134"/>
    </font>
    <font>
      <sz val="10"/>
      <name val="Arial"/>
      <charset val="134"/>
    </font>
    <font>
      <b/>
      <sz val="8"/>
      <name val="微软雅黑"/>
      <family val="2"/>
      <charset val="134"/>
    </font>
    <font>
      <sz val="8"/>
      <name val="微软雅黑"/>
      <family val="2"/>
      <charset val="134"/>
    </font>
    <font>
      <sz val="10"/>
      <name val="Times New Roman"/>
      <charset val="134"/>
    </font>
    <font>
      <b/>
      <sz val="7"/>
      <name val="微软雅黑"/>
      <family val="2"/>
      <charset val="134"/>
    </font>
    <font>
      <b/>
      <sz val="18"/>
      <name val="微软雅黑"/>
      <family val="2"/>
      <charset val="134"/>
    </font>
    <font>
      <sz val="10"/>
      <name val="微软雅黑"/>
      <charset val="134"/>
    </font>
    <font>
      <sz val="8"/>
      <name val="微软雅黑"/>
      <charset val="134"/>
    </font>
    <font>
      <b/>
      <sz val="8"/>
      <name val="微软雅黑"/>
      <charset val="134"/>
    </font>
    <font>
      <b/>
      <sz val="7"/>
      <name val="微软雅黑"/>
      <charset val="134"/>
    </font>
    <font>
      <b/>
      <sz val="18"/>
      <name val="微软雅黑"/>
      <charset val="134"/>
    </font>
    <font>
      <b/>
      <sz val="16"/>
      <name val="微软雅黑"/>
      <charset val="134"/>
    </font>
  </fonts>
  <fills count="2">
    <fill>
      <patternFill patternType="none"/>
    </fill>
    <fill>
      <patternFill patternType="gray125"/>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auto="1"/>
      </bottom>
      <diagonal/>
    </border>
    <border>
      <left style="thin">
        <color auto="1"/>
      </left>
      <right style="thin">
        <color auto="1"/>
      </right>
      <top/>
      <bottom/>
      <diagonal/>
    </border>
    <border>
      <left style="thin">
        <color auto="1"/>
      </left>
      <right style="thin">
        <color indexed="8"/>
      </right>
      <top style="thin">
        <color auto="1"/>
      </top>
      <bottom style="thin">
        <color indexed="8"/>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thin">
        <color auto="1"/>
      </right>
      <top style="thin">
        <color auto="1"/>
      </top>
      <bottom style="thin">
        <color indexed="8"/>
      </bottom>
      <diagonal/>
    </border>
  </borders>
  <cellStyleXfs count="1">
    <xf numFmtId="0" fontId="0" fillId="0" borderId="0">
      <alignment vertical="center"/>
    </xf>
  </cellStyleXfs>
  <cellXfs count="163">
    <xf numFmtId="0" fontId="0" fillId="0" borderId="0" xfId="0">
      <alignment vertical="center"/>
    </xf>
    <xf numFmtId="0" fontId="1" fillId="0" borderId="0" xfId="0" applyFont="1">
      <alignment vertical="center"/>
    </xf>
    <xf numFmtId="0" fontId="2" fillId="0" borderId="0" xfId="0" applyFont="1">
      <alignment vertical="center"/>
    </xf>
    <xf numFmtId="168" fontId="2" fillId="0" borderId="0" xfId="0" applyNumberFormat="1" applyFont="1">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4" fillId="0" borderId="0" xfId="0" applyFont="1" applyAlignment="1">
      <alignment horizontal="right" vertical="center"/>
    </xf>
    <xf numFmtId="0" fontId="4" fillId="0" borderId="0" xfId="0" applyFont="1" applyAlignment="1">
      <alignment horizontal="left" vertical="center"/>
    </xf>
    <xf numFmtId="169" fontId="4" fillId="0" borderId="0" xfId="0" applyNumberFormat="1" applyFont="1" applyAlignment="1">
      <alignment horizontal="center" vertical="center"/>
    </xf>
    <xf numFmtId="170" fontId="4" fillId="0" borderId="0" xfId="0" applyNumberFormat="1" applyFont="1" applyAlignment="1">
      <alignment horizontal="center" vertical="center"/>
    </xf>
    <xf numFmtId="0" fontId="5" fillId="0" borderId="1" xfId="0" applyFont="1" applyBorder="1" applyAlignment="1">
      <alignment horizontal="center" vertical="center" wrapText="1"/>
    </xf>
    <xf numFmtId="0" fontId="5" fillId="0" borderId="11" xfId="0" applyFont="1" applyBorder="1" applyAlignment="1">
      <alignment horizontal="left" vertical="center" wrapText="1"/>
    </xf>
    <xf numFmtId="0" fontId="6" fillId="0" borderId="12" xfId="0" applyFont="1" applyBorder="1" applyAlignment="1">
      <alignment horizontal="right" vertical="center"/>
    </xf>
    <xf numFmtId="0" fontId="6" fillId="0" borderId="13" xfId="0" applyFont="1" applyBorder="1" applyAlignment="1">
      <alignment horizontal="left" vertical="center"/>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168" fontId="6" fillId="0" borderId="1" xfId="0" applyNumberFormat="1" applyFont="1" applyBorder="1" applyAlignment="1">
      <alignment horizontal="center" vertical="top"/>
    </xf>
    <xf numFmtId="0" fontId="6" fillId="0" borderId="12" xfId="0" applyFont="1" applyBorder="1" applyAlignment="1">
      <alignment vertical="top" wrapText="1"/>
    </xf>
    <xf numFmtId="0" fontId="6" fillId="0" borderId="8" xfId="0" applyFont="1" applyBorder="1" applyAlignment="1">
      <alignment horizontal="right" vertical="top"/>
    </xf>
    <xf numFmtId="0" fontId="6" fillId="0" borderId="9" xfId="0" applyFont="1" applyBorder="1" applyAlignment="1">
      <alignment horizontal="left" vertical="top"/>
    </xf>
    <xf numFmtId="0" fontId="6" fillId="0" borderId="12" xfId="0" applyFont="1" applyBorder="1" applyAlignment="1">
      <alignment horizontal="right" vertical="top"/>
    </xf>
    <xf numFmtId="0" fontId="6" fillId="0" borderId="13" xfId="0" applyFont="1" applyBorder="1" applyAlignment="1">
      <alignment horizontal="left" vertical="top"/>
    </xf>
    <xf numFmtId="0" fontId="7" fillId="0" borderId="1" xfId="0" applyFont="1" applyBorder="1" applyAlignment="1">
      <alignment horizontal="center" vertical="center"/>
    </xf>
    <xf numFmtId="0" fontId="6" fillId="0" borderId="11" xfId="0" applyFont="1" applyBorder="1" applyAlignment="1">
      <alignment vertical="top" wrapText="1"/>
    </xf>
    <xf numFmtId="168" fontId="6" fillId="0" borderId="2" xfId="0" applyNumberFormat="1" applyFont="1" applyBorder="1" applyAlignment="1">
      <alignment horizontal="center" vertical="top"/>
    </xf>
    <xf numFmtId="0" fontId="6" fillId="0" borderId="10" xfId="0" applyFont="1" applyBorder="1" applyAlignment="1">
      <alignment vertical="top" wrapText="1"/>
    </xf>
    <xf numFmtId="0" fontId="6" fillId="0" borderId="6" xfId="0" applyFont="1" applyBorder="1" applyAlignment="1">
      <alignment horizontal="right" vertical="top"/>
    </xf>
    <xf numFmtId="0" fontId="6" fillId="0" borderId="7" xfId="0" applyFont="1" applyBorder="1" applyAlignment="1">
      <alignment horizontal="left" vertical="top"/>
    </xf>
    <xf numFmtId="0" fontId="6" fillId="0" borderId="3" xfId="0" applyFont="1" applyBorder="1" applyAlignment="1">
      <alignment horizontal="right" vertical="top"/>
    </xf>
    <xf numFmtId="0" fontId="6" fillId="0" borderId="4" xfId="0" applyFont="1" applyBorder="1" applyAlignment="1">
      <alignment horizontal="left" vertical="top"/>
    </xf>
    <xf numFmtId="168" fontId="6" fillId="0" borderId="0" xfId="0" applyNumberFormat="1" applyFont="1" applyAlignment="1">
      <alignment horizontal="center" vertical="top"/>
    </xf>
    <xf numFmtId="0" fontId="6" fillId="0" borderId="0" xfId="0" applyFont="1" applyAlignment="1">
      <alignment vertical="top" wrapText="1"/>
    </xf>
    <xf numFmtId="0" fontId="6" fillId="0" borderId="0" xfId="0" applyFont="1" applyAlignment="1">
      <alignment horizontal="right" vertical="top"/>
    </xf>
    <xf numFmtId="0" fontId="6" fillId="0" borderId="0" xfId="0" applyFont="1" applyAlignment="1">
      <alignment horizontal="left" vertical="top"/>
    </xf>
    <xf numFmtId="0" fontId="6" fillId="0" borderId="3" xfId="0" applyFont="1" applyBorder="1" applyAlignment="1">
      <alignment horizontal="right" vertical="center"/>
    </xf>
    <xf numFmtId="0" fontId="6" fillId="0" borderId="4" xfId="0" applyFont="1" applyBorder="1" applyAlignment="1">
      <alignment horizontal="left" vertical="center"/>
    </xf>
    <xf numFmtId="0" fontId="6" fillId="0" borderId="6" xfId="0" applyFont="1" applyBorder="1" applyAlignment="1">
      <alignment horizontal="right" vertical="center"/>
    </xf>
    <xf numFmtId="0" fontId="6" fillId="0" borderId="8" xfId="0" applyFont="1" applyBorder="1" applyAlignment="1">
      <alignment horizontal="right" vertical="center"/>
    </xf>
    <xf numFmtId="0" fontId="6" fillId="0" borderId="9" xfId="0" applyFont="1" applyBorder="1" applyAlignment="1">
      <alignment horizontal="left" vertical="center"/>
    </xf>
    <xf numFmtId="170" fontId="5" fillId="0" borderId="1" xfId="0" applyNumberFormat="1" applyFont="1" applyBorder="1" applyAlignment="1">
      <alignment horizontal="center" vertical="center" wrapText="1"/>
    </xf>
    <xf numFmtId="170" fontId="5" fillId="0" borderId="2" xfId="0" applyNumberFormat="1" applyFont="1" applyBorder="1" applyAlignment="1">
      <alignment horizontal="center" vertical="center" wrapText="1"/>
    </xf>
    <xf numFmtId="169" fontId="5" fillId="0" borderId="13" xfId="0" applyNumberFormat="1" applyFont="1" applyBorder="1" applyAlignment="1">
      <alignment horizontal="center" vertical="center" wrapText="1"/>
    </xf>
    <xf numFmtId="170" fontId="5" fillId="0" borderId="9" xfId="0" applyNumberFormat="1" applyFont="1" applyBorder="1" applyAlignment="1">
      <alignment horizontal="center" vertical="center" wrapText="1"/>
    </xf>
    <xf numFmtId="169" fontId="2" fillId="0" borderId="1" xfId="0" applyNumberFormat="1" applyFont="1" applyBorder="1" applyAlignment="1">
      <alignment horizontal="center" vertical="top"/>
    </xf>
    <xf numFmtId="170" fontId="6" fillId="0" borderId="9" xfId="0" applyNumberFormat="1" applyFont="1" applyBorder="1" applyAlignment="1">
      <alignment horizontal="center" vertical="top"/>
    </xf>
    <xf numFmtId="170" fontId="6" fillId="0" borderId="2" xfId="0" applyNumberFormat="1" applyFont="1" applyBorder="1" applyAlignment="1">
      <alignment horizontal="center" vertical="top"/>
    </xf>
    <xf numFmtId="170" fontId="6" fillId="0" borderId="15" xfId="0" applyNumberFormat="1" applyFont="1" applyBorder="1" applyAlignment="1">
      <alignment horizontal="center" vertical="top"/>
    </xf>
    <xf numFmtId="170" fontId="6" fillId="0" borderId="1" xfId="0" applyNumberFormat="1" applyFont="1" applyBorder="1" applyAlignment="1">
      <alignment horizontal="center" vertical="top"/>
    </xf>
    <xf numFmtId="170" fontId="6" fillId="0" borderId="14" xfId="0" applyNumberFormat="1" applyFont="1" applyBorder="1" applyAlignment="1">
      <alignment horizontal="center" vertical="top"/>
    </xf>
    <xf numFmtId="169" fontId="2" fillId="0" borderId="4" xfId="0" applyNumberFormat="1" applyFont="1" applyBorder="1" applyAlignment="1">
      <alignment horizontal="center" vertical="top"/>
    </xf>
    <xf numFmtId="169" fontId="2" fillId="0" borderId="0" xfId="0" applyNumberFormat="1" applyFont="1" applyAlignment="1">
      <alignment horizontal="center" vertical="top"/>
    </xf>
    <xf numFmtId="170" fontId="6" fillId="0" borderId="0" xfId="0" applyNumberFormat="1" applyFont="1" applyAlignment="1">
      <alignment horizontal="center" vertical="top"/>
    </xf>
    <xf numFmtId="170" fontId="5" fillId="0" borderId="16" xfId="0" applyNumberFormat="1" applyFont="1" applyBorder="1" applyAlignment="1">
      <alignment horizontal="center" vertical="center" wrapText="1"/>
    </xf>
    <xf numFmtId="169" fontId="6" fillId="0" borderId="2" xfId="0" applyNumberFormat="1" applyFont="1" applyBorder="1" applyAlignment="1">
      <alignment horizontal="center" vertical="center" wrapText="1"/>
    </xf>
    <xf numFmtId="170" fontId="6" fillId="0" borderId="3" xfId="0" applyNumberFormat="1" applyFont="1" applyBorder="1" applyAlignment="1">
      <alignment horizontal="right" vertical="top"/>
    </xf>
    <xf numFmtId="169" fontId="6" fillId="0" borderId="14" xfId="0" applyNumberFormat="1" applyFont="1" applyBorder="1" applyAlignment="1">
      <alignment horizontal="center" vertical="center" wrapText="1"/>
    </xf>
    <xf numFmtId="170" fontId="6" fillId="0" borderId="14" xfId="0" applyNumberFormat="1" applyFont="1" applyBorder="1" applyAlignment="1">
      <alignment horizontal="right" vertical="top"/>
    </xf>
    <xf numFmtId="170" fontId="6" fillId="0" borderId="17" xfId="0" applyNumberFormat="1" applyFont="1" applyBorder="1" applyAlignment="1">
      <alignment horizontal="right" vertical="top"/>
    </xf>
    <xf numFmtId="0" fontId="10" fillId="0" borderId="0" xfId="0" applyFont="1">
      <alignment vertical="center"/>
    </xf>
    <xf numFmtId="0" fontId="11" fillId="0" borderId="0" xfId="0" applyFont="1">
      <alignment vertical="center"/>
    </xf>
    <xf numFmtId="168" fontId="11" fillId="0" borderId="0" xfId="0" applyNumberFormat="1" applyFont="1">
      <alignment vertical="center"/>
    </xf>
    <xf numFmtId="0" fontId="12" fillId="0" borderId="1" xfId="0" applyFont="1" applyBorder="1" applyAlignment="1">
      <alignment horizontal="center" vertical="center" wrapText="1"/>
    </xf>
    <xf numFmtId="0" fontId="12" fillId="0" borderId="11" xfId="0" applyFont="1" applyBorder="1" applyAlignment="1">
      <alignment horizontal="left" vertical="center" wrapText="1"/>
    </xf>
    <xf numFmtId="0" fontId="11" fillId="0" borderId="12" xfId="0" applyFont="1" applyBorder="1" applyAlignment="1">
      <alignment horizontal="right" vertical="center"/>
    </xf>
    <xf numFmtId="0" fontId="11" fillId="0" borderId="13" xfId="0" applyFont="1" applyBorder="1" applyAlignment="1">
      <alignment horizontal="left"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168" fontId="11" fillId="0" borderId="1" xfId="0" applyNumberFormat="1" applyFont="1" applyBorder="1" applyAlignment="1">
      <alignment horizontal="center" vertical="top"/>
    </xf>
    <xf numFmtId="0" fontId="11" fillId="0" borderId="12" xfId="0" applyFont="1" applyBorder="1" applyAlignment="1">
      <alignment vertical="top" wrapText="1"/>
    </xf>
    <xf numFmtId="0" fontId="11" fillId="0" borderId="8" xfId="0" applyFont="1" applyBorder="1" applyAlignment="1">
      <alignment horizontal="right" vertical="top"/>
    </xf>
    <xf numFmtId="0" fontId="11" fillId="0" borderId="9" xfId="0" applyFont="1" applyBorder="1" applyAlignment="1">
      <alignment horizontal="left" vertical="top"/>
    </xf>
    <xf numFmtId="0" fontId="11" fillId="0" borderId="12" xfId="0" applyFont="1" applyBorder="1" applyAlignment="1">
      <alignment horizontal="right" vertical="top"/>
    </xf>
    <xf numFmtId="0" fontId="11" fillId="0" borderId="13" xfId="0" applyFont="1" applyBorder="1" applyAlignment="1">
      <alignment horizontal="left" vertical="top"/>
    </xf>
    <xf numFmtId="0" fontId="11" fillId="0" borderId="18" xfId="0" applyFont="1" applyBorder="1" applyAlignment="1">
      <alignment horizontal="right" vertical="center"/>
    </xf>
    <xf numFmtId="0" fontId="11" fillId="0" borderId="20" xfId="0" applyFont="1" applyBorder="1" applyAlignment="1">
      <alignment horizontal="left" vertical="center"/>
    </xf>
    <xf numFmtId="170" fontId="12" fillId="0" borderId="1" xfId="0" applyNumberFormat="1" applyFont="1" applyBorder="1" applyAlignment="1">
      <alignment horizontal="center" vertical="center" wrapText="1"/>
    </xf>
    <xf numFmtId="170" fontId="12" fillId="0" borderId="2" xfId="0" applyNumberFormat="1" applyFont="1" applyBorder="1" applyAlignment="1">
      <alignment horizontal="center" vertical="center" wrapText="1"/>
    </xf>
    <xf numFmtId="169" fontId="12" fillId="0" borderId="13" xfId="0" applyNumberFormat="1" applyFont="1" applyBorder="1" applyAlignment="1">
      <alignment horizontal="center" vertical="center" wrapText="1"/>
    </xf>
    <xf numFmtId="170" fontId="12" fillId="0" borderId="9" xfId="0" applyNumberFormat="1" applyFont="1" applyBorder="1" applyAlignment="1">
      <alignment horizontal="center" vertical="center" wrapText="1"/>
    </xf>
    <xf numFmtId="169" fontId="11" fillId="0" borderId="1" xfId="0" applyNumberFormat="1" applyFont="1" applyBorder="1" applyAlignment="1">
      <alignment horizontal="center" vertical="top"/>
    </xf>
    <xf numFmtId="170" fontId="11" fillId="0" borderId="9" xfId="0" applyNumberFormat="1" applyFont="1" applyBorder="1" applyAlignment="1">
      <alignment horizontal="center" vertical="top"/>
    </xf>
    <xf numFmtId="170" fontId="11" fillId="0" borderId="2" xfId="0" applyNumberFormat="1" applyFont="1" applyBorder="1" applyAlignment="1">
      <alignment horizontal="center" vertical="top"/>
    </xf>
    <xf numFmtId="170" fontId="11" fillId="0" borderId="15" xfId="0" applyNumberFormat="1" applyFont="1" applyBorder="1" applyAlignment="1">
      <alignment horizontal="center" vertical="top"/>
    </xf>
    <xf numFmtId="169" fontId="11" fillId="0" borderId="14" xfId="0" applyNumberFormat="1" applyFont="1" applyBorder="1" applyAlignment="1">
      <alignment horizontal="center" vertical="center" wrapText="1"/>
    </xf>
    <xf numFmtId="170" fontId="11" fillId="0" borderId="14" xfId="0" applyNumberFormat="1" applyFont="1" applyBorder="1" applyAlignment="1">
      <alignment horizontal="center" vertical="center"/>
    </xf>
    <xf numFmtId="169" fontId="11" fillId="0" borderId="17" xfId="0" applyNumberFormat="1" applyFont="1" applyBorder="1" applyAlignment="1">
      <alignment horizontal="center" vertical="center"/>
    </xf>
    <xf numFmtId="0" fontId="11" fillId="0" borderId="3" xfId="0" applyFont="1" applyBorder="1" applyAlignment="1">
      <alignment horizontal="right" vertical="center"/>
    </xf>
    <xf numFmtId="0" fontId="11" fillId="0" borderId="3" xfId="0" applyFont="1" applyBorder="1" applyAlignment="1">
      <alignment horizontal="right" vertical="top"/>
    </xf>
    <xf numFmtId="0" fontId="11" fillId="0" borderId="7" xfId="0" applyFont="1" applyBorder="1" applyAlignment="1">
      <alignment horizontal="left" vertical="top"/>
    </xf>
    <xf numFmtId="0" fontId="11" fillId="0" borderId="4" xfId="0" applyFont="1" applyBorder="1" applyAlignment="1">
      <alignment horizontal="left" vertical="center"/>
    </xf>
    <xf numFmtId="0" fontId="11" fillId="0" borderId="0" xfId="0" applyFont="1" applyAlignment="1">
      <alignment horizontal="right" vertical="center"/>
    </xf>
    <xf numFmtId="0" fontId="11" fillId="0" borderId="0" xfId="0" applyFont="1" applyAlignment="1">
      <alignment horizontal="right" vertical="top"/>
    </xf>
    <xf numFmtId="0" fontId="11" fillId="0" borderId="0" xfId="0" applyFont="1" applyAlignment="1">
      <alignment horizontal="left" vertical="top"/>
    </xf>
    <xf numFmtId="0" fontId="11" fillId="0" borderId="0" xfId="0" applyFont="1" applyAlignment="1">
      <alignment horizontal="left" vertical="center"/>
    </xf>
    <xf numFmtId="169" fontId="11" fillId="0" borderId="2" xfId="0" applyNumberFormat="1" applyFont="1" applyBorder="1" applyAlignment="1">
      <alignment horizontal="center" vertical="center" wrapText="1"/>
    </xf>
    <xf numFmtId="170" fontId="11" fillId="0" borderId="2" xfId="0" applyNumberFormat="1" applyFont="1" applyBorder="1" applyAlignment="1">
      <alignment horizontal="center" vertical="center"/>
    </xf>
    <xf numFmtId="169" fontId="11" fillId="0" borderId="2" xfId="0" applyNumberFormat="1" applyFont="1" applyBorder="1" applyAlignment="1">
      <alignment horizontal="center" vertical="center"/>
    </xf>
    <xf numFmtId="169" fontId="11" fillId="0" borderId="0" xfId="0" applyNumberFormat="1" applyFont="1" applyAlignment="1">
      <alignment horizontal="center" vertical="center" wrapText="1"/>
    </xf>
    <xf numFmtId="170" fontId="11" fillId="0" borderId="0" xfId="0" applyNumberFormat="1" applyFont="1" applyAlignment="1">
      <alignment horizontal="center" vertical="center"/>
    </xf>
    <xf numFmtId="169" fontId="11" fillId="0" borderId="0" xfId="0" applyNumberFormat="1" applyFont="1" applyAlignment="1">
      <alignment horizontal="center" vertical="center"/>
    </xf>
    <xf numFmtId="170" fontId="12" fillId="0" borderId="16" xfId="0" applyNumberFormat="1" applyFont="1" applyBorder="1" applyAlignment="1">
      <alignment horizontal="center" vertical="center" wrapText="1"/>
    </xf>
    <xf numFmtId="0" fontId="11" fillId="0" borderId="6" xfId="0" applyFont="1" applyBorder="1" applyAlignment="1">
      <alignment horizontal="right" vertical="center"/>
    </xf>
    <xf numFmtId="0" fontId="11" fillId="0" borderId="8" xfId="0" applyFont="1" applyBorder="1" applyAlignment="1">
      <alignment horizontal="right" vertical="center"/>
    </xf>
    <xf numFmtId="0" fontId="11" fillId="0" borderId="9" xfId="0" applyFont="1" applyBorder="1" applyAlignment="1">
      <alignment horizontal="left" vertical="center"/>
    </xf>
    <xf numFmtId="170" fontId="11" fillId="0" borderId="3" xfId="0" applyNumberFormat="1" applyFont="1" applyBorder="1" applyAlignment="1">
      <alignment horizontal="right" vertical="top"/>
    </xf>
    <xf numFmtId="170" fontId="11" fillId="0" borderId="14" xfId="0" applyNumberFormat="1" applyFont="1" applyBorder="1" applyAlignment="1">
      <alignment horizontal="right" vertical="center"/>
    </xf>
    <xf numFmtId="169" fontId="11" fillId="0" borderId="14" xfId="0" applyNumberFormat="1" applyFont="1" applyBorder="1" applyAlignment="1">
      <alignment horizontal="center" vertical="center"/>
    </xf>
    <xf numFmtId="170" fontId="12" fillId="0" borderId="1" xfId="0" applyNumberFormat="1" applyFont="1" applyBorder="1" applyAlignment="1">
      <alignment horizontal="center" vertical="center" wrapText="1"/>
    </xf>
    <xf numFmtId="0" fontId="12" fillId="0" borderId="3" xfId="0" applyFont="1" applyBorder="1" applyAlignment="1">
      <alignment horizontal="left" vertical="center" wrapText="1"/>
    </xf>
    <xf numFmtId="0" fontId="12" fillId="0" borderId="10" xfId="0" applyFont="1" applyBorder="1" applyAlignment="1">
      <alignment horizontal="left" vertical="center" wrapText="1"/>
    </xf>
    <xf numFmtId="0" fontId="12" fillId="0" borderId="4" xfId="0" applyFont="1" applyBorder="1" applyAlignment="1">
      <alignment horizontal="left" vertical="center" wrapText="1"/>
    </xf>
    <xf numFmtId="169" fontId="15" fillId="0" borderId="11"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169" fontId="12" fillId="0" borderId="13" xfId="0" applyNumberFormat="1" applyFont="1" applyBorder="1" applyAlignment="1">
      <alignment horizontal="center" vertical="center" wrapText="1"/>
    </xf>
    <xf numFmtId="0" fontId="11" fillId="0" borderId="3" xfId="0" applyFont="1" applyBorder="1" applyAlignment="1">
      <alignment horizontal="right" vertical="center"/>
    </xf>
    <xf numFmtId="0" fontId="11" fillId="0" borderId="10" xfId="0" applyFont="1" applyBorder="1" applyAlignment="1">
      <alignment horizontal="right" vertical="center"/>
    </xf>
    <xf numFmtId="0" fontId="11" fillId="0" borderId="0" xfId="0" applyFont="1" applyAlignment="1">
      <alignment horizontal="center" vertical="top"/>
    </xf>
    <xf numFmtId="170" fontId="11" fillId="0" borderId="0" xfId="0" applyNumberFormat="1" applyFont="1" applyAlignment="1">
      <alignment horizontal="center" vertical="top"/>
    </xf>
    <xf numFmtId="169" fontId="11" fillId="0" borderId="0" xfId="0" applyNumberFormat="1" applyFont="1" applyAlignment="1">
      <alignment horizontal="center" vertical="top"/>
    </xf>
    <xf numFmtId="0" fontId="11" fillId="0" borderId="14" xfId="0" applyFont="1" applyBorder="1" applyAlignment="1">
      <alignment horizontal="right" vertical="center"/>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5" xfId="0" applyFont="1" applyBorder="1" applyAlignment="1">
      <alignment horizontal="center" vertical="center" wrapText="1"/>
    </xf>
    <xf numFmtId="169" fontId="12" fillId="0" borderId="2" xfId="0" applyNumberFormat="1" applyFont="1" applyBorder="1" applyAlignment="1">
      <alignment horizontal="center" vertical="center" wrapText="1"/>
    </xf>
    <xf numFmtId="169" fontId="12" fillId="0" borderId="5" xfId="0" applyNumberFormat="1" applyFont="1" applyBorder="1" applyAlignment="1">
      <alignment horizontal="center" vertical="center" wrapText="1"/>
    </xf>
    <xf numFmtId="169" fontId="13" fillId="0" borderId="2" xfId="0" applyNumberFormat="1" applyFont="1" applyBorder="1" applyAlignment="1">
      <alignment horizontal="center" vertical="center" wrapText="1"/>
    </xf>
    <xf numFmtId="169" fontId="13" fillId="0" borderId="5"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169" fontId="14" fillId="0" borderId="11" xfId="0" applyNumberFormat="1" applyFont="1" applyBorder="1" applyAlignment="1">
      <alignment horizontal="center" vertical="center" wrapText="1"/>
    </xf>
    <xf numFmtId="0" fontId="11" fillId="0" borderId="18" xfId="0" applyFont="1" applyBorder="1" applyAlignment="1">
      <alignment horizontal="right" vertical="center"/>
    </xf>
    <xf numFmtId="0" fontId="11" fillId="0" borderId="19" xfId="0" applyFont="1" applyBorder="1" applyAlignment="1">
      <alignment horizontal="right" vertical="center"/>
    </xf>
    <xf numFmtId="170" fontId="5" fillId="0" borderId="1"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10" xfId="0" applyFont="1" applyBorder="1" applyAlignment="1">
      <alignment horizontal="left" vertical="center" wrapText="1"/>
    </xf>
    <xf numFmtId="0" fontId="5" fillId="0" borderId="4" xfId="0" applyFont="1" applyBorder="1" applyAlignment="1">
      <alignment horizontal="left" vertical="center" wrapText="1"/>
    </xf>
    <xf numFmtId="169" fontId="9" fillId="0" borderId="11" xfId="0" applyNumberFormat="1" applyFont="1" applyBorder="1" applyAlignment="1">
      <alignment horizontal="center" vertical="center" wrapText="1"/>
    </xf>
    <xf numFmtId="169" fontId="5" fillId="0" borderId="11" xfId="0" applyNumberFormat="1" applyFont="1" applyBorder="1" applyAlignment="1">
      <alignment horizontal="center" vertical="center" wrapText="1"/>
    </xf>
    <xf numFmtId="169" fontId="5" fillId="0" borderId="13" xfId="0" applyNumberFormat="1" applyFont="1" applyBorder="1" applyAlignment="1">
      <alignment horizontal="center" vertical="center" wrapText="1"/>
    </xf>
    <xf numFmtId="0" fontId="6" fillId="0" borderId="0" xfId="0" applyFont="1" applyAlignment="1">
      <alignment horizontal="center" vertical="top"/>
    </xf>
    <xf numFmtId="170" fontId="6" fillId="0" borderId="0" xfId="0" applyNumberFormat="1" applyFont="1" applyAlignment="1">
      <alignment horizontal="center" vertical="top"/>
    </xf>
    <xf numFmtId="169" fontId="6" fillId="0" borderId="0" xfId="0" applyNumberFormat="1" applyFont="1" applyAlignment="1">
      <alignment horizontal="center" vertical="top"/>
    </xf>
    <xf numFmtId="0" fontId="6" fillId="0" borderId="3" xfId="0" applyFont="1" applyBorder="1" applyAlignment="1">
      <alignment horizontal="right" vertical="center"/>
    </xf>
    <xf numFmtId="0" fontId="6" fillId="0" borderId="10" xfId="0" applyFont="1" applyBorder="1" applyAlignment="1">
      <alignment horizontal="right" vertical="center"/>
    </xf>
    <xf numFmtId="0" fontId="6" fillId="0" borderId="14" xfId="0" applyFont="1" applyBorder="1" applyAlignment="1">
      <alignment horizontal="righ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169" fontId="5" fillId="0" borderId="2" xfId="0" applyNumberFormat="1" applyFont="1" applyBorder="1" applyAlignment="1">
      <alignment horizontal="center" vertical="center" wrapText="1"/>
    </xf>
    <xf numFmtId="169" fontId="5" fillId="0" borderId="5" xfId="0" applyNumberFormat="1" applyFont="1" applyBorder="1" applyAlignment="1">
      <alignment horizontal="center" vertical="center" wrapText="1"/>
    </xf>
    <xf numFmtId="169" fontId="8" fillId="0" borderId="2" xfId="0" applyNumberFormat="1" applyFont="1" applyBorder="1" applyAlignment="1">
      <alignment horizontal="center" vertical="center" wrapText="1"/>
    </xf>
    <xf numFmtId="169" fontId="8" fillId="0" borderId="5"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W92"/>
  <sheetViews>
    <sheetView tabSelected="1" workbookViewId="0">
      <selection activeCell="B6" sqref="B6"/>
    </sheetView>
  </sheetViews>
  <sheetFormatPr defaultColWidth="9" defaultRowHeight="12.75" customHeight="1"/>
  <cols>
    <col min="1" max="1" width="8.5" style="5" customWidth="1"/>
    <col min="2" max="2" width="36" style="6" customWidth="1"/>
    <col min="3" max="3" width="3.8984375" style="7" customWidth="1"/>
    <col min="4" max="4" width="7" style="8" customWidth="1"/>
    <col min="5" max="5" width="3.5" style="5" customWidth="1"/>
    <col min="6" max="6" width="3.796875" style="5" customWidth="1"/>
    <col min="7" max="7" width="4" style="5" customWidth="1"/>
    <col min="8" max="8" width="4.59765625" style="5" customWidth="1"/>
    <col min="9" max="9" width="6.5" style="9" customWidth="1"/>
    <col min="10" max="11" width="6.59765625" style="10" customWidth="1"/>
    <col min="12" max="12" width="6.09765625" style="9" customWidth="1"/>
    <col min="13" max="257" width="9" style="6" customWidth="1"/>
  </cols>
  <sheetData>
    <row r="2" spans="1:12" s="59" customFormat="1" ht="16.95" customHeight="1">
      <c r="A2" s="121" t="s">
        <v>0</v>
      </c>
      <c r="B2" s="122" t="s">
        <v>1</v>
      </c>
      <c r="C2" s="128" t="s">
        <v>2</v>
      </c>
      <c r="D2" s="129"/>
      <c r="E2" s="128" t="s">
        <v>3</v>
      </c>
      <c r="F2" s="129"/>
      <c r="G2" s="128" t="s">
        <v>4</v>
      </c>
      <c r="H2" s="129"/>
      <c r="I2" s="124" t="s">
        <v>5</v>
      </c>
      <c r="J2" s="108" t="s">
        <v>6</v>
      </c>
      <c r="K2" s="108"/>
      <c r="L2" s="126" t="s">
        <v>7</v>
      </c>
    </row>
    <row r="3" spans="1:12" s="59" customFormat="1" ht="25.95" customHeight="1">
      <c r="A3" s="122"/>
      <c r="B3" s="123"/>
      <c r="C3" s="130"/>
      <c r="D3" s="131"/>
      <c r="E3" s="130"/>
      <c r="F3" s="131"/>
      <c r="G3" s="132"/>
      <c r="H3" s="133"/>
      <c r="I3" s="125"/>
      <c r="J3" s="77" t="s">
        <v>8</v>
      </c>
      <c r="K3" s="77" t="s">
        <v>9</v>
      </c>
      <c r="L3" s="127"/>
    </row>
    <row r="4" spans="1:12" s="60" customFormat="1" ht="108" customHeight="1">
      <c r="A4" s="109" t="s">
        <v>10</v>
      </c>
      <c r="B4" s="110"/>
      <c r="C4" s="110"/>
      <c r="D4" s="110"/>
      <c r="E4" s="110"/>
      <c r="F4" s="110"/>
      <c r="G4" s="110"/>
      <c r="H4" s="111"/>
      <c r="I4" s="112" t="s">
        <v>11</v>
      </c>
      <c r="J4" s="113"/>
      <c r="K4" s="113"/>
      <c r="L4" s="114"/>
    </row>
    <row r="5" spans="1:12" s="60" customFormat="1" ht="13.95" customHeight="1">
      <c r="A5" s="62" t="s">
        <v>12</v>
      </c>
      <c r="B5" s="63" t="s">
        <v>86</v>
      </c>
      <c r="C5" s="64"/>
      <c r="D5" s="65"/>
      <c r="E5" s="66"/>
      <c r="F5" s="67"/>
      <c r="G5" s="66"/>
      <c r="H5" s="67"/>
      <c r="I5" s="78"/>
      <c r="J5" s="79"/>
      <c r="K5" s="77"/>
      <c r="L5" s="78"/>
    </row>
    <row r="6" spans="1:12" s="60" customFormat="1" ht="13.95" customHeight="1">
      <c r="A6" s="68" t="s">
        <v>13</v>
      </c>
      <c r="B6" s="69" t="s">
        <v>14</v>
      </c>
      <c r="C6" s="70">
        <v>19</v>
      </c>
      <c r="D6" s="71" t="s">
        <v>15</v>
      </c>
      <c r="E6" s="72">
        <v>40</v>
      </c>
      <c r="F6" s="73" t="s">
        <v>16</v>
      </c>
      <c r="G6" s="72">
        <f t="shared" ref="G6:G10" si="0">E6*C6</f>
        <v>760</v>
      </c>
      <c r="H6" s="73" t="s">
        <v>17</v>
      </c>
      <c r="I6" s="80">
        <v>25</v>
      </c>
      <c r="J6" s="81">
        <f t="shared" ref="J6:J10" si="1">I6*E6*C6</f>
        <v>19000</v>
      </c>
      <c r="K6" s="82">
        <f t="shared" ref="K6:K10" si="2">J6+C6*20</f>
        <v>19380</v>
      </c>
      <c r="L6" s="80">
        <f t="shared" ref="L6:L10" si="3">C6</f>
        <v>19</v>
      </c>
    </row>
    <row r="7" spans="1:12" s="60" customFormat="1" ht="13.95" customHeight="1">
      <c r="A7" s="62"/>
      <c r="B7" s="63" t="s">
        <v>18</v>
      </c>
      <c r="C7" s="64"/>
      <c r="D7" s="65"/>
      <c r="E7" s="66"/>
      <c r="F7" s="67"/>
      <c r="G7" s="66"/>
      <c r="H7" s="67"/>
      <c r="I7" s="78"/>
      <c r="J7" s="79"/>
      <c r="K7" s="77"/>
      <c r="L7" s="78"/>
    </row>
    <row r="8" spans="1:12" s="60" customFormat="1" ht="13.95" customHeight="1">
      <c r="A8" s="68" t="s">
        <v>13</v>
      </c>
      <c r="B8" s="69" t="s">
        <v>14</v>
      </c>
      <c r="C8" s="70">
        <v>19</v>
      </c>
      <c r="D8" s="71" t="s">
        <v>15</v>
      </c>
      <c r="E8" s="72">
        <v>40</v>
      </c>
      <c r="F8" s="73" t="s">
        <v>16</v>
      </c>
      <c r="G8" s="72">
        <f t="shared" si="0"/>
        <v>760</v>
      </c>
      <c r="H8" s="73" t="s">
        <v>17</v>
      </c>
      <c r="I8" s="80">
        <v>25</v>
      </c>
      <c r="J8" s="81">
        <f t="shared" si="1"/>
        <v>19000</v>
      </c>
      <c r="K8" s="82">
        <f t="shared" si="2"/>
        <v>19380</v>
      </c>
      <c r="L8" s="80">
        <f t="shared" si="3"/>
        <v>19</v>
      </c>
    </row>
    <row r="9" spans="1:12" s="60" customFormat="1" ht="13.95" customHeight="1">
      <c r="A9" s="62"/>
      <c r="B9" s="63" t="s">
        <v>19</v>
      </c>
      <c r="C9" s="64"/>
      <c r="D9" s="65"/>
      <c r="E9" s="66"/>
      <c r="F9" s="67"/>
      <c r="G9" s="66"/>
      <c r="H9" s="67"/>
      <c r="I9" s="78"/>
      <c r="J9" s="79"/>
      <c r="K9" s="77"/>
      <c r="L9" s="78"/>
    </row>
    <row r="10" spans="1:12" s="60" customFormat="1" ht="13.95" customHeight="1">
      <c r="A10" s="68" t="s">
        <v>13</v>
      </c>
      <c r="B10" s="69" t="s">
        <v>14</v>
      </c>
      <c r="C10" s="70">
        <v>19</v>
      </c>
      <c r="D10" s="71" t="s">
        <v>15</v>
      </c>
      <c r="E10" s="72">
        <v>40</v>
      </c>
      <c r="F10" s="73" t="s">
        <v>16</v>
      </c>
      <c r="G10" s="72">
        <f t="shared" si="0"/>
        <v>760</v>
      </c>
      <c r="H10" s="73" t="s">
        <v>17</v>
      </c>
      <c r="I10" s="80">
        <v>25</v>
      </c>
      <c r="J10" s="81">
        <f t="shared" si="1"/>
        <v>19000</v>
      </c>
      <c r="K10" s="82">
        <f t="shared" si="2"/>
        <v>19380</v>
      </c>
      <c r="L10" s="80">
        <f t="shared" si="3"/>
        <v>19</v>
      </c>
    </row>
    <row r="11" spans="1:12" s="60" customFormat="1" ht="13.95" customHeight="1">
      <c r="A11" s="62"/>
      <c r="B11" s="63" t="s">
        <v>20</v>
      </c>
      <c r="C11" s="64"/>
      <c r="D11" s="65"/>
      <c r="E11" s="66"/>
      <c r="F11" s="67"/>
      <c r="G11" s="66"/>
      <c r="H11" s="67"/>
      <c r="I11" s="78"/>
      <c r="J11" s="79"/>
      <c r="K11" s="77"/>
      <c r="L11" s="78"/>
    </row>
    <row r="12" spans="1:12" s="60" customFormat="1" ht="13.95" customHeight="1">
      <c r="A12" s="68" t="s">
        <v>13</v>
      </c>
      <c r="B12" s="69" t="s">
        <v>14</v>
      </c>
      <c r="C12" s="70">
        <v>19</v>
      </c>
      <c r="D12" s="71" t="s">
        <v>15</v>
      </c>
      <c r="E12" s="72">
        <v>40</v>
      </c>
      <c r="F12" s="73" t="s">
        <v>16</v>
      </c>
      <c r="G12" s="72">
        <f t="shared" ref="G12:G16" si="4">E12*C12</f>
        <v>760</v>
      </c>
      <c r="H12" s="73" t="s">
        <v>17</v>
      </c>
      <c r="I12" s="80">
        <v>25</v>
      </c>
      <c r="J12" s="81">
        <f t="shared" ref="J12:J16" si="5">I12*E12*C12</f>
        <v>19000</v>
      </c>
      <c r="K12" s="82">
        <f t="shared" ref="K12:K16" si="6">J12+C12*20</f>
        <v>19380</v>
      </c>
      <c r="L12" s="80">
        <f t="shared" ref="L12:L16" si="7">C12</f>
        <v>19</v>
      </c>
    </row>
    <row r="13" spans="1:12" s="60" customFormat="1" ht="13.95" customHeight="1">
      <c r="A13" s="62"/>
      <c r="B13" s="63" t="s">
        <v>21</v>
      </c>
      <c r="C13" s="64"/>
      <c r="D13" s="65"/>
      <c r="E13" s="66"/>
      <c r="F13" s="67"/>
      <c r="G13" s="66"/>
      <c r="H13" s="67"/>
      <c r="I13" s="78"/>
      <c r="J13" s="79"/>
      <c r="K13" s="77"/>
      <c r="L13" s="78"/>
    </row>
    <row r="14" spans="1:12" s="60" customFormat="1" ht="13.95" customHeight="1">
      <c r="A14" s="68" t="s">
        <v>13</v>
      </c>
      <c r="B14" s="69" t="s">
        <v>14</v>
      </c>
      <c r="C14" s="70">
        <v>19</v>
      </c>
      <c r="D14" s="71" t="s">
        <v>15</v>
      </c>
      <c r="E14" s="72">
        <v>40</v>
      </c>
      <c r="F14" s="73" t="s">
        <v>16</v>
      </c>
      <c r="G14" s="72">
        <f t="shared" si="4"/>
        <v>760</v>
      </c>
      <c r="H14" s="73" t="s">
        <v>17</v>
      </c>
      <c r="I14" s="80">
        <v>25</v>
      </c>
      <c r="J14" s="81">
        <f t="shared" si="5"/>
        <v>19000</v>
      </c>
      <c r="K14" s="82">
        <f t="shared" si="6"/>
        <v>19380</v>
      </c>
      <c r="L14" s="80">
        <f t="shared" si="7"/>
        <v>19</v>
      </c>
    </row>
    <row r="15" spans="1:12" s="60" customFormat="1" ht="13.95" customHeight="1">
      <c r="A15" s="62"/>
      <c r="B15" s="63" t="s">
        <v>22</v>
      </c>
      <c r="C15" s="64"/>
      <c r="D15" s="65"/>
      <c r="E15" s="66"/>
      <c r="F15" s="67"/>
      <c r="G15" s="66"/>
      <c r="H15" s="67"/>
      <c r="I15" s="78"/>
      <c r="J15" s="79"/>
      <c r="K15" s="77"/>
      <c r="L15" s="78"/>
    </row>
    <row r="16" spans="1:12" s="60" customFormat="1" ht="13.95" customHeight="1">
      <c r="A16" s="68" t="s">
        <v>13</v>
      </c>
      <c r="B16" s="69" t="s">
        <v>14</v>
      </c>
      <c r="C16" s="70">
        <v>19</v>
      </c>
      <c r="D16" s="71" t="s">
        <v>15</v>
      </c>
      <c r="E16" s="72">
        <v>40</v>
      </c>
      <c r="F16" s="73" t="s">
        <v>16</v>
      </c>
      <c r="G16" s="72">
        <f t="shared" si="4"/>
        <v>760</v>
      </c>
      <c r="H16" s="73" t="s">
        <v>17</v>
      </c>
      <c r="I16" s="80">
        <v>25</v>
      </c>
      <c r="J16" s="81">
        <f t="shared" si="5"/>
        <v>19000</v>
      </c>
      <c r="K16" s="82">
        <f t="shared" si="6"/>
        <v>19380</v>
      </c>
      <c r="L16" s="80">
        <f t="shared" si="7"/>
        <v>19</v>
      </c>
    </row>
    <row r="17" spans="1:12" s="60" customFormat="1" ht="13.95" customHeight="1">
      <c r="A17" s="62"/>
      <c r="B17" s="63" t="s">
        <v>23</v>
      </c>
      <c r="C17" s="64"/>
      <c r="D17" s="65"/>
      <c r="E17" s="66"/>
      <c r="F17" s="67"/>
      <c r="G17" s="66"/>
      <c r="H17" s="67"/>
      <c r="I17" s="78"/>
      <c r="J17" s="79"/>
      <c r="K17" s="77"/>
      <c r="L17" s="78"/>
    </row>
    <row r="18" spans="1:12" s="60" customFormat="1" ht="13.95" customHeight="1">
      <c r="A18" s="68" t="s">
        <v>13</v>
      </c>
      <c r="B18" s="69" t="s">
        <v>14</v>
      </c>
      <c r="C18" s="70">
        <v>19</v>
      </c>
      <c r="D18" s="71" t="s">
        <v>15</v>
      </c>
      <c r="E18" s="72">
        <v>40</v>
      </c>
      <c r="F18" s="73" t="s">
        <v>16</v>
      </c>
      <c r="G18" s="72">
        <f t="shared" ref="G18:G20" si="8">E18*C18</f>
        <v>760</v>
      </c>
      <c r="H18" s="73" t="s">
        <v>17</v>
      </c>
      <c r="I18" s="80">
        <v>25</v>
      </c>
      <c r="J18" s="81">
        <f t="shared" ref="J18:J20" si="9">I18*E18*C18</f>
        <v>19000</v>
      </c>
      <c r="K18" s="82">
        <f t="shared" ref="K18:K20" si="10">J18+C18*20</f>
        <v>19380</v>
      </c>
      <c r="L18" s="80">
        <f t="shared" ref="L18:L20" si="11">C18</f>
        <v>19</v>
      </c>
    </row>
    <row r="19" spans="1:12" s="60" customFormat="1" ht="13.95" customHeight="1">
      <c r="A19" s="62"/>
      <c r="B19" s="63" t="s">
        <v>24</v>
      </c>
      <c r="C19" s="64"/>
      <c r="D19" s="65"/>
      <c r="E19" s="66"/>
      <c r="F19" s="67"/>
      <c r="G19" s="66"/>
      <c r="H19" s="67"/>
      <c r="I19" s="78"/>
      <c r="J19" s="79"/>
      <c r="K19" s="77"/>
      <c r="L19" s="78"/>
    </row>
    <row r="20" spans="1:12" s="60" customFormat="1" ht="13.95" customHeight="1">
      <c r="A20" s="68" t="s">
        <v>13</v>
      </c>
      <c r="B20" s="69" t="s">
        <v>14</v>
      </c>
      <c r="C20" s="70">
        <v>19</v>
      </c>
      <c r="D20" s="71" t="s">
        <v>15</v>
      </c>
      <c r="E20" s="72">
        <v>40</v>
      </c>
      <c r="F20" s="73" t="s">
        <v>16</v>
      </c>
      <c r="G20" s="72">
        <f t="shared" si="8"/>
        <v>760</v>
      </c>
      <c r="H20" s="73" t="s">
        <v>17</v>
      </c>
      <c r="I20" s="80">
        <v>25</v>
      </c>
      <c r="J20" s="81">
        <f t="shared" si="9"/>
        <v>19000</v>
      </c>
      <c r="K20" s="82">
        <f t="shared" si="10"/>
        <v>19380</v>
      </c>
      <c r="L20" s="80">
        <f t="shared" si="11"/>
        <v>19</v>
      </c>
    </row>
    <row r="21" spans="1:12" s="60" customFormat="1" ht="13.95" customHeight="1">
      <c r="A21" s="62"/>
      <c r="B21" s="63" t="s">
        <v>25</v>
      </c>
      <c r="C21" s="64"/>
      <c r="D21" s="65"/>
      <c r="E21" s="66"/>
      <c r="F21" s="67"/>
      <c r="G21" s="66"/>
      <c r="H21" s="67"/>
      <c r="I21" s="78"/>
      <c r="J21" s="79"/>
      <c r="K21" s="77"/>
      <c r="L21" s="78"/>
    </row>
    <row r="22" spans="1:12" s="60" customFormat="1" ht="13.95" customHeight="1">
      <c r="A22" s="68" t="s">
        <v>13</v>
      </c>
      <c r="B22" s="69" t="s">
        <v>14</v>
      </c>
      <c r="C22" s="70">
        <v>19</v>
      </c>
      <c r="D22" s="71" t="s">
        <v>15</v>
      </c>
      <c r="E22" s="72">
        <v>40</v>
      </c>
      <c r="F22" s="73" t="s">
        <v>16</v>
      </c>
      <c r="G22" s="72">
        <f t="shared" ref="G22:G26" si="12">E22*C22</f>
        <v>760</v>
      </c>
      <c r="H22" s="73" t="s">
        <v>17</v>
      </c>
      <c r="I22" s="80">
        <v>25</v>
      </c>
      <c r="J22" s="81">
        <f t="shared" ref="J22:J26" si="13">I22*E22*C22</f>
        <v>19000</v>
      </c>
      <c r="K22" s="82">
        <f t="shared" ref="K22:K26" si="14">J22+C22*20</f>
        <v>19380</v>
      </c>
      <c r="L22" s="80">
        <f t="shared" ref="L22:L26" si="15">C22</f>
        <v>19</v>
      </c>
    </row>
    <row r="23" spans="1:12" s="60" customFormat="1" ht="13.95" customHeight="1">
      <c r="A23" s="62"/>
      <c r="B23" s="63" t="s">
        <v>26</v>
      </c>
      <c r="C23" s="64"/>
      <c r="D23" s="65"/>
      <c r="E23" s="66"/>
      <c r="F23" s="67"/>
      <c r="G23" s="66"/>
      <c r="H23" s="67"/>
      <c r="I23" s="78"/>
      <c r="J23" s="79"/>
      <c r="K23" s="77"/>
      <c r="L23" s="78"/>
    </row>
    <row r="24" spans="1:12" s="60" customFormat="1" ht="13.95" customHeight="1">
      <c r="A24" s="68" t="s">
        <v>13</v>
      </c>
      <c r="B24" s="69" t="s">
        <v>14</v>
      </c>
      <c r="C24" s="70">
        <v>19</v>
      </c>
      <c r="D24" s="71" t="s">
        <v>15</v>
      </c>
      <c r="E24" s="72">
        <v>40</v>
      </c>
      <c r="F24" s="73" t="s">
        <v>16</v>
      </c>
      <c r="G24" s="72">
        <f t="shared" si="12"/>
        <v>760</v>
      </c>
      <c r="H24" s="73" t="s">
        <v>17</v>
      </c>
      <c r="I24" s="80">
        <v>25</v>
      </c>
      <c r="J24" s="81">
        <f t="shared" si="13"/>
        <v>19000</v>
      </c>
      <c r="K24" s="82">
        <f t="shared" si="14"/>
        <v>19380</v>
      </c>
      <c r="L24" s="80">
        <f t="shared" si="15"/>
        <v>19</v>
      </c>
    </row>
    <row r="25" spans="1:12" s="60" customFormat="1" ht="13.95" customHeight="1">
      <c r="A25" s="62"/>
      <c r="B25" s="63" t="s">
        <v>27</v>
      </c>
      <c r="C25" s="64"/>
      <c r="D25" s="65"/>
      <c r="E25" s="66"/>
      <c r="F25" s="67"/>
      <c r="G25" s="66"/>
      <c r="H25" s="67"/>
      <c r="I25" s="78"/>
      <c r="J25" s="79"/>
      <c r="K25" s="77"/>
      <c r="L25" s="78"/>
    </row>
    <row r="26" spans="1:12" s="60" customFormat="1" ht="13.95" customHeight="1">
      <c r="A26" s="68" t="s">
        <v>13</v>
      </c>
      <c r="B26" s="69" t="s">
        <v>14</v>
      </c>
      <c r="C26" s="70">
        <v>19</v>
      </c>
      <c r="D26" s="71" t="s">
        <v>15</v>
      </c>
      <c r="E26" s="72">
        <v>40</v>
      </c>
      <c r="F26" s="73" t="s">
        <v>16</v>
      </c>
      <c r="G26" s="72">
        <f t="shared" si="12"/>
        <v>760</v>
      </c>
      <c r="H26" s="73" t="s">
        <v>17</v>
      </c>
      <c r="I26" s="80">
        <v>25</v>
      </c>
      <c r="J26" s="81">
        <f t="shared" si="13"/>
        <v>19000</v>
      </c>
      <c r="K26" s="82">
        <f t="shared" si="14"/>
        <v>19380</v>
      </c>
      <c r="L26" s="80">
        <f t="shared" si="15"/>
        <v>19</v>
      </c>
    </row>
    <row r="27" spans="1:12" s="60" customFormat="1" ht="13.95" customHeight="1">
      <c r="A27" s="62"/>
      <c r="B27" s="63" t="s">
        <v>28</v>
      </c>
      <c r="C27" s="64"/>
      <c r="D27" s="65"/>
      <c r="E27" s="66"/>
      <c r="F27" s="67"/>
      <c r="G27" s="66"/>
      <c r="H27" s="67"/>
      <c r="I27" s="78"/>
      <c r="J27" s="79"/>
      <c r="K27" s="77"/>
      <c r="L27" s="78"/>
    </row>
    <row r="28" spans="1:12" s="60" customFormat="1" ht="13.95" customHeight="1">
      <c r="A28" s="68" t="s">
        <v>13</v>
      </c>
      <c r="B28" s="69" t="s">
        <v>14</v>
      </c>
      <c r="C28" s="70">
        <v>19</v>
      </c>
      <c r="D28" s="71" t="s">
        <v>15</v>
      </c>
      <c r="E28" s="72">
        <v>40</v>
      </c>
      <c r="F28" s="73" t="s">
        <v>16</v>
      </c>
      <c r="G28" s="72">
        <f t="shared" ref="G28:G32" si="16">E28*C28</f>
        <v>760</v>
      </c>
      <c r="H28" s="73" t="s">
        <v>17</v>
      </c>
      <c r="I28" s="80">
        <v>25</v>
      </c>
      <c r="J28" s="81">
        <f t="shared" ref="J28:J32" si="17">I28*E28*C28</f>
        <v>19000</v>
      </c>
      <c r="K28" s="82">
        <f t="shared" ref="K28:K32" si="18">J28+C28*20</f>
        <v>19380</v>
      </c>
      <c r="L28" s="80">
        <f t="shared" ref="L28:L32" si="19">C28</f>
        <v>19</v>
      </c>
    </row>
    <row r="29" spans="1:12" s="60" customFormat="1" ht="13.95" customHeight="1">
      <c r="A29" s="62"/>
      <c r="B29" s="63" t="s">
        <v>29</v>
      </c>
      <c r="C29" s="64"/>
      <c r="D29" s="65"/>
      <c r="E29" s="66"/>
      <c r="F29" s="67"/>
      <c r="G29" s="66"/>
      <c r="H29" s="67"/>
      <c r="I29" s="78"/>
      <c r="J29" s="79"/>
      <c r="K29" s="77"/>
      <c r="L29" s="78"/>
    </row>
    <row r="30" spans="1:12" s="60" customFormat="1" ht="13.95" customHeight="1">
      <c r="A30" s="68" t="s">
        <v>13</v>
      </c>
      <c r="B30" s="69" t="s">
        <v>30</v>
      </c>
      <c r="C30" s="70">
        <v>19</v>
      </c>
      <c r="D30" s="71" t="s">
        <v>15</v>
      </c>
      <c r="E30" s="72">
        <v>40</v>
      </c>
      <c r="F30" s="73" t="s">
        <v>16</v>
      </c>
      <c r="G30" s="72">
        <f t="shared" si="16"/>
        <v>760</v>
      </c>
      <c r="H30" s="73" t="s">
        <v>17</v>
      </c>
      <c r="I30" s="80">
        <v>25</v>
      </c>
      <c r="J30" s="81">
        <f t="shared" si="17"/>
        <v>19000</v>
      </c>
      <c r="K30" s="82">
        <f t="shared" si="18"/>
        <v>19380</v>
      </c>
      <c r="L30" s="80">
        <f t="shared" si="19"/>
        <v>19</v>
      </c>
    </row>
    <row r="31" spans="1:12" s="60" customFormat="1" ht="13.95" customHeight="1">
      <c r="A31" s="62"/>
      <c r="B31" s="63" t="s">
        <v>31</v>
      </c>
      <c r="C31" s="64"/>
      <c r="D31" s="65"/>
      <c r="E31" s="66"/>
      <c r="F31" s="67"/>
      <c r="G31" s="66"/>
      <c r="H31" s="67"/>
      <c r="I31" s="78"/>
      <c r="J31" s="79"/>
      <c r="K31" s="77"/>
      <c r="L31" s="78"/>
    </row>
    <row r="32" spans="1:12" s="60" customFormat="1" ht="13.95" customHeight="1">
      <c r="A32" s="68" t="s">
        <v>13</v>
      </c>
      <c r="B32" s="69" t="s">
        <v>30</v>
      </c>
      <c r="C32" s="70">
        <v>19</v>
      </c>
      <c r="D32" s="71" t="s">
        <v>15</v>
      </c>
      <c r="E32" s="72">
        <v>40</v>
      </c>
      <c r="F32" s="73" t="s">
        <v>16</v>
      </c>
      <c r="G32" s="72">
        <f t="shared" si="16"/>
        <v>760</v>
      </c>
      <c r="H32" s="73" t="s">
        <v>17</v>
      </c>
      <c r="I32" s="80">
        <v>25</v>
      </c>
      <c r="J32" s="81">
        <f t="shared" si="17"/>
        <v>19000</v>
      </c>
      <c r="K32" s="82">
        <f t="shared" si="18"/>
        <v>19380</v>
      </c>
      <c r="L32" s="80">
        <f t="shared" si="19"/>
        <v>19</v>
      </c>
    </row>
    <row r="33" spans="1:12" s="60" customFormat="1" ht="13.95" customHeight="1">
      <c r="A33" s="62"/>
      <c r="B33" s="63" t="s">
        <v>32</v>
      </c>
      <c r="C33" s="64"/>
      <c r="D33" s="65"/>
      <c r="E33" s="66"/>
      <c r="F33" s="67"/>
      <c r="G33" s="66"/>
      <c r="H33" s="67"/>
      <c r="I33" s="78"/>
      <c r="J33" s="79"/>
      <c r="K33" s="77"/>
      <c r="L33" s="78"/>
    </row>
    <row r="34" spans="1:12" s="60" customFormat="1" ht="13.95" customHeight="1">
      <c r="A34" s="68" t="s">
        <v>13</v>
      </c>
      <c r="B34" s="69" t="s">
        <v>30</v>
      </c>
      <c r="C34" s="70">
        <v>19</v>
      </c>
      <c r="D34" s="71" t="s">
        <v>15</v>
      </c>
      <c r="E34" s="72">
        <v>40</v>
      </c>
      <c r="F34" s="73" t="s">
        <v>16</v>
      </c>
      <c r="G34" s="72">
        <f t="shared" ref="G34:G38" si="20">E34*C34</f>
        <v>760</v>
      </c>
      <c r="H34" s="73" t="s">
        <v>17</v>
      </c>
      <c r="I34" s="80">
        <v>25</v>
      </c>
      <c r="J34" s="81">
        <f t="shared" ref="J34:J38" si="21">I34*E34*C34</f>
        <v>19000</v>
      </c>
      <c r="K34" s="82">
        <f t="shared" ref="K34:K38" si="22">J34+C34*20</f>
        <v>19380</v>
      </c>
      <c r="L34" s="80">
        <f t="shared" ref="L34:L38" si="23">C34</f>
        <v>19</v>
      </c>
    </row>
    <row r="35" spans="1:12" s="60" customFormat="1" ht="13.95" customHeight="1">
      <c r="A35" s="62"/>
      <c r="B35" s="63" t="s">
        <v>33</v>
      </c>
      <c r="C35" s="64"/>
      <c r="D35" s="65"/>
      <c r="E35" s="66"/>
      <c r="F35" s="67"/>
      <c r="G35" s="66"/>
      <c r="H35" s="67"/>
      <c r="I35" s="78"/>
      <c r="J35" s="79"/>
      <c r="K35" s="77"/>
      <c r="L35" s="78"/>
    </row>
    <row r="36" spans="1:12" s="60" customFormat="1" ht="13.95" customHeight="1">
      <c r="A36" s="68" t="s">
        <v>13</v>
      </c>
      <c r="B36" s="69" t="s">
        <v>30</v>
      </c>
      <c r="C36" s="70">
        <v>19</v>
      </c>
      <c r="D36" s="71" t="s">
        <v>15</v>
      </c>
      <c r="E36" s="72">
        <v>40</v>
      </c>
      <c r="F36" s="73" t="s">
        <v>16</v>
      </c>
      <c r="G36" s="72">
        <f t="shared" si="20"/>
        <v>760</v>
      </c>
      <c r="H36" s="73" t="s">
        <v>17</v>
      </c>
      <c r="I36" s="80">
        <v>25</v>
      </c>
      <c r="J36" s="81">
        <f t="shared" si="21"/>
        <v>19000</v>
      </c>
      <c r="K36" s="82">
        <f t="shared" si="22"/>
        <v>19380</v>
      </c>
      <c r="L36" s="80">
        <f t="shared" si="23"/>
        <v>19</v>
      </c>
    </row>
    <row r="37" spans="1:12" s="60" customFormat="1" ht="13.95" customHeight="1">
      <c r="A37" s="62"/>
      <c r="B37" s="63" t="s">
        <v>34</v>
      </c>
      <c r="C37" s="64"/>
      <c r="D37" s="65"/>
      <c r="E37" s="66"/>
      <c r="F37" s="67"/>
      <c r="G37" s="66"/>
      <c r="H37" s="67"/>
      <c r="I37" s="78"/>
      <c r="J37" s="79"/>
      <c r="K37" s="77"/>
      <c r="L37" s="78"/>
    </row>
    <row r="38" spans="1:12" s="60" customFormat="1" ht="13.95" customHeight="1">
      <c r="A38" s="68" t="s">
        <v>13</v>
      </c>
      <c r="B38" s="69" t="s">
        <v>30</v>
      </c>
      <c r="C38" s="70">
        <v>19</v>
      </c>
      <c r="D38" s="71" t="s">
        <v>15</v>
      </c>
      <c r="E38" s="72">
        <v>40</v>
      </c>
      <c r="F38" s="73" t="s">
        <v>16</v>
      </c>
      <c r="G38" s="72">
        <f t="shared" si="20"/>
        <v>760</v>
      </c>
      <c r="H38" s="73" t="s">
        <v>17</v>
      </c>
      <c r="I38" s="80">
        <v>25</v>
      </c>
      <c r="J38" s="81">
        <f t="shared" si="21"/>
        <v>19000</v>
      </c>
      <c r="K38" s="82">
        <f t="shared" si="22"/>
        <v>19380</v>
      </c>
      <c r="L38" s="80">
        <f t="shared" si="23"/>
        <v>19</v>
      </c>
    </row>
    <row r="39" spans="1:12" s="60" customFormat="1" ht="13.95" customHeight="1">
      <c r="A39" s="62"/>
      <c r="B39" s="63" t="s">
        <v>35</v>
      </c>
      <c r="C39" s="64"/>
      <c r="D39" s="65"/>
      <c r="E39" s="66"/>
      <c r="F39" s="67"/>
      <c r="G39" s="66"/>
      <c r="H39" s="67"/>
      <c r="I39" s="78"/>
      <c r="J39" s="79"/>
      <c r="K39" s="77"/>
      <c r="L39" s="78"/>
    </row>
    <row r="40" spans="1:12" s="60" customFormat="1" ht="13.95" customHeight="1">
      <c r="A40" s="68" t="s">
        <v>13</v>
      </c>
      <c r="B40" s="69" t="s">
        <v>30</v>
      </c>
      <c r="C40" s="70">
        <v>19</v>
      </c>
      <c r="D40" s="71" t="s">
        <v>15</v>
      </c>
      <c r="E40" s="72">
        <v>40</v>
      </c>
      <c r="F40" s="73" t="s">
        <v>16</v>
      </c>
      <c r="G40" s="72">
        <f>E40*C40</f>
        <v>760</v>
      </c>
      <c r="H40" s="73" t="s">
        <v>17</v>
      </c>
      <c r="I40" s="80">
        <v>25</v>
      </c>
      <c r="J40" s="81">
        <f>I40*E40*C40</f>
        <v>19000</v>
      </c>
      <c r="K40" s="83">
        <f>J40+C40*20</f>
        <v>19380</v>
      </c>
      <c r="L40" s="80">
        <f>C40</f>
        <v>19</v>
      </c>
    </row>
    <row r="41" spans="1:12" s="61" customFormat="1" ht="13.05" hidden="1" customHeight="1">
      <c r="A41" s="115" t="s">
        <v>36</v>
      </c>
      <c r="B41" s="116"/>
      <c r="C41" s="88">
        <f>SUM(C6:C40)</f>
        <v>342</v>
      </c>
      <c r="D41" s="89" t="s">
        <v>15</v>
      </c>
      <c r="E41" s="87"/>
      <c r="F41" s="90"/>
      <c r="G41" s="88">
        <f>SUM(G6:G40)</f>
        <v>13680</v>
      </c>
      <c r="H41" s="90"/>
      <c r="I41" s="95"/>
      <c r="J41" s="96">
        <f>SUM(J6:J40)</f>
        <v>342000</v>
      </c>
      <c r="K41" s="96">
        <f>SUM(K6:K40)</f>
        <v>348840</v>
      </c>
      <c r="L41" s="97">
        <f>SUM(L6:L40)</f>
        <v>342</v>
      </c>
    </row>
    <row r="42" spans="1:12" s="61" customFormat="1" ht="13.05" customHeight="1">
      <c r="A42" s="91"/>
      <c r="B42" s="91"/>
      <c r="C42" s="92"/>
      <c r="D42" s="93"/>
      <c r="E42" s="91"/>
      <c r="F42" s="94"/>
      <c r="G42" s="92"/>
      <c r="H42" s="94"/>
      <c r="I42" s="98"/>
      <c r="J42" s="99"/>
      <c r="K42" s="99"/>
      <c r="L42" s="100"/>
    </row>
    <row r="43" spans="1:12" s="60" customFormat="1" ht="19.95" customHeight="1">
      <c r="A43" s="117" t="s">
        <v>37</v>
      </c>
      <c r="B43" s="117"/>
      <c r="C43" s="117"/>
      <c r="D43" s="117"/>
      <c r="E43" s="117"/>
      <c r="F43" s="117"/>
      <c r="G43" s="117"/>
      <c r="H43" s="117"/>
      <c r="I43" s="117"/>
      <c r="J43" s="118"/>
      <c r="K43" s="118"/>
      <c r="L43" s="119"/>
    </row>
    <row r="44" spans="1:12" s="59" customFormat="1" ht="16.95" customHeight="1">
      <c r="A44" s="121" t="s">
        <v>0</v>
      </c>
      <c r="B44" s="122" t="s">
        <v>1</v>
      </c>
      <c r="C44" s="128" t="s">
        <v>2</v>
      </c>
      <c r="D44" s="129"/>
      <c r="E44" s="128" t="s">
        <v>3</v>
      </c>
      <c r="F44" s="129"/>
      <c r="G44" s="128" t="s">
        <v>4</v>
      </c>
      <c r="H44" s="129"/>
      <c r="I44" s="124" t="s">
        <v>5</v>
      </c>
      <c r="J44" s="108" t="s">
        <v>6</v>
      </c>
      <c r="K44" s="108"/>
      <c r="L44" s="126" t="s">
        <v>7</v>
      </c>
    </row>
    <row r="45" spans="1:12" s="59" customFormat="1" ht="25.95" customHeight="1">
      <c r="A45" s="122"/>
      <c r="B45" s="123"/>
      <c r="C45" s="130"/>
      <c r="D45" s="131"/>
      <c r="E45" s="130"/>
      <c r="F45" s="131"/>
      <c r="G45" s="132"/>
      <c r="H45" s="133"/>
      <c r="I45" s="125"/>
      <c r="J45" s="76" t="s">
        <v>8</v>
      </c>
      <c r="K45" s="76" t="s">
        <v>9</v>
      </c>
      <c r="L45" s="127"/>
    </row>
    <row r="46" spans="1:12" s="60" customFormat="1" ht="13.95" customHeight="1">
      <c r="A46" s="62"/>
      <c r="B46" s="63" t="s">
        <v>38</v>
      </c>
      <c r="C46" s="64"/>
      <c r="D46" s="65"/>
      <c r="E46" s="66"/>
      <c r="F46" s="67"/>
      <c r="G46" s="66"/>
      <c r="H46" s="67"/>
      <c r="I46" s="78"/>
      <c r="J46" s="79"/>
      <c r="K46" s="101"/>
      <c r="L46" s="78"/>
    </row>
    <row r="47" spans="1:12" s="60" customFormat="1" ht="13.95" customHeight="1">
      <c r="A47" s="68" t="s">
        <v>13</v>
      </c>
      <c r="B47" s="69" t="s">
        <v>14</v>
      </c>
      <c r="C47" s="70">
        <v>13</v>
      </c>
      <c r="D47" s="71" t="s">
        <v>15</v>
      </c>
      <c r="E47" s="72">
        <v>40</v>
      </c>
      <c r="F47" s="73" t="s">
        <v>16</v>
      </c>
      <c r="G47" s="72">
        <f t="shared" ref="G47:G52" si="24">E47*C47</f>
        <v>520</v>
      </c>
      <c r="H47" s="73" t="s">
        <v>17</v>
      </c>
      <c r="I47" s="80">
        <v>25</v>
      </c>
      <c r="J47" s="81">
        <f t="shared" ref="J47:J52" si="25">I47*E47*C47</f>
        <v>13000</v>
      </c>
      <c r="K47" s="82">
        <f t="shared" ref="K47:K52" si="26">J47+C47*20</f>
        <v>13260</v>
      </c>
      <c r="L47" s="80">
        <f t="shared" ref="L47:L52" si="27">C47</f>
        <v>13</v>
      </c>
    </row>
    <row r="48" spans="1:12" s="60" customFormat="1" ht="13.95" customHeight="1">
      <c r="A48" s="68" t="s">
        <v>13</v>
      </c>
      <c r="B48" s="69" t="s">
        <v>30</v>
      </c>
      <c r="C48" s="70">
        <v>6</v>
      </c>
      <c r="D48" s="71" t="s">
        <v>15</v>
      </c>
      <c r="E48" s="72">
        <v>40</v>
      </c>
      <c r="F48" s="73" t="s">
        <v>16</v>
      </c>
      <c r="G48" s="72">
        <f t="shared" si="24"/>
        <v>240</v>
      </c>
      <c r="H48" s="73" t="s">
        <v>17</v>
      </c>
      <c r="I48" s="80">
        <v>25</v>
      </c>
      <c r="J48" s="81">
        <f t="shared" si="25"/>
        <v>6000</v>
      </c>
      <c r="K48" s="82">
        <f t="shared" si="26"/>
        <v>6120</v>
      </c>
      <c r="L48" s="80">
        <f t="shared" si="27"/>
        <v>6</v>
      </c>
    </row>
    <row r="49" spans="1:12" s="60" customFormat="1" ht="13.95" customHeight="1">
      <c r="A49" s="62"/>
      <c r="B49" s="63" t="s">
        <v>39</v>
      </c>
      <c r="C49" s="64"/>
      <c r="D49" s="65"/>
      <c r="E49" s="66"/>
      <c r="F49" s="67"/>
      <c r="G49" s="66"/>
      <c r="H49" s="67"/>
      <c r="I49" s="78"/>
      <c r="J49" s="79"/>
      <c r="K49" s="77"/>
      <c r="L49" s="78"/>
    </row>
    <row r="50" spans="1:12" s="60" customFormat="1" ht="13.95" customHeight="1">
      <c r="A50" s="68" t="s">
        <v>13</v>
      </c>
      <c r="B50" s="69" t="s">
        <v>40</v>
      </c>
      <c r="C50" s="70">
        <v>19</v>
      </c>
      <c r="D50" s="71" t="s">
        <v>15</v>
      </c>
      <c r="E50" s="72">
        <v>40</v>
      </c>
      <c r="F50" s="73" t="s">
        <v>16</v>
      </c>
      <c r="G50" s="72">
        <f t="shared" si="24"/>
        <v>760</v>
      </c>
      <c r="H50" s="73" t="s">
        <v>17</v>
      </c>
      <c r="I50" s="80">
        <v>25</v>
      </c>
      <c r="J50" s="81">
        <f t="shared" si="25"/>
        <v>19000</v>
      </c>
      <c r="K50" s="82">
        <f t="shared" si="26"/>
        <v>19380</v>
      </c>
      <c r="L50" s="80">
        <f t="shared" si="27"/>
        <v>19</v>
      </c>
    </row>
    <row r="51" spans="1:12" s="60" customFormat="1" ht="13.95" customHeight="1">
      <c r="A51" s="62"/>
      <c r="B51" s="63" t="s">
        <v>41</v>
      </c>
      <c r="C51" s="64"/>
      <c r="D51" s="65"/>
      <c r="E51" s="66"/>
      <c r="F51" s="67"/>
      <c r="G51" s="66"/>
      <c r="H51" s="67"/>
      <c r="I51" s="78"/>
      <c r="J51" s="79"/>
      <c r="K51" s="77"/>
      <c r="L51" s="78"/>
    </row>
    <row r="52" spans="1:12" s="60" customFormat="1" ht="13.95" customHeight="1">
      <c r="A52" s="68" t="s">
        <v>13</v>
      </c>
      <c r="B52" s="69" t="s">
        <v>42</v>
      </c>
      <c r="C52" s="70">
        <v>19</v>
      </c>
      <c r="D52" s="71" t="s">
        <v>15</v>
      </c>
      <c r="E52" s="72">
        <v>40</v>
      </c>
      <c r="F52" s="73" t="s">
        <v>16</v>
      </c>
      <c r="G52" s="72">
        <f t="shared" si="24"/>
        <v>760</v>
      </c>
      <c r="H52" s="73" t="s">
        <v>17</v>
      </c>
      <c r="I52" s="80">
        <v>25</v>
      </c>
      <c r="J52" s="81">
        <f t="shared" si="25"/>
        <v>19000</v>
      </c>
      <c r="K52" s="82">
        <f t="shared" si="26"/>
        <v>19380</v>
      </c>
      <c r="L52" s="80">
        <f t="shared" si="27"/>
        <v>19</v>
      </c>
    </row>
    <row r="53" spans="1:12" s="60" customFormat="1" ht="13.95" customHeight="1">
      <c r="A53" s="62"/>
      <c r="B53" s="63" t="s">
        <v>43</v>
      </c>
      <c r="C53" s="64"/>
      <c r="D53" s="65"/>
      <c r="E53" s="66"/>
      <c r="F53" s="67"/>
      <c r="G53" s="66"/>
      <c r="H53" s="67"/>
      <c r="I53" s="78"/>
      <c r="J53" s="79"/>
      <c r="K53" s="77"/>
      <c r="L53" s="78"/>
    </row>
    <row r="54" spans="1:12" s="60" customFormat="1" ht="13.95" customHeight="1">
      <c r="A54" s="68" t="s">
        <v>13</v>
      </c>
      <c r="B54" s="69" t="s">
        <v>42</v>
      </c>
      <c r="C54" s="70">
        <v>16</v>
      </c>
      <c r="D54" s="71" t="s">
        <v>15</v>
      </c>
      <c r="E54" s="72">
        <v>40</v>
      </c>
      <c r="F54" s="73" t="s">
        <v>16</v>
      </c>
      <c r="G54" s="72">
        <f>E54*C54</f>
        <v>640</v>
      </c>
      <c r="H54" s="73" t="s">
        <v>17</v>
      </c>
      <c r="I54" s="80">
        <v>25</v>
      </c>
      <c r="J54" s="81">
        <f>I54*E54*C54</f>
        <v>16000</v>
      </c>
      <c r="K54" s="82">
        <f>J54+C54*20</f>
        <v>16320</v>
      </c>
      <c r="L54" s="80">
        <f>C54</f>
        <v>16</v>
      </c>
    </row>
    <row r="55" spans="1:12" s="60" customFormat="1" ht="13.95" customHeight="1">
      <c r="A55" s="68" t="s">
        <v>13</v>
      </c>
      <c r="B55" s="69" t="s">
        <v>40</v>
      </c>
      <c r="C55" s="70">
        <v>3</v>
      </c>
      <c r="D55" s="71" t="s">
        <v>15</v>
      </c>
      <c r="E55" s="72">
        <v>40</v>
      </c>
      <c r="F55" s="73" t="s">
        <v>16</v>
      </c>
      <c r="G55" s="72">
        <f>E55*C55</f>
        <v>120</v>
      </c>
      <c r="H55" s="73" t="s">
        <v>17</v>
      </c>
      <c r="I55" s="80">
        <v>25</v>
      </c>
      <c r="J55" s="81">
        <f>I55*E55*C55</f>
        <v>3000</v>
      </c>
      <c r="K55" s="82">
        <f>J55+C55*20</f>
        <v>3060</v>
      </c>
      <c r="L55" s="80">
        <f>C55</f>
        <v>3</v>
      </c>
    </row>
    <row r="56" spans="1:12" s="60" customFormat="1" ht="13.95" customHeight="1">
      <c r="A56" s="62"/>
      <c r="B56" s="63" t="s">
        <v>44</v>
      </c>
      <c r="C56" s="64"/>
      <c r="D56" s="65"/>
      <c r="E56" s="66"/>
      <c r="F56" s="67"/>
      <c r="G56" s="66"/>
      <c r="H56" s="67"/>
      <c r="I56" s="78"/>
      <c r="J56" s="79"/>
      <c r="K56" s="77"/>
      <c r="L56" s="78"/>
    </row>
    <row r="57" spans="1:12" s="60" customFormat="1" ht="13.95" customHeight="1">
      <c r="A57" s="68" t="s">
        <v>13</v>
      </c>
      <c r="B57" s="69" t="s">
        <v>45</v>
      </c>
      <c r="C57" s="70">
        <v>15</v>
      </c>
      <c r="D57" s="71" t="s">
        <v>15</v>
      </c>
      <c r="E57" s="72">
        <v>50</v>
      </c>
      <c r="F57" s="73" t="s">
        <v>16</v>
      </c>
      <c r="G57" s="72">
        <f>E57*C57</f>
        <v>750</v>
      </c>
      <c r="H57" s="73" t="s">
        <v>17</v>
      </c>
      <c r="I57" s="80">
        <v>20</v>
      </c>
      <c r="J57" s="81">
        <f>I57*E57*C57</f>
        <v>15000</v>
      </c>
      <c r="K57" s="82">
        <f>J57+C57*45</f>
        <v>15675</v>
      </c>
      <c r="L57" s="80">
        <f>C57</f>
        <v>15</v>
      </c>
    </row>
    <row r="58" spans="1:12" s="60" customFormat="1" ht="13.95" customHeight="1">
      <c r="A58" s="68" t="s">
        <v>13</v>
      </c>
      <c r="B58" s="69" t="s">
        <v>40</v>
      </c>
      <c r="C58" s="70">
        <v>3</v>
      </c>
      <c r="D58" s="71" t="s">
        <v>15</v>
      </c>
      <c r="E58" s="72">
        <v>40</v>
      </c>
      <c r="F58" s="73" t="s">
        <v>16</v>
      </c>
      <c r="G58" s="72">
        <f>E58*C58</f>
        <v>120</v>
      </c>
      <c r="H58" s="73" t="s">
        <v>17</v>
      </c>
      <c r="I58" s="80">
        <v>25</v>
      </c>
      <c r="J58" s="81">
        <f>I58*E58*C58</f>
        <v>3000</v>
      </c>
      <c r="K58" s="82">
        <f>J58+C58*20</f>
        <v>3060</v>
      </c>
      <c r="L58" s="80">
        <f>C58</f>
        <v>3</v>
      </c>
    </row>
    <row r="59" spans="1:12" s="60" customFormat="1" ht="13.95" customHeight="1">
      <c r="A59" s="62"/>
      <c r="B59" s="63" t="s">
        <v>46</v>
      </c>
      <c r="C59" s="64"/>
      <c r="D59" s="65"/>
      <c r="E59" s="66"/>
      <c r="F59" s="67"/>
      <c r="G59" s="66"/>
      <c r="H59" s="67"/>
      <c r="I59" s="78"/>
      <c r="J59" s="79"/>
      <c r="K59" s="77"/>
      <c r="L59" s="78"/>
    </row>
    <row r="60" spans="1:12" s="60" customFormat="1" ht="13.95" customHeight="1">
      <c r="A60" s="68" t="s">
        <v>13</v>
      </c>
      <c r="B60" s="69" t="s">
        <v>14</v>
      </c>
      <c r="C60" s="70">
        <v>19</v>
      </c>
      <c r="D60" s="71" t="s">
        <v>15</v>
      </c>
      <c r="E60" s="72">
        <v>40</v>
      </c>
      <c r="F60" s="73" t="s">
        <v>16</v>
      </c>
      <c r="G60" s="72">
        <f t="shared" ref="G60:G62" si="28">E60*C60</f>
        <v>760</v>
      </c>
      <c r="H60" s="73" t="s">
        <v>17</v>
      </c>
      <c r="I60" s="80">
        <v>25</v>
      </c>
      <c r="J60" s="81">
        <f t="shared" ref="J60:J62" si="29">I60*E60*C60</f>
        <v>19000</v>
      </c>
      <c r="K60" s="82">
        <f t="shared" ref="K60:K62" si="30">J60+C60*20</f>
        <v>19380</v>
      </c>
      <c r="L60" s="80">
        <f t="shared" ref="L60:L62" si="31">C60</f>
        <v>19</v>
      </c>
    </row>
    <row r="61" spans="1:12" s="60" customFormat="1" ht="13.95" customHeight="1">
      <c r="A61" s="62"/>
      <c r="B61" s="63" t="s">
        <v>47</v>
      </c>
      <c r="C61" s="64"/>
      <c r="D61" s="65"/>
      <c r="E61" s="66"/>
      <c r="F61" s="67"/>
      <c r="G61" s="66"/>
      <c r="H61" s="67"/>
      <c r="I61" s="78"/>
      <c r="J61" s="79"/>
      <c r="K61" s="77"/>
      <c r="L61" s="78"/>
    </row>
    <row r="62" spans="1:12" s="60" customFormat="1" ht="13.95" customHeight="1">
      <c r="A62" s="68" t="s">
        <v>13</v>
      </c>
      <c r="B62" s="69" t="s">
        <v>14</v>
      </c>
      <c r="C62" s="70">
        <v>19</v>
      </c>
      <c r="D62" s="71" t="s">
        <v>15</v>
      </c>
      <c r="E62" s="72">
        <v>40</v>
      </c>
      <c r="F62" s="73" t="s">
        <v>16</v>
      </c>
      <c r="G62" s="72">
        <f t="shared" si="28"/>
        <v>760</v>
      </c>
      <c r="H62" s="73" t="s">
        <v>17</v>
      </c>
      <c r="I62" s="80">
        <v>25</v>
      </c>
      <c r="J62" s="81">
        <f t="shared" si="29"/>
        <v>19000</v>
      </c>
      <c r="K62" s="82">
        <f t="shared" si="30"/>
        <v>19380</v>
      </c>
      <c r="L62" s="80">
        <f t="shared" si="31"/>
        <v>19</v>
      </c>
    </row>
    <row r="63" spans="1:12" s="60" customFormat="1" ht="13.95" customHeight="1">
      <c r="A63" s="62"/>
      <c r="B63" s="63" t="s">
        <v>48</v>
      </c>
      <c r="C63" s="64"/>
      <c r="D63" s="65"/>
      <c r="E63" s="66"/>
      <c r="F63" s="67"/>
      <c r="G63" s="66"/>
      <c r="H63" s="67"/>
      <c r="I63" s="78"/>
      <c r="J63" s="79"/>
      <c r="K63" s="77"/>
      <c r="L63" s="78"/>
    </row>
    <row r="64" spans="1:12" s="60" customFormat="1" ht="13.95" customHeight="1">
      <c r="A64" s="68" t="s">
        <v>13</v>
      </c>
      <c r="B64" s="69" t="s">
        <v>14</v>
      </c>
      <c r="C64" s="70">
        <v>19</v>
      </c>
      <c r="D64" s="71" t="s">
        <v>15</v>
      </c>
      <c r="E64" s="72">
        <v>40</v>
      </c>
      <c r="F64" s="73" t="s">
        <v>16</v>
      </c>
      <c r="G64" s="72">
        <f>E64*C64</f>
        <v>760</v>
      </c>
      <c r="H64" s="73" t="s">
        <v>17</v>
      </c>
      <c r="I64" s="80">
        <v>25</v>
      </c>
      <c r="J64" s="81">
        <f>I64*E64*C64</f>
        <v>19000</v>
      </c>
      <c r="K64" s="82">
        <f>J64+C64*20</f>
        <v>19380</v>
      </c>
      <c r="L64" s="80">
        <f>C64</f>
        <v>19</v>
      </c>
    </row>
    <row r="65" spans="1:12" s="61" customFormat="1" ht="13.05" hidden="1" customHeight="1">
      <c r="A65" s="115" t="s">
        <v>36</v>
      </c>
      <c r="B65" s="116"/>
      <c r="C65" s="88">
        <f>SUM(C47:C64)</f>
        <v>151</v>
      </c>
      <c r="D65" s="89" t="s">
        <v>15</v>
      </c>
      <c r="E65" s="87"/>
      <c r="F65" s="90"/>
      <c r="G65" s="102"/>
      <c r="H65" s="90"/>
      <c r="I65" s="95"/>
      <c r="J65" s="105">
        <f t="shared" ref="J65:L65" si="32">SUM(J47:J64)</f>
        <v>151000</v>
      </c>
      <c r="K65" s="105">
        <f t="shared" si="32"/>
        <v>154395</v>
      </c>
      <c r="L65" s="105">
        <f t="shared" si="32"/>
        <v>151</v>
      </c>
    </row>
    <row r="66" spans="1:12" s="61" customFormat="1" ht="18" customHeight="1">
      <c r="A66" s="120" t="s">
        <v>36</v>
      </c>
      <c r="B66" s="120"/>
      <c r="C66" s="103">
        <f>C65+C41</f>
        <v>493</v>
      </c>
      <c r="D66" s="104" t="s">
        <v>15</v>
      </c>
      <c r="E66" s="64"/>
      <c r="F66" s="65"/>
      <c r="G66" s="64"/>
      <c r="H66" s="65"/>
      <c r="I66" s="84"/>
      <c r="J66" s="106">
        <f t="shared" ref="J66:L66" si="33">J65+J41</f>
        <v>493000</v>
      </c>
      <c r="K66" s="106">
        <f t="shared" si="33"/>
        <v>503235</v>
      </c>
      <c r="L66" s="107">
        <f t="shared" si="33"/>
        <v>493</v>
      </c>
    </row>
    <row r="91" spans="1:12" s="60" customFormat="1" ht="19.95" customHeight="1">
      <c r="A91" s="117" t="s">
        <v>49</v>
      </c>
      <c r="B91" s="117"/>
      <c r="C91" s="117"/>
      <c r="D91" s="117"/>
      <c r="E91" s="117"/>
      <c r="F91" s="117"/>
      <c r="G91" s="117"/>
      <c r="H91" s="117"/>
      <c r="I91" s="117"/>
      <c r="J91" s="118"/>
      <c r="K91" s="118"/>
      <c r="L91" s="119"/>
    </row>
    <row r="92" spans="1:12" ht="16.95" customHeight="1"/>
  </sheetData>
  <mergeCells count="23">
    <mergeCell ref="J44:K44"/>
    <mergeCell ref="A65:B65"/>
    <mergeCell ref="A66:B66"/>
    <mergeCell ref="A91:L91"/>
    <mergeCell ref="A2:A3"/>
    <mergeCell ref="A44:A45"/>
    <mergeCell ref="B2:B3"/>
    <mergeCell ref="B44:B45"/>
    <mergeCell ref="I2:I3"/>
    <mergeCell ref="I44:I45"/>
    <mergeCell ref="L2:L3"/>
    <mergeCell ref="L44:L45"/>
    <mergeCell ref="C44:D45"/>
    <mergeCell ref="E44:F45"/>
    <mergeCell ref="G44:H45"/>
    <mergeCell ref="C2:D3"/>
    <mergeCell ref="J2:K2"/>
    <mergeCell ref="A4:H4"/>
    <mergeCell ref="I4:L4"/>
    <mergeCell ref="A41:B41"/>
    <mergeCell ref="A43:L43"/>
    <mergeCell ref="E2:F3"/>
    <mergeCell ref="G2:H3"/>
  </mergeCells>
  <pageMargins left="0.432639" right="7.8472E-2" top="0.39305600000000002" bottom="0.21249999999999999" header="0.19652800000000001" footer="0.23611099999999999"/>
  <pageSetup paperSize="9" scale="95" orientation="portrait" useFirstPageNumber="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56"/>
  <sheetViews>
    <sheetView workbookViewId="0">
      <selection activeCell="A3" sqref="A3:H3"/>
    </sheetView>
  </sheetViews>
  <sheetFormatPr defaultColWidth="9" defaultRowHeight="12.75" customHeight="1"/>
  <cols>
    <col min="1" max="1" width="8.5" style="5" customWidth="1"/>
    <col min="2" max="2" width="36" style="6" customWidth="1"/>
    <col min="3" max="3" width="3.8984375" style="7" customWidth="1"/>
    <col min="4" max="4" width="7" style="8" customWidth="1"/>
    <col min="5" max="5" width="3.5" style="5" customWidth="1"/>
    <col min="6" max="6" width="3.796875" style="5" customWidth="1"/>
    <col min="7" max="7" width="4" style="5" customWidth="1"/>
    <col min="8" max="8" width="4.59765625" style="5" customWidth="1"/>
    <col min="9" max="9" width="6.5" style="9" customWidth="1"/>
    <col min="10" max="11" width="6.59765625" style="10" customWidth="1"/>
    <col min="12" max="12" width="6.09765625" style="9" customWidth="1"/>
    <col min="13" max="257" width="9" style="6" customWidth="1"/>
  </cols>
  <sheetData>
    <row r="1" spans="1:12" s="59" customFormat="1" ht="16.95" customHeight="1">
      <c r="A1" s="121" t="s">
        <v>0</v>
      </c>
      <c r="B1" s="122" t="s">
        <v>1</v>
      </c>
      <c r="C1" s="128" t="s">
        <v>2</v>
      </c>
      <c r="D1" s="129"/>
      <c r="E1" s="128" t="s">
        <v>3</v>
      </c>
      <c r="F1" s="129"/>
      <c r="G1" s="128" t="s">
        <v>4</v>
      </c>
      <c r="H1" s="129"/>
      <c r="I1" s="124" t="s">
        <v>5</v>
      </c>
      <c r="J1" s="108" t="s">
        <v>6</v>
      </c>
      <c r="K1" s="108"/>
      <c r="L1" s="126" t="s">
        <v>7</v>
      </c>
    </row>
    <row r="2" spans="1:12" s="59" customFormat="1" ht="25.95" customHeight="1">
      <c r="A2" s="122"/>
      <c r="B2" s="123"/>
      <c r="C2" s="130"/>
      <c r="D2" s="131"/>
      <c r="E2" s="130"/>
      <c r="F2" s="131"/>
      <c r="G2" s="132"/>
      <c r="H2" s="133"/>
      <c r="I2" s="125"/>
      <c r="J2" s="77" t="s">
        <v>8</v>
      </c>
      <c r="K2" s="77" t="s">
        <v>9</v>
      </c>
      <c r="L2" s="127"/>
    </row>
    <row r="3" spans="1:12" s="60" customFormat="1" ht="85.95" customHeight="1">
      <c r="A3" s="109" t="s">
        <v>50</v>
      </c>
      <c r="B3" s="110"/>
      <c r="C3" s="110"/>
      <c r="D3" s="110"/>
      <c r="E3" s="110"/>
      <c r="F3" s="110"/>
      <c r="G3" s="110"/>
      <c r="H3" s="111"/>
      <c r="I3" s="134" t="s">
        <v>51</v>
      </c>
      <c r="J3" s="113"/>
      <c r="K3" s="113"/>
      <c r="L3" s="114"/>
    </row>
    <row r="4" spans="1:12" s="60" customFormat="1" ht="18" customHeight="1">
      <c r="A4" s="62"/>
      <c r="B4" s="63" t="s">
        <v>52</v>
      </c>
      <c r="C4" s="64"/>
      <c r="D4" s="65"/>
      <c r="E4" s="66"/>
      <c r="F4" s="67"/>
      <c r="G4" s="66"/>
      <c r="H4" s="67"/>
      <c r="I4" s="78"/>
      <c r="J4" s="79"/>
      <c r="K4" s="77"/>
      <c r="L4" s="78"/>
    </row>
    <row r="5" spans="1:12" s="60" customFormat="1" ht="18" customHeight="1">
      <c r="A5" s="68" t="s">
        <v>53</v>
      </c>
      <c r="B5" s="69" t="s">
        <v>54</v>
      </c>
      <c r="C5" s="70">
        <v>19</v>
      </c>
      <c r="D5" s="71" t="s">
        <v>15</v>
      </c>
      <c r="E5" s="72">
        <v>40</v>
      </c>
      <c r="F5" s="73" t="s">
        <v>16</v>
      </c>
      <c r="G5" s="72">
        <f t="shared" ref="G5:G9" si="0">E5*C5</f>
        <v>760</v>
      </c>
      <c r="H5" s="73" t="s">
        <v>17</v>
      </c>
      <c r="I5" s="80">
        <v>25</v>
      </c>
      <c r="J5" s="81">
        <f t="shared" ref="J5:J9" si="1">I5*E5*C5</f>
        <v>19000</v>
      </c>
      <c r="K5" s="82">
        <f>J5+C5*20</f>
        <v>19380</v>
      </c>
      <c r="L5" s="80">
        <f t="shared" ref="L5:L9" si="2">C5</f>
        <v>19</v>
      </c>
    </row>
    <row r="6" spans="1:12" s="60" customFormat="1" ht="18" customHeight="1">
      <c r="A6" s="62"/>
      <c r="B6" s="63" t="s">
        <v>55</v>
      </c>
      <c r="C6" s="64"/>
      <c r="D6" s="65"/>
      <c r="E6" s="66"/>
      <c r="F6" s="67"/>
      <c r="G6" s="66"/>
      <c r="H6" s="67"/>
      <c r="I6" s="78"/>
      <c r="J6" s="79"/>
      <c r="K6" s="77"/>
      <c r="L6" s="78"/>
    </row>
    <row r="7" spans="1:12" s="60" customFormat="1" ht="18" customHeight="1">
      <c r="A7" s="68" t="s">
        <v>53</v>
      </c>
      <c r="B7" s="69" t="s">
        <v>54</v>
      </c>
      <c r="C7" s="70">
        <v>17</v>
      </c>
      <c r="D7" s="71" t="s">
        <v>15</v>
      </c>
      <c r="E7" s="72">
        <v>40</v>
      </c>
      <c r="F7" s="73" t="s">
        <v>16</v>
      </c>
      <c r="G7" s="72">
        <f t="shared" si="0"/>
        <v>680</v>
      </c>
      <c r="H7" s="73" t="s">
        <v>17</v>
      </c>
      <c r="I7" s="80">
        <v>25</v>
      </c>
      <c r="J7" s="81">
        <f t="shared" si="1"/>
        <v>17000</v>
      </c>
      <c r="K7" s="82">
        <f>J7+C7*20</f>
        <v>17340</v>
      </c>
      <c r="L7" s="80">
        <f t="shared" si="2"/>
        <v>17</v>
      </c>
    </row>
    <row r="8" spans="1:12" s="60" customFormat="1" ht="18" customHeight="1">
      <c r="A8" s="68" t="s">
        <v>53</v>
      </c>
      <c r="B8" s="69" t="s">
        <v>56</v>
      </c>
      <c r="C8" s="70">
        <v>1</v>
      </c>
      <c r="D8" s="71" t="s">
        <v>57</v>
      </c>
      <c r="E8" s="72">
        <v>50</v>
      </c>
      <c r="F8" s="73" t="s">
        <v>16</v>
      </c>
      <c r="G8" s="72">
        <f t="shared" si="0"/>
        <v>50</v>
      </c>
      <c r="H8" s="73" t="s">
        <v>17</v>
      </c>
      <c r="I8" s="80">
        <v>20</v>
      </c>
      <c r="J8" s="81">
        <f t="shared" si="1"/>
        <v>1000</v>
      </c>
      <c r="K8" s="83">
        <f>J8+45</f>
        <v>1045</v>
      </c>
      <c r="L8" s="80">
        <f t="shared" si="2"/>
        <v>1</v>
      </c>
    </row>
    <row r="9" spans="1:12" s="60" customFormat="1" ht="18" customHeight="1">
      <c r="A9" s="68" t="s">
        <v>53</v>
      </c>
      <c r="B9" s="69" t="s">
        <v>56</v>
      </c>
      <c r="C9" s="70">
        <v>1</v>
      </c>
      <c r="D9" s="71" t="s">
        <v>57</v>
      </c>
      <c r="E9" s="72">
        <v>25</v>
      </c>
      <c r="F9" s="73" t="s">
        <v>16</v>
      </c>
      <c r="G9" s="72">
        <f t="shared" si="0"/>
        <v>25</v>
      </c>
      <c r="H9" s="73" t="s">
        <v>17</v>
      </c>
      <c r="I9" s="80">
        <v>20</v>
      </c>
      <c r="J9" s="81">
        <f t="shared" si="1"/>
        <v>500</v>
      </c>
      <c r="K9" s="83">
        <f>J9+45</f>
        <v>545</v>
      </c>
      <c r="L9" s="80">
        <f t="shared" si="2"/>
        <v>1</v>
      </c>
    </row>
    <row r="10" spans="1:12" s="61" customFormat="1" ht="18" customHeight="1">
      <c r="A10" s="135" t="s">
        <v>36</v>
      </c>
      <c r="B10" s="136"/>
      <c r="C10" s="74">
        <f>SUM(C5:C9)</f>
        <v>38</v>
      </c>
      <c r="D10" s="75" t="s">
        <v>15</v>
      </c>
      <c r="E10" s="74"/>
      <c r="F10" s="75"/>
      <c r="G10" s="74">
        <f t="shared" ref="G10:L10" si="3">SUM(G5:G9)</f>
        <v>1515</v>
      </c>
      <c r="H10" s="65" t="s">
        <v>17</v>
      </c>
      <c r="I10" s="84"/>
      <c r="J10" s="85">
        <f t="shared" si="3"/>
        <v>37500</v>
      </c>
      <c r="K10" s="85">
        <f t="shared" si="3"/>
        <v>38310</v>
      </c>
      <c r="L10" s="86">
        <f t="shared" si="3"/>
        <v>38</v>
      </c>
    </row>
    <row r="11" spans="1:12" ht="16.05" customHeight="1"/>
    <row r="12" spans="1:12" ht="16.05" customHeight="1"/>
    <row r="13" spans="1:12" ht="16.05" customHeight="1"/>
    <row r="14" spans="1:12" ht="16.05" customHeight="1"/>
    <row r="15" spans="1:12" ht="16.05" customHeight="1"/>
    <row r="16" spans="1:12" ht="16.05" customHeight="1"/>
    <row r="17" ht="16.05" customHeight="1"/>
    <row r="18" ht="16.05" customHeight="1"/>
    <row r="19" ht="16.05" customHeight="1"/>
    <row r="20" ht="16.05" customHeight="1"/>
    <row r="21" ht="16.05" customHeight="1"/>
    <row r="22" ht="16.05" customHeight="1"/>
    <row r="23" ht="16.05" customHeight="1"/>
    <row r="24" ht="16.05" customHeight="1"/>
    <row r="25" ht="16.05" customHeight="1"/>
    <row r="26" ht="16.05" customHeight="1"/>
    <row r="27" ht="16.05" customHeight="1"/>
    <row r="28" ht="16.05" customHeight="1"/>
    <row r="29" ht="16.05" customHeight="1"/>
    <row r="30" ht="16.05" customHeight="1"/>
    <row r="31" ht="16.05" customHeight="1"/>
    <row r="32" ht="16.05" customHeight="1"/>
    <row r="33" ht="16.05" customHeight="1"/>
    <row r="34" ht="16.05" customHeight="1"/>
    <row r="35" ht="16.05" customHeight="1"/>
    <row r="36" ht="16.05" customHeight="1"/>
    <row r="37" ht="16.05" customHeight="1"/>
    <row r="38" ht="16.05" customHeight="1"/>
    <row r="39" ht="16.05" customHeight="1"/>
    <row r="40" ht="16.05" customHeight="1"/>
    <row r="41" ht="16.05" customHeight="1"/>
    <row r="42" ht="16.05" customHeight="1"/>
    <row r="43" ht="16.05" customHeight="1"/>
    <row r="44" ht="16.05" customHeight="1"/>
    <row r="45" ht="16.05" customHeight="1"/>
    <row r="46" ht="16.05" customHeight="1"/>
    <row r="47" ht="16.05" customHeight="1"/>
    <row r="48" ht="16.05" customHeight="1"/>
    <row r="49" ht="16.05" customHeight="1"/>
    <row r="50" ht="16.05" customHeight="1"/>
    <row r="51" ht="16.05" customHeight="1"/>
    <row r="52" ht="16.05" customHeight="1"/>
    <row r="53" ht="16.05" customHeight="1"/>
    <row r="54" ht="16.05" customHeight="1"/>
    <row r="55" ht="16.05" customHeight="1"/>
    <row r="56" ht="16.05" customHeight="1"/>
  </sheetData>
  <mergeCells count="11">
    <mergeCell ref="J1:K1"/>
    <mergeCell ref="A3:H3"/>
    <mergeCell ref="I3:L3"/>
    <mergeCell ref="A10:B10"/>
    <mergeCell ref="A1:A2"/>
    <mergeCell ref="B1:B2"/>
    <mergeCell ref="I1:I2"/>
    <mergeCell ref="L1:L2"/>
    <mergeCell ref="C1:D2"/>
    <mergeCell ref="E1:F2"/>
    <mergeCell ref="G1:H2"/>
  </mergeCells>
  <pageMargins left="0.432639" right="7.8472E-2" top="0.39305600000000002" bottom="0.21249999999999999" header="0.19652800000000001" footer="0.23611099999999999"/>
  <pageSetup paperSize="9" scale="95" orientation="portrait" useFirstPageNumber="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W60"/>
  <sheetViews>
    <sheetView workbookViewId="0">
      <selection activeCell="B62" sqref="B62"/>
    </sheetView>
  </sheetViews>
  <sheetFormatPr defaultColWidth="9" defaultRowHeight="12.75" customHeight="1"/>
  <cols>
    <col min="1" max="1" width="8.5" style="5" customWidth="1"/>
    <col min="2" max="2" width="36" style="6" customWidth="1"/>
    <col min="3" max="3" width="3.8984375" style="7" customWidth="1"/>
    <col min="4" max="4" width="7" style="8" customWidth="1"/>
    <col min="5" max="5" width="3.5" style="5" customWidth="1"/>
    <col min="6" max="6" width="3.796875" style="5" customWidth="1"/>
    <col min="7" max="7" width="4" style="5" customWidth="1"/>
    <col min="8" max="8" width="4.59765625" style="5" customWidth="1"/>
    <col min="9" max="9" width="6.5" style="9" customWidth="1"/>
    <col min="10" max="11" width="6.59765625" style="10" customWidth="1"/>
    <col min="12" max="12" width="6.09765625" style="9" customWidth="1"/>
    <col min="13" max="257" width="9" style="6" customWidth="1"/>
  </cols>
  <sheetData>
    <row r="1" spans="1:12" s="1" customFormat="1" ht="16.95" customHeight="1">
      <c r="A1" s="150" t="s">
        <v>0</v>
      </c>
      <c r="B1" s="151" t="s">
        <v>1</v>
      </c>
      <c r="C1" s="157" t="s">
        <v>2</v>
      </c>
      <c r="D1" s="158"/>
      <c r="E1" s="157" t="s">
        <v>3</v>
      </c>
      <c r="F1" s="158"/>
      <c r="G1" s="157" t="s">
        <v>4</v>
      </c>
      <c r="H1" s="158"/>
      <c r="I1" s="153" t="s">
        <v>5</v>
      </c>
      <c r="J1" s="137"/>
      <c r="K1" s="137"/>
      <c r="L1" s="155" t="s">
        <v>7</v>
      </c>
    </row>
    <row r="2" spans="1:12" s="1" customFormat="1" ht="25.95" customHeight="1">
      <c r="A2" s="151"/>
      <c r="B2" s="152"/>
      <c r="C2" s="159"/>
      <c r="D2" s="160"/>
      <c r="E2" s="159"/>
      <c r="F2" s="160"/>
      <c r="G2" s="161"/>
      <c r="H2" s="162"/>
      <c r="I2" s="154"/>
      <c r="J2" s="41" t="s">
        <v>8</v>
      </c>
      <c r="K2" s="41" t="s">
        <v>9</v>
      </c>
      <c r="L2" s="156"/>
    </row>
    <row r="3" spans="1:12" s="2" customFormat="1" ht="153" customHeight="1">
      <c r="A3" s="138" t="s">
        <v>58</v>
      </c>
      <c r="B3" s="139"/>
      <c r="C3" s="139"/>
      <c r="D3" s="139"/>
      <c r="E3" s="139"/>
      <c r="F3" s="139"/>
      <c r="G3" s="139"/>
      <c r="H3" s="140"/>
      <c r="I3" s="141" t="s">
        <v>59</v>
      </c>
      <c r="J3" s="142"/>
      <c r="K3" s="142"/>
      <c r="L3" s="143"/>
    </row>
    <row r="4" spans="1:12" s="2" customFormat="1" ht="13.95" customHeight="1">
      <c r="A4" s="11"/>
      <c r="B4" s="12" t="s">
        <v>60</v>
      </c>
      <c r="C4" s="13"/>
      <c r="D4" s="14"/>
      <c r="E4" s="15"/>
      <c r="F4" s="16"/>
      <c r="G4" s="15"/>
      <c r="H4" s="16"/>
      <c r="I4" s="42"/>
      <c r="J4" s="43"/>
      <c r="K4" s="41"/>
      <c r="L4" s="42"/>
    </row>
    <row r="5" spans="1:12" s="2" customFormat="1" ht="13.95" customHeight="1">
      <c r="A5" s="17" t="s">
        <v>13</v>
      </c>
      <c r="B5" s="18" t="s">
        <v>14</v>
      </c>
      <c r="C5" s="19">
        <v>19</v>
      </c>
      <c r="D5" s="20" t="s">
        <v>15</v>
      </c>
      <c r="E5" s="21">
        <v>40</v>
      </c>
      <c r="F5" s="22" t="s">
        <v>16</v>
      </c>
      <c r="G5" s="21">
        <f t="shared" ref="G5:G9" si="0">E5*C5</f>
        <v>760</v>
      </c>
      <c r="H5" s="22" t="s">
        <v>17</v>
      </c>
      <c r="I5" s="44">
        <v>25</v>
      </c>
      <c r="J5" s="45">
        <f t="shared" ref="J5:J9" si="1">I5*E5*C5</f>
        <v>19000</v>
      </c>
      <c r="K5" s="46">
        <f t="shared" ref="K5:K9" si="2">J5+C5*20</f>
        <v>19380</v>
      </c>
      <c r="L5" s="44">
        <f t="shared" ref="L5:L9" si="3">C5</f>
        <v>19</v>
      </c>
    </row>
    <row r="6" spans="1:12" s="2" customFormat="1" ht="13.95" customHeight="1">
      <c r="A6" s="11"/>
      <c r="B6" s="12" t="s">
        <v>61</v>
      </c>
      <c r="C6" s="13"/>
      <c r="D6" s="14"/>
      <c r="E6" s="15"/>
      <c r="F6" s="16"/>
      <c r="G6" s="15"/>
      <c r="H6" s="16"/>
      <c r="I6" s="42"/>
      <c r="J6" s="43"/>
      <c r="K6" s="41"/>
      <c r="L6" s="42"/>
    </row>
    <row r="7" spans="1:12" s="2" customFormat="1" ht="13.95" customHeight="1">
      <c r="A7" s="17" t="s">
        <v>13</v>
      </c>
      <c r="B7" s="18" t="s">
        <v>14</v>
      </c>
      <c r="C7" s="19">
        <v>19</v>
      </c>
      <c r="D7" s="20" t="s">
        <v>15</v>
      </c>
      <c r="E7" s="21">
        <v>40</v>
      </c>
      <c r="F7" s="22" t="s">
        <v>16</v>
      </c>
      <c r="G7" s="21">
        <f t="shared" si="0"/>
        <v>760</v>
      </c>
      <c r="H7" s="22" t="s">
        <v>17</v>
      </c>
      <c r="I7" s="44">
        <v>25</v>
      </c>
      <c r="J7" s="45">
        <f t="shared" si="1"/>
        <v>19000</v>
      </c>
      <c r="K7" s="46">
        <f t="shared" si="2"/>
        <v>19380</v>
      </c>
      <c r="L7" s="44">
        <f t="shared" si="3"/>
        <v>19</v>
      </c>
    </row>
    <row r="8" spans="1:12" s="2" customFormat="1" ht="13.95" customHeight="1">
      <c r="A8" s="11"/>
      <c r="B8" s="12" t="s">
        <v>62</v>
      </c>
      <c r="C8" s="13"/>
      <c r="D8" s="14"/>
      <c r="E8" s="15"/>
      <c r="F8" s="16"/>
      <c r="G8" s="15"/>
      <c r="H8" s="16"/>
      <c r="I8" s="42"/>
      <c r="J8" s="43"/>
      <c r="K8" s="41"/>
      <c r="L8" s="42"/>
    </row>
    <row r="9" spans="1:12" s="2" customFormat="1" ht="13.95" customHeight="1">
      <c r="A9" s="17" t="s">
        <v>13</v>
      </c>
      <c r="B9" s="18" t="s">
        <v>14</v>
      </c>
      <c r="C9" s="19">
        <v>19</v>
      </c>
      <c r="D9" s="20" t="s">
        <v>15</v>
      </c>
      <c r="E9" s="21">
        <v>40</v>
      </c>
      <c r="F9" s="22" t="s">
        <v>16</v>
      </c>
      <c r="G9" s="21">
        <f t="shared" si="0"/>
        <v>760</v>
      </c>
      <c r="H9" s="22" t="s">
        <v>17</v>
      </c>
      <c r="I9" s="44">
        <v>25</v>
      </c>
      <c r="J9" s="45">
        <f t="shared" si="1"/>
        <v>19000</v>
      </c>
      <c r="K9" s="46">
        <f t="shared" si="2"/>
        <v>19380</v>
      </c>
      <c r="L9" s="44">
        <f t="shared" si="3"/>
        <v>19</v>
      </c>
    </row>
    <row r="10" spans="1:12" s="2" customFormat="1" ht="13.95" customHeight="1">
      <c r="A10" s="11"/>
      <c r="B10" s="12" t="s">
        <v>63</v>
      </c>
      <c r="C10" s="13"/>
      <c r="D10" s="14"/>
      <c r="E10" s="15"/>
      <c r="F10" s="16"/>
      <c r="G10" s="15"/>
      <c r="H10" s="16"/>
      <c r="I10" s="42"/>
      <c r="J10" s="43"/>
      <c r="K10" s="41"/>
      <c r="L10" s="42"/>
    </row>
    <row r="11" spans="1:12" s="2" customFormat="1" ht="13.95" customHeight="1">
      <c r="A11" s="17" t="s">
        <v>13</v>
      </c>
      <c r="B11" s="18" t="s">
        <v>14</v>
      </c>
      <c r="C11" s="19">
        <v>19</v>
      </c>
      <c r="D11" s="20" t="s">
        <v>15</v>
      </c>
      <c r="E11" s="21">
        <v>40</v>
      </c>
      <c r="F11" s="22" t="s">
        <v>16</v>
      </c>
      <c r="G11" s="21">
        <f t="shared" ref="G11:G15" si="4">E11*C11</f>
        <v>760</v>
      </c>
      <c r="H11" s="22" t="s">
        <v>17</v>
      </c>
      <c r="I11" s="44">
        <v>25</v>
      </c>
      <c r="J11" s="45">
        <f t="shared" ref="J11:J15" si="5">I11*E11*C11</f>
        <v>19000</v>
      </c>
      <c r="K11" s="46">
        <f t="shared" ref="K11:K15" si="6">J11+C11*20</f>
        <v>19380</v>
      </c>
      <c r="L11" s="44">
        <f t="shared" ref="L11:L15" si="7">C11</f>
        <v>19</v>
      </c>
    </row>
    <row r="12" spans="1:12" s="2" customFormat="1" ht="13.95" customHeight="1">
      <c r="A12" s="11"/>
      <c r="B12" s="12" t="s">
        <v>64</v>
      </c>
      <c r="C12" s="13"/>
      <c r="D12" s="14"/>
      <c r="E12" s="15"/>
      <c r="F12" s="16"/>
      <c r="G12" s="15"/>
      <c r="H12" s="16"/>
      <c r="I12" s="42"/>
      <c r="J12" s="43"/>
      <c r="K12" s="41"/>
      <c r="L12" s="42"/>
    </row>
    <row r="13" spans="1:12" s="2" customFormat="1" ht="13.95" customHeight="1">
      <c r="A13" s="17" t="s">
        <v>13</v>
      </c>
      <c r="B13" s="18" t="s">
        <v>14</v>
      </c>
      <c r="C13" s="19">
        <v>16</v>
      </c>
      <c r="D13" s="20" t="s">
        <v>15</v>
      </c>
      <c r="E13" s="21">
        <v>40</v>
      </c>
      <c r="F13" s="22" t="s">
        <v>16</v>
      </c>
      <c r="G13" s="21">
        <f t="shared" si="4"/>
        <v>640</v>
      </c>
      <c r="H13" s="22" t="s">
        <v>17</v>
      </c>
      <c r="I13" s="44">
        <v>25</v>
      </c>
      <c r="J13" s="45">
        <f t="shared" si="5"/>
        <v>16000</v>
      </c>
      <c r="K13" s="46">
        <f t="shared" si="6"/>
        <v>16320</v>
      </c>
      <c r="L13" s="44">
        <f t="shared" si="7"/>
        <v>16</v>
      </c>
    </row>
    <row r="14" spans="1:12" s="2" customFormat="1" ht="13.95" customHeight="1">
      <c r="A14" s="11"/>
      <c r="B14" s="12" t="s">
        <v>65</v>
      </c>
      <c r="C14" s="13"/>
      <c r="D14" s="14"/>
      <c r="E14" s="15"/>
      <c r="F14" s="16"/>
      <c r="G14" s="15"/>
      <c r="H14" s="16"/>
      <c r="I14" s="42"/>
      <c r="J14" s="43"/>
      <c r="K14" s="41"/>
      <c r="L14" s="42"/>
    </row>
    <row r="15" spans="1:12" s="2" customFormat="1" ht="13.95" customHeight="1">
      <c r="A15" s="17" t="s">
        <v>13</v>
      </c>
      <c r="B15" s="18" t="s">
        <v>66</v>
      </c>
      <c r="C15" s="19">
        <v>19</v>
      </c>
      <c r="D15" s="20" t="s">
        <v>15</v>
      </c>
      <c r="E15" s="21">
        <v>40</v>
      </c>
      <c r="F15" s="22" t="s">
        <v>16</v>
      </c>
      <c r="G15" s="21">
        <f t="shared" si="4"/>
        <v>760</v>
      </c>
      <c r="H15" s="22" t="s">
        <v>17</v>
      </c>
      <c r="I15" s="44">
        <v>25</v>
      </c>
      <c r="J15" s="45">
        <f t="shared" si="5"/>
        <v>19000</v>
      </c>
      <c r="K15" s="46">
        <f t="shared" si="6"/>
        <v>19380</v>
      </c>
      <c r="L15" s="44">
        <f t="shared" si="7"/>
        <v>19</v>
      </c>
    </row>
    <row r="16" spans="1:12" s="2" customFormat="1" ht="13.95" customHeight="1">
      <c r="A16" s="11"/>
      <c r="B16" s="12" t="s">
        <v>67</v>
      </c>
      <c r="C16" s="13"/>
      <c r="D16" s="14"/>
      <c r="E16" s="15"/>
      <c r="F16" s="16"/>
      <c r="G16" s="15"/>
      <c r="H16" s="16"/>
      <c r="I16" s="42"/>
      <c r="J16" s="43"/>
      <c r="K16" s="41"/>
      <c r="L16" s="42"/>
    </row>
    <row r="17" spans="1:12" s="2" customFormat="1" ht="13.95" customHeight="1">
      <c r="A17" s="17" t="s">
        <v>13</v>
      </c>
      <c r="B17" s="18" t="s">
        <v>66</v>
      </c>
      <c r="C17" s="19">
        <v>19</v>
      </c>
      <c r="D17" s="20" t="s">
        <v>15</v>
      </c>
      <c r="E17" s="21">
        <v>40</v>
      </c>
      <c r="F17" s="22" t="s">
        <v>16</v>
      </c>
      <c r="G17" s="21">
        <f t="shared" ref="G17:G21" si="8">E17*C17</f>
        <v>760</v>
      </c>
      <c r="H17" s="22" t="s">
        <v>17</v>
      </c>
      <c r="I17" s="44">
        <v>25</v>
      </c>
      <c r="J17" s="45">
        <f t="shared" ref="J17:J21" si="9">I17*E17*C17</f>
        <v>19000</v>
      </c>
      <c r="K17" s="46">
        <f t="shared" ref="K17:K21" si="10">J17+C17*20</f>
        <v>19380</v>
      </c>
      <c r="L17" s="44">
        <f t="shared" ref="L17:L21" si="11">C17</f>
        <v>19</v>
      </c>
    </row>
    <row r="18" spans="1:12" s="2" customFormat="1" ht="13.95" customHeight="1">
      <c r="A18" s="11"/>
      <c r="B18" s="12" t="s">
        <v>68</v>
      </c>
      <c r="C18" s="13"/>
      <c r="D18" s="14"/>
      <c r="E18" s="15"/>
      <c r="F18" s="16"/>
      <c r="G18" s="15"/>
      <c r="H18" s="16"/>
      <c r="I18" s="42"/>
      <c r="J18" s="43"/>
      <c r="K18" s="41"/>
      <c r="L18" s="42"/>
    </row>
    <row r="19" spans="1:12" s="2" customFormat="1" ht="13.95" customHeight="1">
      <c r="A19" s="17" t="s">
        <v>13</v>
      </c>
      <c r="B19" s="18" t="s">
        <v>66</v>
      </c>
      <c r="C19" s="19">
        <v>19</v>
      </c>
      <c r="D19" s="20" t="s">
        <v>15</v>
      </c>
      <c r="E19" s="21">
        <v>40</v>
      </c>
      <c r="F19" s="22" t="s">
        <v>16</v>
      </c>
      <c r="G19" s="21">
        <f t="shared" si="8"/>
        <v>760</v>
      </c>
      <c r="H19" s="22" t="s">
        <v>17</v>
      </c>
      <c r="I19" s="44">
        <v>25</v>
      </c>
      <c r="J19" s="45">
        <f t="shared" si="9"/>
        <v>19000</v>
      </c>
      <c r="K19" s="46">
        <f t="shared" si="10"/>
        <v>19380</v>
      </c>
      <c r="L19" s="44">
        <f t="shared" si="11"/>
        <v>19</v>
      </c>
    </row>
    <row r="20" spans="1:12" s="2" customFormat="1" ht="13.95" customHeight="1">
      <c r="A20" s="11"/>
      <c r="B20" s="12" t="s">
        <v>69</v>
      </c>
      <c r="C20" s="13"/>
      <c r="D20" s="14"/>
      <c r="E20" s="15"/>
      <c r="F20" s="16"/>
      <c r="G20" s="15"/>
      <c r="H20" s="16"/>
      <c r="I20" s="42"/>
      <c r="J20" s="43"/>
      <c r="K20" s="41"/>
      <c r="L20" s="42"/>
    </row>
    <row r="21" spans="1:12" s="2" customFormat="1" ht="13.95" customHeight="1">
      <c r="A21" s="17" t="s">
        <v>13</v>
      </c>
      <c r="B21" s="18" t="s">
        <v>66</v>
      </c>
      <c r="C21" s="19">
        <v>19</v>
      </c>
      <c r="D21" s="20" t="s">
        <v>15</v>
      </c>
      <c r="E21" s="21">
        <v>40</v>
      </c>
      <c r="F21" s="22" t="s">
        <v>16</v>
      </c>
      <c r="G21" s="21">
        <f t="shared" si="8"/>
        <v>760</v>
      </c>
      <c r="H21" s="22" t="s">
        <v>17</v>
      </c>
      <c r="I21" s="44">
        <v>25</v>
      </c>
      <c r="J21" s="45">
        <f t="shared" si="9"/>
        <v>19000</v>
      </c>
      <c r="K21" s="46">
        <f t="shared" si="10"/>
        <v>19380</v>
      </c>
      <c r="L21" s="44">
        <f t="shared" si="11"/>
        <v>19</v>
      </c>
    </row>
    <row r="22" spans="1:12" s="2" customFormat="1" ht="13.95" customHeight="1">
      <c r="A22" s="11"/>
      <c r="B22" s="12" t="s">
        <v>70</v>
      </c>
      <c r="C22" s="13"/>
      <c r="D22" s="14"/>
      <c r="E22" s="15"/>
      <c r="F22" s="16"/>
      <c r="G22" s="15"/>
      <c r="H22" s="16"/>
      <c r="I22" s="42"/>
      <c r="J22" s="43"/>
      <c r="K22" s="41"/>
      <c r="L22" s="42"/>
    </row>
    <row r="23" spans="1:12" s="2" customFormat="1" ht="13.95" customHeight="1">
      <c r="A23" s="17" t="s">
        <v>13</v>
      </c>
      <c r="B23" s="18" t="s">
        <v>66</v>
      </c>
      <c r="C23" s="19">
        <v>19</v>
      </c>
      <c r="D23" s="20" t="s">
        <v>15</v>
      </c>
      <c r="E23" s="21">
        <v>40</v>
      </c>
      <c r="F23" s="22" t="s">
        <v>16</v>
      </c>
      <c r="G23" s="21">
        <f t="shared" ref="G23:G27" si="12">E23*C23</f>
        <v>760</v>
      </c>
      <c r="H23" s="22" t="s">
        <v>17</v>
      </c>
      <c r="I23" s="44">
        <v>25</v>
      </c>
      <c r="J23" s="45">
        <f t="shared" ref="J23:J27" si="13">I23*E23*C23</f>
        <v>19000</v>
      </c>
      <c r="K23" s="46">
        <f t="shared" ref="K23:K27" si="14">J23+C23*20</f>
        <v>19380</v>
      </c>
      <c r="L23" s="44">
        <f t="shared" ref="L23:L27" si="15">C23</f>
        <v>19</v>
      </c>
    </row>
    <row r="24" spans="1:12" s="2" customFormat="1" ht="13.95" customHeight="1">
      <c r="A24" s="11"/>
      <c r="B24" s="12" t="s">
        <v>71</v>
      </c>
      <c r="C24" s="13"/>
      <c r="D24" s="14"/>
      <c r="E24" s="15"/>
      <c r="F24" s="16"/>
      <c r="G24" s="15"/>
      <c r="H24" s="16"/>
      <c r="I24" s="42"/>
      <c r="J24" s="43"/>
      <c r="K24" s="41"/>
      <c r="L24" s="42"/>
    </row>
    <row r="25" spans="1:12" s="2" customFormat="1" ht="13.95" customHeight="1">
      <c r="A25" s="17" t="s">
        <v>13</v>
      </c>
      <c r="B25" s="18" t="s">
        <v>66</v>
      </c>
      <c r="C25" s="19">
        <v>19</v>
      </c>
      <c r="D25" s="20" t="s">
        <v>15</v>
      </c>
      <c r="E25" s="21">
        <v>40</v>
      </c>
      <c r="F25" s="22" t="s">
        <v>16</v>
      </c>
      <c r="G25" s="21">
        <f t="shared" si="12"/>
        <v>760</v>
      </c>
      <c r="H25" s="22" t="s">
        <v>17</v>
      </c>
      <c r="I25" s="44">
        <v>25</v>
      </c>
      <c r="J25" s="45">
        <f t="shared" si="13"/>
        <v>19000</v>
      </c>
      <c r="K25" s="46">
        <f t="shared" si="14"/>
        <v>19380</v>
      </c>
      <c r="L25" s="44">
        <f t="shared" si="15"/>
        <v>19</v>
      </c>
    </row>
    <row r="26" spans="1:12" s="2" customFormat="1" ht="13.95" customHeight="1">
      <c r="A26" s="11"/>
      <c r="B26" s="12" t="s">
        <v>72</v>
      </c>
      <c r="C26" s="13"/>
      <c r="D26" s="14"/>
      <c r="E26" s="15"/>
      <c r="F26" s="16"/>
      <c r="G26" s="15"/>
      <c r="H26" s="16"/>
      <c r="I26" s="42"/>
      <c r="J26" s="43"/>
      <c r="K26" s="41"/>
      <c r="L26" s="42"/>
    </row>
    <row r="27" spans="1:12" s="2" customFormat="1" ht="13.95" customHeight="1">
      <c r="A27" s="17" t="s">
        <v>13</v>
      </c>
      <c r="B27" s="18" t="s">
        <v>66</v>
      </c>
      <c r="C27" s="19">
        <v>19</v>
      </c>
      <c r="D27" s="20" t="s">
        <v>15</v>
      </c>
      <c r="E27" s="21">
        <v>40</v>
      </c>
      <c r="F27" s="22" t="s">
        <v>16</v>
      </c>
      <c r="G27" s="21">
        <f t="shared" si="12"/>
        <v>760</v>
      </c>
      <c r="H27" s="22" t="s">
        <v>17</v>
      </c>
      <c r="I27" s="44">
        <v>25</v>
      </c>
      <c r="J27" s="45">
        <f t="shared" si="13"/>
        <v>19000</v>
      </c>
      <c r="K27" s="46">
        <f t="shared" si="14"/>
        <v>19380</v>
      </c>
      <c r="L27" s="44">
        <f t="shared" si="15"/>
        <v>19</v>
      </c>
    </row>
    <row r="28" spans="1:12" s="2" customFormat="1" ht="13.95" customHeight="1">
      <c r="A28" s="11"/>
      <c r="B28" s="12" t="s">
        <v>73</v>
      </c>
      <c r="C28" s="13"/>
      <c r="D28" s="14"/>
      <c r="E28" s="15"/>
      <c r="F28" s="16"/>
      <c r="G28" s="15"/>
      <c r="H28" s="16"/>
      <c r="I28" s="42"/>
      <c r="J28" s="43"/>
      <c r="K28" s="41"/>
      <c r="L28" s="42"/>
    </row>
    <row r="29" spans="1:12" s="2" customFormat="1" ht="13.95" customHeight="1">
      <c r="A29" s="17" t="s">
        <v>13</v>
      </c>
      <c r="B29" s="18" t="s">
        <v>66</v>
      </c>
      <c r="C29" s="19">
        <v>17</v>
      </c>
      <c r="D29" s="20" t="s">
        <v>15</v>
      </c>
      <c r="E29" s="21">
        <v>40</v>
      </c>
      <c r="F29" s="22" t="s">
        <v>16</v>
      </c>
      <c r="G29" s="21">
        <f t="shared" ref="G29:G33" si="16">E29*C29</f>
        <v>680</v>
      </c>
      <c r="H29" s="22" t="s">
        <v>17</v>
      </c>
      <c r="I29" s="44">
        <v>25</v>
      </c>
      <c r="J29" s="45">
        <f t="shared" ref="J29:J33" si="17">I29*E29*C29</f>
        <v>17000</v>
      </c>
      <c r="K29" s="46">
        <f t="shared" ref="K29:K32" si="18">J29+C29*20</f>
        <v>17340</v>
      </c>
      <c r="L29" s="44">
        <f t="shared" ref="L29:L33" si="19">C29</f>
        <v>17</v>
      </c>
    </row>
    <row r="30" spans="1:12" s="2" customFormat="1" ht="13.95" customHeight="1">
      <c r="A30" s="11"/>
      <c r="B30" s="12" t="s">
        <v>74</v>
      </c>
      <c r="C30" s="13"/>
      <c r="D30" s="14"/>
      <c r="E30" s="15"/>
      <c r="F30" s="16"/>
      <c r="G30" s="15"/>
      <c r="H30" s="16"/>
      <c r="I30" s="42"/>
      <c r="J30" s="43"/>
      <c r="K30" s="41"/>
      <c r="L30" s="42"/>
    </row>
    <row r="31" spans="1:12" s="2" customFormat="1" ht="13.95" customHeight="1">
      <c r="A31" s="23" t="s">
        <v>75</v>
      </c>
      <c r="B31" s="18" t="s">
        <v>54</v>
      </c>
      <c r="C31" s="19">
        <v>9</v>
      </c>
      <c r="D31" s="20" t="s">
        <v>15</v>
      </c>
      <c r="E31" s="21">
        <v>40</v>
      </c>
      <c r="F31" s="22" t="s">
        <v>16</v>
      </c>
      <c r="G31" s="21">
        <f t="shared" si="16"/>
        <v>360</v>
      </c>
      <c r="H31" s="22" t="s">
        <v>17</v>
      </c>
      <c r="I31" s="44">
        <v>25</v>
      </c>
      <c r="J31" s="45">
        <f t="shared" si="17"/>
        <v>9000</v>
      </c>
      <c r="K31" s="46">
        <f t="shared" si="18"/>
        <v>9180</v>
      </c>
      <c r="L31" s="44">
        <f t="shared" si="19"/>
        <v>9</v>
      </c>
    </row>
    <row r="32" spans="1:12" s="2" customFormat="1" ht="13.95" customHeight="1">
      <c r="A32" s="23" t="s">
        <v>75</v>
      </c>
      <c r="B32" s="24" t="s">
        <v>42</v>
      </c>
      <c r="C32" s="19">
        <v>3</v>
      </c>
      <c r="D32" s="20" t="s">
        <v>15</v>
      </c>
      <c r="E32" s="21">
        <v>40</v>
      </c>
      <c r="F32" s="22" t="s">
        <v>16</v>
      </c>
      <c r="G32" s="21">
        <f t="shared" si="16"/>
        <v>120</v>
      </c>
      <c r="H32" s="22" t="s">
        <v>17</v>
      </c>
      <c r="I32" s="44">
        <v>25</v>
      </c>
      <c r="J32" s="45">
        <f t="shared" si="17"/>
        <v>3000</v>
      </c>
      <c r="K32" s="46">
        <f t="shared" si="18"/>
        <v>3060</v>
      </c>
      <c r="L32" s="44">
        <f t="shared" si="19"/>
        <v>3</v>
      </c>
    </row>
    <row r="33" spans="1:12" s="2" customFormat="1" ht="13.95" customHeight="1">
      <c r="A33" s="23" t="s">
        <v>75</v>
      </c>
      <c r="B33" s="24" t="s">
        <v>56</v>
      </c>
      <c r="C33" s="19">
        <v>1</v>
      </c>
      <c r="D33" s="20" t="s">
        <v>57</v>
      </c>
      <c r="E33" s="21">
        <v>50</v>
      </c>
      <c r="F33" s="22" t="s">
        <v>16</v>
      </c>
      <c r="G33" s="21">
        <f t="shared" si="16"/>
        <v>50</v>
      </c>
      <c r="H33" s="22" t="s">
        <v>17</v>
      </c>
      <c r="I33" s="44">
        <v>20</v>
      </c>
      <c r="J33" s="45">
        <f t="shared" si="17"/>
        <v>1000</v>
      </c>
      <c r="K33" s="46">
        <f>J33+C33*45</f>
        <v>1045</v>
      </c>
      <c r="L33" s="44">
        <f t="shared" si="19"/>
        <v>1</v>
      </c>
    </row>
    <row r="34" spans="1:12" s="2" customFormat="1" ht="13.95" customHeight="1">
      <c r="A34" s="11"/>
      <c r="B34" s="12" t="s">
        <v>76</v>
      </c>
      <c r="C34" s="13"/>
      <c r="D34" s="14"/>
      <c r="E34" s="15"/>
      <c r="F34" s="16"/>
      <c r="G34" s="15"/>
      <c r="H34" s="16"/>
      <c r="I34" s="42"/>
      <c r="J34" s="43"/>
      <c r="K34" s="41"/>
      <c r="L34" s="42"/>
    </row>
    <row r="35" spans="1:12" s="2" customFormat="1" ht="13.95" customHeight="1">
      <c r="A35" s="23" t="s">
        <v>75</v>
      </c>
      <c r="B35" s="18" t="s">
        <v>54</v>
      </c>
      <c r="C35" s="19">
        <v>11</v>
      </c>
      <c r="D35" s="20" t="s">
        <v>15</v>
      </c>
      <c r="E35" s="21">
        <v>40</v>
      </c>
      <c r="F35" s="22" t="s">
        <v>16</v>
      </c>
      <c r="G35" s="21">
        <f t="shared" ref="G35:G37" si="20">E35*C35</f>
        <v>440</v>
      </c>
      <c r="H35" s="22" t="s">
        <v>17</v>
      </c>
      <c r="I35" s="44">
        <v>25</v>
      </c>
      <c r="J35" s="45">
        <f t="shared" ref="J35:J37" si="21">I35*E35*C35</f>
        <v>11000</v>
      </c>
      <c r="K35" s="47">
        <f t="shared" ref="K35:K37" si="22">J35+C35*20</f>
        <v>11220</v>
      </c>
      <c r="L35" s="44">
        <f t="shared" ref="L35:L37" si="23">C35</f>
        <v>11</v>
      </c>
    </row>
    <row r="36" spans="1:12" s="2" customFormat="1" ht="13.95" customHeight="1">
      <c r="A36" s="23" t="s">
        <v>77</v>
      </c>
      <c r="B36" s="18" t="s">
        <v>40</v>
      </c>
      <c r="C36" s="19">
        <v>1</v>
      </c>
      <c r="D36" s="20" t="s">
        <v>15</v>
      </c>
      <c r="E36" s="21">
        <v>20</v>
      </c>
      <c r="F36" s="22" t="s">
        <v>16</v>
      </c>
      <c r="G36" s="21">
        <f t="shared" si="20"/>
        <v>20</v>
      </c>
      <c r="H36" s="22" t="s">
        <v>17</v>
      </c>
      <c r="I36" s="44">
        <v>25</v>
      </c>
      <c r="J36" s="45">
        <f t="shared" si="21"/>
        <v>500</v>
      </c>
      <c r="K36" s="48">
        <f t="shared" si="22"/>
        <v>520</v>
      </c>
      <c r="L36" s="44">
        <f t="shared" si="23"/>
        <v>1</v>
      </c>
    </row>
    <row r="37" spans="1:12" s="2" customFormat="1" ht="13.95" customHeight="1">
      <c r="A37" s="23" t="s">
        <v>77</v>
      </c>
      <c r="B37" s="24" t="s">
        <v>42</v>
      </c>
      <c r="C37" s="19">
        <v>1</v>
      </c>
      <c r="D37" s="20" t="s">
        <v>57</v>
      </c>
      <c r="E37" s="21">
        <v>20</v>
      </c>
      <c r="F37" s="22" t="s">
        <v>16</v>
      </c>
      <c r="G37" s="21">
        <f t="shared" si="20"/>
        <v>20</v>
      </c>
      <c r="H37" s="22" t="s">
        <v>17</v>
      </c>
      <c r="I37" s="44">
        <v>25</v>
      </c>
      <c r="J37" s="45">
        <f t="shared" si="21"/>
        <v>500</v>
      </c>
      <c r="K37" s="49">
        <f t="shared" si="22"/>
        <v>520</v>
      </c>
      <c r="L37" s="44">
        <f t="shared" si="23"/>
        <v>1</v>
      </c>
    </row>
    <row r="38" spans="1:12" s="2" customFormat="1" ht="13.95" hidden="1" customHeight="1">
      <c r="A38" s="25"/>
      <c r="B38" s="26"/>
      <c r="C38" s="27">
        <f>SUM(C5:C37)</f>
        <v>268</v>
      </c>
      <c r="D38" s="28"/>
      <c r="E38" s="29"/>
      <c r="F38" s="30"/>
      <c r="G38" s="29"/>
      <c r="H38" s="30"/>
      <c r="I38" s="50"/>
      <c r="J38" s="27">
        <f t="shared" ref="J38:L38" si="24">SUM(J5:J37)</f>
        <v>267000</v>
      </c>
      <c r="K38" s="27">
        <f t="shared" si="24"/>
        <v>272385</v>
      </c>
      <c r="L38" s="27">
        <f t="shared" si="24"/>
        <v>268</v>
      </c>
    </row>
    <row r="39" spans="1:12" s="2" customFormat="1" ht="7.05" customHeight="1">
      <c r="A39" s="31"/>
      <c r="B39" s="32"/>
      <c r="C39" s="33"/>
      <c r="D39" s="34"/>
      <c r="E39" s="33"/>
      <c r="F39" s="34"/>
      <c r="G39" s="33"/>
      <c r="H39" s="34"/>
      <c r="I39" s="51"/>
      <c r="J39" s="52"/>
      <c r="K39" s="52"/>
      <c r="L39" s="51"/>
    </row>
    <row r="40" spans="1:12" s="2" customFormat="1" ht="13.95" customHeight="1">
      <c r="A40" s="144" t="s">
        <v>37</v>
      </c>
      <c r="B40" s="144"/>
      <c r="C40" s="144"/>
      <c r="D40" s="144"/>
      <c r="E40" s="144"/>
      <c r="F40" s="144"/>
      <c r="G40" s="144"/>
      <c r="H40" s="144"/>
      <c r="I40" s="144"/>
      <c r="J40" s="145"/>
      <c r="K40" s="145"/>
      <c r="L40" s="146"/>
    </row>
    <row r="41" spans="1:12" s="2" customFormat="1" ht="13.95" customHeight="1">
      <c r="A41" s="150" t="s">
        <v>0</v>
      </c>
      <c r="B41" s="151" t="s">
        <v>1</v>
      </c>
      <c r="C41" s="157" t="s">
        <v>2</v>
      </c>
      <c r="D41" s="158"/>
      <c r="E41" s="157" t="s">
        <v>3</v>
      </c>
      <c r="F41" s="158"/>
      <c r="G41" s="157" t="s">
        <v>4</v>
      </c>
      <c r="H41" s="158"/>
      <c r="I41" s="153" t="s">
        <v>5</v>
      </c>
      <c r="J41" s="137" t="s">
        <v>6</v>
      </c>
      <c r="K41" s="137"/>
      <c r="L41" s="155" t="s">
        <v>7</v>
      </c>
    </row>
    <row r="42" spans="1:12" s="2" customFormat="1" ht="13.95" customHeight="1">
      <c r="A42" s="151"/>
      <c r="B42" s="152"/>
      <c r="C42" s="159"/>
      <c r="D42" s="160"/>
      <c r="E42" s="159"/>
      <c r="F42" s="160"/>
      <c r="G42" s="161"/>
      <c r="H42" s="162"/>
      <c r="I42" s="154"/>
      <c r="J42" s="40" t="s">
        <v>8</v>
      </c>
      <c r="K42" s="40" t="s">
        <v>9</v>
      </c>
      <c r="L42" s="156"/>
    </row>
    <row r="43" spans="1:12" s="2" customFormat="1" ht="13.95" customHeight="1">
      <c r="A43" s="11"/>
      <c r="B43" s="12" t="s">
        <v>78</v>
      </c>
      <c r="C43" s="13"/>
      <c r="D43" s="14"/>
      <c r="E43" s="15"/>
      <c r="F43" s="16"/>
      <c r="G43" s="15"/>
      <c r="H43" s="16"/>
      <c r="I43" s="42"/>
      <c r="J43" s="43"/>
      <c r="K43" s="53"/>
      <c r="L43" s="42"/>
    </row>
    <row r="44" spans="1:12" s="2" customFormat="1" ht="13.95" customHeight="1">
      <c r="A44" s="17" t="s">
        <v>79</v>
      </c>
      <c r="B44" s="18" t="s">
        <v>54</v>
      </c>
      <c r="C44" s="19">
        <v>17</v>
      </c>
      <c r="D44" s="20" t="s">
        <v>15</v>
      </c>
      <c r="E44" s="21">
        <v>40</v>
      </c>
      <c r="F44" s="22" t="s">
        <v>16</v>
      </c>
      <c r="G44" s="21">
        <f t="shared" ref="G44:G50" si="25">E44*C44</f>
        <v>680</v>
      </c>
      <c r="H44" s="22" t="s">
        <v>17</v>
      </c>
      <c r="I44" s="44">
        <v>25</v>
      </c>
      <c r="J44" s="45">
        <f t="shared" ref="J44:J50" si="26">I44*E44*C44</f>
        <v>17000</v>
      </c>
      <c r="K44" s="47">
        <f t="shared" ref="K44:K49" si="27">J44+C44*20</f>
        <v>17340</v>
      </c>
      <c r="L44" s="44">
        <f t="shared" ref="L44:L50" si="28">C44</f>
        <v>17</v>
      </c>
    </row>
    <row r="45" spans="1:12" s="2" customFormat="1" ht="13.95" customHeight="1">
      <c r="A45" s="11"/>
      <c r="B45" s="12" t="s">
        <v>80</v>
      </c>
      <c r="C45" s="13"/>
      <c r="D45" s="14"/>
      <c r="E45" s="15"/>
      <c r="F45" s="16"/>
      <c r="G45" s="15"/>
      <c r="H45" s="16"/>
      <c r="I45" s="42"/>
      <c r="J45" s="43"/>
      <c r="K45" s="53"/>
      <c r="L45" s="42"/>
    </row>
    <row r="46" spans="1:12" s="2" customFormat="1" ht="13.95" customHeight="1">
      <c r="A46" s="17" t="s">
        <v>79</v>
      </c>
      <c r="B46" s="18" t="s">
        <v>54</v>
      </c>
      <c r="C46" s="19">
        <v>17</v>
      </c>
      <c r="D46" s="20" t="s">
        <v>15</v>
      </c>
      <c r="E46" s="21">
        <v>40</v>
      </c>
      <c r="F46" s="22" t="s">
        <v>16</v>
      </c>
      <c r="G46" s="21">
        <f t="shared" si="25"/>
        <v>680</v>
      </c>
      <c r="H46" s="22" t="s">
        <v>17</v>
      </c>
      <c r="I46" s="44">
        <v>25</v>
      </c>
      <c r="J46" s="45">
        <f t="shared" si="26"/>
        <v>17000</v>
      </c>
      <c r="K46" s="46">
        <f t="shared" si="27"/>
        <v>17340</v>
      </c>
      <c r="L46" s="44">
        <f t="shared" si="28"/>
        <v>17</v>
      </c>
    </row>
    <row r="47" spans="1:12" s="2" customFormat="1" ht="13.95" customHeight="1">
      <c r="A47" s="11"/>
      <c r="B47" s="12" t="s">
        <v>81</v>
      </c>
      <c r="C47" s="13"/>
      <c r="D47" s="14"/>
      <c r="E47" s="15"/>
      <c r="F47" s="16"/>
      <c r="G47" s="15"/>
      <c r="H47" s="16"/>
      <c r="I47" s="42"/>
      <c r="J47" s="43"/>
      <c r="K47" s="41"/>
      <c r="L47" s="42"/>
    </row>
    <row r="48" spans="1:12" s="2" customFormat="1" ht="13.95" customHeight="1">
      <c r="A48" s="17" t="s">
        <v>79</v>
      </c>
      <c r="B48" s="18" t="s">
        <v>54</v>
      </c>
      <c r="C48" s="19">
        <v>10</v>
      </c>
      <c r="D48" s="20" t="s">
        <v>15</v>
      </c>
      <c r="E48" s="21">
        <v>40</v>
      </c>
      <c r="F48" s="22" t="s">
        <v>16</v>
      </c>
      <c r="G48" s="21">
        <f t="shared" si="25"/>
        <v>400</v>
      </c>
      <c r="H48" s="22" t="s">
        <v>17</v>
      </c>
      <c r="I48" s="44">
        <v>25</v>
      </c>
      <c r="J48" s="45">
        <f t="shared" si="26"/>
        <v>10000</v>
      </c>
      <c r="K48" s="46">
        <f t="shared" si="27"/>
        <v>10200</v>
      </c>
      <c r="L48" s="44">
        <f t="shared" si="28"/>
        <v>10</v>
      </c>
    </row>
    <row r="49" spans="1:12" s="2" customFormat="1" ht="13.95" customHeight="1">
      <c r="A49" s="17" t="s">
        <v>79</v>
      </c>
      <c r="B49" s="24" t="s">
        <v>42</v>
      </c>
      <c r="C49" s="19">
        <v>6</v>
      </c>
      <c r="D49" s="20" t="s">
        <v>15</v>
      </c>
      <c r="E49" s="21">
        <v>40</v>
      </c>
      <c r="F49" s="22" t="s">
        <v>16</v>
      </c>
      <c r="G49" s="21">
        <f t="shared" si="25"/>
        <v>240</v>
      </c>
      <c r="H49" s="22" t="s">
        <v>17</v>
      </c>
      <c r="I49" s="44">
        <v>25</v>
      </c>
      <c r="J49" s="45">
        <f t="shared" si="26"/>
        <v>6000</v>
      </c>
      <c r="K49" s="47">
        <f t="shared" si="27"/>
        <v>6120</v>
      </c>
      <c r="L49" s="44">
        <f t="shared" si="28"/>
        <v>6</v>
      </c>
    </row>
    <row r="50" spans="1:12" s="2" customFormat="1" ht="13.95" customHeight="1">
      <c r="A50" s="17" t="s">
        <v>79</v>
      </c>
      <c r="B50" s="24" t="s">
        <v>56</v>
      </c>
      <c r="C50" s="19">
        <v>1</v>
      </c>
      <c r="D50" s="20" t="s">
        <v>57</v>
      </c>
      <c r="E50" s="21">
        <v>50</v>
      </c>
      <c r="F50" s="22" t="s">
        <v>16</v>
      </c>
      <c r="G50" s="21">
        <f t="shared" si="25"/>
        <v>50</v>
      </c>
      <c r="H50" s="22" t="s">
        <v>17</v>
      </c>
      <c r="I50" s="44">
        <v>20</v>
      </c>
      <c r="J50" s="45">
        <f t="shared" si="26"/>
        <v>1000</v>
      </c>
      <c r="K50" s="48">
        <f>J50+C50*45</f>
        <v>1045</v>
      </c>
      <c r="L50" s="44">
        <f t="shared" si="28"/>
        <v>1</v>
      </c>
    </row>
    <row r="51" spans="1:12" s="2" customFormat="1" ht="13.95" customHeight="1">
      <c r="A51" s="11"/>
      <c r="B51" s="12" t="s">
        <v>82</v>
      </c>
      <c r="C51" s="13"/>
      <c r="D51" s="14"/>
      <c r="E51" s="15"/>
      <c r="F51" s="16"/>
      <c r="G51" s="15"/>
      <c r="H51" s="16"/>
      <c r="I51" s="42"/>
      <c r="J51" s="43"/>
      <c r="K51" s="53"/>
      <c r="L51" s="42"/>
    </row>
    <row r="52" spans="1:12" s="2" customFormat="1" ht="13.95" customHeight="1">
      <c r="A52" s="17" t="s">
        <v>53</v>
      </c>
      <c r="B52" s="18" t="s">
        <v>54</v>
      </c>
      <c r="C52" s="19">
        <v>18</v>
      </c>
      <c r="D52" s="20" t="s">
        <v>15</v>
      </c>
      <c r="E52" s="21">
        <v>40</v>
      </c>
      <c r="F52" s="22" t="s">
        <v>16</v>
      </c>
      <c r="G52" s="21">
        <f t="shared" ref="G52:G55" si="29">E52*C52</f>
        <v>720</v>
      </c>
      <c r="H52" s="22" t="s">
        <v>17</v>
      </c>
      <c r="I52" s="44">
        <v>25</v>
      </c>
      <c r="J52" s="45">
        <f t="shared" ref="J52:J55" si="30">I52*E52*C52</f>
        <v>18000</v>
      </c>
      <c r="K52" s="47">
        <f t="shared" ref="K52:K55" si="31">J52+C52*20</f>
        <v>18360</v>
      </c>
      <c r="L52" s="44">
        <f t="shared" ref="L52:L55" si="32">C52</f>
        <v>18</v>
      </c>
    </row>
    <row r="53" spans="1:12" s="2" customFormat="1" ht="13.95" customHeight="1">
      <c r="A53" s="11"/>
      <c r="B53" s="12" t="s">
        <v>83</v>
      </c>
      <c r="C53" s="13"/>
      <c r="D53" s="14"/>
      <c r="E53" s="15"/>
      <c r="F53" s="16"/>
      <c r="G53" s="15"/>
      <c r="H53" s="16"/>
      <c r="I53" s="42"/>
      <c r="J53" s="43"/>
      <c r="K53" s="41"/>
      <c r="L53" s="42"/>
    </row>
    <row r="54" spans="1:12" s="2" customFormat="1" ht="13.95" customHeight="1">
      <c r="A54" s="17" t="s">
        <v>53</v>
      </c>
      <c r="B54" s="18" t="s">
        <v>54</v>
      </c>
      <c r="C54" s="19">
        <v>16</v>
      </c>
      <c r="D54" s="20" t="s">
        <v>15</v>
      </c>
      <c r="E54" s="21">
        <v>40</v>
      </c>
      <c r="F54" s="22" t="s">
        <v>16</v>
      </c>
      <c r="G54" s="21">
        <f t="shared" si="29"/>
        <v>640</v>
      </c>
      <c r="H54" s="22" t="s">
        <v>17</v>
      </c>
      <c r="I54" s="44">
        <v>25</v>
      </c>
      <c r="J54" s="45">
        <f t="shared" si="30"/>
        <v>16000</v>
      </c>
      <c r="K54" s="46">
        <f t="shared" si="31"/>
        <v>16320</v>
      </c>
      <c r="L54" s="44">
        <f t="shared" si="32"/>
        <v>16</v>
      </c>
    </row>
    <row r="55" spans="1:12" s="2" customFormat="1" ht="13.95" customHeight="1">
      <c r="A55" s="17" t="s">
        <v>84</v>
      </c>
      <c r="B55" s="18" t="s">
        <v>54</v>
      </c>
      <c r="C55" s="19">
        <v>2</v>
      </c>
      <c r="D55" s="20" t="s">
        <v>15</v>
      </c>
      <c r="E55" s="21">
        <v>40</v>
      </c>
      <c r="F55" s="22" t="s">
        <v>16</v>
      </c>
      <c r="G55" s="21">
        <f t="shared" si="29"/>
        <v>80</v>
      </c>
      <c r="H55" s="22" t="s">
        <v>17</v>
      </c>
      <c r="I55" s="44">
        <v>25</v>
      </c>
      <c r="J55" s="45">
        <f t="shared" si="30"/>
        <v>2000</v>
      </c>
      <c r="K55" s="46">
        <f t="shared" si="31"/>
        <v>2040</v>
      </c>
      <c r="L55" s="44">
        <f t="shared" si="32"/>
        <v>2</v>
      </c>
    </row>
    <row r="56" spans="1:12" s="2" customFormat="1" ht="13.95" customHeight="1">
      <c r="A56" s="11"/>
      <c r="B56" s="12" t="s">
        <v>85</v>
      </c>
      <c r="C56" s="13"/>
      <c r="D56" s="14"/>
      <c r="E56" s="15"/>
      <c r="F56" s="16"/>
      <c r="G56" s="15"/>
      <c r="H56" s="16"/>
      <c r="I56" s="42"/>
      <c r="J56" s="43"/>
      <c r="K56" s="41"/>
      <c r="L56" s="42"/>
    </row>
    <row r="57" spans="1:12" s="2" customFormat="1" ht="13.95" customHeight="1">
      <c r="A57" s="17" t="s">
        <v>84</v>
      </c>
      <c r="B57" s="18" t="s">
        <v>54</v>
      </c>
      <c r="C57" s="19">
        <v>8</v>
      </c>
      <c r="D57" s="20" t="s">
        <v>15</v>
      </c>
      <c r="E57" s="21">
        <v>40</v>
      </c>
      <c r="F57" s="22" t="s">
        <v>16</v>
      </c>
      <c r="G57" s="21">
        <f>E57*C57</f>
        <v>320</v>
      </c>
      <c r="H57" s="22" t="s">
        <v>17</v>
      </c>
      <c r="I57" s="44">
        <v>25</v>
      </c>
      <c r="J57" s="45">
        <f>I57*E57*C57</f>
        <v>8000</v>
      </c>
      <c r="K57" s="46">
        <f>J57+C57*20</f>
        <v>8160</v>
      </c>
      <c r="L57" s="44">
        <f>C57</f>
        <v>8</v>
      </c>
    </row>
    <row r="58" spans="1:12" s="3" customFormat="1" ht="15" customHeight="1">
      <c r="A58" s="17" t="s">
        <v>53</v>
      </c>
      <c r="B58" s="24" t="s">
        <v>42</v>
      </c>
      <c r="C58" s="19">
        <v>10</v>
      </c>
      <c r="D58" s="20" t="s">
        <v>15</v>
      </c>
      <c r="E58" s="21">
        <v>40</v>
      </c>
      <c r="F58" s="22" t="s">
        <v>16</v>
      </c>
      <c r="G58" s="21">
        <f>E58*C58</f>
        <v>400</v>
      </c>
      <c r="H58" s="22" t="s">
        <v>17</v>
      </c>
      <c r="I58" s="44">
        <v>25</v>
      </c>
      <c r="J58" s="45">
        <f>I58*E58*C58</f>
        <v>10000</v>
      </c>
      <c r="K58" s="46">
        <f>J58+C58*20</f>
        <v>10200</v>
      </c>
      <c r="L58" s="44">
        <f>C58</f>
        <v>10</v>
      </c>
    </row>
    <row r="59" spans="1:12" s="4" customFormat="1" ht="13.2" hidden="1">
      <c r="A59" s="147" t="s">
        <v>36</v>
      </c>
      <c r="B59" s="148"/>
      <c r="C59" s="29">
        <f>SUM(C44:C58)</f>
        <v>105</v>
      </c>
      <c r="D59" s="28" t="s">
        <v>15</v>
      </c>
      <c r="E59" s="35"/>
      <c r="F59" s="36"/>
      <c r="G59" s="37"/>
      <c r="H59" s="36"/>
      <c r="I59" s="54"/>
      <c r="J59" s="55">
        <f t="shared" ref="J59:L59" si="33">SUM(J44:J58)</f>
        <v>105000</v>
      </c>
      <c r="K59" s="55">
        <f t="shared" si="33"/>
        <v>107125</v>
      </c>
      <c r="L59" s="55">
        <f t="shared" si="33"/>
        <v>105</v>
      </c>
    </row>
    <row r="60" spans="1:12" s="4" customFormat="1" ht="13.2">
      <c r="A60" s="149" t="s">
        <v>36</v>
      </c>
      <c r="B60" s="149"/>
      <c r="C60" s="38">
        <f>C59+C38</f>
        <v>373</v>
      </c>
      <c r="D60" s="39" t="s">
        <v>15</v>
      </c>
      <c r="E60" s="13"/>
      <c r="F60" s="14"/>
      <c r="G60" s="13"/>
      <c r="H60" s="14"/>
      <c r="I60" s="56"/>
      <c r="J60" s="57">
        <f t="shared" ref="J60:L60" si="34">J59+J38</f>
        <v>372000</v>
      </c>
      <c r="K60" s="57">
        <f t="shared" si="34"/>
        <v>379510</v>
      </c>
      <c r="L60" s="58">
        <f t="shared" si="34"/>
        <v>373</v>
      </c>
    </row>
  </sheetData>
  <mergeCells count="21">
    <mergeCell ref="A59:B59"/>
    <mergeCell ref="A60:B60"/>
    <mergeCell ref="A1:A2"/>
    <mergeCell ref="A41:A42"/>
    <mergeCell ref="B1:B2"/>
    <mergeCell ref="B41:B42"/>
    <mergeCell ref="J1:K1"/>
    <mergeCell ref="A3:H3"/>
    <mergeCell ref="I3:L3"/>
    <mergeCell ref="A40:L40"/>
    <mergeCell ref="J41:K41"/>
    <mergeCell ref="I1:I2"/>
    <mergeCell ref="I41:I42"/>
    <mergeCell ref="L1:L2"/>
    <mergeCell ref="L41:L42"/>
    <mergeCell ref="C1:D2"/>
    <mergeCell ref="E1:F2"/>
    <mergeCell ref="G1:H2"/>
    <mergeCell ref="C41:D42"/>
    <mergeCell ref="E41:F42"/>
    <mergeCell ref="G41:H42"/>
  </mergeCells>
  <pageMargins left="0.432639" right="7.8472E-2" top="0.39305600000000002" bottom="0.21249999999999999" header="0.19652800000000001" footer="0.23611099999999999"/>
  <pageSetup paperSize="9" scale="95" orientation="portrait" useFirstPageNumber="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24483-1</vt:lpstr>
      <vt:lpstr>24483-2</vt:lpstr>
      <vt:lpstr>24483-3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2025-03-27T10:39:18Z</dcterms:created>
  <dcterms:modified xsi:type="dcterms:W3CDTF">2025-03-27T13:39:13Z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B8DB44EF7BE745ABBA86BDE3F8639D32_13</vt:lpwstr>
  </property>
  <property fmtid="{D5CDD505-2E9C-101B-9397-08002B2CF9AE}" pid="3" name="KSOProductBuildVer">
    <vt:lpwstr>2052-12.1.0.16417</vt:lpwstr>
  </property>
</Properties>
</file>