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1.11 - 05.11.2021Г\"/>
    </mc:Choice>
  </mc:AlternateContent>
  <xr:revisionPtr revIDLastSave="0" documentId="13_ncr:1_{B6AEAAE4-7F8B-4567-AF4B-82A060095F2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 Ста - Гс -2021-27-11-общо" sheetId="21" r:id="rId1"/>
    <sheet name="V Ста - Гс -2021-27-11-01" sheetId="22" r:id="rId2"/>
    <sheet name="Лист2" sheetId="2" r:id="rId3"/>
    <sheet name="Лист3" sheetId="3" r:id="rId4"/>
  </sheets>
  <definedNames>
    <definedName name="_xlnm._FilterDatabase" localSheetId="1" hidden="1">'V Ста - Гс -2021-27-11-01'!$A$2:$N$22</definedName>
    <definedName name="_xlnm._FilterDatabase" localSheetId="0" hidden="1">'V Ста - Гс -2021-27-11-общо'!$A$2:$N$21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2" l="1"/>
  <c r="I25" i="22"/>
  <c r="H25" i="22"/>
  <c r="I23" i="22"/>
  <c r="H23" i="22"/>
  <c r="L14" i="22"/>
  <c r="I14" i="22"/>
  <c r="I26" i="22" s="1"/>
  <c r="H14" i="22"/>
  <c r="H26" i="22" s="1"/>
  <c r="L24" i="22"/>
  <c r="L25" i="22" s="1"/>
  <c r="J24" i="22"/>
  <c r="K24" i="22" s="1"/>
  <c r="K25" i="22" s="1"/>
  <c r="L22" i="21"/>
  <c r="J22" i="21"/>
  <c r="K22" i="21" s="1"/>
  <c r="J23" i="21"/>
  <c r="K23" i="21" s="1"/>
  <c r="J24" i="21"/>
  <c r="K24" i="21" s="1"/>
  <c r="J25" i="21"/>
  <c r="K25" i="21" s="1"/>
  <c r="J26" i="21"/>
  <c r="K26" i="21" s="1"/>
  <c r="J27" i="21"/>
  <c r="K27" i="21" s="1"/>
  <c r="J28" i="21"/>
  <c r="K28" i="21" s="1"/>
  <c r="J29" i="21"/>
  <c r="K29" i="21" s="1"/>
  <c r="J30" i="21"/>
  <c r="K30" i="21" s="1"/>
  <c r="J31" i="21"/>
  <c r="K31" i="21" s="1"/>
  <c r="J32" i="21"/>
  <c r="K32" i="21" s="1"/>
  <c r="J33" i="21"/>
  <c r="K33" i="21" s="1"/>
  <c r="J34" i="21"/>
  <c r="K34" i="21" s="1"/>
  <c r="J35" i="21"/>
  <c r="K35" i="21" s="1"/>
  <c r="J36" i="21"/>
  <c r="K36" i="21" s="1"/>
  <c r="J37" i="21"/>
  <c r="K37" i="21" s="1"/>
  <c r="J38" i="21"/>
  <c r="K38" i="21" s="1"/>
  <c r="J39" i="21"/>
  <c r="K39" i="21" s="1"/>
  <c r="J40" i="21"/>
  <c r="K40" i="21" s="1"/>
  <c r="J41" i="21"/>
  <c r="K41" i="21" s="1"/>
  <c r="J42" i="21"/>
  <c r="K42" i="21" s="1"/>
  <c r="J43" i="21"/>
  <c r="K43" i="21" s="1"/>
  <c r="J44" i="21"/>
  <c r="K44" i="21" s="1"/>
  <c r="J45" i="21"/>
  <c r="K45" i="21" s="1"/>
  <c r="J46" i="21"/>
  <c r="K46" i="21" s="1"/>
  <c r="J47" i="21"/>
  <c r="K47" i="21" s="1"/>
  <c r="J48" i="21"/>
  <c r="K48" i="21" s="1"/>
  <c r="J49" i="21"/>
  <c r="K49" i="21" s="1"/>
  <c r="J22" i="22"/>
  <c r="K22" i="22" s="1"/>
  <c r="J21" i="22"/>
  <c r="K21" i="22" s="1"/>
  <c r="J20" i="22"/>
  <c r="K20" i="22" s="1"/>
  <c r="M20" i="22" s="1"/>
  <c r="J19" i="22"/>
  <c r="K19" i="22" s="1"/>
  <c r="M19" i="22" s="1"/>
  <c r="J18" i="22"/>
  <c r="K18" i="22" s="1"/>
  <c r="J17" i="22"/>
  <c r="K17" i="22" s="1"/>
  <c r="J16" i="22"/>
  <c r="K16" i="22" s="1"/>
  <c r="M16" i="22" s="1"/>
  <c r="N16" i="22" s="1"/>
  <c r="L15" i="22"/>
  <c r="L23" i="22" s="1"/>
  <c r="J15" i="22"/>
  <c r="K15" i="22" s="1"/>
  <c r="K23" i="22" s="1"/>
  <c r="J13" i="22"/>
  <c r="K13" i="22" s="1"/>
  <c r="J12" i="22"/>
  <c r="K12" i="22" s="1"/>
  <c r="J11" i="22"/>
  <c r="K11" i="22" s="1"/>
  <c r="J10" i="22"/>
  <c r="K10" i="22" s="1"/>
  <c r="J9" i="22"/>
  <c r="K9" i="22" s="1"/>
  <c r="J8" i="22"/>
  <c r="K8" i="22" s="1"/>
  <c r="J7" i="22"/>
  <c r="K7" i="22" s="1"/>
  <c r="J6" i="22"/>
  <c r="K6" i="22" s="1"/>
  <c r="J5" i="22"/>
  <c r="K5" i="22" s="1"/>
  <c r="J4" i="22"/>
  <c r="K4" i="22" s="1"/>
  <c r="L3" i="22"/>
  <c r="L26" i="22" s="1"/>
  <c r="J3" i="22"/>
  <c r="K3" i="22" s="1"/>
  <c r="K14" i="22" s="1"/>
  <c r="L14" i="21"/>
  <c r="J14" i="21"/>
  <c r="K14" i="21" s="1"/>
  <c r="M14" i="21" s="1"/>
  <c r="N14" i="21" s="1"/>
  <c r="J15" i="21"/>
  <c r="K15" i="21" s="1"/>
  <c r="J16" i="21"/>
  <c r="K16" i="21" s="1"/>
  <c r="J17" i="21"/>
  <c r="K17" i="21" s="1"/>
  <c r="J18" i="21"/>
  <c r="K18" i="21" s="1"/>
  <c r="M18" i="21" s="1"/>
  <c r="N18" i="21" s="1"/>
  <c r="J19" i="21"/>
  <c r="K19" i="21" s="1"/>
  <c r="M19" i="21" s="1"/>
  <c r="J20" i="21"/>
  <c r="K20" i="21" s="1"/>
  <c r="M20" i="21" s="1"/>
  <c r="N20" i="21" s="1"/>
  <c r="J21" i="21"/>
  <c r="K21" i="21" s="1"/>
  <c r="M21" i="21" s="1"/>
  <c r="J5" i="21"/>
  <c r="K5" i="21" s="1"/>
  <c r="J6" i="21"/>
  <c r="K6" i="21" s="1"/>
  <c r="M6" i="21" s="1"/>
  <c r="J7" i="21"/>
  <c r="K7" i="21" s="1"/>
  <c r="M7" i="21" s="1"/>
  <c r="J8" i="21"/>
  <c r="K8" i="21" s="1"/>
  <c r="J9" i="21"/>
  <c r="K9" i="21" s="1"/>
  <c r="M9" i="21" s="1"/>
  <c r="J10" i="21"/>
  <c r="K10" i="21" s="1"/>
  <c r="J11" i="21"/>
  <c r="K11" i="21" s="1"/>
  <c r="J12" i="21"/>
  <c r="K12" i="21" s="1"/>
  <c r="J13" i="21"/>
  <c r="K13" i="21" s="1"/>
  <c r="M13" i="21" s="1"/>
  <c r="J4" i="21"/>
  <c r="K4" i="21" s="1"/>
  <c r="M4" i="21" s="1"/>
  <c r="N4" i="21" s="1"/>
  <c r="K26" i="22" l="1"/>
  <c r="J23" i="22"/>
  <c r="J14" i="22"/>
  <c r="J26" i="22"/>
  <c r="M24" i="22"/>
  <c r="M45" i="21"/>
  <c r="N45" i="21" s="1"/>
  <c r="M33" i="21"/>
  <c r="N33" i="21" s="1"/>
  <c r="M25" i="21"/>
  <c r="N25" i="21" s="1"/>
  <c r="M48" i="21"/>
  <c r="N48" i="21" s="1"/>
  <c r="M44" i="21"/>
  <c r="N44" i="21" s="1"/>
  <c r="M40" i="21"/>
  <c r="N40" i="21" s="1"/>
  <c r="M36" i="21"/>
  <c r="N36" i="21" s="1"/>
  <c r="M32" i="21"/>
  <c r="N32" i="21" s="1"/>
  <c r="M28" i="21"/>
  <c r="N28" i="21" s="1"/>
  <c r="M24" i="21"/>
  <c r="N24" i="21" s="1"/>
  <c r="M37" i="21"/>
  <c r="N37" i="21" s="1"/>
  <c r="M47" i="21"/>
  <c r="N47" i="21" s="1"/>
  <c r="M39" i="21"/>
  <c r="N39" i="21" s="1"/>
  <c r="M35" i="21"/>
  <c r="N35" i="21" s="1"/>
  <c r="M31" i="21"/>
  <c r="N31" i="21" s="1"/>
  <c r="M27" i="21"/>
  <c r="N27" i="21" s="1"/>
  <c r="M23" i="21"/>
  <c r="N23" i="21" s="1"/>
  <c r="M49" i="21"/>
  <c r="N49" i="21" s="1"/>
  <c r="M41" i="21"/>
  <c r="N41" i="21" s="1"/>
  <c r="M29" i="21"/>
  <c r="N29" i="21" s="1"/>
  <c r="M43" i="21"/>
  <c r="N43" i="21" s="1"/>
  <c r="M46" i="21"/>
  <c r="N46" i="21" s="1"/>
  <c r="N42" i="21"/>
  <c r="M42" i="21"/>
  <c r="M38" i="21"/>
  <c r="N38" i="21" s="1"/>
  <c r="M34" i="21"/>
  <c r="N34" i="21" s="1"/>
  <c r="M30" i="21"/>
  <c r="N30" i="21" s="1"/>
  <c r="M26" i="21"/>
  <c r="N26" i="21" s="1"/>
  <c r="M22" i="21"/>
  <c r="N22" i="21" s="1"/>
  <c r="M16" i="21"/>
  <c r="N16" i="21" s="1"/>
  <c r="M17" i="22"/>
  <c r="N17" i="22" s="1"/>
  <c r="M11" i="22"/>
  <c r="N11" i="22" s="1"/>
  <c r="M21" i="22"/>
  <c r="N21" i="22" s="1"/>
  <c r="M22" i="22"/>
  <c r="N22" i="22" s="1"/>
  <c r="N20" i="22"/>
  <c r="N19" i="22"/>
  <c r="M13" i="22"/>
  <c r="N13" i="22" s="1"/>
  <c r="M15" i="22"/>
  <c r="M18" i="22"/>
  <c r="N18" i="22" s="1"/>
  <c r="M12" i="22"/>
  <c r="N12" i="22" s="1"/>
  <c r="M3" i="22"/>
  <c r="M4" i="22"/>
  <c r="N4" i="22" s="1"/>
  <c r="M5" i="22"/>
  <c r="N5" i="22" s="1"/>
  <c r="M6" i="22"/>
  <c r="N6" i="22" s="1"/>
  <c r="M7" i="22"/>
  <c r="N7" i="22" s="1"/>
  <c r="M8" i="22"/>
  <c r="N8" i="22" s="1"/>
  <c r="M9" i="22"/>
  <c r="N9" i="22" s="1"/>
  <c r="M10" i="22"/>
  <c r="N10" i="22" s="1"/>
  <c r="M11" i="21"/>
  <c r="N11" i="21" s="1"/>
  <c r="N21" i="21"/>
  <c r="N19" i="21"/>
  <c r="M17" i="21"/>
  <c r="N17" i="21" s="1"/>
  <c r="M15" i="21"/>
  <c r="N15" i="21" s="1"/>
  <c r="M10" i="21"/>
  <c r="N10" i="21" s="1"/>
  <c r="M12" i="21"/>
  <c r="N12" i="21" s="1"/>
  <c r="M8" i="21"/>
  <c r="N8" i="21" s="1"/>
  <c r="N13" i="21"/>
  <c r="N9" i="21"/>
  <c r="N7" i="21"/>
  <c r="N6" i="21"/>
  <c r="M5" i="21"/>
  <c r="N5" i="21" s="1"/>
  <c r="L3" i="21"/>
  <c r="J3" i="21"/>
  <c r="K3" i="21" s="1"/>
  <c r="M23" i="22" l="1"/>
  <c r="M14" i="22"/>
  <c r="M26" i="22" s="1"/>
  <c r="N24" i="22"/>
  <c r="N25" i="22" s="1"/>
  <c r="M25" i="22"/>
  <c r="N15" i="22"/>
  <c r="N23" i="22" s="1"/>
  <c r="N3" i="22"/>
  <c r="M3" i="21"/>
  <c r="N3" i="21" s="1"/>
  <c r="N26" i="22" l="1"/>
  <c r="N14" i="22"/>
</calcChain>
</file>

<file path=xl/sharedStrings.xml><?xml version="1.0" encoding="utf-8"?>
<sst xmlns="http://schemas.openxmlformats.org/spreadsheetml/2006/main" count="245" uniqueCount="27">
  <si>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</si>
  <si>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</si>
  <si>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</si>
  <si>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</si>
  <si>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</si>
  <si>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</si>
  <si>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</si>
  <si>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</si>
  <si>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</si>
  <si>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</si>
  <si>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</si>
  <si>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</si>
  <si>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</si>
  <si>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
(без ДДС)</t>
  </si>
  <si>
    <t>Ста - Гс</t>
  </si>
  <si>
    <t>2702.00</t>
  </si>
  <si>
    <t>Изготвил:</t>
  </si>
  <si>
    <t>Красимира Суруджийска- Експерт ОКТД</t>
  </si>
  <si>
    <t>Съгласувал:</t>
  </si>
  <si>
    <t>Нина Монова- Ръководител отдел ПЦП</t>
  </si>
  <si>
    <t>27 / 2021</t>
  </si>
  <si>
    <t>опис № V-2021-27-11- 01            към фактура №</t>
  </si>
  <si>
    <t>501150 Total</t>
  </si>
  <si>
    <t>501151 Total</t>
  </si>
  <si>
    <t>Grand Total</t>
  </si>
  <si>
    <t>501163A</t>
  </si>
  <si>
    <t>501163A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</si>
</sst>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/>
    <xf numFmtId="165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10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N54"/>
  <sheetViews>
    <sheetView zoomScale="130" zoomScaleNormal="130" workbookViewId="0">
      <pane ySplit="2" topLeftCell="A18" activePane="bottomLeft" state="frozen"/>
      <selection pane="bottomLeft" activeCell="D24" sqref="D24"/>
    </sheetView>
  </sheetViews>
  <sheetFormatPr defaultRowHeight="15" x14ac:dyDescent="0.25"/>
  <cols>
    <col min="1" max="1" width="4.28515625" style="6" customWidth="1"/>
    <col min="2" max="2" width="8.140625" style="1" customWidth="1"/>
    <col min="3" max="3" width="8.85546875" style="1" customWidth="1"/>
    <col min="4" max="4" width="13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35" t="s">
        <v>21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3</v>
      </c>
      <c r="N2" s="7" t="s">
        <v>11</v>
      </c>
    </row>
    <row r="3" spans="1:14" s="11" customFormat="1" x14ac:dyDescent="0.25">
      <c r="A3" s="5">
        <v>1</v>
      </c>
      <c r="B3" s="8" t="s">
        <v>14</v>
      </c>
      <c r="C3" s="12" t="s">
        <v>20</v>
      </c>
      <c r="D3" s="12">
        <v>501150</v>
      </c>
      <c r="E3" s="14">
        <v>44501</v>
      </c>
      <c r="F3" s="13" t="s">
        <v>15</v>
      </c>
      <c r="G3" s="13">
        <v>335266576842</v>
      </c>
      <c r="H3" s="12">
        <v>25400</v>
      </c>
      <c r="I3" s="13">
        <v>49300</v>
      </c>
      <c r="J3" s="9">
        <f t="shared" ref="J3" si="0">ROUNDUP((I3/1000),1)</f>
        <v>49.3</v>
      </c>
      <c r="K3" s="10">
        <f t="shared" ref="K3" si="1">ROUND((3.99*1.95583*J3),2)</f>
        <v>384.73</v>
      </c>
      <c r="L3" s="10">
        <f>ROUND((2*1.95583),2)</f>
        <v>3.91</v>
      </c>
      <c r="M3" s="10">
        <f t="shared" ref="M3" si="2">ROUND(((SUM(K3:L3))*20/100),2)</f>
        <v>77.73</v>
      </c>
      <c r="N3" s="10">
        <f t="shared" ref="N3" si="3">SUM(K3:M3)</f>
        <v>466.37000000000006</v>
      </c>
    </row>
    <row r="4" spans="1:14" s="11" customFormat="1" x14ac:dyDescent="0.25">
      <c r="A4" s="5">
        <v>2</v>
      </c>
      <c r="B4" s="8" t="s">
        <v>14</v>
      </c>
      <c r="C4" s="12" t="s">
        <v>20</v>
      </c>
      <c r="D4" s="12">
        <v>501150</v>
      </c>
      <c r="E4" s="14">
        <v>44501</v>
      </c>
      <c r="F4" s="13" t="s">
        <v>15</v>
      </c>
      <c r="G4" s="13">
        <v>845266660933</v>
      </c>
      <c r="H4" s="12">
        <v>24000</v>
      </c>
      <c r="I4" s="13">
        <v>48900</v>
      </c>
      <c r="J4" s="9">
        <f t="shared" ref="J4" si="4">ROUNDUP((I4/1000),1)</f>
        <v>48.9</v>
      </c>
      <c r="K4" s="10">
        <f t="shared" ref="K4" si="5">ROUND((3.99*1.95583*J4),2)</f>
        <v>381.6</v>
      </c>
      <c r="L4" s="10"/>
      <c r="M4" s="10">
        <f t="shared" ref="M4" si="6">ROUND(((SUM(K4:L4))*20/100),2)</f>
        <v>76.319999999999993</v>
      </c>
      <c r="N4" s="10">
        <f t="shared" ref="N4" si="7">SUM(K4:M4)</f>
        <v>457.92</v>
      </c>
    </row>
    <row r="5" spans="1:14" s="11" customFormat="1" x14ac:dyDescent="0.25">
      <c r="A5" s="5">
        <v>3</v>
      </c>
      <c r="B5" s="8" t="s">
        <v>14</v>
      </c>
      <c r="C5" s="12" t="s">
        <v>20</v>
      </c>
      <c r="D5" s="12">
        <v>501150</v>
      </c>
      <c r="E5" s="14">
        <v>44501</v>
      </c>
      <c r="F5" s="13" t="s">
        <v>15</v>
      </c>
      <c r="G5" s="13">
        <v>845266510922</v>
      </c>
      <c r="H5" s="12">
        <v>24300</v>
      </c>
      <c r="I5" s="13">
        <v>50150</v>
      </c>
      <c r="J5" s="9">
        <f t="shared" ref="J5:J13" si="8">ROUNDUP((I5/1000),1)</f>
        <v>50.2</v>
      </c>
      <c r="K5" s="10">
        <f t="shared" ref="K5:K13" si="9">ROUND((3.99*1.95583*J5),2)</f>
        <v>391.75</v>
      </c>
      <c r="L5" s="10"/>
      <c r="M5" s="10">
        <f t="shared" ref="M5:M13" si="10">ROUND(((SUM(K5:L5))*20/100),2)</f>
        <v>78.349999999999994</v>
      </c>
      <c r="N5" s="10">
        <f t="shared" ref="N5:N13" si="11">SUM(K5:M5)</f>
        <v>470.1</v>
      </c>
    </row>
    <row r="6" spans="1:14" s="11" customFormat="1" x14ac:dyDescent="0.25">
      <c r="A6" s="5">
        <v>4</v>
      </c>
      <c r="B6" s="8" t="s">
        <v>14</v>
      </c>
      <c r="C6" s="12" t="s">
        <v>20</v>
      </c>
      <c r="D6" s="12">
        <v>501150</v>
      </c>
      <c r="E6" s="14">
        <v>44501</v>
      </c>
      <c r="F6" s="13" t="s">
        <v>15</v>
      </c>
      <c r="G6" s="13">
        <v>845266511037</v>
      </c>
      <c r="H6" s="12">
        <v>24000</v>
      </c>
      <c r="I6" s="13">
        <v>52050</v>
      </c>
      <c r="J6" s="9">
        <f t="shared" si="8"/>
        <v>52.1</v>
      </c>
      <c r="K6" s="10">
        <f t="shared" si="9"/>
        <v>406.58</v>
      </c>
      <c r="L6" s="10"/>
      <c r="M6" s="10">
        <f t="shared" si="10"/>
        <v>81.319999999999993</v>
      </c>
      <c r="N6" s="10">
        <f t="shared" si="11"/>
        <v>487.9</v>
      </c>
    </row>
    <row r="7" spans="1:14" s="11" customFormat="1" x14ac:dyDescent="0.25">
      <c r="A7" s="5">
        <v>5</v>
      </c>
      <c r="B7" s="8" t="s">
        <v>14</v>
      </c>
      <c r="C7" s="12" t="s">
        <v>20</v>
      </c>
      <c r="D7" s="12">
        <v>501150</v>
      </c>
      <c r="E7" s="14">
        <v>44501</v>
      </c>
      <c r="F7" s="13" t="s">
        <v>15</v>
      </c>
      <c r="G7" s="13">
        <v>845266661071</v>
      </c>
      <c r="H7" s="12">
        <v>24200</v>
      </c>
      <c r="I7" s="13">
        <v>49050</v>
      </c>
      <c r="J7" s="9">
        <f t="shared" si="8"/>
        <v>49.1</v>
      </c>
      <c r="K7" s="10">
        <f t="shared" si="9"/>
        <v>383.16</v>
      </c>
      <c r="L7" s="10"/>
      <c r="M7" s="10">
        <f t="shared" si="10"/>
        <v>76.63</v>
      </c>
      <c r="N7" s="10">
        <f t="shared" si="11"/>
        <v>459.79</v>
      </c>
    </row>
    <row r="8" spans="1:14" s="11" customFormat="1" x14ac:dyDescent="0.25">
      <c r="A8" s="5">
        <v>6</v>
      </c>
      <c r="B8" s="8" t="s">
        <v>14</v>
      </c>
      <c r="C8" s="12" t="s">
        <v>20</v>
      </c>
      <c r="D8" s="12">
        <v>501150</v>
      </c>
      <c r="E8" s="14">
        <v>44501</v>
      </c>
      <c r="F8" s="13" t="s">
        <v>15</v>
      </c>
      <c r="G8" s="13">
        <v>335266575489</v>
      </c>
      <c r="H8" s="12">
        <v>24900</v>
      </c>
      <c r="I8" s="13">
        <v>51750</v>
      </c>
      <c r="J8" s="9">
        <f t="shared" si="8"/>
        <v>51.800000000000004</v>
      </c>
      <c r="K8" s="10">
        <f t="shared" si="9"/>
        <v>404.23</v>
      </c>
      <c r="L8" s="10"/>
      <c r="M8" s="10">
        <f t="shared" si="10"/>
        <v>80.849999999999994</v>
      </c>
      <c r="N8" s="10">
        <f t="shared" si="11"/>
        <v>485.08000000000004</v>
      </c>
    </row>
    <row r="9" spans="1:14" s="11" customFormat="1" x14ac:dyDescent="0.25">
      <c r="A9" s="5">
        <v>7</v>
      </c>
      <c r="B9" s="8" t="s">
        <v>14</v>
      </c>
      <c r="C9" s="12" t="s">
        <v>20</v>
      </c>
      <c r="D9" s="12">
        <v>501150</v>
      </c>
      <c r="E9" s="14">
        <v>44501</v>
      </c>
      <c r="F9" s="13" t="s">
        <v>15</v>
      </c>
      <c r="G9" s="13">
        <v>845266510799</v>
      </c>
      <c r="H9" s="12">
        <v>24500</v>
      </c>
      <c r="I9" s="13">
        <v>49950</v>
      </c>
      <c r="J9" s="9">
        <f t="shared" si="8"/>
        <v>50</v>
      </c>
      <c r="K9" s="10">
        <f t="shared" si="9"/>
        <v>390.19</v>
      </c>
      <c r="L9" s="10"/>
      <c r="M9" s="10">
        <f t="shared" si="10"/>
        <v>78.040000000000006</v>
      </c>
      <c r="N9" s="10">
        <f t="shared" si="11"/>
        <v>468.23</v>
      </c>
    </row>
    <row r="10" spans="1:14" s="11" customFormat="1" x14ac:dyDescent="0.25">
      <c r="A10" s="5">
        <v>8</v>
      </c>
      <c r="B10" s="8" t="s">
        <v>14</v>
      </c>
      <c r="C10" s="12" t="s">
        <v>20</v>
      </c>
      <c r="D10" s="12">
        <v>501150</v>
      </c>
      <c r="E10" s="14">
        <v>44501</v>
      </c>
      <c r="F10" s="13" t="s">
        <v>15</v>
      </c>
      <c r="G10" s="13">
        <v>335266576867</v>
      </c>
      <c r="H10" s="12">
        <v>24400</v>
      </c>
      <c r="I10" s="13">
        <v>51400</v>
      </c>
      <c r="J10" s="9">
        <f t="shared" si="8"/>
        <v>51.4</v>
      </c>
      <c r="K10" s="10">
        <f t="shared" si="9"/>
        <v>401.11</v>
      </c>
      <c r="L10" s="10"/>
      <c r="M10" s="10">
        <f t="shared" si="10"/>
        <v>80.22</v>
      </c>
      <c r="N10" s="10">
        <f t="shared" si="11"/>
        <v>481.33000000000004</v>
      </c>
    </row>
    <row r="11" spans="1:14" s="11" customFormat="1" x14ac:dyDescent="0.25">
      <c r="A11" s="5">
        <v>9</v>
      </c>
      <c r="B11" s="8" t="s">
        <v>14</v>
      </c>
      <c r="C11" s="12" t="s">
        <v>20</v>
      </c>
      <c r="D11" s="12">
        <v>501150</v>
      </c>
      <c r="E11" s="14">
        <v>44501</v>
      </c>
      <c r="F11" s="13" t="s">
        <v>15</v>
      </c>
      <c r="G11" s="13">
        <v>845266661105</v>
      </c>
      <c r="H11" s="12">
        <v>23300</v>
      </c>
      <c r="I11" s="13">
        <v>50200</v>
      </c>
      <c r="J11" s="9">
        <f t="shared" si="8"/>
        <v>50.2</v>
      </c>
      <c r="K11" s="10">
        <f t="shared" si="9"/>
        <v>391.75</v>
      </c>
      <c r="L11" s="10"/>
      <c r="M11" s="10">
        <f t="shared" si="10"/>
        <v>78.349999999999994</v>
      </c>
      <c r="N11" s="10">
        <f t="shared" si="11"/>
        <v>470.1</v>
      </c>
    </row>
    <row r="12" spans="1:14" s="11" customFormat="1" x14ac:dyDescent="0.25">
      <c r="A12" s="5">
        <v>10</v>
      </c>
      <c r="B12" s="8" t="s">
        <v>14</v>
      </c>
      <c r="C12" s="12" t="s">
        <v>20</v>
      </c>
      <c r="D12" s="12">
        <v>501150</v>
      </c>
      <c r="E12" s="14">
        <v>44501</v>
      </c>
      <c r="F12" s="13" t="s">
        <v>15</v>
      </c>
      <c r="G12" s="13">
        <v>845266510401</v>
      </c>
      <c r="H12" s="12">
        <v>24300</v>
      </c>
      <c r="I12" s="13">
        <v>52700</v>
      </c>
      <c r="J12" s="9">
        <f t="shared" si="8"/>
        <v>52.7</v>
      </c>
      <c r="K12" s="10">
        <f t="shared" si="9"/>
        <v>411.26</v>
      </c>
      <c r="L12" s="10"/>
      <c r="M12" s="10">
        <f t="shared" si="10"/>
        <v>82.25</v>
      </c>
      <c r="N12" s="10">
        <f t="shared" si="11"/>
        <v>493.51</v>
      </c>
    </row>
    <row r="13" spans="1:14" s="11" customFormat="1" x14ac:dyDescent="0.25">
      <c r="A13" s="5">
        <v>11</v>
      </c>
      <c r="B13" s="8" t="s">
        <v>14</v>
      </c>
      <c r="C13" s="12" t="s">
        <v>20</v>
      </c>
      <c r="D13" s="12">
        <v>501150</v>
      </c>
      <c r="E13" s="14">
        <v>44501</v>
      </c>
      <c r="F13" s="13" t="s">
        <v>15</v>
      </c>
      <c r="G13" s="13">
        <v>335266531102</v>
      </c>
      <c r="H13" s="12">
        <v>23400</v>
      </c>
      <c r="I13" s="13">
        <v>52200</v>
      </c>
      <c r="J13" s="9">
        <f t="shared" si="8"/>
        <v>52.2</v>
      </c>
      <c r="K13" s="10">
        <f t="shared" si="9"/>
        <v>407.36</v>
      </c>
      <c r="L13" s="10"/>
      <c r="M13" s="10">
        <f t="shared" si="10"/>
        <v>81.47</v>
      </c>
      <c r="N13" s="10">
        <f t="shared" si="11"/>
        <v>488.83000000000004</v>
      </c>
    </row>
    <row r="14" spans="1:14" s="11" customFormat="1" x14ac:dyDescent="0.25">
      <c r="A14" s="5">
        <v>12</v>
      </c>
      <c r="B14" s="8" t="s">
        <v>14</v>
      </c>
      <c r="C14" s="12" t="s">
        <v>20</v>
      </c>
      <c r="D14" s="12">
        <v>501151</v>
      </c>
      <c r="E14" s="14">
        <v>44501</v>
      </c>
      <c r="F14" s="13" t="s">
        <v>15</v>
      </c>
      <c r="G14" s="13">
        <v>335266576495</v>
      </c>
      <c r="H14" s="12">
        <v>24700</v>
      </c>
      <c r="I14" s="13">
        <v>52250</v>
      </c>
      <c r="J14" s="9">
        <f t="shared" ref="J14:J21" si="12">ROUNDUP((I14/1000),1)</f>
        <v>52.300000000000004</v>
      </c>
      <c r="K14" s="10">
        <f t="shared" ref="K14:K21" si="13">ROUND((3.99*1.95583*J14),2)</f>
        <v>408.14</v>
      </c>
      <c r="L14" s="10">
        <f>ROUND((2*1.95583),2)</f>
        <v>3.91</v>
      </c>
      <c r="M14" s="10">
        <f t="shared" ref="M14:M21" si="14">ROUND(((SUM(K14:L14))*20/100),2)</f>
        <v>82.41</v>
      </c>
      <c r="N14" s="10">
        <f t="shared" ref="N14:N21" si="15">SUM(K14:M14)</f>
        <v>494.46000000000004</v>
      </c>
    </row>
    <row r="15" spans="1:14" s="11" customFormat="1" x14ac:dyDescent="0.25">
      <c r="A15" s="5">
        <v>13</v>
      </c>
      <c r="B15" s="8" t="s">
        <v>14</v>
      </c>
      <c r="C15" s="12" t="s">
        <v>20</v>
      </c>
      <c r="D15" s="12">
        <v>501151</v>
      </c>
      <c r="E15" s="14">
        <v>44501</v>
      </c>
      <c r="F15" s="13" t="s">
        <v>15</v>
      </c>
      <c r="G15" s="13">
        <v>845266510781</v>
      </c>
      <c r="H15" s="12">
        <v>24000</v>
      </c>
      <c r="I15" s="13">
        <v>50900</v>
      </c>
      <c r="J15" s="9">
        <f t="shared" si="12"/>
        <v>50.9</v>
      </c>
      <c r="K15" s="10">
        <f t="shared" si="13"/>
        <v>397.21</v>
      </c>
      <c r="L15" s="10"/>
      <c r="M15" s="10">
        <f t="shared" si="14"/>
        <v>79.44</v>
      </c>
      <c r="N15" s="10">
        <f t="shared" si="15"/>
        <v>476.65</v>
      </c>
    </row>
    <row r="16" spans="1:14" s="11" customFormat="1" x14ac:dyDescent="0.25">
      <c r="A16" s="5">
        <v>14</v>
      </c>
      <c r="B16" s="8" t="s">
        <v>14</v>
      </c>
      <c r="C16" s="12" t="s">
        <v>20</v>
      </c>
      <c r="D16" s="12">
        <v>501151</v>
      </c>
      <c r="E16" s="14">
        <v>44501</v>
      </c>
      <c r="F16" s="13" t="s">
        <v>15</v>
      </c>
      <c r="G16" s="13">
        <v>845266660727</v>
      </c>
      <c r="H16" s="12">
        <v>24550</v>
      </c>
      <c r="I16" s="13">
        <v>50750</v>
      </c>
      <c r="J16" s="9">
        <f t="shared" si="12"/>
        <v>50.800000000000004</v>
      </c>
      <c r="K16" s="10">
        <f t="shared" si="13"/>
        <v>396.43</v>
      </c>
      <c r="L16" s="10"/>
      <c r="M16" s="10">
        <f t="shared" si="14"/>
        <v>79.290000000000006</v>
      </c>
      <c r="N16" s="10">
        <f t="shared" si="15"/>
        <v>475.72</v>
      </c>
    </row>
    <row r="17" spans="1:14" s="11" customFormat="1" x14ac:dyDescent="0.25">
      <c r="A17" s="5">
        <v>15</v>
      </c>
      <c r="B17" s="8" t="s">
        <v>14</v>
      </c>
      <c r="C17" s="12" t="s">
        <v>20</v>
      </c>
      <c r="D17" s="12">
        <v>501151</v>
      </c>
      <c r="E17" s="14">
        <v>44501</v>
      </c>
      <c r="F17" s="13" t="s">
        <v>15</v>
      </c>
      <c r="G17" s="13">
        <v>335266530955</v>
      </c>
      <c r="H17" s="12">
        <v>23400</v>
      </c>
      <c r="I17" s="13">
        <v>50450</v>
      </c>
      <c r="J17" s="9">
        <f t="shared" si="12"/>
        <v>50.5</v>
      </c>
      <c r="K17" s="10">
        <f t="shared" si="13"/>
        <v>394.09</v>
      </c>
      <c r="L17" s="10"/>
      <c r="M17" s="10">
        <f t="shared" si="14"/>
        <v>78.819999999999993</v>
      </c>
      <c r="N17" s="10">
        <f t="shared" si="15"/>
        <v>472.90999999999997</v>
      </c>
    </row>
    <row r="18" spans="1:14" s="11" customFormat="1" x14ac:dyDescent="0.25">
      <c r="A18" s="5">
        <v>16</v>
      </c>
      <c r="B18" s="8" t="s">
        <v>14</v>
      </c>
      <c r="C18" s="12" t="s">
        <v>20</v>
      </c>
      <c r="D18" s="12">
        <v>501151</v>
      </c>
      <c r="E18" s="14">
        <v>44501</v>
      </c>
      <c r="F18" s="13" t="s">
        <v>15</v>
      </c>
      <c r="G18" s="13">
        <v>845266512662</v>
      </c>
      <c r="H18" s="12">
        <v>23650</v>
      </c>
      <c r="I18" s="13">
        <v>50450</v>
      </c>
      <c r="J18" s="9">
        <f t="shared" si="12"/>
        <v>50.5</v>
      </c>
      <c r="K18" s="10">
        <f t="shared" si="13"/>
        <v>394.09</v>
      </c>
      <c r="L18" s="10"/>
      <c r="M18" s="10">
        <f t="shared" si="14"/>
        <v>78.819999999999993</v>
      </c>
      <c r="N18" s="10">
        <f t="shared" si="15"/>
        <v>472.90999999999997</v>
      </c>
    </row>
    <row r="19" spans="1:14" s="11" customFormat="1" x14ac:dyDescent="0.25">
      <c r="A19" s="5">
        <v>17</v>
      </c>
      <c r="B19" s="8" t="s">
        <v>14</v>
      </c>
      <c r="C19" s="12" t="s">
        <v>20</v>
      </c>
      <c r="D19" s="12">
        <v>501151</v>
      </c>
      <c r="E19" s="14">
        <v>44501</v>
      </c>
      <c r="F19" s="13" t="s">
        <v>15</v>
      </c>
      <c r="G19" s="13">
        <v>845266510351</v>
      </c>
      <c r="H19" s="12">
        <v>24000</v>
      </c>
      <c r="I19" s="13">
        <v>51350</v>
      </c>
      <c r="J19" s="9">
        <f t="shared" si="12"/>
        <v>51.4</v>
      </c>
      <c r="K19" s="10">
        <f t="shared" si="13"/>
        <v>401.11</v>
      </c>
      <c r="L19" s="10"/>
      <c r="M19" s="10">
        <f t="shared" si="14"/>
        <v>80.22</v>
      </c>
      <c r="N19" s="10">
        <f t="shared" si="15"/>
        <v>481.33000000000004</v>
      </c>
    </row>
    <row r="20" spans="1:14" s="11" customFormat="1" x14ac:dyDescent="0.25">
      <c r="A20" s="5">
        <v>18</v>
      </c>
      <c r="B20" s="8" t="s">
        <v>14</v>
      </c>
      <c r="C20" s="12" t="s">
        <v>20</v>
      </c>
      <c r="D20" s="12">
        <v>501151</v>
      </c>
      <c r="E20" s="14">
        <v>44501</v>
      </c>
      <c r="F20" s="13" t="s">
        <v>15</v>
      </c>
      <c r="G20" s="13">
        <v>845266660792</v>
      </c>
      <c r="H20" s="12">
        <v>24500</v>
      </c>
      <c r="I20" s="13">
        <v>51250</v>
      </c>
      <c r="J20" s="9">
        <f t="shared" si="12"/>
        <v>51.300000000000004</v>
      </c>
      <c r="K20" s="10">
        <f t="shared" si="13"/>
        <v>400.33</v>
      </c>
      <c r="L20" s="10"/>
      <c r="M20" s="10">
        <f t="shared" si="14"/>
        <v>80.069999999999993</v>
      </c>
      <c r="N20" s="10">
        <f t="shared" si="15"/>
        <v>480.4</v>
      </c>
    </row>
    <row r="21" spans="1:14" s="11" customFormat="1" x14ac:dyDescent="0.25">
      <c r="A21" s="5">
        <v>19</v>
      </c>
      <c r="B21" s="8" t="s">
        <v>14</v>
      </c>
      <c r="C21" s="12" t="s">
        <v>20</v>
      </c>
      <c r="D21" s="12">
        <v>501151</v>
      </c>
      <c r="E21" s="14">
        <v>44501</v>
      </c>
      <c r="F21" s="13" t="s">
        <v>15</v>
      </c>
      <c r="G21" s="13">
        <v>845266660248</v>
      </c>
      <c r="H21" s="12">
        <v>24600</v>
      </c>
      <c r="I21" s="13">
        <v>48900</v>
      </c>
      <c r="J21" s="9">
        <f t="shared" si="12"/>
        <v>48.9</v>
      </c>
      <c r="K21" s="10">
        <f t="shared" si="13"/>
        <v>381.6</v>
      </c>
      <c r="L21" s="10"/>
      <c r="M21" s="10">
        <f t="shared" si="14"/>
        <v>76.319999999999993</v>
      </c>
      <c r="N21" s="10">
        <f t="shared" si="15"/>
        <v>457.92</v>
      </c>
    </row>
    <row r="22" spans="1:14" s="11" customFormat="1" x14ac:dyDescent="0.25">
      <c r="A22" s="5">
        <v>20</v>
      </c>
      <c r="B22" s="8" t="s">
        <v>14</v>
      </c>
      <c r="C22" s="12" t="s">
        <v>20</v>
      </c>
      <c r="D22" s="12" t="s">
        <v>25</v>
      </c>
      <c r="E22" s="14">
        <v>44504</v>
      </c>
      <c r="F22" s="13" t="s">
        <v>15</v>
      </c>
      <c r="G22" s="13">
        <v>845266661089</v>
      </c>
      <c r="H22" s="12">
        <v>23900</v>
      </c>
      <c r="I22" s="13">
        <v>50750</v>
      </c>
      <c r="J22" s="9">
        <f t="shared" ref="J22:J49" si="16">ROUNDUP((I22/1000),1)</f>
        <v>50.800000000000004</v>
      </c>
      <c r="K22" s="10">
        <f t="shared" ref="K22:K49" si="17">ROUND((3.99*1.95583*J22),2)</f>
        <v>396.43</v>
      </c>
      <c r="L22" s="10">
        <f>ROUND((2*1.95583),2)</f>
        <v>3.91</v>
      </c>
      <c r="M22" s="10">
        <f t="shared" ref="M22:M49" si="18">ROUND(((SUM(K22:L22))*20/100),2)</f>
        <v>80.069999999999993</v>
      </c>
      <c r="N22" s="10">
        <f t="shared" ref="N22:N49" si="19">SUM(K22:M22)</f>
        <v>480.41</v>
      </c>
    </row>
    <row r="23" spans="1:14" s="11" customFormat="1" x14ac:dyDescent="0.25">
      <c r="A23" s="5">
        <v>21</v>
      </c>
      <c r="B23" s="8" t="s">
        <v>14</v>
      </c>
      <c r="C23" s="12" t="s">
        <v>20</v>
      </c>
      <c r="D23" s="12"/>
      <c r="E23" s="14"/>
      <c r="F23" s="13" t="s">
        <v>15</v>
      </c>
      <c r="G23" s="13"/>
      <c r="H23" s="12"/>
      <c r="I23" s="13"/>
      <c r="J23" s="9">
        <f t="shared" si="16"/>
        <v>0</v>
      </c>
      <c r="K23" s="10">
        <f t="shared" si="17"/>
        <v>0</v>
      </c>
      <c r="L23" s="10"/>
      <c r="M23" s="10">
        <f t="shared" si="18"/>
        <v>0</v>
      </c>
      <c r="N23" s="10">
        <f t="shared" si="19"/>
        <v>0</v>
      </c>
    </row>
    <row r="24" spans="1:14" s="11" customFormat="1" x14ac:dyDescent="0.25">
      <c r="A24" s="5">
        <v>22</v>
      </c>
      <c r="B24" s="8" t="s">
        <v>14</v>
      </c>
      <c r="C24" s="12" t="s">
        <v>20</v>
      </c>
      <c r="D24" s="12"/>
      <c r="E24" s="14"/>
      <c r="F24" s="13" t="s">
        <v>15</v>
      </c>
      <c r="G24" s="13"/>
      <c r="H24" s="12"/>
      <c r="I24" s="13"/>
      <c r="J24" s="9">
        <f t="shared" si="16"/>
        <v>0</v>
      </c>
      <c r="K24" s="10">
        <f t="shared" si="17"/>
        <v>0</v>
      </c>
      <c r="L24" s="10"/>
      <c r="M24" s="10">
        <f t="shared" si="18"/>
        <v>0</v>
      </c>
      <c r="N24" s="10">
        <f t="shared" si="19"/>
        <v>0</v>
      </c>
    </row>
    <row r="25" spans="1:14" s="11" customFormat="1" x14ac:dyDescent="0.25">
      <c r="A25" s="5">
        <v>23</v>
      </c>
      <c r="B25" s="8" t="s">
        <v>14</v>
      </c>
      <c r="C25" s="12" t="s">
        <v>20</v>
      </c>
      <c r="D25" s="12"/>
      <c r="E25" s="14"/>
      <c r="F25" s="13" t="s">
        <v>15</v>
      </c>
      <c r="G25" s="13"/>
      <c r="H25" s="12"/>
      <c r="I25" s="13"/>
      <c r="J25" s="9">
        <f t="shared" si="16"/>
        <v>0</v>
      </c>
      <c r="K25" s="10">
        <f t="shared" si="17"/>
        <v>0</v>
      </c>
      <c r="L25" s="10"/>
      <c r="M25" s="10">
        <f t="shared" si="18"/>
        <v>0</v>
      </c>
      <c r="N25" s="10">
        <f t="shared" si="19"/>
        <v>0</v>
      </c>
    </row>
    <row r="26" spans="1:14" s="11" customFormat="1" x14ac:dyDescent="0.25">
      <c r="A26" s="5">
        <v>24</v>
      </c>
      <c r="B26" s="8" t="s">
        <v>14</v>
      </c>
      <c r="C26" s="12" t="s">
        <v>20</v>
      </c>
      <c r="D26" s="12"/>
      <c r="E26" s="14"/>
      <c r="F26" s="13" t="s">
        <v>15</v>
      </c>
      <c r="G26" s="13"/>
      <c r="H26" s="12"/>
      <c r="I26" s="13"/>
      <c r="J26" s="9">
        <f t="shared" si="16"/>
        <v>0</v>
      </c>
      <c r="K26" s="10">
        <f t="shared" si="17"/>
        <v>0</v>
      </c>
      <c r="L26" s="10"/>
      <c r="M26" s="10">
        <f t="shared" si="18"/>
        <v>0</v>
      </c>
      <c r="N26" s="10">
        <f t="shared" si="19"/>
        <v>0</v>
      </c>
    </row>
    <row r="27" spans="1:14" s="11" customFormat="1" x14ac:dyDescent="0.25">
      <c r="A27" s="5">
        <v>25</v>
      </c>
      <c r="B27" s="8" t="s">
        <v>14</v>
      </c>
      <c r="C27" s="12" t="s">
        <v>20</v>
      </c>
      <c r="D27" s="12"/>
      <c r="E27" s="14"/>
      <c r="F27" s="13" t="s">
        <v>15</v>
      </c>
      <c r="G27" s="13"/>
      <c r="H27" s="12"/>
      <c r="I27" s="13"/>
      <c r="J27" s="9">
        <f t="shared" si="16"/>
        <v>0</v>
      </c>
      <c r="K27" s="10">
        <f t="shared" si="17"/>
        <v>0</v>
      </c>
      <c r="L27" s="10"/>
      <c r="M27" s="10">
        <f t="shared" si="18"/>
        <v>0</v>
      </c>
      <c r="N27" s="10">
        <f t="shared" si="19"/>
        <v>0</v>
      </c>
    </row>
    <row r="28" spans="1:14" s="11" customFormat="1" x14ac:dyDescent="0.25">
      <c r="A28" s="5">
        <v>26</v>
      </c>
      <c r="B28" s="8" t="s">
        <v>14</v>
      </c>
      <c r="C28" s="12" t="s">
        <v>20</v>
      </c>
      <c r="D28" s="12"/>
      <c r="E28" s="14"/>
      <c r="F28" s="13" t="s">
        <v>15</v>
      </c>
      <c r="G28" s="13"/>
      <c r="H28" s="12"/>
      <c r="I28" s="13"/>
      <c r="J28" s="9">
        <f t="shared" si="16"/>
        <v>0</v>
      </c>
      <c r="K28" s="10">
        <f t="shared" si="17"/>
        <v>0</v>
      </c>
      <c r="L28" s="10"/>
      <c r="M28" s="10">
        <f t="shared" si="18"/>
        <v>0</v>
      </c>
      <c r="N28" s="10">
        <f t="shared" si="19"/>
        <v>0</v>
      </c>
    </row>
    <row r="29" spans="1:14" s="11" customFormat="1" x14ac:dyDescent="0.25">
      <c r="A29" s="5">
        <v>27</v>
      </c>
      <c r="B29" s="8" t="s">
        <v>14</v>
      </c>
      <c r="C29" s="12" t="s">
        <v>20</v>
      </c>
      <c r="D29" s="12"/>
      <c r="E29" s="14"/>
      <c r="F29" s="13" t="s">
        <v>15</v>
      </c>
      <c r="G29" s="13"/>
      <c r="H29" s="12"/>
      <c r="I29" s="13"/>
      <c r="J29" s="9">
        <f t="shared" si="16"/>
        <v>0</v>
      </c>
      <c r="K29" s="10">
        <f t="shared" si="17"/>
        <v>0</v>
      </c>
      <c r="L29" s="10"/>
      <c r="M29" s="10">
        <f t="shared" si="18"/>
        <v>0</v>
      </c>
      <c r="N29" s="10">
        <f t="shared" si="19"/>
        <v>0</v>
      </c>
    </row>
    <row r="30" spans="1:14" s="11" customFormat="1" x14ac:dyDescent="0.25">
      <c r="A30" s="5">
        <v>28</v>
      </c>
      <c r="B30" s="8" t="s">
        <v>14</v>
      </c>
      <c r="C30" s="12" t="s">
        <v>20</v>
      </c>
      <c r="D30" s="12"/>
      <c r="E30" s="14"/>
      <c r="F30" s="13" t="s">
        <v>15</v>
      </c>
      <c r="G30" s="13"/>
      <c r="H30" s="12"/>
      <c r="I30" s="13"/>
      <c r="J30" s="9">
        <f t="shared" si="16"/>
        <v>0</v>
      </c>
      <c r="K30" s="10">
        <f t="shared" si="17"/>
        <v>0</v>
      </c>
      <c r="L30" s="10"/>
      <c r="M30" s="10">
        <f t="shared" si="18"/>
        <v>0</v>
      </c>
      <c r="N30" s="10">
        <f t="shared" si="19"/>
        <v>0</v>
      </c>
    </row>
    <row r="31" spans="1:14" s="11" customFormat="1" x14ac:dyDescent="0.25">
      <c r="A31" s="5">
        <v>29</v>
      </c>
      <c r="B31" s="8" t="s">
        <v>14</v>
      </c>
      <c r="C31" s="12" t="s">
        <v>20</v>
      </c>
      <c r="D31" s="12"/>
      <c r="E31" s="14"/>
      <c r="F31" s="13" t="s">
        <v>15</v>
      </c>
      <c r="G31" s="13"/>
      <c r="H31" s="12"/>
      <c r="I31" s="13"/>
      <c r="J31" s="9">
        <f t="shared" si="16"/>
        <v>0</v>
      </c>
      <c r="K31" s="10">
        <f t="shared" si="17"/>
        <v>0</v>
      </c>
      <c r="L31" s="10"/>
      <c r="M31" s="10">
        <f t="shared" si="18"/>
        <v>0</v>
      </c>
      <c r="N31" s="10">
        <f t="shared" si="19"/>
        <v>0</v>
      </c>
    </row>
    <row r="32" spans="1:14" s="11" customFormat="1" x14ac:dyDescent="0.25">
      <c r="A32" s="5">
        <v>30</v>
      </c>
      <c r="B32" s="8" t="s">
        <v>14</v>
      </c>
      <c r="C32" s="12" t="s">
        <v>20</v>
      </c>
      <c r="D32" s="12"/>
      <c r="E32" s="14"/>
      <c r="F32" s="13" t="s">
        <v>15</v>
      </c>
      <c r="G32" s="13"/>
      <c r="H32" s="12"/>
      <c r="I32" s="13"/>
      <c r="J32" s="9">
        <f t="shared" si="16"/>
        <v>0</v>
      </c>
      <c r="K32" s="10">
        <f t="shared" si="17"/>
        <v>0</v>
      </c>
      <c r="L32" s="10"/>
      <c r="M32" s="10">
        <f t="shared" si="18"/>
        <v>0</v>
      </c>
      <c r="N32" s="10">
        <f t="shared" si="19"/>
        <v>0</v>
      </c>
    </row>
    <row r="33" spans="1:14" s="11" customFormat="1" x14ac:dyDescent="0.25">
      <c r="A33" s="5">
        <v>31</v>
      </c>
      <c r="B33" s="8" t="s">
        <v>14</v>
      </c>
      <c r="C33" s="12" t="s">
        <v>20</v>
      </c>
      <c r="D33" s="12"/>
      <c r="E33" s="14"/>
      <c r="F33" s="13" t="s">
        <v>15</v>
      </c>
      <c r="G33" s="13"/>
      <c r="H33" s="12"/>
      <c r="I33" s="13"/>
      <c r="J33" s="9">
        <f t="shared" si="16"/>
        <v>0</v>
      </c>
      <c r="K33" s="10">
        <f t="shared" si="17"/>
        <v>0</v>
      </c>
      <c r="L33" s="10"/>
      <c r="M33" s="10">
        <f t="shared" si="18"/>
        <v>0</v>
      </c>
      <c r="N33" s="10">
        <f t="shared" si="19"/>
        <v>0</v>
      </c>
    </row>
    <row r="34" spans="1:14" s="11" customFormat="1" x14ac:dyDescent="0.25">
      <c r="A34" s="5">
        <v>32</v>
      </c>
      <c r="B34" s="8" t="s">
        <v>14</v>
      </c>
      <c r="C34" s="12" t="s">
        <v>20</v>
      </c>
      <c r="D34" s="12"/>
      <c r="E34" s="14"/>
      <c r="F34" s="13" t="s">
        <v>15</v>
      </c>
      <c r="G34" s="13"/>
      <c r="H34" s="12"/>
      <c r="I34" s="13"/>
      <c r="J34" s="9">
        <f t="shared" si="16"/>
        <v>0</v>
      </c>
      <c r="K34" s="10">
        <f t="shared" si="17"/>
        <v>0</v>
      </c>
      <c r="L34" s="10"/>
      <c r="M34" s="10">
        <f t="shared" si="18"/>
        <v>0</v>
      </c>
      <c r="N34" s="10">
        <f t="shared" si="19"/>
        <v>0</v>
      </c>
    </row>
    <row r="35" spans="1:14" s="11" customFormat="1" x14ac:dyDescent="0.25">
      <c r="A35" s="5">
        <v>33</v>
      </c>
      <c r="B35" s="8" t="s">
        <v>14</v>
      </c>
      <c r="C35" s="12" t="s">
        <v>20</v>
      </c>
      <c r="D35" s="12"/>
      <c r="E35" s="14"/>
      <c r="F35" s="13" t="s">
        <v>15</v>
      </c>
      <c r="G35" s="13"/>
      <c r="H35" s="12"/>
      <c r="I35" s="13"/>
      <c r="J35" s="9">
        <f t="shared" si="16"/>
        <v>0</v>
      </c>
      <c r="K35" s="10">
        <f t="shared" si="17"/>
        <v>0</v>
      </c>
      <c r="L35" s="10"/>
      <c r="M35" s="10">
        <f t="shared" si="18"/>
        <v>0</v>
      </c>
      <c r="N35" s="10">
        <f t="shared" si="19"/>
        <v>0</v>
      </c>
    </row>
    <row r="36" spans="1:14" s="11" customFormat="1" x14ac:dyDescent="0.25">
      <c r="A36" s="5">
        <v>34</v>
      </c>
      <c r="B36" s="8" t="s">
        <v>14</v>
      </c>
      <c r="C36" s="12" t="s">
        <v>20</v>
      </c>
      <c r="D36" s="12"/>
      <c r="E36" s="14"/>
      <c r="F36" s="13" t="s">
        <v>15</v>
      </c>
      <c r="G36" s="13"/>
      <c r="H36" s="12"/>
      <c r="I36" s="13"/>
      <c r="J36" s="9">
        <f t="shared" si="16"/>
        <v>0</v>
      </c>
      <c r="K36" s="10">
        <f t="shared" si="17"/>
        <v>0</v>
      </c>
      <c r="L36" s="10"/>
      <c r="M36" s="10">
        <f t="shared" si="18"/>
        <v>0</v>
      </c>
      <c r="N36" s="10">
        <f t="shared" si="19"/>
        <v>0</v>
      </c>
    </row>
    <row r="37" spans="1:14" s="11" customFormat="1" x14ac:dyDescent="0.25">
      <c r="A37" s="5">
        <v>35</v>
      </c>
      <c r="B37" s="8" t="s">
        <v>14</v>
      </c>
      <c r="C37" s="12" t="s">
        <v>20</v>
      </c>
      <c r="D37" s="12"/>
      <c r="E37" s="14"/>
      <c r="F37" s="13" t="s">
        <v>15</v>
      </c>
      <c r="G37" s="13"/>
      <c r="H37" s="12"/>
      <c r="I37" s="13"/>
      <c r="J37" s="9">
        <f t="shared" si="16"/>
        <v>0</v>
      </c>
      <c r="K37" s="10">
        <f t="shared" si="17"/>
        <v>0</v>
      </c>
      <c r="L37" s="10"/>
      <c r="M37" s="10">
        <f t="shared" si="18"/>
        <v>0</v>
      </c>
      <c r="N37" s="10">
        <f t="shared" si="19"/>
        <v>0</v>
      </c>
    </row>
    <row r="38" spans="1:14" s="11" customFormat="1" x14ac:dyDescent="0.25">
      <c r="A38" s="5">
        <v>36</v>
      </c>
      <c r="B38" s="8" t="s">
        <v>14</v>
      </c>
      <c r="C38" s="12" t="s">
        <v>20</v>
      </c>
      <c r="D38" s="12"/>
      <c r="E38" s="14"/>
      <c r="F38" s="13" t="s">
        <v>15</v>
      </c>
      <c r="G38" s="13"/>
      <c r="H38" s="12"/>
      <c r="I38" s="13"/>
      <c r="J38" s="9">
        <f t="shared" si="16"/>
        <v>0</v>
      </c>
      <c r="K38" s="10">
        <f t="shared" si="17"/>
        <v>0</v>
      </c>
      <c r="L38" s="10"/>
      <c r="M38" s="10">
        <f t="shared" si="18"/>
        <v>0</v>
      </c>
      <c r="N38" s="10">
        <f t="shared" si="19"/>
        <v>0</v>
      </c>
    </row>
    <row r="39" spans="1:14" s="11" customFormat="1" x14ac:dyDescent="0.25">
      <c r="A39" s="5">
        <v>37</v>
      </c>
      <c r="B39" s="8" t="s">
        <v>14</v>
      </c>
      <c r="C39" s="12" t="s">
        <v>20</v>
      </c>
      <c r="D39" s="12"/>
      <c r="E39" s="14"/>
      <c r="F39" s="13" t="s">
        <v>15</v>
      </c>
      <c r="G39" s="13"/>
      <c r="H39" s="12"/>
      <c r="I39" s="13"/>
      <c r="J39" s="9">
        <f t="shared" si="16"/>
        <v>0</v>
      </c>
      <c r="K39" s="10">
        <f t="shared" si="17"/>
        <v>0</v>
      </c>
      <c r="L39" s="10"/>
      <c r="M39" s="10">
        <f t="shared" si="18"/>
        <v>0</v>
      </c>
      <c r="N39" s="10">
        <f t="shared" si="19"/>
        <v>0</v>
      </c>
    </row>
    <row r="40" spans="1:14" s="11" customFormat="1" x14ac:dyDescent="0.25">
      <c r="A40" s="5">
        <v>38</v>
      </c>
      <c r="B40" s="8" t="s">
        <v>14</v>
      </c>
      <c r="C40" s="12" t="s">
        <v>20</v>
      </c>
      <c r="D40" s="12"/>
      <c r="E40" s="14"/>
      <c r="F40" s="13" t="s">
        <v>15</v>
      </c>
      <c r="G40" s="13"/>
      <c r="H40" s="12"/>
      <c r="I40" s="13"/>
      <c r="J40" s="9">
        <f t="shared" si="16"/>
        <v>0</v>
      </c>
      <c r="K40" s="10">
        <f t="shared" si="17"/>
        <v>0</v>
      </c>
      <c r="L40" s="10"/>
      <c r="M40" s="10">
        <f t="shared" si="18"/>
        <v>0</v>
      </c>
      <c r="N40" s="10">
        <f t="shared" si="19"/>
        <v>0</v>
      </c>
    </row>
    <row r="41" spans="1:14" s="11" customFormat="1" x14ac:dyDescent="0.25">
      <c r="A41" s="5">
        <v>39</v>
      </c>
      <c r="B41" s="8" t="s">
        <v>14</v>
      </c>
      <c r="C41" s="12" t="s">
        <v>20</v>
      </c>
      <c r="D41" s="12"/>
      <c r="E41" s="14"/>
      <c r="F41" s="13" t="s">
        <v>15</v>
      </c>
      <c r="G41" s="13"/>
      <c r="H41" s="12"/>
      <c r="I41" s="13"/>
      <c r="J41" s="9">
        <f t="shared" si="16"/>
        <v>0</v>
      </c>
      <c r="K41" s="10">
        <f t="shared" si="17"/>
        <v>0</v>
      </c>
      <c r="L41" s="10"/>
      <c r="M41" s="10">
        <f t="shared" si="18"/>
        <v>0</v>
      </c>
      <c r="N41" s="10">
        <f t="shared" si="19"/>
        <v>0</v>
      </c>
    </row>
    <row r="42" spans="1:14" s="11" customFormat="1" x14ac:dyDescent="0.25">
      <c r="A42" s="5">
        <v>40</v>
      </c>
      <c r="B42" s="8" t="s">
        <v>14</v>
      </c>
      <c r="C42" s="12" t="s">
        <v>20</v>
      </c>
      <c r="D42" s="12"/>
      <c r="E42" s="14"/>
      <c r="F42" s="13" t="s">
        <v>15</v>
      </c>
      <c r="G42" s="13"/>
      <c r="H42" s="12"/>
      <c r="I42" s="13"/>
      <c r="J42" s="9">
        <f t="shared" si="16"/>
        <v>0</v>
      </c>
      <c r="K42" s="10">
        <f t="shared" si="17"/>
        <v>0</v>
      </c>
      <c r="L42" s="10"/>
      <c r="M42" s="10">
        <f t="shared" si="18"/>
        <v>0</v>
      </c>
      <c r="N42" s="10">
        <f t="shared" si="19"/>
        <v>0</v>
      </c>
    </row>
    <row r="43" spans="1:14" s="11" customFormat="1" x14ac:dyDescent="0.25">
      <c r="A43" s="5">
        <v>41</v>
      </c>
      <c r="B43" s="8" t="s">
        <v>14</v>
      </c>
      <c r="C43" s="12" t="s">
        <v>20</v>
      </c>
      <c r="D43" s="12"/>
      <c r="E43" s="14"/>
      <c r="F43" s="13" t="s">
        <v>15</v>
      </c>
      <c r="G43" s="13"/>
      <c r="H43" s="12"/>
      <c r="I43" s="13"/>
      <c r="J43" s="9">
        <f t="shared" si="16"/>
        <v>0</v>
      </c>
      <c r="K43" s="10">
        <f t="shared" si="17"/>
        <v>0</v>
      </c>
      <c r="L43" s="10"/>
      <c r="M43" s="10">
        <f t="shared" si="18"/>
        <v>0</v>
      </c>
      <c r="N43" s="10">
        <f t="shared" si="19"/>
        <v>0</v>
      </c>
    </row>
    <row r="44" spans="1:14" s="11" customFormat="1" x14ac:dyDescent="0.25">
      <c r="A44" s="5">
        <v>42</v>
      </c>
      <c r="B44" s="8" t="s">
        <v>14</v>
      </c>
      <c r="C44" s="12" t="s">
        <v>20</v>
      </c>
      <c r="D44" s="12"/>
      <c r="E44" s="14"/>
      <c r="F44" s="13" t="s">
        <v>15</v>
      </c>
      <c r="G44" s="13"/>
      <c r="H44" s="12"/>
      <c r="I44" s="13"/>
      <c r="J44" s="9">
        <f t="shared" si="16"/>
        <v>0</v>
      </c>
      <c r="K44" s="10">
        <f t="shared" si="17"/>
        <v>0</v>
      </c>
      <c r="L44" s="10"/>
      <c r="M44" s="10">
        <f t="shared" si="18"/>
        <v>0</v>
      </c>
      <c r="N44" s="10">
        <f t="shared" si="19"/>
        <v>0</v>
      </c>
    </row>
    <row r="45" spans="1:14" s="11" customFormat="1" x14ac:dyDescent="0.25">
      <c r="A45" s="5">
        <v>43</v>
      </c>
      <c r="B45" s="8" t="s">
        <v>14</v>
      </c>
      <c r="C45" s="12" t="s">
        <v>20</v>
      </c>
      <c r="D45" s="12"/>
      <c r="E45" s="14"/>
      <c r="F45" s="13" t="s">
        <v>15</v>
      </c>
      <c r="G45" s="13"/>
      <c r="H45" s="12"/>
      <c r="I45" s="13"/>
      <c r="J45" s="9">
        <f t="shared" si="16"/>
        <v>0</v>
      </c>
      <c r="K45" s="10">
        <f t="shared" si="17"/>
        <v>0</v>
      </c>
      <c r="L45" s="10"/>
      <c r="M45" s="10">
        <f t="shared" si="18"/>
        <v>0</v>
      </c>
      <c r="N45" s="10">
        <f t="shared" si="19"/>
        <v>0</v>
      </c>
    </row>
    <row r="46" spans="1:14" s="11" customFormat="1" x14ac:dyDescent="0.25">
      <c r="A46" s="5">
        <v>44</v>
      </c>
      <c r="B46" s="8" t="s">
        <v>14</v>
      </c>
      <c r="C46" s="12" t="s">
        <v>20</v>
      </c>
      <c r="D46" s="12"/>
      <c r="E46" s="14"/>
      <c r="F46" s="13" t="s">
        <v>15</v>
      </c>
      <c r="G46" s="13"/>
      <c r="H46" s="12"/>
      <c r="I46" s="13"/>
      <c r="J46" s="9">
        <f t="shared" si="16"/>
        <v>0</v>
      </c>
      <c r="K46" s="10">
        <f t="shared" si="17"/>
        <v>0</v>
      </c>
      <c r="L46" s="10"/>
      <c r="M46" s="10">
        <f t="shared" si="18"/>
        <v>0</v>
      </c>
      <c r="N46" s="10">
        <f t="shared" si="19"/>
        <v>0</v>
      </c>
    </row>
    <row r="47" spans="1:14" s="11" customFormat="1" x14ac:dyDescent="0.25">
      <c r="A47" s="5">
        <v>45</v>
      </c>
      <c r="B47" s="8" t="s">
        <v>14</v>
      </c>
      <c r="C47" s="12" t="s">
        <v>20</v>
      </c>
      <c r="D47" s="12"/>
      <c r="E47" s="14"/>
      <c r="F47" s="13" t="s">
        <v>15</v>
      </c>
      <c r="G47" s="13"/>
      <c r="H47" s="12"/>
      <c r="I47" s="13"/>
      <c r="J47" s="9">
        <f t="shared" si="16"/>
        <v>0</v>
      </c>
      <c r="K47" s="10">
        <f t="shared" si="17"/>
        <v>0</v>
      </c>
      <c r="L47" s="10"/>
      <c r="M47" s="10">
        <f t="shared" si="18"/>
        <v>0</v>
      </c>
      <c r="N47" s="10">
        <f t="shared" si="19"/>
        <v>0</v>
      </c>
    </row>
    <row r="48" spans="1:14" x14ac:dyDescent="0.25">
      <c r="A48" s="5">
        <v>46</v>
      </c>
      <c r="B48" s="8" t="s">
        <v>14</v>
      </c>
      <c r="C48" s="12" t="s">
        <v>20</v>
      </c>
      <c r="D48" s="12"/>
      <c r="E48" s="14"/>
      <c r="F48" s="13" t="s">
        <v>15</v>
      </c>
      <c r="G48" s="13"/>
      <c r="H48" s="12"/>
      <c r="I48" s="13"/>
      <c r="J48" s="9">
        <f t="shared" si="16"/>
        <v>0</v>
      </c>
      <c r="K48" s="10">
        <f t="shared" si="17"/>
        <v>0</v>
      </c>
      <c r="L48" s="10"/>
      <c r="M48" s="10">
        <f t="shared" si="18"/>
        <v>0</v>
      </c>
      <c r="N48" s="10">
        <f t="shared" si="19"/>
        <v>0</v>
      </c>
    </row>
    <row r="49" spans="1:14" x14ac:dyDescent="0.25">
      <c r="A49" s="5">
        <v>47</v>
      </c>
      <c r="B49" s="8" t="s">
        <v>14</v>
      </c>
      <c r="C49" s="12" t="s">
        <v>20</v>
      </c>
      <c r="D49" s="12"/>
      <c r="E49" s="14"/>
      <c r="F49" s="13" t="s">
        <v>15</v>
      </c>
      <c r="G49" s="13"/>
      <c r="H49" s="12"/>
      <c r="I49" s="13"/>
      <c r="J49" s="9">
        <f t="shared" si="16"/>
        <v>0</v>
      </c>
      <c r="K49" s="10">
        <f t="shared" si="17"/>
        <v>0</v>
      </c>
      <c r="L49" s="10"/>
      <c r="M49" s="10">
        <f t="shared" si="18"/>
        <v>0</v>
      </c>
      <c r="N49" s="10">
        <f t="shared" si="19"/>
        <v>0</v>
      </c>
    </row>
    <row r="50" spans="1:14" x14ac:dyDescent="0.25">
      <c r="A50" s="18"/>
      <c r="B50" s="19"/>
      <c r="C50" s="20"/>
    </row>
    <row r="51" spans="1:14" x14ac:dyDescent="0.25">
      <c r="A51" s="18"/>
      <c r="B51" s="19"/>
      <c r="C51" s="20"/>
    </row>
    <row r="52" spans="1:14" x14ac:dyDescent="0.25">
      <c r="D52" s="16" t="s">
        <v>16</v>
      </c>
      <c r="E52" s="16"/>
      <c r="F52" s="16"/>
      <c r="G52" s="16"/>
      <c r="H52" s="16"/>
      <c r="I52" s="16"/>
      <c r="J52" s="16"/>
      <c r="K52" s="16" t="s">
        <v>18</v>
      </c>
      <c r="L52" s="16"/>
      <c r="M52" s="16"/>
      <c r="N52" s="16"/>
    </row>
    <row r="53" spans="1:14" x14ac:dyDescent="0.25">
      <c r="D53" s="17" t="s">
        <v>17</v>
      </c>
      <c r="E53" s="17"/>
      <c r="F53" s="17"/>
      <c r="G53" s="17"/>
      <c r="H53" s="17"/>
      <c r="I53" s="17"/>
      <c r="J53" s="17"/>
      <c r="K53" s="17" t="s">
        <v>19</v>
      </c>
      <c r="L53" s="17"/>
      <c r="M53" s="17"/>
      <c r="N53" s="16"/>
    </row>
    <row r="54" spans="1:14" x14ac:dyDescent="0.25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</sheetData>
  <autoFilter ref="A2:N21" xr:uid="{00000000-0009-0000-0000-000000000000}"/>
  <mergeCells count="1">
    <mergeCell ref="A1:N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0F3A-AA3F-45B5-A8A1-333C96098CEF}">
  <sheetPr>
    <tabColor rgb="FFFF0000"/>
    <pageSetUpPr fitToPage="1"/>
  </sheetPr>
  <dimension ref="A1:N31"/>
  <sheetViews>
    <sheetView tabSelected="1" zoomScale="130" zoomScaleNormal="130" workbookViewId="0">
      <pane ySplit="2" topLeftCell="A16" activePane="bottomLeft" state="frozen"/>
      <selection pane="bottomLeft" sqref="A1:N1"/>
    </sheetView>
  </sheetViews>
  <sheetFormatPr defaultRowHeight="15" outlineLevelRow="2" x14ac:dyDescent="0.25"/>
  <cols>
    <col min="1" max="1" width="4.28515625" style="6" customWidth="1"/>
    <col min="2" max="2" width="8.140625" style="1" customWidth="1"/>
    <col min="3" max="3" width="8.85546875" style="1" customWidth="1"/>
    <col min="4" max="4" width="13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35" t="s">
        <v>21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14</v>
      </c>
      <c r="C3" s="12" t="s">
        <v>20</v>
      </c>
      <c r="D3" s="12">
        <v>501150</v>
      </c>
      <c r="E3" s="14">
        <v>44501</v>
      </c>
      <c r="F3" s="13" t="s">
        <v>15</v>
      </c>
      <c r="G3" s="13">
        <v>335266576842</v>
      </c>
      <c r="H3" s="12">
        <v>25400</v>
      </c>
      <c r="I3" s="13">
        <v>49300</v>
      </c>
      <c r="J3" s="9">
        <f t="shared" ref="J3:J24" si="0">ROUNDUP((I3/1000),1)</f>
        <v>49.3</v>
      </c>
      <c r="K3" s="10">
        <f t="shared" ref="K3:K24" si="1">ROUND((3.99*1.95583*J3),2)</f>
        <v>384.73</v>
      </c>
      <c r="L3" s="10">
        <f>ROUND((2*1.95583),2)</f>
        <v>3.91</v>
      </c>
      <c r="M3" s="10">
        <f t="shared" ref="M3" si="2">ROUND(((SUM(K3:L3))*20/100),2)</f>
        <v>77.73</v>
      </c>
      <c r="N3" s="10">
        <f t="shared" ref="N3" si="3">SUM(K3:M3)</f>
        <v>466.37000000000006</v>
      </c>
    </row>
    <row r="4" spans="1:14" s="11" customFormat="1" outlineLevel="2" x14ac:dyDescent="0.25">
      <c r="A4" s="5">
        <v>2</v>
      </c>
      <c r="B4" s="8" t="s">
        <v>14</v>
      </c>
      <c r="C4" s="12" t="s">
        <v>20</v>
      </c>
      <c r="D4" s="12">
        <v>501150</v>
      </c>
      <c r="E4" s="14">
        <v>44501</v>
      </c>
      <c r="F4" s="13" t="s">
        <v>15</v>
      </c>
      <c r="G4" s="13">
        <v>845266660933</v>
      </c>
      <c r="H4" s="12">
        <v>24000</v>
      </c>
      <c r="I4" s="13">
        <v>48900</v>
      </c>
      <c r="J4" s="9">
        <f t="shared" si="0"/>
        <v>48.9</v>
      </c>
      <c r="K4" s="10">
        <f t="shared" si="1"/>
        <v>381.6</v>
      </c>
      <c r="L4" s="10"/>
      <c r="M4" s="10">
        <f t="shared" ref="M4:M13" si="4">ROUND(((SUM(K4:L4))*20/100),2)</f>
        <v>76.319999999999993</v>
      </c>
      <c r="N4" s="10">
        <f t="shared" ref="N4:N13" si="5">SUM(K4:M4)</f>
        <v>457.92</v>
      </c>
    </row>
    <row r="5" spans="1:14" s="11" customFormat="1" outlineLevel="2" x14ac:dyDescent="0.25">
      <c r="A5" s="5">
        <v>3</v>
      </c>
      <c r="B5" s="8" t="s">
        <v>14</v>
      </c>
      <c r="C5" s="12" t="s">
        <v>20</v>
      </c>
      <c r="D5" s="12">
        <v>501150</v>
      </c>
      <c r="E5" s="14">
        <v>44501</v>
      </c>
      <c r="F5" s="13" t="s">
        <v>15</v>
      </c>
      <c r="G5" s="13">
        <v>845266510922</v>
      </c>
      <c r="H5" s="12">
        <v>24300</v>
      </c>
      <c r="I5" s="13">
        <v>50150</v>
      </c>
      <c r="J5" s="9">
        <f t="shared" si="0"/>
        <v>50.2</v>
      </c>
      <c r="K5" s="10">
        <f t="shared" si="1"/>
        <v>391.75</v>
      </c>
      <c r="L5" s="10"/>
      <c r="M5" s="10">
        <f t="shared" si="4"/>
        <v>78.349999999999994</v>
      </c>
      <c r="N5" s="10">
        <f t="shared" si="5"/>
        <v>470.1</v>
      </c>
    </row>
    <row r="6" spans="1:14" s="11" customFormat="1" outlineLevel="2" x14ac:dyDescent="0.25">
      <c r="A6" s="5">
        <v>4</v>
      </c>
      <c r="B6" s="8" t="s">
        <v>14</v>
      </c>
      <c r="C6" s="12" t="s">
        <v>20</v>
      </c>
      <c r="D6" s="12">
        <v>501150</v>
      </c>
      <c r="E6" s="14">
        <v>44501</v>
      </c>
      <c r="F6" s="13" t="s">
        <v>15</v>
      </c>
      <c r="G6" s="13">
        <v>845266511037</v>
      </c>
      <c r="H6" s="12">
        <v>24000</v>
      </c>
      <c r="I6" s="13">
        <v>52050</v>
      </c>
      <c r="J6" s="9">
        <f t="shared" si="0"/>
        <v>52.1</v>
      </c>
      <c r="K6" s="10">
        <f t="shared" si="1"/>
        <v>406.58</v>
      </c>
      <c r="L6" s="10"/>
      <c r="M6" s="10">
        <f t="shared" si="4"/>
        <v>81.319999999999993</v>
      </c>
      <c r="N6" s="10">
        <f t="shared" si="5"/>
        <v>487.9</v>
      </c>
    </row>
    <row r="7" spans="1:14" s="11" customFormat="1" outlineLevel="2" x14ac:dyDescent="0.25">
      <c r="A7" s="5">
        <v>5</v>
      </c>
      <c r="B7" s="8" t="s">
        <v>14</v>
      </c>
      <c r="C7" s="12" t="s">
        <v>20</v>
      </c>
      <c r="D7" s="12">
        <v>501150</v>
      </c>
      <c r="E7" s="14">
        <v>44501</v>
      </c>
      <c r="F7" s="13" t="s">
        <v>15</v>
      </c>
      <c r="G7" s="13">
        <v>845266661071</v>
      </c>
      <c r="H7" s="12">
        <v>24200</v>
      </c>
      <c r="I7" s="13">
        <v>49050</v>
      </c>
      <c r="J7" s="9">
        <f t="shared" si="0"/>
        <v>49.1</v>
      </c>
      <c r="K7" s="10">
        <f t="shared" si="1"/>
        <v>383.16</v>
      </c>
      <c r="L7" s="10"/>
      <c r="M7" s="10">
        <f t="shared" si="4"/>
        <v>76.63</v>
      </c>
      <c r="N7" s="10">
        <f t="shared" si="5"/>
        <v>459.79</v>
      </c>
    </row>
    <row r="8" spans="1:14" s="11" customFormat="1" outlineLevel="2" x14ac:dyDescent="0.25">
      <c r="A8" s="5">
        <v>6</v>
      </c>
      <c r="B8" s="8" t="s">
        <v>14</v>
      </c>
      <c r="C8" s="12" t="s">
        <v>20</v>
      </c>
      <c r="D8" s="12">
        <v>501150</v>
      </c>
      <c r="E8" s="14">
        <v>44501</v>
      </c>
      <c r="F8" s="13" t="s">
        <v>15</v>
      </c>
      <c r="G8" s="13">
        <v>335266575489</v>
      </c>
      <c r="H8" s="12">
        <v>24900</v>
      </c>
      <c r="I8" s="13">
        <v>51750</v>
      </c>
      <c r="J8" s="9">
        <f t="shared" si="0"/>
        <v>51.800000000000004</v>
      </c>
      <c r="K8" s="10">
        <f t="shared" si="1"/>
        <v>404.23</v>
      </c>
      <c r="L8" s="10"/>
      <c r="M8" s="10">
        <f t="shared" si="4"/>
        <v>80.849999999999994</v>
      </c>
      <c r="N8" s="10">
        <f t="shared" si="5"/>
        <v>485.08000000000004</v>
      </c>
    </row>
    <row r="9" spans="1:14" s="11" customFormat="1" outlineLevel="2" x14ac:dyDescent="0.25">
      <c r="A9" s="5">
        <v>7</v>
      </c>
      <c r="B9" s="8" t="s">
        <v>14</v>
      </c>
      <c r="C9" s="12" t="s">
        <v>20</v>
      </c>
      <c r="D9" s="12">
        <v>501150</v>
      </c>
      <c r="E9" s="14">
        <v>44501</v>
      </c>
      <c r="F9" s="13" t="s">
        <v>15</v>
      </c>
      <c r="G9" s="13">
        <v>845266510799</v>
      </c>
      <c r="H9" s="12">
        <v>24500</v>
      </c>
      <c r="I9" s="13">
        <v>49950</v>
      </c>
      <c r="J9" s="9">
        <f t="shared" si="0"/>
        <v>50</v>
      </c>
      <c r="K9" s="10">
        <f t="shared" si="1"/>
        <v>390.19</v>
      </c>
      <c r="L9" s="10"/>
      <c r="M9" s="10">
        <f t="shared" si="4"/>
        <v>78.040000000000006</v>
      </c>
      <c r="N9" s="10">
        <f t="shared" si="5"/>
        <v>468.23</v>
      </c>
    </row>
    <row r="10" spans="1:14" s="11" customFormat="1" outlineLevel="2" x14ac:dyDescent="0.25">
      <c r="A10" s="5">
        <v>8</v>
      </c>
      <c r="B10" s="8" t="s">
        <v>14</v>
      </c>
      <c r="C10" s="12" t="s">
        <v>20</v>
      </c>
      <c r="D10" s="12">
        <v>501150</v>
      </c>
      <c r="E10" s="14">
        <v>44501</v>
      </c>
      <c r="F10" s="13" t="s">
        <v>15</v>
      </c>
      <c r="G10" s="13">
        <v>335266576867</v>
      </c>
      <c r="H10" s="12">
        <v>24400</v>
      </c>
      <c r="I10" s="13">
        <v>51400</v>
      </c>
      <c r="J10" s="9">
        <f t="shared" si="0"/>
        <v>51.4</v>
      </c>
      <c r="K10" s="10">
        <f t="shared" si="1"/>
        <v>401.11</v>
      </c>
      <c r="L10" s="10"/>
      <c r="M10" s="10">
        <f t="shared" si="4"/>
        <v>80.22</v>
      </c>
      <c r="N10" s="10">
        <f t="shared" si="5"/>
        <v>481.33000000000004</v>
      </c>
    </row>
    <row r="11" spans="1:14" s="11" customFormat="1" outlineLevel="2" x14ac:dyDescent="0.25">
      <c r="A11" s="5">
        <v>9</v>
      </c>
      <c r="B11" s="8" t="s">
        <v>14</v>
      </c>
      <c r="C11" s="12" t="s">
        <v>20</v>
      </c>
      <c r="D11" s="12">
        <v>501150</v>
      </c>
      <c r="E11" s="14">
        <v>44501</v>
      </c>
      <c r="F11" s="13" t="s">
        <v>15</v>
      </c>
      <c r="G11" s="13">
        <v>845266661105</v>
      </c>
      <c r="H11" s="12">
        <v>23300</v>
      </c>
      <c r="I11" s="13">
        <v>50200</v>
      </c>
      <c r="J11" s="9">
        <f t="shared" si="0"/>
        <v>50.2</v>
      </c>
      <c r="K11" s="10">
        <f t="shared" si="1"/>
        <v>391.75</v>
      </c>
      <c r="L11" s="10"/>
      <c r="M11" s="10">
        <f t="shared" si="4"/>
        <v>78.349999999999994</v>
      </c>
      <c r="N11" s="10">
        <f t="shared" si="5"/>
        <v>470.1</v>
      </c>
    </row>
    <row r="12" spans="1:14" s="11" customFormat="1" outlineLevel="2" x14ac:dyDescent="0.25">
      <c r="A12" s="5">
        <v>10</v>
      </c>
      <c r="B12" s="8" t="s">
        <v>14</v>
      </c>
      <c r="C12" s="12" t="s">
        <v>20</v>
      </c>
      <c r="D12" s="12">
        <v>501150</v>
      </c>
      <c r="E12" s="14">
        <v>44501</v>
      </c>
      <c r="F12" s="13" t="s">
        <v>15</v>
      </c>
      <c r="G12" s="13">
        <v>845266510401</v>
      </c>
      <c r="H12" s="12">
        <v>24300</v>
      </c>
      <c r="I12" s="13">
        <v>52700</v>
      </c>
      <c r="J12" s="9">
        <f t="shared" si="0"/>
        <v>52.7</v>
      </c>
      <c r="K12" s="10">
        <f t="shared" si="1"/>
        <v>411.26</v>
      </c>
      <c r="L12" s="10"/>
      <c r="M12" s="10">
        <f t="shared" si="4"/>
        <v>82.25</v>
      </c>
      <c r="N12" s="10">
        <f t="shared" si="5"/>
        <v>493.51</v>
      </c>
    </row>
    <row r="13" spans="1:14" s="11" customFormat="1" outlineLevel="2" x14ac:dyDescent="0.25">
      <c r="A13" s="5">
        <v>11</v>
      </c>
      <c r="B13" s="8" t="s">
        <v>14</v>
      </c>
      <c r="C13" s="12" t="s">
        <v>20</v>
      </c>
      <c r="D13" s="12">
        <v>501150</v>
      </c>
      <c r="E13" s="14">
        <v>44501</v>
      </c>
      <c r="F13" s="13" t="s">
        <v>15</v>
      </c>
      <c r="G13" s="13">
        <v>335266531102</v>
      </c>
      <c r="H13" s="12">
        <v>23400</v>
      </c>
      <c r="I13" s="13">
        <v>52200</v>
      </c>
      <c r="J13" s="9">
        <f t="shared" si="0"/>
        <v>52.2</v>
      </c>
      <c r="K13" s="10">
        <f t="shared" si="1"/>
        <v>407.36</v>
      </c>
      <c r="L13" s="10"/>
      <c r="M13" s="10">
        <f t="shared" si="4"/>
        <v>81.47</v>
      </c>
      <c r="N13" s="10">
        <f t="shared" si="5"/>
        <v>488.83000000000004</v>
      </c>
    </row>
    <row r="14" spans="1:14" s="11" customFormat="1" outlineLevel="1" x14ac:dyDescent="0.25">
      <c r="A14" s="5"/>
      <c r="B14" s="8"/>
      <c r="C14" s="12"/>
      <c r="D14" s="26" t="s">
        <v>22</v>
      </c>
      <c r="E14" s="14"/>
      <c r="F14" s="13"/>
      <c r="G14" s="13">
        <v>11</v>
      </c>
      <c r="H14" s="12">
        <f t="shared" ref="H14:N14" si="6">SUBTOTAL(9,H3:H13)</f>
        <v>266700</v>
      </c>
      <c r="I14" s="13">
        <f t="shared" si="6"/>
        <v>557650</v>
      </c>
      <c r="J14" s="9">
        <f t="shared" si="6"/>
        <v>557.9</v>
      </c>
      <c r="K14" s="10">
        <f t="shared" si="6"/>
        <v>4353.72</v>
      </c>
      <c r="L14" s="10">
        <f t="shared" si="6"/>
        <v>3.91</v>
      </c>
      <c r="M14" s="10">
        <f t="shared" si="6"/>
        <v>871.53000000000009</v>
      </c>
      <c r="N14" s="10">
        <f t="shared" si="6"/>
        <v>5229.16</v>
      </c>
    </row>
    <row r="15" spans="1:14" s="11" customFormat="1" outlineLevel="2" x14ac:dyDescent="0.25">
      <c r="A15" s="5">
        <v>12</v>
      </c>
      <c r="B15" s="8" t="s">
        <v>14</v>
      </c>
      <c r="C15" s="12" t="s">
        <v>20</v>
      </c>
      <c r="D15" s="12">
        <v>501151</v>
      </c>
      <c r="E15" s="14">
        <v>44501</v>
      </c>
      <c r="F15" s="13" t="s">
        <v>15</v>
      </c>
      <c r="G15" s="13">
        <v>335266576495</v>
      </c>
      <c r="H15" s="12">
        <v>24700</v>
      </c>
      <c r="I15" s="13">
        <v>52250</v>
      </c>
      <c r="J15" s="9">
        <f t="shared" si="0"/>
        <v>52.300000000000004</v>
      </c>
      <c r="K15" s="10">
        <f t="shared" si="1"/>
        <v>408.14</v>
      </c>
      <c r="L15" s="10">
        <f>ROUND((2*1.95583),2)</f>
        <v>3.91</v>
      </c>
      <c r="M15" s="10">
        <f t="shared" ref="M15:M22" si="7">ROUND(((SUM(K15:L15))*20/100),2)</f>
        <v>82.41</v>
      </c>
      <c r="N15" s="10">
        <f t="shared" ref="N15:N22" si="8">SUM(K15:M15)</f>
        <v>494.46000000000004</v>
      </c>
    </row>
    <row r="16" spans="1:14" s="11" customFormat="1" outlineLevel="2" x14ac:dyDescent="0.25">
      <c r="A16" s="5">
        <v>13</v>
      </c>
      <c r="B16" s="8" t="s">
        <v>14</v>
      </c>
      <c r="C16" s="12" t="s">
        <v>20</v>
      </c>
      <c r="D16" s="12">
        <v>501151</v>
      </c>
      <c r="E16" s="14">
        <v>44501</v>
      </c>
      <c r="F16" s="13" t="s">
        <v>15</v>
      </c>
      <c r="G16" s="13">
        <v>845266510781</v>
      </c>
      <c r="H16" s="12">
        <v>24000</v>
      </c>
      <c r="I16" s="13">
        <v>50900</v>
      </c>
      <c r="J16" s="9">
        <f t="shared" si="0"/>
        <v>50.9</v>
      </c>
      <c r="K16" s="10">
        <f t="shared" si="1"/>
        <v>397.21</v>
      </c>
      <c r="L16" s="10"/>
      <c r="M16" s="10">
        <f t="shared" si="7"/>
        <v>79.44</v>
      </c>
      <c r="N16" s="10">
        <f t="shared" si="8"/>
        <v>476.65</v>
      </c>
    </row>
    <row r="17" spans="1:14" s="11" customFormat="1" outlineLevel="2" x14ac:dyDescent="0.25">
      <c r="A17" s="5">
        <v>14</v>
      </c>
      <c r="B17" s="8" t="s">
        <v>14</v>
      </c>
      <c r="C17" s="12" t="s">
        <v>20</v>
      </c>
      <c r="D17" s="12">
        <v>501151</v>
      </c>
      <c r="E17" s="14">
        <v>44501</v>
      </c>
      <c r="F17" s="13" t="s">
        <v>15</v>
      </c>
      <c r="G17" s="13">
        <v>845266660727</v>
      </c>
      <c r="H17" s="12">
        <v>24550</v>
      </c>
      <c r="I17" s="13">
        <v>50750</v>
      </c>
      <c r="J17" s="9">
        <f t="shared" si="0"/>
        <v>50.800000000000004</v>
      </c>
      <c r="K17" s="10">
        <f t="shared" si="1"/>
        <v>396.43</v>
      </c>
      <c r="L17" s="10"/>
      <c r="M17" s="10">
        <f t="shared" si="7"/>
        <v>79.290000000000006</v>
      </c>
      <c r="N17" s="10">
        <f t="shared" si="8"/>
        <v>475.72</v>
      </c>
    </row>
    <row r="18" spans="1:14" s="11" customFormat="1" outlineLevel="2" x14ac:dyDescent="0.25">
      <c r="A18" s="5">
        <v>15</v>
      </c>
      <c r="B18" s="8" t="s">
        <v>14</v>
      </c>
      <c r="C18" s="12" t="s">
        <v>20</v>
      </c>
      <c r="D18" s="12">
        <v>501151</v>
      </c>
      <c r="E18" s="14">
        <v>44501</v>
      </c>
      <c r="F18" s="13" t="s">
        <v>15</v>
      </c>
      <c r="G18" s="13">
        <v>335266530955</v>
      </c>
      <c r="H18" s="12">
        <v>23400</v>
      </c>
      <c r="I18" s="13">
        <v>50450</v>
      </c>
      <c r="J18" s="9">
        <f t="shared" si="0"/>
        <v>50.5</v>
      </c>
      <c r="K18" s="10">
        <f t="shared" si="1"/>
        <v>394.09</v>
      </c>
      <c r="L18" s="10"/>
      <c r="M18" s="10">
        <f t="shared" si="7"/>
        <v>78.819999999999993</v>
      </c>
      <c r="N18" s="10">
        <f t="shared" si="8"/>
        <v>472.90999999999997</v>
      </c>
    </row>
    <row r="19" spans="1:14" s="11" customFormat="1" outlineLevel="2" x14ac:dyDescent="0.25">
      <c r="A19" s="5">
        <v>16</v>
      </c>
      <c r="B19" s="8" t="s">
        <v>14</v>
      </c>
      <c r="C19" s="12" t="s">
        <v>20</v>
      </c>
      <c r="D19" s="12">
        <v>501151</v>
      </c>
      <c r="E19" s="14">
        <v>44501</v>
      </c>
      <c r="F19" s="13" t="s">
        <v>15</v>
      </c>
      <c r="G19" s="13">
        <v>845266512662</v>
      </c>
      <c r="H19" s="12">
        <v>23650</v>
      </c>
      <c r="I19" s="13">
        <v>50450</v>
      </c>
      <c r="J19" s="9">
        <f t="shared" si="0"/>
        <v>50.5</v>
      </c>
      <c r="K19" s="10">
        <f t="shared" si="1"/>
        <v>394.09</v>
      </c>
      <c r="L19" s="10"/>
      <c r="M19" s="10">
        <f t="shared" si="7"/>
        <v>78.819999999999993</v>
      </c>
      <c r="N19" s="10">
        <f t="shared" si="8"/>
        <v>472.90999999999997</v>
      </c>
    </row>
    <row r="20" spans="1:14" s="11" customFormat="1" outlineLevel="2" x14ac:dyDescent="0.25">
      <c r="A20" s="5">
        <v>17</v>
      </c>
      <c r="B20" s="8" t="s">
        <v>14</v>
      </c>
      <c r="C20" s="12" t="s">
        <v>20</v>
      </c>
      <c r="D20" s="12">
        <v>501151</v>
      </c>
      <c r="E20" s="14">
        <v>44501</v>
      </c>
      <c r="F20" s="13" t="s">
        <v>15</v>
      </c>
      <c r="G20" s="13">
        <v>845266510351</v>
      </c>
      <c r="H20" s="12">
        <v>24000</v>
      </c>
      <c r="I20" s="13">
        <v>51350</v>
      </c>
      <c r="J20" s="9">
        <f t="shared" si="0"/>
        <v>51.4</v>
      </c>
      <c r="K20" s="10">
        <f t="shared" si="1"/>
        <v>401.11</v>
      </c>
      <c r="L20" s="10"/>
      <c r="M20" s="10">
        <f t="shared" si="7"/>
        <v>80.22</v>
      </c>
      <c r="N20" s="10">
        <f t="shared" si="8"/>
        <v>481.33000000000004</v>
      </c>
    </row>
    <row r="21" spans="1:14" s="11" customFormat="1" outlineLevel="2" x14ac:dyDescent="0.25">
      <c r="A21" s="5">
        <v>18</v>
      </c>
      <c r="B21" s="8" t="s">
        <v>14</v>
      </c>
      <c r="C21" s="12" t="s">
        <v>20</v>
      </c>
      <c r="D21" s="12">
        <v>501151</v>
      </c>
      <c r="E21" s="14">
        <v>44501</v>
      </c>
      <c r="F21" s="13" t="s">
        <v>15</v>
      </c>
      <c r="G21" s="13">
        <v>845266660792</v>
      </c>
      <c r="H21" s="12">
        <v>24500</v>
      </c>
      <c r="I21" s="13">
        <v>51250</v>
      </c>
      <c r="J21" s="9">
        <f t="shared" si="0"/>
        <v>51.300000000000004</v>
      </c>
      <c r="K21" s="10">
        <f t="shared" si="1"/>
        <v>400.33</v>
      </c>
      <c r="L21" s="10"/>
      <c r="M21" s="10">
        <f t="shared" si="7"/>
        <v>80.069999999999993</v>
      </c>
      <c r="N21" s="10">
        <f t="shared" si="8"/>
        <v>480.4</v>
      </c>
    </row>
    <row r="22" spans="1:14" s="11" customFormat="1" outlineLevel="2" x14ac:dyDescent="0.25">
      <c r="A22" s="5">
        <v>19</v>
      </c>
      <c r="B22" s="8" t="s">
        <v>14</v>
      </c>
      <c r="C22" s="12" t="s">
        <v>20</v>
      </c>
      <c r="D22" s="12">
        <v>501151</v>
      </c>
      <c r="E22" s="14">
        <v>44501</v>
      </c>
      <c r="F22" s="13" t="s">
        <v>15</v>
      </c>
      <c r="G22" s="13">
        <v>845266660248</v>
      </c>
      <c r="H22" s="12">
        <v>24600</v>
      </c>
      <c r="I22" s="13">
        <v>48900</v>
      </c>
      <c r="J22" s="9">
        <f t="shared" si="0"/>
        <v>48.9</v>
      </c>
      <c r="K22" s="10">
        <f t="shared" si="1"/>
        <v>381.6</v>
      </c>
      <c r="L22" s="10"/>
      <c r="M22" s="10">
        <f t="shared" si="7"/>
        <v>76.319999999999993</v>
      </c>
      <c r="N22" s="10">
        <f t="shared" si="8"/>
        <v>457.92</v>
      </c>
    </row>
    <row r="23" spans="1:14" s="11" customFormat="1" outlineLevel="1" x14ac:dyDescent="0.25">
      <c r="A23" s="5"/>
      <c r="B23" s="8"/>
      <c r="C23" s="12"/>
      <c r="D23" s="26" t="s">
        <v>23</v>
      </c>
      <c r="E23" s="14"/>
      <c r="F23" s="13"/>
      <c r="G23" s="13">
        <v>8</v>
      </c>
      <c r="H23" s="12">
        <f t="shared" ref="H23:N23" si="9">SUBTOTAL(9,H15:H22)</f>
        <v>193400</v>
      </c>
      <c r="I23" s="13">
        <f t="shared" si="9"/>
        <v>406300</v>
      </c>
      <c r="J23" s="9">
        <f t="shared" si="9"/>
        <v>406.59999999999997</v>
      </c>
      <c r="K23" s="10">
        <f t="shared" si="9"/>
        <v>3172.9999999999995</v>
      </c>
      <c r="L23" s="10">
        <f t="shared" si="9"/>
        <v>3.91</v>
      </c>
      <c r="M23" s="10">
        <f t="shared" si="9"/>
        <v>635.38999999999987</v>
      </c>
      <c r="N23" s="10">
        <f t="shared" si="9"/>
        <v>3812.2999999999997</v>
      </c>
    </row>
    <row r="24" spans="1:14" outlineLevel="2" x14ac:dyDescent="0.25">
      <c r="A24" s="5">
        <v>20</v>
      </c>
      <c r="B24" s="8" t="s">
        <v>14</v>
      </c>
      <c r="C24" s="12" t="s">
        <v>20</v>
      </c>
      <c r="D24" s="12" t="s">
        <v>25</v>
      </c>
      <c r="E24" s="14">
        <v>44504</v>
      </c>
      <c r="F24" s="13" t="s">
        <v>15</v>
      </c>
      <c r="G24" s="13">
        <v>845266661089</v>
      </c>
      <c r="H24" s="12">
        <v>23900</v>
      </c>
      <c r="I24" s="13">
        <v>50750</v>
      </c>
      <c r="J24" s="9">
        <f t="shared" si="0"/>
        <v>50.800000000000004</v>
      </c>
      <c r="K24" s="10">
        <f t="shared" si="1"/>
        <v>396.43</v>
      </c>
      <c r="L24" s="10">
        <f>ROUND((2*1.95583),2)</f>
        <v>3.91</v>
      </c>
      <c r="M24" s="10">
        <f t="shared" ref="M24" si="10">ROUND(((SUM(K24:L24))*20/100),2)</f>
        <v>80.069999999999993</v>
      </c>
      <c r="N24" s="10">
        <f t="shared" ref="N24" si="11">SUM(K24:M24)</f>
        <v>480.41</v>
      </c>
    </row>
    <row r="25" spans="1:14" outlineLevel="1" x14ac:dyDescent="0.25">
      <c r="A25" s="18"/>
      <c r="B25" s="19"/>
      <c r="C25" s="20"/>
      <c r="D25" s="25" t="s">
        <v>26</v>
      </c>
      <c r="E25" s="21"/>
      <c r="F25" s="22"/>
      <c r="G25" s="22">
        <v>1</v>
      </c>
      <c r="H25" s="20">
        <f t="shared" ref="H25:N25" si="12">SUBTOTAL(9,H24:H24)</f>
        <v>23900</v>
      </c>
      <c r="I25" s="22">
        <f t="shared" si="12"/>
        <v>50750</v>
      </c>
      <c r="J25" s="23">
        <f t="shared" si="12"/>
        <v>50.800000000000004</v>
      </c>
      <c r="K25" s="24">
        <f t="shared" si="12"/>
        <v>396.43</v>
      </c>
      <c r="L25" s="24">
        <f t="shared" si="12"/>
        <v>3.91</v>
      </c>
      <c r="M25" s="24">
        <f t="shared" si="12"/>
        <v>80.069999999999993</v>
      </c>
      <c r="N25" s="24">
        <f t="shared" si="12"/>
        <v>480.41</v>
      </c>
    </row>
    <row r="26" spans="1:14" s="34" customFormat="1" x14ac:dyDescent="0.25">
      <c r="A26" s="28"/>
      <c r="B26" s="29"/>
      <c r="C26" s="27"/>
      <c r="D26" s="27" t="s">
        <v>24</v>
      </c>
      <c r="E26" s="30"/>
      <c r="F26" s="31"/>
      <c r="G26" s="31">
        <v>20</v>
      </c>
      <c r="H26" s="27">
        <f t="shared" ref="H26:N26" si="13">SUBTOTAL(9,H3:H24)</f>
        <v>484000</v>
      </c>
      <c r="I26" s="31">
        <f t="shared" si="13"/>
        <v>1014700</v>
      </c>
      <c r="J26" s="32">
        <f t="shared" si="13"/>
        <v>1015.2999999999997</v>
      </c>
      <c r="K26" s="33">
        <f t="shared" si="13"/>
        <v>7923.1500000000015</v>
      </c>
      <c r="L26" s="33">
        <f t="shared" si="13"/>
        <v>11.73</v>
      </c>
      <c r="M26" s="33">
        <f t="shared" si="13"/>
        <v>1586.9899999999998</v>
      </c>
      <c r="N26" s="33">
        <f t="shared" si="13"/>
        <v>9521.869999999999</v>
      </c>
    </row>
    <row r="27" spans="1:14" x14ac:dyDescent="0.25">
      <c r="A27" s="18"/>
      <c r="B27" s="19"/>
      <c r="C27" s="20"/>
      <c r="D27" s="20"/>
      <c r="E27" s="21"/>
      <c r="F27" s="22"/>
      <c r="G27" s="22"/>
      <c r="H27" s="20"/>
      <c r="I27" s="22"/>
      <c r="J27" s="23"/>
      <c r="K27" s="24"/>
      <c r="L27" s="24"/>
      <c r="M27" s="24"/>
      <c r="N27" s="24"/>
    </row>
    <row r="28" spans="1:14" x14ac:dyDescent="0.25">
      <c r="A28" s="18"/>
      <c r="B28" s="19"/>
      <c r="C28" s="20"/>
      <c r="D28" s="20"/>
      <c r="E28" s="21"/>
      <c r="F28" s="22"/>
      <c r="G28" s="22"/>
      <c r="H28" s="20"/>
      <c r="I28" s="22"/>
      <c r="J28" s="23"/>
      <c r="K28" s="24"/>
      <c r="L28" s="24"/>
      <c r="M28" s="24"/>
      <c r="N28" s="24"/>
    </row>
    <row r="29" spans="1:14" x14ac:dyDescent="0.25">
      <c r="D29" s="16" t="s">
        <v>16</v>
      </c>
      <c r="E29" s="16"/>
      <c r="F29" s="16"/>
      <c r="G29" s="16"/>
      <c r="H29" s="16"/>
      <c r="I29" s="16"/>
      <c r="J29" s="16"/>
      <c r="K29" s="16" t="s">
        <v>18</v>
      </c>
      <c r="L29" s="16"/>
      <c r="M29" s="16"/>
      <c r="N29" s="16"/>
    </row>
    <row r="30" spans="1:14" x14ac:dyDescent="0.25">
      <c r="D30" s="17" t="s">
        <v>17</v>
      </c>
      <c r="E30" s="17"/>
      <c r="F30" s="17"/>
      <c r="G30" s="17"/>
      <c r="H30" s="17"/>
      <c r="I30" s="17"/>
      <c r="J30" s="17"/>
      <c r="K30" s="17" t="s">
        <v>19</v>
      </c>
      <c r="L30" s="17"/>
      <c r="M30" s="17"/>
      <c r="N30" s="16"/>
    </row>
    <row r="31" spans="1:14" x14ac:dyDescent="0.25"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</sheetData>
  <autoFilter ref="A2:N22" xr:uid="{00000000-0009-0000-0000-000000000000}"/>
  <mergeCells count="1">
    <mergeCell ref="A1:N1"/>
  </mergeCells>
  <pageMargins left="0.70866141732283472" right="0.70866141732283472" top="0.74803149606299213" bottom="0.74803149606299213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"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 Ста - Гс -2021-27-11-общо</vt:lpstr>
      <vt:lpstr>V Ста - Гс -2021-27-11-01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2021-09-24T07:28:53Z</cp:lastPrinted>
  <dcterms:created xsi:type="dcterms:W3CDTF">2014-03-13T08:23:56Z</dcterms:created>
  <dcterms:modified xsi:type="dcterms:W3CDTF">2021-11-12T11:09:31Z</dcterms:modified>
</cp:coreProperties>
</file>