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5/JANUARI_2025/FAKTURI/"/>
    </mc:Choice>
  </mc:AlternateContent>
  <xr:revisionPtr revIDLastSave="0" documentId="8_{6DC3143B-3111-4DA8-95EE-692FA0D9461A}" xr6:coauthVersionLast="47" xr6:coauthVersionMax="47" xr10:uidLastSave="{00000000-0000-0000-0000-000000000000}"/>
  <bookViews>
    <workbookView xWindow="-120" yWindow="-120" windowWidth="29040" windowHeight="15840" xr2:uid="{38141C57-6439-4F33-9796-C365DAD9362E}"/>
  </bookViews>
  <sheets>
    <sheet name="за фактури 1001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G20" i="1"/>
  <c r="F20" i="1"/>
  <c r="H20" i="1" s="1"/>
  <c r="I20" i="1" s="1"/>
  <c r="G19" i="1"/>
  <c r="F19" i="1"/>
  <c r="H19" i="1" s="1"/>
  <c r="I19" i="1" s="1"/>
  <c r="G18" i="1"/>
  <c r="F18" i="1"/>
  <c r="H18" i="1" s="1"/>
  <c r="I18" i="1" s="1"/>
  <c r="G17" i="1"/>
  <c r="F17" i="1"/>
  <c r="H17" i="1" s="1"/>
  <c r="I17" i="1" s="1"/>
  <c r="G16" i="1"/>
  <c r="F16" i="1"/>
  <c r="H16" i="1" s="1"/>
  <c r="I16" i="1" s="1"/>
  <c r="G15" i="1"/>
  <c r="F15" i="1"/>
  <c r="H15" i="1" s="1"/>
  <c r="G14" i="1"/>
  <c r="F14" i="1"/>
  <c r="H14" i="1" s="1"/>
  <c r="I14" i="1" s="1"/>
  <c r="G13" i="1"/>
  <c r="F13" i="1"/>
  <c r="H13" i="1" s="1"/>
  <c r="I13" i="1" s="1"/>
  <c r="G12" i="1"/>
  <c r="F12" i="1"/>
  <c r="H12" i="1" s="1"/>
  <c r="I12" i="1" s="1"/>
  <c r="G11" i="1"/>
  <c r="F11" i="1"/>
  <c r="H11" i="1" s="1"/>
  <c r="I11" i="1" s="1"/>
  <c r="G10" i="1"/>
  <c r="F10" i="1"/>
  <c r="H10" i="1" s="1"/>
  <c r="I10" i="1" s="1"/>
  <c r="G9" i="1"/>
  <c r="F9" i="1"/>
  <c r="H9" i="1" s="1"/>
  <c r="I9" i="1" s="1"/>
  <c r="G8" i="1"/>
  <c r="F8" i="1"/>
  <c r="H8" i="1" s="1"/>
  <c r="I8" i="1" s="1"/>
  <c r="G7" i="1"/>
  <c r="F7" i="1"/>
  <c r="H7" i="1" s="1"/>
  <c r="I7" i="1" s="1"/>
  <c r="G6" i="1"/>
  <c r="F6" i="1"/>
  <c r="H6" i="1" s="1"/>
  <c r="I6" i="1" s="1"/>
  <c r="G5" i="1"/>
  <c r="G21" i="1" s="1"/>
  <c r="F5" i="1"/>
  <c r="H5" i="1" s="1"/>
  <c r="I5" i="1" s="1"/>
  <c r="I15" i="1" l="1"/>
  <c r="I21" i="1" s="1"/>
  <c r="H21" i="1"/>
</calcChain>
</file>

<file path=xl/sharedStrings.xml><?xml version="1.0" encoding="utf-8"?>
<sst xmlns="http://schemas.openxmlformats.org/spreadsheetml/2006/main" count="60" uniqueCount="17">
  <si>
    <t>фактуриране на 10.01.2025</t>
  </si>
  <si>
    <t>купувач</t>
  </si>
  <si>
    <t xml:space="preserve">споразумение </t>
  </si>
  <si>
    <t>период на доставка</t>
  </si>
  <si>
    <t>МВтч</t>
  </si>
  <si>
    <t>цена EUR/MWh</t>
  </si>
  <si>
    <t>цена лв/MWh</t>
  </si>
  <si>
    <t>стойност, евро</t>
  </si>
  <si>
    <t>Стойност в лева без ДДС</t>
  </si>
  <si>
    <t>Стойност в лева с ДДС</t>
  </si>
  <si>
    <t>падеж</t>
  </si>
  <si>
    <t>OMV Petrom</t>
  </si>
  <si>
    <t>01.01.-31.01.2025</t>
  </si>
  <si>
    <t xml:space="preserve"> Плащане до 20.01.2025</t>
  </si>
  <si>
    <t>ВИТОЛ</t>
  </si>
  <si>
    <t>МЕТ ЕНЕРДЖИ</t>
  </si>
  <si>
    <t>ОБЩО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</si>
</sst>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4"/>
      <name val="Aptos Narrow"/>
      <family val="2"/>
      <scheme val="minor"/>
    </font>
    <font>
      <sz val="11"/>
      <name val="Times New Roman"/>
      <family val="1"/>
      <charset val="204"/>
    </font>
    <font>
      <sz val="11"/>
      <name val="Aptos Narrow"/>
      <family val="2"/>
      <scheme val="minor"/>
    </font>
    <font>
      <b/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7" fontId="1" fillId="2" borderId="0" xfId="0" applyNumberFormat="1" applyFont="1" applyFill="1" applyAlignment="1">
      <alignment horizontal="center"/>
    </xf>
    <xf numFmtId="17" fontId="1" fillId="2" borderId="0" xfId="0" applyNumberFormat="1" applyFont="1" applyFill="1" applyAlignment="1">
      <alignment horizontal="center" wrapText="1"/>
    </xf>
    <xf numFmtId="3" fontId="0" fillId="0" borderId="0" xfId="0" applyNumberFormat="1"/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/>
    <xf numFmtId="3" fontId="2" fillId="0" borderId="1" xfId="0" applyNumberFormat="1" applyFont="1" applyBorder="1"/>
    <xf numFmtId="2" fontId="2" fillId="4" borderId="1" xfId="0" applyNumberFormat="1" applyFont="1" applyFill="1" applyBorder="1"/>
    <xf numFmtId="4" fontId="2" fillId="4" borderId="1" xfId="0" applyNumberFormat="1" applyFont="1" applyFill="1" applyBorder="1"/>
    <xf numFmtId="0" fontId="3" fillId="0" borderId="0" xfId="0" applyFont="1"/>
    <xf numFmtId="0" fontId="4" fillId="0" borderId="1" xfId="0" applyFont="1" applyBorder="1"/>
    <xf numFmtId="14" fontId="4" fillId="0" borderId="1" xfId="0" applyNumberFormat="1" applyFont="1" applyBorder="1"/>
    <xf numFmtId="3" fontId="4" fillId="0" borderId="1" xfId="0" applyNumberFormat="1" applyFont="1" applyBorder="1"/>
    <xf numFmtId="2" fontId="4" fillId="4" borderId="1" xfId="0" applyNumberFormat="1" applyFont="1" applyFill="1" applyBorder="1"/>
    <xf numFmtId="4" fontId="4" fillId="4" borderId="1" xfId="0" applyNumberFormat="1" applyFont="1" applyFill="1" applyBorder="1"/>
    <xf numFmtId="0" fontId="5" fillId="0" borderId="0" xfId="0" applyFo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6" fillId="0" borderId="1" xfId="0" applyNumberFormat="1" applyFont="1" applyBorder="1"/>
    <xf numFmtId="4" fontId="6" fillId="4" borderId="1" xfId="0" applyNumberFormat="1" applyFont="1" applyFill="1" applyBorder="1"/>
    <xf numFmtId="0" fontId="6" fillId="0" borderId="1" xfId="0" applyFont="1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3CC5A-D7F5-47F6-824F-5119FB90BD1B}">
  <dimension ref="A3:L21"/>
  <sheetViews>
    <sheetView tabSelected="1" topLeftCell="A2" workbookViewId="0">
      <selection activeCell="L9" sqref="L9"/>
    </sheetView>
  </sheetViews>
  <sheetFormatPr defaultRowHeight="15" x14ac:dyDescent="0.25"/>
  <cols>
    <col min="1" max="1" width="20.140625" customWidth="1"/>
    <col min="2" max="2" width="13.5703125" customWidth="1"/>
    <col min="3" max="3" width="16.140625" bestFit="1" customWidth="1"/>
    <col min="4" max="4" width="12.7109375" customWidth="1"/>
    <col min="5" max="6" width="12.5703125" customWidth="1"/>
    <col min="7" max="7" width="13.140625" bestFit="1" customWidth="1"/>
    <col min="8" max="8" width="14.85546875" customWidth="1"/>
    <col min="9" max="9" width="13.140625" bestFit="1" customWidth="1"/>
    <col min="10" max="10" width="26.5703125" bestFit="1" customWidth="1"/>
  </cols>
  <sheetData>
    <row r="3" spans="1:12" ht="30" x14ac:dyDescent="0.25">
      <c r="A3" s="1">
        <v>45658</v>
      </c>
      <c r="B3" s="2" t="s">
        <v>0</v>
      </c>
      <c r="E3" s="3"/>
      <c r="F3" s="3"/>
    </row>
    <row r="4" spans="1:12" ht="30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3"/>
      <c r="L4" s="3"/>
    </row>
    <row r="5" spans="1:12" x14ac:dyDescent="0.25">
      <c r="A5" s="5" t="s">
        <v>11</v>
      </c>
      <c r="B5" s="6">
        <v>45623</v>
      </c>
      <c r="C5" s="5" t="s">
        <v>12</v>
      </c>
      <c r="D5" s="7">
        <v>3100</v>
      </c>
      <c r="E5" s="8">
        <v>45</v>
      </c>
      <c r="F5" s="8">
        <f>+E5*1.95583</f>
        <v>88.012349999999998</v>
      </c>
      <c r="G5" s="9">
        <f>+D5*E5</f>
        <v>139500</v>
      </c>
      <c r="H5" s="9">
        <f>+D5*F5</f>
        <v>272838.28499999997</v>
      </c>
      <c r="I5" s="7">
        <f>+H5</f>
        <v>272838.28499999997</v>
      </c>
      <c r="J5" s="6" t="s">
        <v>13</v>
      </c>
    </row>
    <row r="6" spans="1:12" x14ac:dyDescent="0.25">
      <c r="A6" s="5" t="s">
        <v>11</v>
      </c>
      <c r="B6" s="6">
        <v>45623</v>
      </c>
      <c r="C6" s="5" t="s">
        <v>12</v>
      </c>
      <c r="D6" s="7">
        <v>4650</v>
      </c>
      <c r="E6" s="8">
        <v>45.5</v>
      </c>
      <c r="F6" s="8">
        <f>+E6*1.95583</f>
        <v>88.990264999999994</v>
      </c>
      <c r="G6" s="9">
        <f>+D6*E6</f>
        <v>211575</v>
      </c>
      <c r="H6" s="9">
        <f>+D6*F6</f>
        <v>413804.73224999994</v>
      </c>
      <c r="I6" s="7">
        <f>+H6</f>
        <v>413804.73224999994</v>
      </c>
      <c r="J6" s="6" t="s">
        <v>13</v>
      </c>
    </row>
    <row r="7" spans="1:12" x14ac:dyDescent="0.25">
      <c r="A7" s="5" t="s">
        <v>11</v>
      </c>
      <c r="B7" s="6">
        <v>45628</v>
      </c>
      <c r="C7" s="5" t="s">
        <v>12</v>
      </c>
      <c r="D7" s="7">
        <v>3875</v>
      </c>
      <c r="E7" s="8">
        <v>46.25</v>
      </c>
      <c r="F7" s="8">
        <f>+E7*1.95583</f>
        <v>90.457137500000002</v>
      </c>
      <c r="G7" s="9">
        <f>+D7*E7</f>
        <v>179218.75</v>
      </c>
      <c r="H7" s="9">
        <f>+D7*F7</f>
        <v>350521.40781250002</v>
      </c>
      <c r="I7" s="7">
        <f>+H7</f>
        <v>350521.40781250002</v>
      </c>
      <c r="J7" s="6" t="s">
        <v>13</v>
      </c>
    </row>
    <row r="8" spans="1:12" s="10" customFormat="1" x14ac:dyDescent="0.25">
      <c r="A8" s="5" t="s">
        <v>11</v>
      </c>
      <c r="B8" s="6">
        <v>45629</v>
      </c>
      <c r="C8" s="5" t="s">
        <v>12</v>
      </c>
      <c r="D8" s="7">
        <v>3875</v>
      </c>
      <c r="E8" s="8">
        <v>46</v>
      </c>
      <c r="F8" s="8">
        <f>+E8*1.95583</f>
        <v>89.968180000000004</v>
      </c>
      <c r="G8" s="9">
        <f>+D8*E8</f>
        <v>178250</v>
      </c>
      <c r="H8" s="9">
        <f>+D8*F8</f>
        <v>348626.69750000001</v>
      </c>
      <c r="I8" s="7">
        <f>+H8</f>
        <v>348626.69750000001</v>
      </c>
      <c r="J8" s="6" t="s">
        <v>13</v>
      </c>
    </row>
    <row r="9" spans="1:12" s="10" customFormat="1" x14ac:dyDescent="0.25">
      <c r="A9" s="5" t="s">
        <v>11</v>
      </c>
      <c r="B9" s="6">
        <v>45630</v>
      </c>
      <c r="C9" s="5" t="s">
        <v>12</v>
      </c>
      <c r="D9" s="7">
        <v>3875</v>
      </c>
      <c r="E9" s="8">
        <v>45.5</v>
      </c>
      <c r="F9" s="8">
        <f>+E9*1.95583</f>
        <v>88.990264999999994</v>
      </c>
      <c r="G9" s="9">
        <f>+D9*E9</f>
        <v>176312.5</v>
      </c>
      <c r="H9" s="9">
        <f>+D9*F9</f>
        <v>344837.27687499998</v>
      </c>
      <c r="I9" s="7">
        <f>+H9</f>
        <v>344837.27687499998</v>
      </c>
      <c r="J9" s="6" t="s">
        <v>13</v>
      </c>
    </row>
    <row r="10" spans="1:12" x14ac:dyDescent="0.25">
      <c r="A10" s="5" t="s">
        <v>11</v>
      </c>
      <c r="B10" s="6">
        <v>45632</v>
      </c>
      <c r="C10" s="5" t="s">
        <v>12</v>
      </c>
      <c r="D10" s="7">
        <v>7750</v>
      </c>
      <c r="E10" s="8">
        <v>45.25</v>
      </c>
      <c r="F10" s="8">
        <f>+E10*1.95583</f>
        <v>88.501307499999996</v>
      </c>
      <c r="G10" s="9">
        <f>+D10*E10</f>
        <v>350687.5</v>
      </c>
      <c r="H10" s="9">
        <f>+D10*F10</f>
        <v>685885.13312499993</v>
      </c>
      <c r="I10" s="7">
        <f>+H10</f>
        <v>685885.13312499993</v>
      </c>
      <c r="J10" s="6" t="s">
        <v>13</v>
      </c>
    </row>
    <row r="11" spans="1:12" s="16" customFormat="1" x14ac:dyDescent="0.25">
      <c r="A11" s="11" t="s">
        <v>11</v>
      </c>
      <c r="B11" s="12">
        <v>45646</v>
      </c>
      <c r="C11" s="11" t="s">
        <v>12</v>
      </c>
      <c r="D11" s="13">
        <v>7750</v>
      </c>
      <c r="E11" s="14">
        <v>43.05</v>
      </c>
      <c r="F11" s="14">
        <f>+E11*1.95583</f>
        <v>84.198481499999986</v>
      </c>
      <c r="G11" s="15">
        <f>+D11*E11</f>
        <v>333637.5</v>
      </c>
      <c r="H11" s="15">
        <f>+D11*F11</f>
        <v>652538.2316249999</v>
      </c>
      <c r="I11" s="13">
        <f>+H11</f>
        <v>652538.2316249999</v>
      </c>
      <c r="J11" s="12" t="s">
        <v>13</v>
      </c>
    </row>
    <row r="12" spans="1:12" x14ac:dyDescent="0.25">
      <c r="A12" s="5" t="s">
        <v>11</v>
      </c>
      <c r="B12" s="6">
        <v>45635</v>
      </c>
      <c r="C12" s="5" t="s">
        <v>12</v>
      </c>
      <c r="D12" s="7">
        <v>3875</v>
      </c>
      <c r="E12" s="8">
        <v>44.49</v>
      </c>
      <c r="F12" s="8">
        <f>+E12*1.95583</f>
        <v>87.014876700000002</v>
      </c>
      <c r="G12" s="9">
        <f>+D12*E12</f>
        <v>172398.75</v>
      </c>
      <c r="H12" s="9">
        <f>+D12*F12</f>
        <v>337182.64721249999</v>
      </c>
      <c r="I12" s="7">
        <f>+H12</f>
        <v>337182.64721249999</v>
      </c>
      <c r="J12" s="6" t="s">
        <v>13</v>
      </c>
    </row>
    <row r="13" spans="1:12" x14ac:dyDescent="0.25">
      <c r="A13" s="11" t="s">
        <v>14</v>
      </c>
      <c r="B13" s="12">
        <v>45622</v>
      </c>
      <c r="C13" s="11" t="s">
        <v>12</v>
      </c>
      <c r="D13" s="7">
        <v>3000</v>
      </c>
      <c r="E13" s="8">
        <v>45.85</v>
      </c>
      <c r="F13" s="8">
        <f>+E13*1.95583</f>
        <v>89.674805500000005</v>
      </c>
      <c r="G13" s="9">
        <f>+D13*E13</f>
        <v>137550</v>
      </c>
      <c r="H13" s="9">
        <f>+D13*F13</f>
        <v>269024.41649999999</v>
      </c>
      <c r="I13" s="7">
        <f>+H13</f>
        <v>269024.41649999999</v>
      </c>
      <c r="J13" s="6" t="s">
        <v>13</v>
      </c>
    </row>
    <row r="14" spans="1:12" x14ac:dyDescent="0.25">
      <c r="A14" s="5" t="s">
        <v>15</v>
      </c>
      <c r="B14" s="6">
        <v>45617</v>
      </c>
      <c r="C14" s="5" t="s">
        <v>12</v>
      </c>
      <c r="D14" s="7">
        <v>4650</v>
      </c>
      <c r="E14" s="8">
        <v>45.65</v>
      </c>
      <c r="F14" s="8">
        <f>+E14*1.95583</f>
        <v>89.283639499999992</v>
      </c>
      <c r="G14" s="9">
        <f>+D14*E14</f>
        <v>212272.5</v>
      </c>
      <c r="H14" s="9">
        <f>+D14*F14</f>
        <v>415168.92367499997</v>
      </c>
      <c r="I14" s="7">
        <f>+H14*1.2</f>
        <v>498202.70840999996</v>
      </c>
      <c r="J14" s="6" t="s">
        <v>13</v>
      </c>
    </row>
    <row r="15" spans="1:12" x14ac:dyDescent="0.25">
      <c r="A15" s="5" t="s">
        <v>15</v>
      </c>
      <c r="B15" s="6">
        <v>45618</v>
      </c>
      <c r="C15" s="5" t="s">
        <v>12</v>
      </c>
      <c r="D15" s="7">
        <v>3875</v>
      </c>
      <c r="E15" s="8">
        <v>45.5</v>
      </c>
      <c r="F15" s="8">
        <f>+E15*1.95583</f>
        <v>88.990264999999994</v>
      </c>
      <c r="G15" s="9">
        <f>+D15*E15</f>
        <v>176312.5</v>
      </c>
      <c r="H15" s="9">
        <f>+D15*F15</f>
        <v>344837.27687499998</v>
      </c>
      <c r="I15" s="7">
        <f>+H15*1.2</f>
        <v>413804.73224999994</v>
      </c>
      <c r="J15" s="6" t="s">
        <v>13</v>
      </c>
    </row>
    <row r="16" spans="1:12" x14ac:dyDescent="0.25">
      <c r="A16" s="5" t="s">
        <v>15</v>
      </c>
      <c r="B16" s="6">
        <v>45621</v>
      </c>
      <c r="C16" s="5" t="s">
        <v>12</v>
      </c>
      <c r="D16" s="7">
        <v>4650</v>
      </c>
      <c r="E16" s="8">
        <v>45.64</v>
      </c>
      <c r="F16" s="8">
        <f>+E16*1.95583</f>
        <v>89.264081199999993</v>
      </c>
      <c r="G16" s="9">
        <f>+D16*E16</f>
        <v>212226</v>
      </c>
      <c r="H16" s="9">
        <f>+D16*F16</f>
        <v>415077.97757999995</v>
      </c>
      <c r="I16" s="7">
        <f>+H16*1.2</f>
        <v>498093.57309599989</v>
      </c>
      <c r="J16" s="6" t="s">
        <v>13</v>
      </c>
    </row>
    <row r="17" spans="1:10" s="16" customFormat="1" x14ac:dyDescent="0.25">
      <c r="A17" s="11" t="s">
        <v>15</v>
      </c>
      <c r="B17" s="12">
        <v>45618</v>
      </c>
      <c r="C17" s="11" t="s">
        <v>12</v>
      </c>
      <c r="D17" s="13">
        <v>17050</v>
      </c>
      <c r="E17" s="14">
        <v>45.5</v>
      </c>
      <c r="F17" s="14">
        <f>+E17*1.95583</f>
        <v>88.990264999999994</v>
      </c>
      <c r="G17" s="15">
        <f>+D17*E17</f>
        <v>775775</v>
      </c>
      <c r="H17" s="15">
        <f>+D17*F17</f>
        <v>1517284.01825</v>
      </c>
      <c r="I17" s="13">
        <f>+H17*1.2</f>
        <v>1820740.8218999999</v>
      </c>
      <c r="J17" s="12" t="s">
        <v>13</v>
      </c>
    </row>
    <row r="18" spans="1:10" s="16" customFormat="1" x14ac:dyDescent="0.25">
      <c r="A18" s="11" t="s">
        <v>15</v>
      </c>
      <c r="B18" s="12">
        <v>45618</v>
      </c>
      <c r="C18" s="11" t="s">
        <v>12</v>
      </c>
      <c r="D18" s="13">
        <v>18600</v>
      </c>
      <c r="E18" s="14">
        <v>45.5</v>
      </c>
      <c r="F18" s="14">
        <f>+E18*1.95583</f>
        <v>88.990264999999994</v>
      </c>
      <c r="G18" s="15">
        <f>+D18*E18</f>
        <v>846300</v>
      </c>
      <c r="H18" s="15">
        <f>+D18*F18</f>
        <v>1655218.9289999998</v>
      </c>
      <c r="I18" s="13">
        <f>+H18*1.2</f>
        <v>1986262.7147999997</v>
      </c>
      <c r="J18" s="12" t="s">
        <v>13</v>
      </c>
    </row>
    <row r="19" spans="1:10" s="10" customFormat="1" x14ac:dyDescent="0.25">
      <c r="A19" s="5" t="s">
        <v>15</v>
      </c>
      <c r="B19" s="6">
        <v>45622</v>
      </c>
      <c r="C19" s="5" t="s">
        <v>12</v>
      </c>
      <c r="D19" s="7">
        <v>9300</v>
      </c>
      <c r="E19" s="8">
        <v>45.15</v>
      </c>
      <c r="F19" s="8">
        <f>+E19*1.95583</f>
        <v>88.305724499999997</v>
      </c>
      <c r="G19" s="9">
        <f>+D19*E19</f>
        <v>419895</v>
      </c>
      <c r="H19" s="9">
        <f>+D19*F19</f>
        <v>821243.23784999992</v>
      </c>
      <c r="I19" s="7">
        <f>+H19*1.2</f>
        <v>985491.88541999983</v>
      </c>
      <c r="J19" s="6" t="s">
        <v>13</v>
      </c>
    </row>
    <row r="20" spans="1:10" x14ac:dyDescent="0.25">
      <c r="A20" s="5" t="s">
        <v>15</v>
      </c>
      <c r="B20" s="6">
        <v>45623</v>
      </c>
      <c r="C20" s="5" t="s">
        <v>12</v>
      </c>
      <c r="D20" s="7">
        <v>2325</v>
      </c>
      <c r="E20" s="8">
        <v>44</v>
      </c>
      <c r="F20" s="8">
        <f>+E20*1.95583</f>
        <v>86.056519999999992</v>
      </c>
      <c r="G20" s="9">
        <f>+D20*E20</f>
        <v>102300</v>
      </c>
      <c r="H20" s="9">
        <f>+D20*F20</f>
        <v>200081.40899999999</v>
      </c>
      <c r="I20" s="7">
        <f>+H20*1.2</f>
        <v>240097.69079999998</v>
      </c>
      <c r="J20" s="6" t="s">
        <v>13</v>
      </c>
    </row>
    <row r="21" spans="1:10" s="23" customFormat="1" x14ac:dyDescent="0.25">
      <c r="A21" s="17" t="s">
        <v>16</v>
      </c>
      <c r="B21" s="18"/>
      <c r="C21" s="19"/>
      <c r="D21" s="20">
        <f>SUM(D5:D20)</f>
        <v>102200</v>
      </c>
      <c r="E21" s="20"/>
      <c r="F21" s="20"/>
      <c r="G21" s="21">
        <f>SUM(G5:G20)</f>
        <v>4624211</v>
      </c>
      <c r="H21" s="21">
        <f>SUM(H15:H20)</f>
        <v>4953742.8485549996</v>
      </c>
      <c r="I21" s="21">
        <f>SUM(I15:I20)</f>
        <v>5944491.4182660002</v>
      </c>
      <c r="J21" s="22"/>
    </row>
  </sheetData>
  <mergeCells count="1"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за фактури 10012025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Ivanova</dc:creator>
  <cp:lastModifiedBy>Aneta Ivanova</cp:lastModifiedBy>
  <dcterms:created xsi:type="dcterms:W3CDTF">2025-01-10T13:22:43Z</dcterms:created>
  <dcterms:modified xsi:type="dcterms:W3CDTF">2025-01-10T13:24:10Z</dcterms:modified>
</cp:coreProperties>
</file>