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DRUGI_KLIENTI/"/>
    </mc:Choice>
  </mc:AlternateContent>
  <xr:revisionPtr revIDLastSave="142" documentId="8_{CBA1FFB7-EBF6-4B69-917B-5CD8BAEC0A0A}" xr6:coauthVersionLast="47" xr6:coauthVersionMax="47" xr10:uidLastSave="{E67115CB-8FE2-49A6-AB63-D219CCA4128D}"/>
  <bookViews>
    <workbookView xWindow="11040" yWindow="0" windowWidth="11508" windowHeight="12036" tabRatio="787" firstSheet="5" activeTab="7" xr2:uid="{D93E4178-CC31-4D87-86F4-CC1B2ECB3685}"/>
  </bookViews>
  <sheets>
    <sheet name="Капацитет ТРУД" sheetId="23" r:id="rId1"/>
    <sheet name="Капацитет БЕРУС" sheetId="26" r:id="rId2"/>
    <sheet name="Капацитет Доминекс" sheetId="5" r:id="rId3"/>
    <sheet name="Капацитет Тенекс С" sheetId="18" r:id="rId4"/>
    <sheet name="Капацитет Декотекс" sheetId="24" r:id="rId5"/>
    <sheet name="Капацитет Нова Пауър" sheetId="25" r:id="rId6"/>
    <sheet name="Капацитет Бултекс" sheetId="28" r:id="rId7"/>
    <sheet name="Капацитет ЕМИ" sheetId="2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9" l="1"/>
  <c r="G9" i="23"/>
  <c r="H9" i="23" l="1"/>
  <c r="I9" i="23" s="1"/>
  <c r="H4" i="29"/>
  <c r="I4" i="29" s="1"/>
  <c r="E9" i="18" l="1"/>
  <c r="G3" i="18"/>
  <c r="G5" i="28"/>
  <c r="G8" i="26"/>
  <c r="G7" i="18"/>
  <c r="H7" i="18" s="1"/>
  <c r="I7" i="18" s="1"/>
  <c r="G6" i="5"/>
  <c r="H5" i="28" l="1"/>
  <c r="I5" i="28" s="1"/>
  <c r="H8" i="26"/>
  <c r="I8" i="26" s="1"/>
  <c r="H6" i="5"/>
  <c r="I6" i="5" s="1"/>
  <c r="G5" i="25"/>
  <c r="H5" i="25" l="1"/>
  <c r="I5" i="25" s="1"/>
  <c r="G5" i="24" l="1"/>
  <c r="H5" i="24" l="1"/>
  <c r="I5" i="24" s="1"/>
  <c r="H7" i="5" l="1"/>
  <c r="G7" i="5"/>
  <c r="I7" i="5" l="1"/>
  <c r="G6" i="18" l="1"/>
  <c r="G8" i="23" l="1"/>
  <c r="H8" i="23" l="1"/>
  <c r="I8" i="23" s="1"/>
  <c r="H6" i="18" l="1"/>
  <c r="I6" i="18" s="1"/>
</calcChain>
</file>

<file path=xl/sharedStrings.xml><?xml version="1.0" encoding="utf-8"?>
<sst xmlns="http://schemas.openxmlformats.org/spreadsheetml/2006/main" count="92" uniqueCount="18">
  <si>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</si>
  <si>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</si>
  <si>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</si>
  <si>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</si>
  <si>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</si>
  <si>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</si>
  <si>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</si>
  <si>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</si>
  <si>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</si>
  <si>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ОБЩО</t>
  </si>
  <si>
    <t xml:space="preserve">Годишен капацитет </t>
  </si>
  <si>
    <t>Договор № ПГ- 0106/Дг22/003/05.07.2021</t>
  </si>
  <si>
    <t>Месечен капацитет</t>
  </si>
  <si>
    <t>Договор № ПГ-0106/Дг23/013/01.12.2022</t>
  </si>
  <si>
    <t>Договор № ПГ-0106/Дг23/008/30.11.2022</t>
  </si>
  <si>
    <t>ПГ-0106/Дг23/016/15.12.2022</t>
  </si>
  <si>
    <t>и анекс</t>
  </si>
  <si>
    <t>Тримесечен капацитет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</si>
</sst>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4" fontId="1" fillId="0" borderId="1" xfId="0" applyNumberFormat="1" applyFont="1" applyBorder="1"/>
    <xf numFmtId="165" fontId="2" fillId="0" borderId="0" xfId="0" applyNumberFormat="1" applyFont="1"/>
    <xf numFmtId="0" fontId="2" fillId="3" borderId="1" xfId="0" applyFont="1" applyFill="1" applyBorder="1" applyAlignment="1">
      <alignment horizontal="left" wrapText="1"/>
    </xf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11"/>
  <sheetViews>
    <sheetView workbookViewId="0">
      <selection activeCell="E13" sqref="E13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s="11" customFormat="1" x14ac:dyDescent="0.3"/>
    <row r="4" spans="2:9" s="11" customFormat="1" x14ac:dyDescent="0.3"/>
    <row r="5" spans="2:9" s="11" customFormat="1" x14ac:dyDescent="0.3"/>
    <row r="6" spans="2:9" s="11" customFormat="1" x14ac:dyDescent="0.3"/>
    <row r="7" spans="2:9" ht="31.2" x14ac:dyDescent="0.3">
      <c r="B7" s="12" t="s">
        <v>0</v>
      </c>
      <c r="C7" s="12" t="s">
        <v>1</v>
      </c>
      <c r="D7" s="12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</row>
    <row r="8" spans="2:9" x14ac:dyDescent="0.3">
      <c r="B8" s="2">
        <v>1</v>
      </c>
      <c r="C8" s="8" t="s">
        <v>10</v>
      </c>
      <c r="D8" s="2" t="s">
        <v>8</v>
      </c>
      <c r="E8" s="3">
        <v>20</v>
      </c>
      <c r="F8" s="17">
        <v>25.6587</v>
      </c>
      <c r="G8" s="4">
        <f>E8*F8</f>
        <v>513.17399999999998</v>
      </c>
      <c r="H8" s="4">
        <f>G8*0.2</f>
        <v>102.6348</v>
      </c>
      <c r="I8" s="4">
        <f>G8+H8</f>
        <v>615.80880000000002</v>
      </c>
    </row>
    <row r="9" spans="2:9" x14ac:dyDescent="0.3">
      <c r="B9" s="18">
        <v>2</v>
      </c>
      <c r="C9" s="14" t="s">
        <v>12</v>
      </c>
      <c r="D9" s="2" t="s">
        <v>8</v>
      </c>
      <c r="E9" s="19">
        <v>6.65</v>
      </c>
      <c r="F9" s="20">
        <v>55.8842</v>
      </c>
      <c r="G9" s="15">
        <f>E9*F9</f>
        <v>371.62993</v>
      </c>
      <c r="H9" s="15">
        <f>G9*0.2</f>
        <v>74.325986</v>
      </c>
      <c r="I9" s="15">
        <f>G9+H9</f>
        <v>445.955916</v>
      </c>
    </row>
    <row r="10" spans="2:9" x14ac:dyDescent="0.3">
      <c r="C10" s="5"/>
      <c r="E10" s="7"/>
    </row>
    <row r="11" spans="2:9" x14ac:dyDescent="0.3">
      <c r="C11" s="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2087-0810-400F-91B0-525828311EA2}">
  <sheetPr>
    <tabColor theme="0"/>
  </sheetPr>
  <dimension ref="B3:I11"/>
  <sheetViews>
    <sheetView workbookViewId="0">
      <selection activeCell="F8" sqref="F8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s="11" customFormat="1" x14ac:dyDescent="0.3"/>
    <row r="4" spans="2:9" s="11" customFormat="1" x14ac:dyDescent="0.3"/>
    <row r="5" spans="2:9" s="11" customFormat="1" x14ac:dyDescent="0.3"/>
    <row r="6" spans="2:9" s="11" customFormat="1" x14ac:dyDescent="0.3"/>
    <row r="7" spans="2:9" ht="31.2" x14ac:dyDescent="0.3">
      <c r="B7" s="12" t="s">
        <v>0</v>
      </c>
      <c r="C7" s="12" t="s">
        <v>1</v>
      </c>
      <c r="D7" s="12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</row>
    <row r="8" spans="2:9" x14ac:dyDescent="0.3">
      <c r="B8" s="2">
        <v>2</v>
      </c>
      <c r="C8" s="8" t="s">
        <v>17</v>
      </c>
      <c r="D8" s="2" t="s">
        <v>8</v>
      </c>
      <c r="E8" s="3">
        <v>0.35</v>
      </c>
      <c r="F8" s="17">
        <v>44.27</v>
      </c>
      <c r="G8" s="4">
        <f>E8*F8</f>
        <v>15.4945</v>
      </c>
      <c r="H8" s="4">
        <f>G8*0.2</f>
        <v>3.0989000000000004</v>
      </c>
      <c r="I8" s="4">
        <f>G8+H8</f>
        <v>18.593400000000003</v>
      </c>
    </row>
    <row r="9" spans="2:9" x14ac:dyDescent="0.3">
      <c r="B9" s="11"/>
      <c r="C9" s="11"/>
      <c r="D9" s="11"/>
      <c r="E9" s="11"/>
      <c r="F9" s="11"/>
      <c r="G9" s="11"/>
      <c r="H9" s="11"/>
      <c r="I9" s="11"/>
    </row>
    <row r="10" spans="2:9" x14ac:dyDescent="0.3">
      <c r="C10" s="5"/>
      <c r="E10" s="7"/>
    </row>
    <row r="11" spans="2:9" x14ac:dyDescent="0.3">
      <c r="C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9"/>
  <sheetViews>
    <sheetView workbookViewId="0">
      <selection activeCell="F6" sqref="F6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1"/>
      <c r="C3" s="11"/>
      <c r="D3" s="11"/>
      <c r="E3" s="11"/>
      <c r="F3" s="11"/>
      <c r="G3" s="11"/>
      <c r="H3" s="11"/>
      <c r="I3" s="11"/>
    </row>
    <row r="4" spans="2:9" x14ac:dyDescent="0.3">
      <c r="B4" s="11"/>
      <c r="C4" s="11"/>
      <c r="D4" s="11"/>
      <c r="E4" s="11"/>
      <c r="F4" s="11"/>
      <c r="G4" s="11"/>
      <c r="H4" s="11"/>
      <c r="I4" s="11"/>
    </row>
    <row r="5" spans="2:9" ht="31.2" x14ac:dyDescent="0.3">
      <c r="B5" s="12" t="s">
        <v>0</v>
      </c>
      <c r="C5" s="12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</row>
    <row r="6" spans="2:9" x14ac:dyDescent="0.3">
      <c r="B6" s="2">
        <v>1</v>
      </c>
      <c r="C6" s="8" t="s">
        <v>10</v>
      </c>
      <c r="D6" s="2" t="s">
        <v>8</v>
      </c>
      <c r="E6" s="3">
        <v>18</v>
      </c>
      <c r="F6" s="17">
        <v>25.6587</v>
      </c>
      <c r="G6" s="4">
        <f>E6*F6</f>
        <v>461.85660000000001</v>
      </c>
      <c r="H6" s="4">
        <f>G6*0.2</f>
        <v>92.371320000000011</v>
      </c>
      <c r="I6" s="4">
        <f>G6+H6</f>
        <v>554.22792000000004</v>
      </c>
    </row>
    <row r="7" spans="2:9" x14ac:dyDescent="0.3">
      <c r="F7" s="16" t="s">
        <v>9</v>
      </c>
      <c r="G7" s="6">
        <f>SUM(G6:G6)</f>
        <v>461.85660000000001</v>
      </c>
      <c r="H7" s="6">
        <f>SUM(H6:H6)</f>
        <v>92.371320000000011</v>
      </c>
      <c r="I7" s="6">
        <f>SUM(I6:I6)</f>
        <v>554.22792000000004</v>
      </c>
    </row>
    <row r="8" spans="2:9" x14ac:dyDescent="0.3">
      <c r="C8" s="5"/>
      <c r="E8" s="7"/>
    </row>
    <row r="9" spans="2:9" x14ac:dyDescent="0.3">
      <c r="C9" s="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0"/>
  <sheetViews>
    <sheetView workbookViewId="0">
      <selection activeCell="E7" sqref="E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6.44140625" style="1" bestFit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1"/>
      <c r="C3" s="11"/>
      <c r="D3" s="11"/>
      <c r="E3" s="11"/>
      <c r="F3" s="11"/>
      <c r="G3" s="11">
        <f>9*G6</f>
        <v>17537.661</v>
      </c>
      <c r="H3" s="11"/>
      <c r="I3" s="11"/>
    </row>
    <row r="4" spans="2:9" x14ac:dyDescent="0.3">
      <c r="B4" s="11"/>
      <c r="C4" s="11"/>
      <c r="D4" s="11"/>
      <c r="E4" s="11"/>
      <c r="F4" s="11"/>
      <c r="G4" s="11"/>
      <c r="H4" s="11"/>
      <c r="I4" s="11"/>
    </row>
    <row r="5" spans="2:9" ht="31.2" x14ac:dyDescent="0.3">
      <c r="B5" s="12" t="s">
        <v>0</v>
      </c>
      <c r="C5" s="12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</row>
    <row r="6" spans="2:9" x14ac:dyDescent="0.3">
      <c r="B6" s="2">
        <v>1</v>
      </c>
      <c r="C6" s="8" t="s">
        <v>10</v>
      </c>
      <c r="D6" s="2" t="s">
        <v>8</v>
      </c>
      <c r="E6" s="3">
        <v>30</v>
      </c>
      <c r="F6" s="21">
        <v>64.954300000000003</v>
      </c>
      <c r="G6" s="10">
        <f t="shared" ref="G6" si="0">+F6*E6</f>
        <v>1948.6290000000001</v>
      </c>
      <c r="H6" s="4">
        <f>G6*0.2</f>
        <v>389.72580000000005</v>
      </c>
      <c r="I6" s="4">
        <f>G6+H6</f>
        <v>2338.3548000000001</v>
      </c>
    </row>
    <row r="7" spans="2:9" x14ac:dyDescent="0.3">
      <c r="B7" s="18">
        <v>2</v>
      </c>
      <c r="C7" s="14" t="s">
        <v>12</v>
      </c>
      <c r="D7" s="2" t="s">
        <v>8</v>
      </c>
      <c r="E7" s="19">
        <v>19</v>
      </c>
      <c r="F7" s="20">
        <v>141.4717</v>
      </c>
      <c r="G7" s="15">
        <f>E7*F7</f>
        <v>2687.9623000000001</v>
      </c>
      <c r="H7" s="15">
        <f>G7*0.2</f>
        <v>537.59246000000007</v>
      </c>
      <c r="I7" s="15">
        <f>G7+H7</f>
        <v>3225.55476</v>
      </c>
    </row>
    <row r="8" spans="2:9" x14ac:dyDescent="0.3">
      <c r="C8" s="5"/>
      <c r="E8" s="7"/>
    </row>
    <row r="9" spans="2:9" x14ac:dyDescent="0.3">
      <c r="C9" s="9" t="s">
        <v>11</v>
      </c>
      <c r="E9" s="1">
        <f>30*F9*9</f>
        <v>6797.326500000001</v>
      </c>
      <c r="F9" s="1">
        <v>25.175283333333336</v>
      </c>
    </row>
    <row r="10" spans="2:9" x14ac:dyDescent="0.3">
      <c r="C10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4:I7"/>
  <sheetViews>
    <sheetView workbookViewId="0">
      <selection activeCell="F5" sqref="F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2" t="s">
        <v>0</v>
      </c>
      <c r="C4" s="12" t="s">
        <v>1</v>
      </c>
      <c r="D4" s="12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</row>
    <row r="5" spans="2:9" x14ac:dyDescent="0.3">
      <c r="B5" s="2">
        <v>1</v>
      </c>
      <c r="C5" s="8" t="s">
        <v>12</v>
      </c>
      <c r="D5" s="2" t="s">
        <v>8</v>
      </c>
      <c r="E5" s="3">
        <v>1</v>
      </c>
      <c r="F5" s="20">
        <v>141.4717</v>
      </c>
      <c r="G5" s="10">
        <f t="shared" ref="G5" si="0">+F5*E5</f>
        <v>141.4717</v>
      </c>
      <c r="H5" s="4">
        <f>G5*0.2</f>
        <v>28.294340000000002</v>
      </c>
      <c r="I5" s="4">
        <f>G5+H5</f>
        <v>169.76604</v>
      </c>
    </row>
    <row r="6" spans="2:9" x14ac:dyDescent="0.3">
      <c r="C6" s="5"/>
      <c r="E6" s="7"/>
    </row>
    <row r="7" spans="2:9" x14ac:dyDescent="0.3">
      <c r="C7" s="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4291-B797-4418-A7E1-55A31AB0F9E9}">
  <sheetPr>
    <tabColor theme="0"/>
  </sheetPr>
  <dimension ref="B4:I7"/>
  <sheetViews>
    <sheetView workbookViewId="0">
      <selection activeCell="F6" sqref="F6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2" t="s">
        <v>0</v>
      </c>
      <c r="C4" s="12" t="s">
        <v>1</v>
      </c>
      <c r="D4" s="12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</row>
    <row r="5" spans="2:9" x14ac:dyDescent="0.3">
      <c r="B5" s="2">
        <v>1</v>
      </c>
      <c r="C5" s="8" t="s">
        <v>12</v>
      </c>
      <c r="D5" s="2" t="s">
        <v>8</v>
      </c>
      <c r="E5" s="3">
        <v>70</v>
      </c>
      <c r="F5" s="20">
        <v>141.4717</v>
      </c>
      <c r="G5" s="10">
        <f t="shared" ref="G5" si="0">+F5*E5</f>
        <v>9903.0190000000002</v>
      </c>
      <c r="H5" s="4">
        <f>G5*0.2</f>
        <v>1980.6038000000001</v>
      </c>
      <c r="I5" s="4">
        <f>G5+H5</f>
        <v>11883.622800000001</v>
      </c>
    </row>
    <row r="6" spans="2:9" x14ac:dyDescent="0.3">
      <c r="C6" s="5"/>
      <c r="E6" s="7"/>
    </row>
    <row r="7" spans="2:9" x14ac:dyDescent="0.3">
      <c r="C7" s="9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0D99-FCF5-4CEE-A4D9-55A648AEFA64}">
  <sheetPr>
    <tabColor theme="0"/>
  </sheetPr>
  <dimension ref="B4:I7"/>
  <sheetViews>
    <sheetView workbookViewId="0">
      <selection activeCell="F5" sqref="F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2" t="s">
        <v>0</v>
      </c>
      <c r="C4" s="12" t="s">
        <v>1</v>
      </c>
      <c r="D4" s="12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</row>
    <row r="5" spans="2:9" x14ac:dyDescent="0.3">
      <c r="B5" s="2">
        <v>1</v>
      </c>
      <c r="C5" s="8" t="s">
        <v>12</v>
      </c>
      <c r="D5" s="2" t="s">
        <v>8</v>
      </c>
      <c r="E5" s="3">
        <v>2.0499999999999998</v>
      </c>
      <c r="F5" s="22">
        <v>55.8842</v>
      </c>
      <c r="G5" s="10">
        <f t="shared" ref="G5" si="0">+F5*E5</f>
        <v>114.56260999999999</v>
      </c>
      <c r="H5" s="4">
        <f>G5*0.2</f>
        <v>22.912521999999999</v>
      </c>
      <c r="I5" s="4">
        <f>G5+H5</f>
        <v>137.475132</v>
      </c>
    </row>
    <row r="6" spans="2:9" x14ac:dyDescent="0.3">
      <c r="C6" s="5"/>
      <c r="E6" s="7"/>
    </row>
    <row r="7" spans="2:9" x14ac:dyDescent="0.3">
      <c r="C7" s="9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8C09-8425-4941-860A-D84622F2EC05}">
  <dimension ref="B3:I4"/>
  <sheetViews>
    <sheetView tabSelected="1" workbookViewId="0">
      <selection activeCell="E18" sqref="E18"/>
    </sheetView>
  </sheetViews>
  <sheetFormatPr defaultRowHeight="14.4" x14ac:dyDescent="0.3"/>
  <cols>
    <col min="3" max="3" width="21.109375" customWidth="1"/>
    <col min="4" max="4" width="7.88671875" bestFit="1" customWidth="1"/>
    <col min="5" max="5" width="16.5546875" customWidth="1"/>
    <col min="6" max="6" width="20" customWidth="1"/>
    <col min="7" max="7" width="16.109375" customWidth="1"/>
    <col min="8" max="8" width="11.77734375" customWidth="1"/>
    <col min="9" max="9" width="14.5546875" customWidth="1"/>
  </cols>
  <sheetData>
    <row r="3" spans="2:9" ht="31.2" customHeight="1" x14ac:dyDescent="0.3">
      <c r="B3" s="12" t="s">
        <v>0</v>
      </c>
      <c r="C3" s="12" t="s">
        <v>1</v>
      </c>
      <c r="D3" s="12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</row>
    <row r="4" spans="2:9" ht="15.6" x14ac:dyDescent="0.3">
      <c r="B4" s="2">
        <v>1</v>
      </c>
      <c r="C4" s="8" t="s">
        <v>10</v>
      </c>
      <c r="D4" s="2" t="s">
        <v>8</v>
      </c>
      <c r="E4" s="3">
        <v>110</v>
      </c>
      <c r="F4" s="17">
        <v>63.731625000000008</v>
      </c>
      <c r="G4" s="4">
        <f>E4*F4</f>
        <v>7010.4787500000011</v>
      </c>
      <c r="H4" s="4">
        <f>G4*0.2</f>
        <v>1402.0957500000004</v>
      </c>
      <c r="I4" s="4">
        <f>G4+H4</f>
        <v>8412.5745000000024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CBB552-0370-4233-84A1-A03F1A152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Капацитет ТРУД</vt:lpstr>
      <vt:lpstr>Капацитет БЕРУС</vt:lpstr>
      <vt:lpstr>Капацитет Доминекс</vt:lpstr>
      <vt:lpstr>Капацитет Тенекс С</vt:lpstr>
      <vt:lpstr>Капацитет Декотекс</vt:lpstr>
      <vt:lpstr>Капацитет Нова Пауър</vt:lpstr>
      <vt:lpstr>Капацитет Бултекс</vt:lpstr>
      <vt:lpstr>Капацитет ЕМИ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2024-01-12T10:45:09Z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