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MART_2024/FAKTURI/Топлофикации/"/>
    </mc:Choice>
  </mc:AlternateContent>
  <xr:revisionPtr revIDLastSave="90" documentId="13_ncr:1_{B14179EF-F6E7-48E6-B5B3-549058AE3080}" xr6:coauthVersionLast="47" xr6:coauthVersionMax="47" xr10:uidLastSave="{238C2BD8-0D12-4B3A-B801-AF2D1F656B26}"/>
  <bookViews>
    <workbookView xWindow="-120" yWindow="-120" windowWidth="29040" windowHeight="15840" tabRatio="696" activeTab="4" xr2:uid="{6181C59F-D665-4BC0-B758-0A74609C04CD}"/>
  </bookViews>
  <sheets>
    <sheet name="Плевен 01.03.-20.03.2024" sheetId="11" r:id="rId1"/>
    <sheet name="Бургас 01.03.-20.03.2024" sheetId="12" r:id="rId2"/>
    <sheet name="Враца 01.03.-20.03.2024" sheetId="13" r:id="rId3"/>
    <sheet name="Перник 01.03.-20.03.2024" sheetId="14" r:id="rId4"/>
    <sheet name="Русе 01.03.-20.03.2024 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6" l="1"/>
  <c r="I6" i="16" l="1"/>
  <c r="J6" i="16" s="1"/>
  <c r="H6" i="14" l="1"/>
  <c r="H10" i="13"/>
  <c r="H9" i="13"/>
  <c r="I9" i="13" s="1"/>
  <c r="J9" i="13" s="1"/>
  <c r="H8" i="13"/>
  <c r="I8" i="13" s="1"/>
  <c r="J8" i="13" s="1"/>
  <c r="H7" i="12"/>
  <c r="H6" i="12"/>
  <c r="I6" i="12" s="1"/>
  <c r="J6" i="12" s="1"/>
  <c r="H5" i="11"/>
  <c r="I6" i="14" l="1"/>
  <c r="J6" i="14" s="1"/>
  <c r="I10" i="13"/>
  <c r="J10" i="13" s="1"/>
  <c r="I7" i="12"/>
  <c r="J7" i="12" s="1"/>
  <c r="I5" i="11"/>
  <c r="J5" i="11" s="1"/>
  <c r="H5" i="16" l="1"/>
  <c r="H4" i="11"/>
  <c r="H5" i="14"/>
  <c r="H6" i="13"/>
  <c r="C7" i="13"/>
  <c r="H7" i="13"/>
  <c r="H5" i="12"/>
  <c r="I5" i="12" s="1"/>
  <c r="I5" i="16" l="1"/>
  <c r="J5" i="16" s="1"/>
  <c r="I5" i="14"/>
  <c r="J5" i="14" s="1"/>
  <c r="I7" i="13"/>
  <c r="J7" i="13" s="1"/>
  <c r="I6" i="13"/>
  <c r="J6" i="13" s="1"/>
  <c r="I4" i="11"/>
  <c r="J4" i="11" s="1"/>
  <c r="J5" i="12"/>
</calcChain>
</file>

<file path=xl/sharedStrings.xml><?xml version="1.0" encoding="utf-8"?>
<sst xmlns="http://schemas.openxmlformats.org/spreadsheetml/2006/main" count="74" uniqueCount="19">
  <si>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</si>
  <si>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</si>
  <si>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</si>
  <si>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</si>
  <si>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</si>
  <si>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</si>
  <si>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</si>
  <si>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Стойност с ДДС</t>
  </si>
  <si>
    <t>Фактуриран природен газ в газообразно състояние на линия C102P01</t>
  </si>
  <si>
    <t>Фактуриран на природен газ в газообразно състояние на линия C104P01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</si>
  <si>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</si>
  <si>
    <t>Фактуриран природен газ в газообразно състояние на линия C059P02</t>
  </si>
  <si>
    <t>Договор № ПГ-0106/Дг22/015/15.12.2021</t>
  </si>
  <si>
    <t>ДДС, 20%</t>
  </si>
  <si>
    <t>Период на доставка: 01.03.2024 г. 07:00:00 –21.03.2024 г. 07:00</t>
  </si>
  <si>
    <t xml:space="preserve">Месечен капацитет </t>
  </si>
  <si>
    <t>Годишен капацитет</t>
  </si>
  <si>
    <t>Тримесечен капацитет</t>
  </si>
  <si>
    <t>Фактуриран природен газ в газообразно състояние на линия C025P01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</si>
</sst>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0000"/>
    <numFmt numFmtId="167" formatCode="0.0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" fontId="2" fillId="0" borderId="0" xfId="0" applyNumberFormat="1" applyFont="1"/>
    <xf numFmtId="4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8F3-400A-4244-8A9C-F14DFB2A5220}">
  <dimension ref="C3:K13"/>
  <sheetViews>
    <sheetView workbookViewId="0">
      <selection activeCell="F4" sqref="F4:G5"/>
    </sheetView>
  </sheetViews>
  <sheetFormatPr defaultColWidth="8.85546875" defaultRowHeight="15.75" x14ac:dyDescent="0.25"/>
  <cols>
    <col min="1" max="3" width="8.85546875" style="10"/>
    <col min="4" max="4" width="30.7109375" style="10" customWidth="1"/>
    <col min="5" max="5" width="9.85546875" style="10" bestFit="1" customWidth="1"/>
    <col min="6" max="6" width="13.7109375" style="10" customWidth="1"/>
    <col min="7" max="7" width="19.7109375" style="10" customWidth="1"/>
    <col min="8" max="8" width="17.7109375" style="10" bestFit="1" customWidth="1"/>
    <col min="9" max="9" width="17.42578125" style="10" customWidth="1"/>
    <col min="10" max="10" width="14" style="10" customWidth="1"/>
    <col min="11" max="11" width="11" style="10" bestFit="1" customWidth="1"/>
    <col min="12" max="16384" width="8.85546875" style="10"/>
  </cols>
  <sheetData>
    <row r="3" spans="3:11" ht="31.5" x14ac:dyDescent="0.25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13</v>
      </c>
      <c r="J3" s="4" t="s">
        <v>7</v>
      </c>
    </row>
    <row r="4" spans="3:11" s="15" customFormat="1" ht="47.25" x14ac:dyDescent="0.25">
      <c r="C4" s="6">
        <v>1</v>
      </c>
      <c r="D4" s="7" t="s">
        <v>10</v>
      </c>
      <c r="E4" s="6" t="s">
        <v>5</v>
      </c>
      <c r="F4" s="12">
        <v>25970.222000000002</v>
      </c>
      <c r="G4" s="9">
        <v>57.59</v>
      </c>
      <c r="H4" s="13">
        <f>F4*G4</f>
        <v>1495625.0849800003</v>
      </c>
      <c r="I4" s="13">
        <f>H4*0.2</f>
        <v>299125.01699600008</v>
      </c>
      <c r="J4" s="13">
        <f>H4+I4</f>
        <v>1794750.1019760002</v>
      </c>
      <c r="K4" s="14"/>
    </row>
    <row r="5" spans="3:11" x14ac:dyDescent="0.25">
      <c r="C5" s="23">
        <v>2</v>
      </c>
      <c r="D5" s="24" t="s">
        <v>15</v>
      </c>
      <c r="E5" s="23" t="s">
        <v>5</v>
      </c>
      <c r="F5" s="25">
        <v>1200</v>
      </c>
      <c r="G5" s="26">
        <v>99.755700000000004</v>
      </c>
      <c r="H5" s="27">
        <f>F5*G5</f>
        <v>119706.84000000001</v>
      </c>
      <c r="I5" s="27">
        <f>H5*0.2</f>
        <v>23941.368000000002</v>
      </c>
      <c r="J5" s="27">
        <f>H5+I5</f>
        <v>143648.20800000001</v>
      </c>
    </row>
    <row r="9" spans="3:11" x14ac:dyDescent="0.25">
      <c r="D9" s="11" t="s">
        <v>14</v>
      </c>
    </row>
    <row r="10" spans="3:11" x14ac:dyDescent="0.25">
      <c r="D10" s="11"/>
    </row>
    <row r="13" spans="3:11" x14ac:dyDescent="0.25">
      <c r="C13" s="22"/>
      <c r="D13" s="22"/>
      <c r="E13" s="22"/>
      <c r="G13" s="17"/>
      <c r="H13" s="17"/>
      <c r="K13" s="17"/>
    </row>
  </sheetData>
  <mergeCells count="1"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C54-61BB-48A6-9CCC-96E468B6805E}">
  <dimension ref="B4:K17"/>
  <sheetViews>
    <sheetView workbookViewId="0">
      <selection activeCell="F5" sqref="F5:G7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1.42578125" customWidth="1"/>
  </cols>
  <sheetData>
    <row r="4" spans="3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13</v>
      </c>
      <c r="J4" s="4" t="s">
        <v>7</v>
      </c>
    </row>
    <row r="5" spans="3:11" s="15" customFormat="1" ht="52.9" customHeight="1" x14ac:dyDescent="0.25">
      <c r="C5" s="6">
        <v>1</v>
      </c>
      <c r="D5" s="7" t="s">
        <v>11</v>
      </c>
      <c r="E5" s="6" t="s">
        <v>5</v>
      </c>
      <c r="F5" s="12">
        <v>1953.6489999999999</v>
      </c>
      <c r="G5" s="9">
        <v>57.59</v>
      </c>
      <c r="H5" s="5">
        <f>F5*G5</f>
        <v>112510.64591000001</v>
      </c>
      <c r="I5" s="8">
        <f>H5*0.2</f>
        <v>22502.129182000004</v>
      </c>
      <c r="J5" s="8">
        <f>H5+I5</f>
        <v>135012.77509200003</v>
      </c>
      <c r="K5" s="14"/>
    </row>
    <row r="6" spans="3:11" s="10" customFormat="1" ht="15.75" x14ac:dyDescent="0.25">
      <c r="C6" s="23">
        <v>2</v>
      </c>
      <c r="D6" s="24" t="s">
        <v>16</v>
      </c>
      <c r="E6" s="23" t="s">
        <v>5</v>
      </c>
      <c r="F6" s="25">
        <v>50</v>
      </c>
      <c r="G6" s="26">
        <v>63.731625000000008</v>
      </c>
      <c r="H6" s="27">
        <f>F6*G6</f>
        <v>3186.5812500000002</v>
      </c>
      <c r="I6" s="27">
        <f>H6*0.2</f>
        <v>637.31625000000008</v>
      </c>
      <c r="J6" s="27">
        <f>H6+I6</f>
        <v>3823.8975</v>
      </c>
    </row>
    <row r="7" spans="3:11" s="10" customFormat="1" ht="15.75" x14ac:dyDescent="0.25">
      <c r="C7" s="23">
        <v>3</v>
      </c>
      <c r="D7" s="24" t="s">
        <v>15</v>
      </c>
      <c r="E7" s="23" t="s">
        <v>5</v>
      </c>
      <c r="F7" s="25">
        <v>120</v>
      </c>
      <c r="G7" s="26">
        <v>99.755700000000004</v>
      </c>
      <c r="H7" s="27">
        <f>F7*G7</f>
        <v>11970.684000000001</v>
      </c>
      <c r="I7" s="27">
        <f>H7*0.2</f>
        <v>2394.1368000000002</v>
      </c>
      <c r="J7" s="27">
        <f>H7+I7</f>
        <v>14364.820800000001</v>
      </c>
    </row>
    <row r="8" spans="3:11" s="10" customFormat="1" ht="15.75" x14ac:dyDescent="0.25"/>
    <row r="9" spans="3:11" s="10" customFormat="1" ht="15.75" x14ac:dyDescent="0.25"/>
    <row r="10" spans="3:11" s="10" customFormat="1" ht="15.75" x14ac:dyDescent="0.25">
      <c r="D10" s="11" t="s">
        <v>14</v>
      </c>
    </row>
    <row r="11" spans="3:11" s="10" customFormat="1" ht="15.75" x14ac:dyDescent="0.25">
      <c r="D11" s="11"/>
    </row>
    <row r="12" spans="3:11" s="10" customFormat="1" ht="15.75" x14ac:dyDescent="0.25">
      <c r="D12" s="11"/>
    </row>
    <row r="13" spans="3:11" x14ac:dyDescent="0.25">
      <c r="J13" s="2"/>
    </row>
    <row r="14" spans="3:11" x14ac:dyDescent="0.25">
      <c r="J14" s="2"/>
    </row>
    <row r="15" spans="3:11" x14ac:dyDescent="0.25">
      <c r="J15" s="2"/>
    </row>
    <row r="16" spans="3:11" x14ac:dyDescent="0.25">
      <c r="J16" s="2"/>
    </row>
    <row r="17" spans="2:4" ht="15.75" x14ac:dyDescent="0.25">
      <c r="B17" s="22" t="s">
        <v>12</v>
      </c>
      <c r="C17" s="22"/>
      <c r="D17" s="22"/>
    </row>
  </sheetData>
  <mergeCells count="1"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B34-8ABF-4D2F-987E-C99CC5DCB128}">
  <dimension ref="C3:J20"/>
  <sheetViews>
    <sheetView workbookViewId="0">
      <selection activeCell="F6" sqref="F6:G10"/>
    </sheetView>
  </sheetViews>
  <sheetFormatPr defaultRowHeight="15" x14ac:dyDescent="0.25"/>
  <cols>
    <col min="4" max="4" width="30.5703125" bestFit="1" customWidth="1"/>
    <col min="5" max="5" width="9.5703125" customWidth="1"/>
    <col min="6" max="6" width="15.28515625" customWidth="1"/>
    <col min="7" max="7" width="15.85546875" customWidth="1"/>
    <col min="8" max="8" width="13.85546875" bestFit="1" customWidth="1"/>
    <col min="9" max="9" width="14.42578125" customWidth="1"/>
    <col min="10" max="10" width="13.42578125" customWidth="1"/>
  </cols>
  <sheetData>
    <row r="3" spans="3:10" x14ac:dyDescent="0.25">
      <c r="F3" s="2"/>
    </row>
    <row r="4" spans="3:10" x14ac:dyDescent="0.25">
      <c r="F4" s="2"/>
    </row>
    <row r="5" spans="3:10" ht="31.5" x14ac:dyDescent="0.25">
      <c r="C5" s="3" t="s">
        <v>0</v>
      </c>
      <c r="D5" s="3" t="s">
        <v>1</v>
      </c>
      <c r="E5" s="3" t="s">
        <v>2</v>
      </c>
      <c r="F5" s="4" t="s">
        <v>6</v>
      </c>
      <c r="G5" s="4" t="s">
        <v>3</v>
      </c>
      <c r="H5" s="4" t="s">
        <v>4</v>
      </c>
      <c r="I5" s="4" t="s">
        <v>13</v>
      </c>
      <c r="J5" s="4" t="s">
        <v>7</v>
      </c>
    </row>
    <row r="6" spans="3:10" ht="47.25" x14ac:dyDescent="0.25">
      <c r="C6" s="6">
        <v>1</v>
      </c>
      <c r="D6" s="7" t="s">
        <v>8</v>
      </c>
      <c r="E6" s="6" t="s">
        <v>5</v>
      </c>
      <c r="F6" s="5">
        <v>1047.8219999999997</v>
      </c>
      <c r="G6" s="9">
        <v>57.59</v>
      </c>
      <c r="H6" s="28">
        <f>F6*G6</f>
        <v>60344.068979999982</v>
      </c>
      <c r="I6" s="28">
        <f>H6*0.2</f>
        <v>12068.813795999997</v>
      </c>
      <c r="J6" s="28">
        <f>H6+I6</f>
        <v>72412.882775999984</v>
      </c>
    </row>
    <row r="7" spans="3:10" ht="47.25" x14ac:dyDescent="0.25">
      <c r="C7" s="6">
        <f>+C6+1</f>
        <v>2</v>
      </c>
      <c r="D7" s="7" t="s">
        <v>9</v>
      </c>
      <c r="E7" s="6" t="s">
        <v>5</v>
      </c>
      <c r="F7" s="5">
        <v>846.6640000000001</v>
      </c>
      <c r="G7" s="9">
        <v>57.59</v>
      </c>
      <c r="H7" s="28">
        <f>F7*G7</f>
        <v>48759.379760000011</v>
      </c>
      <c r="I7" s="28">
        <f>H7*0.2</f>
        <v>9751.8759520000021</v>
      </c>
      <c r="J7" s="28">
        <f>H7+I7</f>
        <v>58511.255712000013</v>
      </c>
    </row>
    <row r="8" spans="3:10" ht="15.75" x14ac:dyDescent="0.25">
      <c r="C8" s="23">
        <v>3</v>
      </c>
      <c r="D8" s="24" t="s">
        <v>16</v>
      </c>
      <c r="E8" s="23" t="s">
        <v>5</v>
      </c>
      <c r="F8" s="25">
        <v>46</v>
      </c>
      <c r="G8" s="26">
        <v>63.731625000000008</v>
      </c>
      <c r="H8" s="29">
        <f>F8*G8</f>
        <v>2931.6547500000006</v>
      </c>
      <c r="I8" s="29">
        <f>H8*0.2</f>
        <v>586.33095000000014</v>
      </c>
      <c r="J8" s="29">
        <f>H8+I8</f>
        <v>3517.9857000000006</v>
      </c>
    </row>
    <row r="9" spans="3:10" ht="15.75" x14ac:dyDescent="0.25">
      <c r="C9" s="23">
        <v>4</v>
      </c>
      <c r="D9" s="24" t="s">
        <v>17</v>
      </c>
      <c r="E9" s="23" t="s">
        <v>5</v>
      </c>
      <c r="F9" s="25">
        <v>23</v>
      </c>
      <c r="G9" s="26">
        <v>112.06176666666667</v>
      </c>
      <c r="H9" s="29">
        <f t="shared" ref="H9:H10" si="0">F9*G9</f>
        <v>2577.4206333333336</v>
      </c>
      <c r="I9" s="29">
        <f t="shared" ref="I9:I10" si="1">H9*0.2</f>
        <v>515.48412666666673</v>
      </c>
      <c r="J9" s="29">
        <f t="shared" ref="J9:J10" si="2">H9+I9</f>
        <v>3092.9047600000004</v>
      </c>
    </row>
    <row r="10" spans="3:10" ht="15.75" x14ac:dyDescent="0.25">
      <c r="C10" s="23">
        <v>5</v>
      </c>
      <c r="D10" s="24" t="s">
        <v>15</v>
      </c>
      <c r="E10" s="23" t="s">
        <v>5</v>
      </c>
      <c r="F10" s="25">
        <v>91</v>
      </c>
      <c r="G10" s="26">
        <v>99.755700000000004</v>
      </c>
      <c r="H10" s="29">
        <f t="shared" si="0"/>
        <v>9077.7687000000005</v>
      </c>
      <c r="I10" s="29">
        <f t="shared" si="1"/>
        <v>1815.5537400000003</v>
      </c>
      <c r="J10" s="29">
        <f t="shared" si="2"/>
        <v>10893.32244</v>
      </c>
    </row>
    <row r="11" spans="3:10" x14ac:dyDescent="0.25">
      <c r="F11" s="2"/>
      <c r="J11" s="2"/>
    </row>
    <row r="12" spans="3:10" s="10" customFormat="1" ht="15.75" x14ac:dyDescent="0.25">
      <c r="D12" s="11" t="s">
        <v>14</v>
      </c>
    </row>
    <row r="13" spans="3:10" x14ac:dyDescent="0.25">
      <c r="F13" s="2"/>
    </row>
    <row r="14" spans="3:10" ht="15.75" x14ac:dyDescent="0.25">
      <c r="D14" s="11"/>
      <c r="F14" s="2"/>
    </row>
    <row r="15" spans="3:10" ht="15.75" x14ac:dyDescent="0.25">
      <c r="C15" s="16"/>
      <c r="D15" s="21"/>
      <c r="E15" s="16"/>
      <c r="F15" s="20"/>
      <c r="G15" s="19"/>
      <c r="H15" s="18"/>
      <c r="I15" s="18"/>
      <c r="J15" s="18"/>
    </row>
    <row r="16" spans="3:10" x14ac:dyDescent="0.25">
      <c r="F16" s="2"/>
    </row>
    <row r="17" spans="3:7" ht="15.75" x14ac:dyDescent="0.25">
      <c r="C17" s="22"/>
      <c r="D17" s="22"/>
      <c r="E17" s="22"/>
      <c r="F17" s="1"/>
      <c r="G17" s="2"/>
    </row>
    <row r="18" spans="3:7" x14ac:dyDescent="0.25">
      <c r="F18" s="2"/>
    </row>
    <row r="19" spans="3:7" x14ac:dyDescent="0.25">
      <c r="G19" s="2"/>
    </row>
    <row r="20" spans="3:7" x14ac:dyDescent="0.25">
      <c r="G20" s="2"/>
    </row>
  </sheetData>
  <mergeCells count="1">
    <mergeCell ref="C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1966-446B-4316-A3CF-68A394F50C36}">
  <dimension ref="B4:K17"/>
  <sheetViews>
    <sheetView topLeftCell="A2" workbookViewId="0">
      <selection activeCell="F5" sqref="F5:G6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4" spans="3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13</v>
      </c>
      <c r="J4" s="4" t="s">
        <v>7</v>
      </c>
    </row>
    <row r="5" spans="3:11" s="15" customFormat="1" ht="52.9" customHeight="1" x14ac:dyDescent="0.25">
      <c r="C5" s="6">
        <v>1</v>
      </c>
      <c r="D5" s="7" t="s">
        <v>11</v>
      </c>
      <c r="E5" s="6" t="s">
        <v>5</v>
      </c>
      <c r="F5" s="12">
        <v>8553.0370000000003</v>
      </c>
      <c r="G5" s="9">
        <v>57.59</v>
      </c>
      <c r="H5" s="8">
        <f>F5*G5</f>
        <v>492569.40083000006</v>
      </c>
      <c r="I5" s="8">
        <f>H5*0.2</f>
        <v>98513.880166000017</v>
      </c>
      <c r="J5" s="8">
        <f>H5+I5</f>
        <v>591083.28099600004</v>
      </c>
      <c r="K5" s="14"/>
    </row>
    <row r="6" spans="3:11" s="10" customFormat="1" ht="15.75" x14ac:dyDescent="0.25">
      <c r="C6" s="23">
        <v>2</v>
      </c>
      <c r="D6" s="24" t="s">
        <v>15</v>
      </c>
      <c r="E6" s="23" t="s">
        <v>5</v>
      </c>
      <c r="F6" s="25">
        <v>200</v>
      </c>
      <c r="G6" s="26">
        <v>99.755700000000004</v>
      </c>
      <c r="H6" s="27">
        <f>F6*G6</f>
        <v>19951.14</v>
      </c>
      <c r="I6" s="27">
        <f>H6*0.2</f>
        <v>3990.2280000000001</v>
      </c>
      <c r="J6" s="27">
        <f>H6+I6</f>
        <v>23941.367999999999</v>
      </c>
    </row>
    <row r="7" spans="3:11" s="10" customFormat="1" ht="15.75" x14ac:dyDescent="0.25"/>
    <row r="8" spans="3:11" s="10" customFormat="1" ht="15.75" x14ac:dyDescent="0.25"/>
    <row r="9" spans="3:11" s="10" customFormat="1" ht="15.75" x14ac:dyDescent="0.25"/>
    <row r="10" spans="3:11" s="10" customFormat="1" ht="15.75" x14ac:dyDescent="0.25">
      <c r="D10" s="11" t="s">
        <v>14</v>
      </c>
    </row>
    <row r="11" spans="3:11" s="10" customFormat="1" ht="15.75" x14ac:dyDescent="0.25">
      <c r="D11" s="11"/>
    </row>
    <row r="12" spans="3:11" s="10" customFormat="1" ht="15.75" x14ac:dyDescent="0.25">
      <c r="D12" s="11"/>
    </row>
    <row r="13" spans="3:11" x14ac:dyDescent="0.25">
      <c r="J13" s="2"/>
    </row>
    <row r="14" spans="3:11" x14ac:dyDescent="0.25">
      <c r="J14" s="2"/>
    </row>
    <row r="15" spans="3:11" x14ac:dyDescent="0.25">
      <c r="J15" s="2"/>
    </row>
    <row r="16" spans="3:11" x14ac:dyDescent="0.25">
      <c r="J16" s="2"/>
    </row>
    <row r="17" spans="2:4" ht="15.75" x14ac:dyDescent="0.25">
      <c r="B17" s="22"/>
      <c r="C17" s="22"/>
      <c r="D17" s="22"/>
    </row>
  </sheetData>
  <mergeCells count="1"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834-E2DB-4F03-99BB-C796B4938197}">
  <dimension ref="B4:K17"/>
  <sheetViews>
    <sheetView tabSelected="1" topLeftCell="A2" workbookViewId="0">
      <selection activeCell="G14" sqref="G14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4" spans="3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13</v>
      </c>
      <c r="J4" s="4" t="s">
        <v>7</v>
      </c>
    </row>
    <row r="5" spans="3:11" s="15" customFormat="1" ht="52.9" customHeight="1" x14ac:dyDescent="0.25">
      <c r="C5" s="6">
        <v>1</v>
      </c>
      <c r="D5" s="7" t="s">
        <v>18</v>
      </c>
      <c r="E5" s="6" t="s">
        <v>5</v>
      </c>
      <c r="F5" s="12">
        <v>18701.940000000002</v>
      </c>
      <c r="G5" s="9">
        <v>57.59</v>
      </c>
      <c r="H5" s="28">
        <f>F5*G5</f>
        <v>1077044.7246000003</v>
      </c>
      <c r="I5" s="28">
        <f>H5*0.2</f>
        <v>215408.94492000007</v>
      </c>
      <c r="J5" s="28">
        <f>H5+I5</f>
        <v>1292453.6695200005</v>
      </c>
      <c r="K5" s="14"/>
    </row>
    <row r="6" spans="3:11" s="10" customFormat="1" ht="15.75" x14ac:dyDescent="0.25">
      <c r="C6" s="23">
        <v>2</v>
      </c>
      <c r="D6" s="24" t="s">
        <v>15</v>
      </c>
      <c r="E6" s="23" t="s">
        <v>5</v>
      </c>
      <c r="F6" s="25">
        <v>888</v>
      </c>
      <c r="G6" s="26">
        <v>99.755700000000004</v>
      </c>
      <c r="H6" s="29">
        <f>F6*G6</f>
        <v>88583.061600000001</v>
      </c>
      <c r="I6" s="29">
        <f>H6*0.2</f>
        <v>17716.61232</v>
      </c>
      <c r="J6" s="29">
        <f>H6+I6</f>
        <v>106299.67392</v>
      </c>
    </row>
    <row r="7" spans="3:11" s="10" customFormat="1" ht="15.75" x14ac:dyDescent="0.25"/>
    <row r="8" spans="3:11" s="10" customFormat="1" ht="15.75" x14ac:dyDescent="0.25"/>
    <row r="9" spans="3:11" s="10" customFormat="1" ht="15.75" x14ac:dyDescent="0.25"/>
    <row r="10" spans="3:11" s="10" customFormat="1" ht="15.75" x14ac:dyDescent="0.25">
      <c r="D10" s="11" t="s">
        <v>14</v>
      </c>
    </row>
    <row r="11" spans="3:11" s="10" customFormat="1" ht="15.75" x14ac:dyDescent="0.25">
      <c r="D11" s="11"/>
    </row>
    <row r="12" spans="3:11" s="10" customFormat="1" ht="15.75" x14ac:dyDescent="0.25">
      <c r="D12" s="11"/>
    </row>
    <row r="13" spans="3:11" x14ac:dyDescent="0.25">
      <c r="J13" s="2"/>
    </row>
    <row r="14" spans="3:11" x14ac:dyDescent="0.25">
      <c r="J14" s="2"/>
    </row>
    <row r="15" spans="3:11" x14ac:dyDescent="0.25">
      <c r="J15" s="2"/>
    </row>
    <row r="16" spans="3:11" x14ac:dyDescent="0.25">
      <c r="J16" s="2"/>
    </row>
    <row r="17" spans="2:4" ht="15.75" x14ac:dyDescent="0.25">
      <c r="B17" s="22"/>
      <c r="C17" s="22"/>
      <c r="D17" s="22"/>
    </row>
  </sheetData>
  <mergeCells count="1">
    <mergeCell ref="B17: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BB0C5-B722-4E5D-9304-3AAE7346D9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1FE9B1-FA42-47E1-AC3D-F256E3D23265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048B600B-2886-4B7B-BAF1-817F72E49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Плевен 01.03.-20.03.2024</vt:lpstr>
      <vt:lpstr>Бургас 01.03.-20.03.2024</vt:lpstr>
      <vt:lpstr>Враца 01.03.-20.03.2024</vt:lpstr>
      <vt:lpstr>Перник 01.03.-20.03.2024</vt:lpstr>
      <vt:lpstr>Русе 01.03.-20.03.2024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2024-03-21T09:30:16Z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