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RT_2024/FAKTURI/Топлофикации/"/>
    </mc:Choice>
  </mc:AlternateContent>
  <xr:revisionPtr revIDLastSave="1348" documentId="8_{4787745F-0F81-4ED3-8635-230621C462B2}" xr6:coauthVersionLast="47" xr6:coauthVersionMax="47" xr10:uidLastSave="{ABACB3C5-E9E2-435E-BBDD-75B2EA45C239}"/>
  <bookViews>
    <workbookView xWindow="-120" yWindow="-120" windowWidth="29040" windowHeight="15840" tabRatio="897" xr2:uid="{6181C59F-D665-4BC0-B758-0A74609C04CD}"/>
  </bookViews>
  <sheets>
    <sheet name="Плевен 21.03.-31.03.2024" sheetId="11" r:id="rId1"/>
    <sheet name="Бургас 21.03.-31.03.2024" sheetId="12" r:id="rId2"/>
    <sheet name="Враца 21.03.-31.03.2024" sheetId="13" r:id="rId3"/>
    <sheet name="ВеликоТърново 21.03.-31.03.2024" sheetId="15" r:id="rId4"/>
    <sheet name="Перник 21.03.-31.03.2024" sheetId="16" r:id="rId5"/>
    <sheet name="Русе 21.03.-31.03.2024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5" l="1"/>
  <c r="C7" i="15"/>
  <c r="H8" i="11"/>
  <c r="C8" i="11"/>
  <c r="H6" i="17"/>
  <c r="C6" i="17"/>
  <c r="I7" i="15" l="1"/>
  <c r="J7" i="15" s="1"/>
  <c r="I8" i="11"/>
  <c r="J8" i="11" s="1"/>
  <c r="I6" i="17"/>
  <c r="J6" i="17" s="1"/>
  <c r="H8" i="15"/>
  <c r="H6" i="15"/>
  <c r="H5" i="15"/>
  <c r="C5" i="15"/>
  <c r="H4" i="15"/>
  <c r="I6" i="15" l="1"/>
  <c r="J6" i="15" s="1"/>
  <c r="I8" i="15"/>
  <c r="J8" i="15" s="1"/>
  <c r="I4" i="15"/>
  <c r="J4" i="15" s="1"/>
  <c r="I5" i="15"/>
  <c r="J5" i="15" s="1"/>
  <c r="H8" i="17" l="1"/>
  <c r="I8" i="17" s="1"/>
  <c r="J8" i="17" s="1"/>
  <c r="H7" i="17"/>
  <c r="I7" i="17" s="1"/>
  <c r="J7" i="17" s="1"/>
  <c r="H5" i="17"/>
  <c r="I5" i="17" s="1"/>
  <c r="J5" i="17" s="1"/>
  <c r="C5" i="17"/>
  <c r="H4" i="17"/>
  <c r="I4" i="17" s="1"/>
  <c r="J4" i="17" s="1"/>
  <c r="H9" i="16"/>
  <c r="J12" i="13"/>
  <c r="I12" i="13"/>
  <c r="H7" i="13"/>
  <c r="I7" i="13" s="1"/>
  <c r="H8" i="13"/>
  <c r="I8" i="13" s="1"/>
  <c r="H9" i="13"/>
  <c r="H10" i="13"/>
  <c r="I10" i="13" s="1"/>
  <c r="J10" i="13" s="1"/>
  <c r="H11" i="13"/>
  <c r="H12" i="13"/>
  <c r="H6" i="12"/>
  <c r="H7" i="12"/>
  <c r="H8" i="12"/>
  <c r="H9" i="12"/>
  <c r="I9" i="12" s="1"/>
  <c r="H5" i="11"/>
  <c r="H6" i="11"/>
  <c r="I6" i="11" s="1"/>
  <c r="J6" i="11" s="1"/>
  <c r="H7" i="11"/>
  <c r="I7" i="11" s="1"/>
  <c r="H9" i="11"/>
  <c r="H5" i="16"/>
  <c r="H6" i="16"/>
  <c r="I6" i="16" s="1"/>
  <c r="H7" i="16"/>
  <c r="I7" i="16" s="1"/>
  <c r="J7" i="16" s="1"/>
  <c r="H8" i="16"/>
  <c r="I8" i="16" s="1"/>
  <c r="C9" i="13"/>
  <c r="C10" i="13" s="1"/>
  <c r="C11" i="13" s="1"/>
  <c r="C12" i="13" s="1"/>
  <c r="J9" i="12" l="1"/>
  <c r="I8" i="12"/>
  <c r="J8" i="12" s="1"/>
  <c r="I9" i="11"/>
  <c r="J9" i="11" s="1"/>
  <c r="J7" i="13"/>
  <c r="I9" i="13"/>
  <c r="J9" i="13" s="1"/>
  <c r="I11" i="13"/>
  <c r="J11" i="13" s="1"/>
  <c r="J8" i="13"/>
  <c r="I7" i="12"/>
  <c r="J7" i="12" s="1"/>
  <c r="I6" i="12"/>
  <c r="J6" i="12" s="1"/>
  <c r="J7" i="11"/>
  <c r="I5" i="11"/>
  <c r="J5" i="11" s="1"/>
  <c r="J9" i="16"/>
  <c r="J6" i="16"/>
  <c r="I5" i="16"/>
  <c r="J5" i="16" s="1"/>
  <c r="J8" i="16"/>
  <c r="C5" i="16"/>
  <c r="C6" i="16" s="1"/>
  <c r="C7" i="16" s="1"/>
  <c r="C8" i="16" s="1"/>
  <c r="C9" i="16" s="1"/>
  <c r="C7" i="13"/>
  <c r="C8" i="13" s="1"/>
  <c r="C6" i="12"/>
  <c r="H4" i="16" l="1"/>
  <c r="I4" i="16" s="1"/>
  <c r="J4" i="16" l="1"/>
  <c r="H6" i="13" l="1"/>
  <c r="H5" i="12"/>
  <c r="I5" i="12" s="1"/>
  <c r="H4" i="11"/>
  <c r="I6" i="13" l="1"/>
  <c r="J6" i="13" s="1"/>
  <c r="I4" i="11"/>
  <c r="J4" i="11" s="1"/>
  <c r="J5" i="12"/>
  <c r="J13" i="13" l="1"/>
</calcChain>
</file>

<file path=xl/sharedStrings.xml><?xml version="1.0" encoding="utf-8"?>
<sst xmlns="http://schemas.openxmlformats.org/spreadsheetml/2006/main" count="129" uniqueCount="34">
  <si>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</si>
  <si>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</si>
  <si>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</si>
  <si>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</si>
  <si>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</si>
  <si>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</si>
  <si>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</si>
  <si>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</si>
  <si>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</si>
  <si>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</si>
  <si>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</si>
  <si>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ДДС, 20%</t>
  </si>
  <si>
    <t>бр.</t>
  </si>
  <si>
    <t>Фактуриран природен газ в газообразно състояние на линия C059P02</t>
  </si>
  <si>
    <t>Договор № ПГ-0106/Дг22/015/15.12.2021</t>
  </si>
  <si>
    <t>Капацитет в рамките на деня</t>
  </si>
  <si>
    <t>ДДС,20%</t>
  </si>
  <si>
    <t>Превишен капацитет</t>
  </si>
  <si>
    <t>Р-ди по чл.18 от Дог.№ ПГ-0106/ДГ23/028/19.04.2023 г.</t>
  </si>
  <si>
    <t>Р-ди по чл.18 от Дог.№ ПГ-0106/ДГ23/025/19.04.2023г.</t>
  </si>
  <si>
    <t>Р-ди по чл.18 от Дог.№ ПГ-0106/ДГ23/026/19.04.2023 г.</t>
  </si>
  <si>
    <t>Р-ди по чл.18 от Дог.№ ПГ-0106/ДГ23/027/19.04.2023 г.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</si>
  <si>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C025P01</t>
    </r>
  </si>
  <si>
    <t>Дневен капацитет</t>
  </si>
  <si>
    <t>Неустойка по договор</t>
  </si>
  <si>
    <t>Доставен природен газ в газообразно състояние на линия C025P01</t>
  </si>
  <si>
    <t>Пренос на природен газ м. Март 2024 г.</t>
  </si>
  <si>
    <t>Период на доставка: 01.03.2024 г. 07:00:00 –01.04.2024 г. 07:00</t>
  </si>
  <si>
    <t>ТОПЛОФИКАЦИЯ РУСЕ</t>
  </si>
  <si>
    <t>ТОПЛОФИКАЦИЯ ПЕРНИК</t>
  </si>
  <si>
    <t>ТОПЛОФИКАЦИЯ ВЕЛИКО ТЪРНОВО</t>
  </si>
  <si>
    <t>ТОПЛОФИКАЦИЯ ВРАЦА</t>
  </si>
  <si>
    <t>ТОПЛОФИКАЦИЯ БУРГАС</t>
  </si>
  <si>
    <t>ТОПЛОФИКАЦИЯ ПЛЕВЕН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</si>
</sst>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2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67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167" fontId="0" fillId="0" borderId="0" xfId="0" applyNumberFormat="1"/>
    <xf numFmtId="4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6"/>
  <sheetViews>
    <sheetView tabSelected="1" zoomScaleNormal="100" workbookViewId="0">
      <selection activeCell="F21" sqref="F21"/>
    </sheetView>
  </sheetViews>
  <sheetFormatPr defaultColWidth="8.85546875" defaultRowHeight="15.75" x14ac:dyDescent="0.25"/>
  <cols>
    <col min="1" max="3" width="8.85546875" style="10"/>
    <col min="4" max="4" width="30.7109375" style="10" customWidth="1"/>
    <col min="5" max="5" width="9.85546875" style="10" bestFit="1" customWidth="1"/>
    <col min="6" max="6" width="13.7109375" style="10" customWidth="1"/>
    <col min="7" max="7" width="19.7109375" style="10" customWidth="1"/>
    <col min="8" max="8" width="17.7109375" style="10" bestFit="1" customWidth="1"/>
    <col min="9" max="9" width="17.42578125" style="10" customWidth="1"/>
    <col min="10" max="10" width="14" style="10" customWidth="1"/>
    <col min="11" max="11" width="11" style="10" bestFit="1" customWidth="1"/>
    <col min="12" max="16384" width="8.85546875" style="10"/>
  </cols>
  <sheetData>
    <row r="2" spans="3:11" x14ac:dyDescent="0.25">
      <c r="D2" s="10" t="s">
        <v>33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10</v>
      </c>
      <c r="E4" s="6" t="s">
        <v>5</v>
      </c>
      <c r="F4" s="12">
        <v>6713.6610000000001</v>
      </c>
      <c r="G4" s="9">
        <v>57.59</v>
      </c>
      <c r="H4" s="13">
        <f>F4*G4</f>
        <v>386639.73699</v>
      </c>
      <c r="I4" s="13">
        <f>H4*0.2</f>
        <v>77327.947398000004</v>
      </c>
      <c r="J4" s="13">
        <f>H4+I4</f>
        <v>463967.68438799999</v>
      </c>
      <c r="K4" s="14"/>
    </row>
    <row r="5" spans="3:11" customFormat="1" ht="31.5" x14ac:dyDescent="0.25">
      <c r="C5" s="6">
        <v>2</v>
      </c>
      <c r="D5" s="7" t="s">
        <v>26</v>
      </c>
      <c r="E5" s="6" t="s">
        <v>5</v>
      </c>
      <c r="F5" s="12">
        <v>32683.883000000002</v>
      </c>
      <c r="G5" s="28">
        <v>1.0194000000000001</v>
      </c>
      <c r="H5" s="13">
        <f t="shared" ref="H5:H9" si="0">F5*G5</f>
        <v>33317.950330200001</v>
      </c>
      <c r="I5" s="13">
        <f t="shared" ref="I5:I9" si="1">H5*0.2</f>
        <v>6663.5900660400002</v>
      </c>
      <c r="J5" s="13">
        <f t="shared" ref="J5:J9" si="2">H5+I5</f>
        <v>39981.540396240001</v>
      </c>
    </row>
    <row r="6" spans="3:11" customFormat="1" x14ac:dyDescent="0.25">
      <c r="C6" s="6">
        <v>3</v>
      </c>
      <c r="D6" s="7" t="s">
        <v>23</v>
      </c>
      <c r="E6" s="6" t="s">
        <v>5</v>
      </c>
      <c r="F6" s="12">
        <v>400</v>
      </c>
      <c r="G6" s="28">
        <v>4.5969999999999995</v>
      </c>
      <c r="H6" s="13">
        <f t="shared" si="0"/>
        <v>1838.7999999999997</v>
      </c>
      <c r="I6" s="13">
        <f t="shared" si="1"/>
        <v>367.76</v>
      </c>
      <c r="J6" s="13">
        <f t="shared" si="2"/>
        <v>2206.5599999999995</v>
      </c>
    </row>
    <row r="7" spans="3:11" customFormat="1" x14ac:dyDescent="0.25">
      <c r="C7" s="6">
        <v>4</v>
      </c>
      <c r="D7" s="7" t="s">
        <v>15</v>
      </c>
      <c r="E7" s="6" t="s">
        <v>5</v>
      </c>
      <c r="F7" s="12">
        <v>1845</v>
      </c>
      <c r="G7" s="28">
        <v>5.7462999999999997</v>
      </c>
      <c r="H7" s="13">
        <f t="shared" si="0"/>
        <v>10601.923499999999</v>
      </c>
      <c r="I7" s="13">
        <f t="shared" si="1"/>
        <v>2120.3847000000001</v>
      </c>
      <c r="J7" s="13">
        <f t="shared" si="2"/>
        <v>12722.308199999999</v>
      </c>
    </row>
    <row r="8" spans="3:11" customFormat="1" x14ac:dyDescent="0.25">
      <c r="C8" s="6">
        <f t="shared" ref="C8" si="3">+C7+1</f>
        <v>5</v>
      </c>
      <c r="D8" s="7" t="s">
        <v>17</v>
      </c>
      <c r="E8" s="6" t="s">
        <v>5</v>
      </c>
      <c r="F8" s="12">
        <v>282.95800000000008</v>
      </c>
      <c r="G8" s="23">
        <v>8.3582999999999998</v>
      </c>
      <c r="H8" s="8">
        <f t="shared" si="0"/>
        <v>2365.0478514000006</v>
      </c>
      <c r="I8" s="8">
        <f t="shared" si="1"/>
        <v>473.00957028000016</v>
      </c>
      <c r="J8" s="8">
        <f t="shared" si="2"/>
        <v>2838.0574216800005</v>
      </c>
    </row>
    <row r="9" spans="3:11" ht="31.5" x14ac:dyDescent="0.25">
      <c r="C9" s="6">
        <v>6</v>
      </c>
      <c r="D9" s="7" t="s">
        <v>18</v>
      </c>
      <c r="E9" s="6" t="s">
        <v>12</v>
      </c>
      <c r="F9" s="12">
        <v>1</v>
      </c>
      <c r="G9" s="16">
        <v>63493.2</v>
      </c>
      <c r="H9" s="13">
        <f t="shared" si="0"/>
        <v>63493.2</v>
      </c>
      <c r="I9" s="13">
        <f t="shared" si="1"/>
        <v>12698.64</v>
      </c>
      <c r="J9" s="13">
        <f t="shared" si="2"/>
        <v>76191.839999999997</v>
      </c>
    </row>
    <row r="10" spans="3:11" x14ac:dyDescent="0.25">
      <c r="C10" s="17"/>
      <c r="D10" s="11"/>
      <c r="J10" s="18"/>
    </row>
    <row r="11" spans="3:11" x14ac:dyDescent="0.25">
      <c r="D11" s="11" t="s">
        <v>27</v>
      </c>
    </row>
    <row r="12" spans="3:11" x14ac:dyDescent="0.25">
      <c r="C12" s="17"/>
      <c r="D12" s="11"/>
    </row>
    <row r="16" spans="3:11" x14ac:dyDescent="0.25">
      <c r="C16" s="29"/>
      <c r="D16" s="29"/>
      <c r="E16" s="29"/>
      <c r="G16" s="18"/>
      <c r="H16" s="18"/>
      <c r="K16" s="18"/>
    </row>
  </sheetData>
  <mergeCells count="1"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6"/>
  <sheetViews>
    <sheetView workbookViewId="0">
      <selection activeCell="E17" sqref="E17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2:11" x14ac:dyDescent="0.25">
      <c r="D3" t="s">
        <v>32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11</v>
      </c>
      <c r="J4" s="4" t="s">
        <v>7</v>
      </c>
    </row>
    <row r="5" spans="2:11" s="15" customFormat="1" ht="52.9" customHeight="1" x14ac:dyDescent="0.25">
      <c r="C5" s="6">
        <v>1</v>
      </c>
      <c r="D5" s="7" t="s">
        <v>13</v>
      </c>
      <c r="E5" s="6" t="s">
        <v>5</v>
      </c>
      <c r="F5" s="12">
        <v>997.19</v>
      </c>
      <c r="G5" s="9">
        <v>57.59</v>
      </c>
      <c r="H5" s="5">
        <f t="shared" ref="H5:H9" si="0">F5*G5</f>
        <v>57428.172100000003</v>
      </c>
      <c r="I5" s="8">
        <f t="shared" ref="I5:I9" si="1">H5*0.2</f>
        <v>11485.634420000002</v>
      </c>
      <c r="J5" s="8">
        <f t="shared" ref="J5:J9" si="2">H5+I5</f>
        <v>68913.806520000013</v>
      </c>
      <c r="K5" s="14"/>
    </row>
    <row r="6" spans="2:11" s="10" customFormat="1" ht="31.5" x14ac:dyDescent="0.25">
      <c r="C6" s="6">
        <f>+C5+1</f>
        <v>2</v>
      </c>
      <c r="D6" s="7" t="s">
        <v>26</v>
      </c>
      <c r="E6" s="6" t="s">
        <v>5</v>
      </c>
      <c r="F6" s="12">
        <v>2950.8390000000009</v>
      </c>
      <c r="G6" s="28">
        <v>1.0194000000000001</v>
      </c>
      <c r="H6" s="5">
        <f t="shared" si="0"/>
        <v>3008.0852766000012</v>
      </c>
      <c r="I6" s="8">
        <f t="shared" si="1"/>
        <v>601.6170553200003</v>
      </c>
      <c r="J6" s="8">
        <f t="shared" si="2"/>
        <v>3609.7023319200016</v>
      </c>
    </row>
    <row r="7" spans="2:11" s="10" customFormat="1" ht="15.75" x14ac:dyDescent="0.25">
      <c r="C7" s="6">
        <v>4</v>
      </c>
      <c r="D7" s="7" t="s">
        <v>15</v>
      </c>
      <c r="E7" s="6" t="s">
        <v>5</v>
      </c>
      <c r="F7" s="12">
        <v>80</v>
      </c>
      <c r="G7" s="28">
        <v>5.7462999999999997</v>
      </c>
      <c r="H7" s="5">
        <f t="shared" si="0"/>
        <v>459.70399999999995</v>
      </c>
      <c r="I7" s="8">
        <f t="shared" si="1"/>
        <v>91.940799999999996</v>
      </c>
      <c r="J7" s="8">
        <f t="shared" si="2"/>
        <v>551.64479999999992</v>
      </c>
    </row>
    <row r="8" spans="2:11" s="10" customFormat="1" ht="15.75" x14ac:dyDescent="0.25">
      <c r="C8" s="6">
        <v>5</v>
      </c>
      <c r="D8" s="7" t="s">
        <v>17</v>
      </c>
      <c r="E8" s="6" t="s">
        <v>5</v>
      </c>
      <c r="F8" s="12">
        <v>194.19400000000019</v>
      </c>
      <c r="G8" s="23">
        <v>8.3582999999999998</v>
      </c>
      <c r="H8" s="5">
        <f t="shared" si="0"/>
        <v>1623.1317102000016</v>
      </c>
      <c r="I8" s="8">
        <f t="shared" si="1"/>
        <v>324.62634204000034</v>
      </c>
      <c r="J8" s="8">
        <f t="shared" si="2"/>
        <v>1947.7580522400019</v>
      </c>
    </row>
    <row r="9" spans="2:11" s="10" customFormat="1" ht="31.5" x14ac:dyDescent="0.25">
      <c r="C9" s="6">
        <v>6</v>
      </c>
      <c r="D9" s="7" t="s">
        <v>19</v>
      </c>
      <c r="E9" s="6" t="s">
        <v>12</v>
      </c>
      <c r="F9" s="12">
        <v>1</v>
      </c>
      <c r="G9" s="16">
        <v>23809.95</v>
      </c>
      <c r="H9" s="5">
        <f t="shared" si="0"/>
        <v>23809.95</v>
      </c>
      <c r="I9" s="8">
        <f t="shared" si="1"/>
        <v>4761.9900000000007</v>
      </c>
      <c r="J9" s="8">
        <f t="shared" si="2"/>
        <v>28571.940000000002</v>
      </c>
    </row>
    <row r="10" spans="2:11" x14ac:dyDescent="0.25">
      <c r="J10" s="2"/>
    </row>
    <row r="11" spans="2:11" s="10" customFormat="1" ht="15.75" x14ac:dyDescent="0.25">
      <c r="D11" s="11" t="s">
        <v>27</v>
      </c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29" t="s">
        <v>14</v>
      </c>
      <c r="C16" s="29"/>
      <c r="D16" s="29"/>
    </row>
  </sheetData>
  <mergeCells count="1">
    <mergeCell ref="B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20"/>
  <sheetViews>
    <sheetView workbookViewId="0">
      <selection activeCell="D23" sqref="D23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D4" t="s">
        <v>31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16</v>
      </c>
      <c r="J5" s="4" t="s">
        <v>7</v>
      </c>
    </row>
    <row r="6" spans="3:10" ht="47.25" x14ac:dyDescent="0.25">
      <c r="C6" s="6">
        <v>1</v>
      </c>
      <c r="D6" s="7" t="s">
        <v>8</v>
      </c>
      <c r="E6" s="6" t="s">
        <v>5</v>
      </c>
      <c r="F6" s="12">
        <v>124.624</v>
      </c>
      <c r="G6" s="9">
        <v>57.59</v>
      </c>
      <c r="H6" s="8">
        <f t="shared" ref="H6:H12" si="0">F6*G6</f>
        <v>7177.0961600000001</v>
      </c>
      <c r="I6" s="8">
        <f t="shared" ref="I6:I12" si="1">H6*0.2</f>
        <v>1435.4192320000002</v>
      </c>
      <c r="J6" s="8">
        <f t="shared" ref="J6:J12" si="2">H6+I6</f>
        <v>8612.5153920000012</v>
      </c>
    </row>
    <row r="7" spans="3:10" ht="47.25" x14ac:dyDescent="0.25">
      <c r="C7" s="6">
        <f>+C6+1</f>
        <v>2</v>
      </c>
      <c r="D7" s="7" t="s">
        <v>9</v>
      </c>
      <c r="E7" s="6" t="s">
        <v>5</v>
      </c>
      <c r="F7" s="12">
        <v>88.093000000000004</v>
      </c>
      <c r="G7" s="9">
        <v>57.59</v>
      </c>
      <c r="H7" s="8">
        <f t="shared" si="0"/>
        <v>5073.2758700000004</v>
      </c>
      <c r="I7" s="8">
        <f t="shared" si="1"/>
        <v>1014.6551740000001</v>
      </c>
      <c r="J7" s="8">
        <f t="shared" si="2"/>
        <v>6087.9310440000008</v>
      </c>
    </row>
    <row r="8" spans="3:10" ht="31.5" x14ac:dyDescent="0.25">
      <c r="C8" s="6">
        <f t="shared" ref="C8:C12" si="3">+C7+1</f>
        <v>3</v>
      </c>
      <c r="D8" s="7" t="s">
        <v>26</v>
      </c>
      <c r="E8" s="6" t="s">
        <v>5</v>
      </c>
      <c r="F8" s="12">
        <v>2107.2029999999995</v>
      </c>
      <c r="G8" s="28">
        <v>1.0194000000000001</v>
      </c>
      <c r="H8" s="8">
        <f t="shared" si="0"/>
        <v>2148.0827381999998</v>
      </c>
      <c r="I8" s="8">
        <f t="shared" si="1"/>
        <v>429.61654763999996</v>
      </c>
      <c r="J8" s="8">
        <f t="shared" si="2"/>
        <v>2577.6992858399999</v>
      </c>
    </row>
    <row r="9" spans="3:10" ht="15.75" x14ac:dyDescent="0.25">
      <c r="C9" s="6">
        <f t="shared" si="3"/>
        <v>4</v>
      </c>
      <c r="D9" s="7" t="s">
        <v>23</v>
      </c>
      <c r="E9" s="6" t="s">
        <v>5</v>
      </c>
      <c r="F9" s="12">
        <v>80</v>
      </c>
      <c r="G9" s="28">
        <v>4.5969999999999995</v>
      </c>
      <c r="H9" s="8">
        <f t="shared" si="0"/>
        <v>367.76</v>
      </c>
      <c r="I9" s="8">
        <f t="shared" si="1"/>
        <v>73.552000000000007</v>
      </c>
      <c r="J9" s="8">
        <f t="shared" si="2"/>
        <v>441.31200000000001</v>
      </c>
    </row>
    <row r="10" spans="3:10" ht="15.75" x14ac:dyDescent="0.25">
      <c r="C10" s="6">
        <f t="shared" si="3"/>
        <v>5</v>
      </c>
      <c r="D10" s="7" t="s">
        <v>15</v>
      </c>
      <c r="E10" s="6" t="s">
        <v>5</v>
      </c>
      <c r="F10" s="12">
        <v>293</v>
      </c>
      <c r="G10" s="23">
        <v>5.7462999999999997</v>
      </c>
      <c r="H10" s="8">
        <f t="shared" si="0"/>
        <v>1683.6659</v>
      </c>
      <c r="I10" s="8">
        <f t="shared" si="1"/>
        <v>336.73318</v>
      </c>
      <c r="J10" s="8">
        <f t="shared" si="2"/>
        <v>2020.3990799999999</v>
      </c>
    </row>
    <row r="11" spans="3:10" ht="15.75" x14ac:dyDescent="0.25">
      <c r="C11" s="6">
        <f t="shared" si="3"/>
        <v>6</v>
      </c>
      <c r="D11" s="7" t="s">
        <v>17</v>
      </c>
      <c r="E11" s="6" t="s">
        <v>5</v>
      </c>
      <c r="F11" s="12">
        <v>11.979000000000013</v>
      </c>
      <c r="G11" s="23">
        <v>8.3582999999999998</v>
      </c>
      <c r="H11" s="8">
        <f t="shared" si="0"/>
        <v>100.12407570000011</v>
      </c>
      <c r="I11" s="8">
        <f t="shared" si="1"/>
        <v>20.024815140000022</v>
      </c>
      <c r="J11" s="8">
        <f t="shared" si="2"/>
        <v>120.14889084000012</v>
      </c>
    </row>
    <row r="12" spans="3:10" ht="31.5" x14ac:dyDescent="0.25">
      <c r="C12" s="6">
        <f t="shared" si="3"/>
        <v>7</v>
      </c>
      <c r="D12" s="7" t="s">
        <v>20</v>
      </c>
      <c r="E12" s="6" t="s">
        <v>12</v>
      </c>
      <c r="F12" s="12">
        <v>1</v>
      </c>
      <c r="G12" s="16">
        <v>15873.3</v>
      </c>
      <c r="H12" s="8">
        <f t="shared" si="0"/>
        <v>15873.3</v>
      </c>
      <c r="I12" s="8">
        <f t="shared" si="1"/>
        <v>3174.66</v>
      </c>
      <c r="J12" s="8">
        <f t="shared" si="2"/>
        <v>19047.96</v>
      </c>
    </row>
    <row r="13" spans="3:10" ht="15.75" x14ac:dyDescent="0.25">
      <c r="C13" s="17"/>
      <c r="D13" s="22"/>
      <c r="E13" s="17"/>
      <c r="F13" s="21"/>
      <c r="G13" s="20"/>
      <c r="H13" s="19"/>
      <c r="I13" s="19"/>
      <c r="J13" s="19">
        <f>SUM(J8:J12)</f>
        <v>24207.51925668</v>
      </c>
    </row>
    <row r="14" spans="3:10" s="10" customFormat="1" ht="15.75" x14ac:dyDescent="0.25">
      <c r="D14" s="11" t="s">
        <v>27</v>
      </c>
    </row>
    <row r="15" spans="3:10" x14ac:dyDescent="0.25">
      <c r="F15" s="2"/>
    </row>
    <row r="16" spans="3:10" x14ac:dyDescent="0.25">
      <c r="F16" s="2"/>
    </row>
    <row r="17" spans="3:7" ht="15.75" x14ac:dyDescent="0.25">
      <c r="C17" s="29"/>
      <c r="D17" s="29"/>
      <c r="E17" s="29"/>
      <c r="F17" s="1"/>
      <c r="G17" s="2"/>
    </row>
    <row r="18" spans="3:7" x14ac:dyDescent="0.25">
      <c r="F18" s="2"/>
    </row>
    <row r="19" spans="3:7" x14ac:dyDescent="0.25">
      <c r="G19" s="2"/>
    </row>
    <row r="20" spans="3:7" x14ac:dyDescent="0.25">
      <c r="G20" s="2"/>
    </row>
  </sheetData>
  <mergeCells count="1">
    <mergeCell ref="C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C056-E2B2-4279-BD9A-CB9033DCB03C}">
  <dimension ref="C2:J17"/>
  <sheetViews>
    <sheetView workbookViewId="0">
      <selection activeCell="E18" sqref="E18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2" spans="3:10" x14ac:dyDescent="0.25">
      <c r="D2" t="s">
        <v>30</v>
      </c>
    </row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24" customFormat="1" ht="47.25" x14ac:dyDescent="0.25">
      <c r="C4" s="6">
        <v>1</v>
      </c>
      <c r="D4" s="7" t="s">
        <v>13</v>
      </c>
      <c r="E4" s="6" t="s">
        <v>5</v>
      </c>
      <c r="F4" s="12">
        <v>691.29500000000007</v>
      </c>
      <c r="G4" s="9">
        <v>57.59</v>
      </c>
      <c r="H4" s="5">
        <f t="shared" ref="H4:H8" si="0">F4*G4</f>
        <v>39811.679050000006</v>
      </c>
      <c r="I4" s="8">
        <f t="shared" ref="I4:I8" si="1">H4*0.2</f>
        <v>7962.3358100000014</v>
      </c>
      <c r="J4" s="8">
        <f t="shared" ref="J4:J8" si="2">H4+I4</f>
        <v>47774.01486000001</v>
      </c>
    </row>
    <row r="5" spans="3:10" ht="31.5" x14ac:dyDescent="0.25">
      <c r="C5" s="6">
        <f>+C4+1</f>
        <v>2</v>
      </c>
      <c r="D5" s="7" t="s">
        <v>26</v>
      </c>
      <c r="E5" s="6" t="s">
        <v>5</v>
      </c>
      <c r="F5" s="12">
        <v>691.29500000000007</v>
      </c>
      <c r="G5" s="28">
        <v>1.0194000000000001</v>
      </c>
      <c r="H5" s="5">
        <f t="shared" si="0"/>
        <v>704.70612300000016</v>
      </c>
      <c r="I5" s="8">
        <f t="shared" si="1"/>
        <v>140.94122460000003</v>
      </c>
      <c r="J5" s="8">
        <f t="shared" si="2"/>
        <v>845.64734760000022</v>
      </c>
    </row>
    <row r="6" spans="3:10" ht="15.75" x14ac:dyDescent="0.25">
      <c r="C6" s="6">
        <v>3</v>
      </c>
      <c r="D6" s="7" t="s">
        <v>23</v>
      </c>
      <c r="E6" s="6" t="s">
        <v>5</v>
      </c>
      <c r="F6" s="12">
        <v>710</v>
      </c>
      <c r="G6" s="28">
        <v>4.5969999999999995</v>
      </c>
      <c r="H6" s="5">
        <f t="shared" si="0"/>
        <v>3263.87</v>
      </c>
      <c r="I6" s="8">
        <f t="shared" si="1"/>
        <v>652.774</v>
      </c>
      <c r="J6" s="8">
        <f t="shared" si="2"/>
        <v>3916.6439999999998</v>
      </c>
    </row>
    <row r="7" spans="3:10" ht="15.75" x14ac:dyDescent="0.25">
      <c r="C7" s="6">
        <f t="shared" ref="C7" si="3">+C6+1</f>
        <v>4</v>
      </c>
      <c r="D7" s="7" t="s">
        <v>15</v>
      </c>
      <c r="E7" s="6" t="s">
        <v>5</v>
      </c>
      <c r="F7" s="12">
        <v>70</v>
      </c>
      <c r="G7" s="23">
        <v>5.7462999999999997</v>
      </c>
      <c r="H7" s="8">
        <f t="shared" si="0"/>
        <v>402.24099999999999</v>
      </c>
      <c r="I7" s="8">
        <f t="shared" si="1"/>
        <v>80.4482</v>
      </c>
      <c r="J7" s="8">
        <f t="shared" si="2"/>
        <v>482.68919999999997</v>
      </c>
    </row>
    <row r="8" spans="3:10" ht="31.5" x14ac:dyDescent="0.25">
      <c r="C8" s="6">
        <v>5</v>
      </c>
      <c r="D8" s="7" t="s">
        <v>21</v>
      </c>
      <c r="E8" s="6" t="s">
        <v>12</v>
      </c>
      <c r="F8" s="12">
        <v>1</v>
      </c>
      <c r="G8" s="27">
        <v>4761.99</v>
      </c>
      <c r="H8" s="5">
        <f t="shared" si="0"/>
        <v>4761.99</v>
      </c>
      <c r="I8" s="8">
        <f t="shared" si="1"/>
        <v>952.39800000000002</v>
      </c>
      <c r="J8" s="8">
        <f t="shared" si="2"/>
        <v>5714.3879999999999</v>
      </c>
    </row>
    <row r="9" spans="3:10" x14ac:dyDescent="0.25">
      <c r="H9" s="2"/>
    </row>
    <row r="10" spans="3:10" s="10" customFormat="1" ht="15.75" x14ac:dyDescent="0.25">
      <c r="D10" s="11" t="s">
        <v>27</v>
      </c>
    </row>
    <row r="11" spans="3:10" x14ac:dyDescent="0.25">
      <c r="H11" s="2"/>
    </row>
    <row r="12" spans="3:10" x14ac:dyDescent="0.25">
      <c r="G12" s="2"/>
    </row>
    <row r="13" spans="3:10" x14ac:dyDescent="0.25">
      <c r="D13" s="25"/>
      <c r="F13" s="26"/>
    </row>
    <row r="17" spans="3:8" ht="15.75" x14ac:dyDescent="0.25">
      <c r="C17" s="29"/>
      <c r="D17" s="29"/>
      <c r="E17" s="29"/>
      <c r="F17" s="1"/>
      <c r="G17" s="2"/>
      <c r="H17" s="2"/>
    </row>
  </sheetData>
  <mergeCells count="1">
    <mergeCell ref="C17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BDCE-348A-4A4C-8772-B62C34AA635F}">
  <dimension ref="C2:K12"/>
  <sheetViews>
    <sheetView workbookViewId="0">
      <selection activeCell="E16" sqref="E16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29</v>
      </c>
    </row>
    <row r="3" spans="3:11" s="10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22</v>
      </c>
      <c r="E4" s="6" t="s">
        <v>5</v>
      </c>
      <c r="F4" s="12">
        <v>4579.54</v>
      </c>
      <c r="G4" s="9">
        <v>57.59</v>
      </c>
      <c r="H4" s="13">
        <f>F4*G4</f>
        <v>263735.70860000001</v>
      </c>
      <c r="I4" s="13">
        <f>H4*0.2</f>
        <v>52747.141720000007</v>
      </c>
      <c r="J4" s="13">
        <f>H4+I4</f>
        <v>316482.85032000003</v>
      </c>
      <c r="K4" s="14"/>
    </row>
    <row r="5" spans="3:11" ht="31.5" x14ac:dyDescent="0.25">
      <c r="C5" s="6">
        <f>+C4+1</f>
        <v>2</v>
      </c>
      <c r="D5" s="7" t="s">
        <v>26</v>
      </c>
      <c r="E5" s="6" t="s">
        <v>5</v>
      </c>
      <c r="F5" s="12">
        <v>13132.576999999999</v>
      </c>
      <c r="G5" s="28">
        <v>1.0194000000000001</v>
      </c>
      <c r="H5" s="13">
        <f t="shared" ref="H5:H8" si="0">F5*G5</f>
        <v>13387.3489938</v>
      </c>
      <c r="I5" s="13">
        <f t="shared" ref="I5:I8" si="1">H5*0.2</f>
        <v>2677.4697987600002</v>
      </c>
      <c r="J5" s="13">
        <f t="shared" ref="J5:J8" si="2">H5+I5</f>
        <v>16064.81879256</v>
      </c>
    </row>
    <row r="6" spans="3:11" ht="15.75" x14ac:dyDescent="0.25">
      <c r="C6" s="6">
        <f t="shared" ref="C6:C9" si="3">+C5+1</f>
        <v>3</v>
      </c>
      <c r="D6" s="7" t="s">
        <v>23</v>
      </c>
      <c r="E6" s="6" t="s">
        <v>5</v>
      </c>
      <c r="F6" s="12">
        <v>4828</v>
      </c>
      <c r="G6" s="28">
        <v>4.5969999999999995</v>
      </c>
      <c r="H6" s="13">
        <f t="shared" si="0"/>
        <v>22194.315999999999</v>
      </c>
      <c r="I6" s="13">
        <f t="shared" si="1"/>
        <v>4438.8631999999998</v>
      </c>
      <c r="J6" s="13">
        <f t="shared" si="2"/>
        <v>26633.179199999999</v>
      </c>
    </row>
    <row r="7" spans="3:11" ht="15.75" x14ac:dyDescent="0.25">
      <c r="C7" s="6">
        <f t="shared" si="3"/>
        <v>4</v>
      </c>
      <c r="D7" s="7" t="s">
        <v>15</v>
      </c>
      <c r="E7" s="6" t="s">
        <v>5</v>
      </c>
      <c r="F7" s="12">
        <v>2089</v>
      </c>
      <c r="G7" s="28">
        <v>5.7462999999999997</v>
      </c>
      <c r="H7" s="13">
        <f t="shared" si="0"/>
        <v>12004.020699999999</v>
      </c>
      <c r="I7" s="13">
        <f t="shared" si="1"/>
        <v>2400.8041399999997</v>
      </c>
      <c r="J7" s="13">
        <f t="shared" si="2"/>
        <v>14404.824839999999</v>
      </c>
    </row>
    <row r="8" spans="3:11" ht="15.75" x14ac:dyDescent="0.25">
      <c r="C8" s="6">
        <f>+C7+1</f>
        <v>5</v>
      </c>
      <c r="D8" s="7" t="s">
        <v>17</v>
      </c>
      <c r="E8" s="6" t="s">
        <v>5</v>
      </c>
      <c r="F8" s="12">
        <v>278.64500000000021</v>
      </c>
      <c r="G8" s="23">
        <v>8.3582999999999998</v>
      </c>
      <c r="H8" s="13">
        <f t="shared" si="0"/>
        <v>2328.9985035000018</v>
      </c>
      <c r="I8" s="13">
        <f t="shared" si="1"/>
        <v>465.79970070000036</v>
      </c>
      <c r="J8" s="13">
        <f t="shared" si="2"/>
        <v>2794.7982042000021</v>
      </c>
    </row>
    <row r="9" spans="3:11" ht="15.75" x14ac:dyDescent="0.25">
      <c r="C9" s="6">
        <f t="shared" si="3"/>
        <v>6</v>
      </c>
      <c r="D9" s="7" t="s">
        <v>24</v>
      </c>
      <c r="E9" s="6" t="s">
        <v>5</v>
      </c>
      <c r="F9" s="12">
        <v>882.48099999999988</v>
      </c>
      <c r="G9" s="23">
        <v>5.7590000000000021</v>
      </c>
      <c r="H9" s="13">
        <f t="shared" ref="H9" si="4">F9*G9</f>
        <v>5082.2080790000009</v>
      </c>
      <c r="I9" s="13">
        <v>0</v>
      </c>
      <c r="J9" s="13">
        <f t="shared" ref="J9" si="5">H9+I9</f>
        <v>5082.2080790000009</v>
      </c>
    </row>
    <row r="12" spans="3:11" s="10" customFormat="1" ht="15.75" x14ac:dyDescent="0.25">
      <c r="D12" s="1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0BD-5035-42FC-818D-FCBEC615D575}">
  <dimension ref="C2:K11"/>
  <sheetViews>
    <sheetView workbookViewId="0">
      <selection activeCell="O22" sqref="O22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28</v>
      </c>
    </row>
    <row r="3" spans="3:11" s="10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25</v>
      </c>
      <c r="E4" s="6" t="s">
        <v>5</v>
      </c>
      <c r="F4" s="12">
        <v>10296.376</v>
      </c>
      <c r="G4" s="9">
        <v>57.59</v>
      </c>
      <c r="H4" s="13">
        <f>F4*G4</f>
        <v>592968.29384000006</v>
      </c>
      <c r="I4" s="13">
        <f>H4*0.2</f>
        <v>118593.65876800002</v>
      </c>
      <c r="J4" s="13">
        <f>H4+I4</f>
        <v>711561.95260800002</v>
      </c>
      <c r="K4" s="14"/>
    </row>
    <row r="5" spans="3:11" ht="31.5" x14ac:dyDescent="0.25">
      <c r="C5" s="6">
        <f>+C4+1</f>
        <v>2</v>
      </c>
      <c r="D5" s="7" t="s">
        <v>26</v>
      </c>
      <c r="E5" s="6" t="s">
        <v>5</v>
      </c>
      <c r="F5" s="12">
        <v>28998.316000000006</v>
      </c>
      <c r="G5" s="28">
        <v>1.0194000000000001</v>
      </c>
      <c r="H5" s="13">
        <f t="shared" ref="H5:H8" si="0">F5*G5</f>
        <v>29560.883330400007</v>
      </c>
      <c r="I5" s="13">
        <f t="shared" ref="I5:I8" si="1">H5*0.2</f>
        <v>5912.1766660800022</v>
      </c>
      <c r="J5" s="13">
        <f t="shared" ref="J5:J8" si="2">H5+I5</f>
        <v>35473.059996480006</v>
      </c>
    </row>
    <row r="6" spans="3:11" ht="15.75" x14ac:dyDescent="0.25">
      <c r="C6" s="6">
        <f t="shared" ref="C6" si="3">+C5+1</f>
        <v>3</v>
      </c>
      <c r="D6" s="7" t="s">
        <v>23</v>
      </c>
      <c r="E6" s="6" t="s">
        <v>5</v>
      </c>
      <c r="F6" s="12">
        <v>2080</v>
      </c>
      <c r="G6" s="28">
        <v>4.5969999999999995</v>
      </c>
      <c r="H6" s="13">
        <f t="shared" si="0"/>
        <v>9561.7599999999984</v>
      </c>
      <c r="I6" s="13">
        <f t="shared" si="1"/>
        <v>1912.3519999999999</v>
      </c>
      <c r="J6" s="13">
        <f t="shared" si="2"/>
        <v>11474.111999999997</v>
      </c>
    </row>
    <row r="7" spans="3:11" ht="15.75" x14ac:dyDescent="0.25">
      <c r="C7" s="6">
        <v>4</v>
      </c>
      <c r="D7" s="7" t="s">
        <v>15</v>
      </c>
      <c r="E7" s="6" t="s">
        <v>5</v>
      </c>
      <c r="F7" s="12">
        <v>10</v>
      </c>
      <c r="G7" s="28">
        <v>5.7462999999999997</v>
      </c>
      <c r="H7" s="13">
        <f t="shared" si="0"/>
        <v>57.462999999999994</v>
      </c>
      <c r="I7" s="13">
        <f t="shared" si="1"/>
        <v>11.492599999999999</v>
      </c>
      <c r="J7" s="13">
        <f t="shared" si="2"/>
        <v>68.95559999999999</v>
      </c>
    </row>
    <row r="8" spans="3:11" ht="15.75" x14ac:dyDescent="0.25">
      <c r="C8" s="6">
        <v>5</v>
      </c>
      <c r="D8" s="7" t="s">
        <v>17</v>
      </c>
      <c r="E8" s="6" t="s">
        <v>5</v>
      </c>
      <c r="F8" s="12">
        <v>101.42999999999995</v>
      </c>
      <c r="G8" s="23">
        <v>8.3582999999999998</v>
      </c>
      <c r="H8" s="13">
        <f t="shared" si="0"/>
        <v>847.78236899999956</v>
      </c>
      <c r="I8" s="13">
        <f t="shared" si="1"/>
        <v>169.55647379999994</v>
      </c>
      <c r="J8" s="13">
        <f t="shared" si="2"/>
        <v>1017.3388427999995</v>
      </c>
    </row>
    <row r="11" spans="3:11" s="10" customFormat="1" ht="15.75" x14ac:dyDescent="0.25">
      <c r="D11" s="11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833CE2B7-3476-4D96-BF37-1942E684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21.03.-31.03.2024</vt:lpstr>
      <vt:lpstr>Бургас 21.03.-31.03.2024</vt:lpstr>
      <vt:lpstr>Враца 21.03.-31.03.2024</vt:lpstr>
      <vt:lpstr>ВеликоТърново 21.03.-31.03.2024</vt:lpstr>
      <vt:lpstr>Перник 21.03.-31.03.2024</vt:lpstr>
      <vt:lpstr>Русе 21.03.-31.03.2024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2024-04-05T08:03:25Z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