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9" yWindow="26" windowWidth="11428" windowHeight="6323" activeTab="1"/>
  </bookViews>
  <sheets>
    <sheet name="СУБР.1" sheetId="1" r:id="rId1"/>
    <sheet name="СУБР.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30" i="2"/>
  <c r="H27"/>
  <c r="H26"/>
  <c r="H25"/>
  <c r="H24"/>
  <c r="H23"/>
  <c r="H22"/>
  <c r="H21"/>
  <c r="H20"/>
  <c r="H19"/>
  <c r="H18"/>
  <c r="H17"/>
  <c r="H16"/>
  <c r="E16"/>
  <c r="E17" s="1"/>
  <c r="H15"/>
  <c r="G15"/>
  <c r="L31" i="1"/>
  <c r="E28"/>
  <c r="E26"/>
  <c r="H28"/>
  <c r="G28" s="1"/>
  <c r="H26"/>
  <c r="G26" s="1"/>
  <c r="H25"/>
  <c r="G25" s="1"/>
  <c r="H24"/>
  <c r="G24" s="1"/>
  <c r="H23"/>
  <c r="G23" s="1"/>
  <c r="H22"/>
  <c r="G22" s="1"/>
  <c r="H21"/>
  <c r="G21" s="1"/>
  <c r="H20"/>
  <c r="G20" s="1"/>
  <c r="H19"/>
  <c r="G19" s="1"/>
  <c r="H18"/>
  <c r="G18" s="1"/>
  <c r="H17"/>
  <c r="G17" s="1"/>
  <c r="H16"/>
  <c r="G16" s="1"/>
  <c r="H15"/>
  <c r="G15" s="1"/>
  <c r="E18" i="2" l="1"/>
  <c r="G17"/>
  <c r="G16"/>
  <c r="G29" i="1"/>
  <c r="G31" s="1"/>
  <c r="E19" i="2" l="1"/>
  <c r="G18"/>
  <c r="E20" l="1"/>
  <c r="G19"/>
  <c r="E21" l="1"/>
  <c r="G20"/>
  <c r="E22" l="1"/>
  <c r="G21"/>
  <c r="E23" l="1"/>
  <c r="G22"/>
  <c r="E24" l="1"/>
  <c r="G23"/>
  <c r="E25" l="1"/>
  <c r="G24"/>
  <c r="E26" l="1"/>
  <c r="G25"/>
  <c r="E27" l="1"/>
  <c r="G27" s="1"/>
  <c r="G28" s="1"/>
  <c r="G30" s="1"/>
  <c r="G26"/>
</calcChain>
</file>

<file path=xl/sharedStrings.xml><?xml version="1.0" encoding="utf-8"?>
<sst xmlns="http://schemas.openxmlformats.org/spreadsheetml/2006/main" count="112" uniqueCount="56">
  <si>
    <t>ТИБИЕЛ ЕООД</t>
  </si>
  <si>
    <t>ЛИХВЕН ЛИСТ</t>
  </si>
  <si>
    <t>Заемател</t>
  </si>
  <si>
    <t>Заемодател</t>
  </si>
  <si>
    <t>ЧЕСТИЙМ ЕООД</t>
  </si>
  <si>
    <t>Град.</t>
  </si>
  <si>
    <t>гр.София</t>
  </si>
  <si>
    <t>гр. Перник</t>
  </si>
  <si>
    <t>Адрес :</t>
  </si>
  <si>
    <t>р-н Триадица, бул.Витоша № 188 ет.1, ап.1</t>
  </si>
  <si>
    <t>пл. Свети Иван Рилски № 1</t>
  </si>
  <si>
    <t xml:space="preserve">ЕИК: </t>
  </si>
  <si>
    <t>ЕИК :  106 588 084</t>
  </si>
  <si>
    <t>номер</t>
  </si>
  <si>
    <t>Предмет</t>
  </si>
  <si>
    <t xml:space="preserve">От </t>
  </si>
  <si>
    <t xml:space="preserve">До </t>
  </si>
  <si>
    <t xml:space="preserve">Главница </t>
  </si>
  <si>
    <t>Лихва на ден</t>
  </si>
  <si>
    <t xml:space="preserve">Дължима лихва </t>
  </si>
  <si>
    <t>Дни</t>
  </si>
  <si>
    <t>дата</t>
  </si>
  <si>
    <t>Суброгация по кредит 00КР-АА-3019/20.07.2007 Г.</t>
  </si>
  <si>
    <t>Лихва по договор м.12</t>
  </si>
  <si>
    <t>главница</t>
  </si>
  <si>
    <t>лихва</t>
  </si>
  <si>
    <t>Изготвил:</t>
  </si>
  <si>
    <t xml:space="preserve">Жана Гълъбова </t>
  </si>
  <si>
    <t xml:space="preserve">Гл. Счетоводител : </t>
  </si>
  <si>
    <t>…………………………………</t>
  </si>
  <si>
    <t xml:space="preserve">Управител: </t>
  </si>
  <si>
    <t>/ Жана Гълъбова /</t>
  </si>
  <si>
    <t>/ Станислав Попов /</t>
  </si>
  <si>
    <t>Суброгация по кредит 00КР-АА-3083/02.10.2007 Г.</t>
  </si>
  <si>
    <t>…………………………</t>
  </si>
  <si>
    <t>/Станислав Попов /</t>
  </si>
  <si>
    <t>салдо към 01.01.2016 год.</t>
  </si>
  <si>
    <t>Лихва по договор м.01</t>
  </si>
  <si>
    <t>Лихва по договор м.02</t>
  </si>
  <si>
    <t>Лихва по договор м.03</t>
  </si>
  <si>
    <t>Лихва по договор м.04</t>
  </si>
  <si>
    <t>Лихва по договор м.05</t>
  </si>
  <si>
    <t>Лихва по договор м.06</t>
  </si>
  <si>
    <t>Лихва по договор м.07</t>
  </si>
  <si>
    <t>Лихва по договор м.08</t>
  </si>
  <si>
    <t>Лихва по договор м.09</t>
  </si>
  <si>
    <t>Лихва по договор м.10</t>
  </si>
  <si>
    <t>Лихва по договор м.11</t>
  </si>
  <si>
    <t>Лихва за 2016 година</t>
  </si>
  <si>
    <t>Салдо към 31.12.2016 година</t>
  </si>
  <si>
    <t>преведени общо</t>
  </si>
  <si>
    <t>в.ч. главница</t>
  </si>
  <si>
    <t xml:space="preserve">лихва </t>
  </si>
  <si>
    <t>комисионна</t>
  </si>
  <si>
    <t>наказател.   лихва</t>
  </si>
  <si>
    <t xml:space="preserve"> за 2016 година</t>
  </si>
</sst>
</file>

<file path=xl/styles.xml><?xml version="1.0" encoding="utf-8"?>
<styleSheet xmlns="http://schemas.openxmlformats.org/spreadsheetml/2006/main">
  <numFmts count="5">
    <numFmt numFmtId="164" formatCode="#,##0.00\ &quot;лв&quot;;[Red]\-#,##0.00\ &quot;лв&quot;"/>
    <numFmt numFmtId="165" formatCode="_-* #,##0.00\ _$_-;\-* #,##0.00\ _$_-;_-* &quot;-&quot;??\ _$_-;_-@_-"/>
    <numFmt numFmtId="166" formatCode="#,##0.00\ [$лв-402]"/>
    <numFmt numFmtId="167" formatCode="_-* #,##0.0000000\ _$_-;\-* #,##0.0000000\ _$_-;_-* &quot;-&quot;??\ _$_-;_-@_-"/>
    <numFmt numFmtId="168" formatCode="#,##0.00\ &quot;лв.&quot;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ahoma"/>
      <charset val="204"/>
    </font>
    <font>
      <b/>
      <sz val="10"/>
      <name val="Tahoma"/>
      <family val="2"/>
      <charset val="204"/>
    </font>
    <font>
      <sz val="10"/>
      <name val="Arial"/>
      <family val="2"/>
      <charset val="204"/>
    </font>
    <font>
      <sz val="10"/>
      <name val="Tahoma"/>
      <family val="2"/>
      <charset val="204"/>
    </font>
    <font>
      <b/>
      <i/>
      <sz val="10"/>
      <name val="Tahoma"/>
      <family val="2"/>
      <charset val="204"/>
    </font>
    <font>
      <i/>
      <sz val="10"/>
      <name val="Tahoma"/>
      <family val="2"/>
      <charset val="204"/>
    </font>
    <font>
      <sz val="9"/>
      <name val="Tahoma"/>
      <family val="2"/>
      <charset val="204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2" fontId="4" fillId="0" borderId="1" applyFont="0" applyFill="0" applyProtection="0">
      <alignment vertical="center"/>
    </xf>
    <xf numFmtId="2" fontId="4" fillId="0" borderId="1" applyFont="0" applyFill="0" applyProtection="0">
      <alignment vertical="center"/>
    </xf>
    <xf numFmtId="0" fontId="2" fillId="0" borderId="0"/>
    <xf numFmtId="165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2" fillId="0" borderId="0"/>
  </cellStyleXfs>
  <cellXfs count="73">
    <xf numFmtId="0" fontId="0" fillId="0" borderId="0" xfId="0"/>
    <xf numFmtId="0" fontId="2" fillId="0" borderId="0" xfId="1"/>
    <xf numFmtId="1" fontId="4" fillId="2" borderId="1" xfId="1" applyNumberFormat="1" applyFont="1" applyFill="1" applyBorder="1" applyAlignment="1">
      <alignment horizontal="right"/>
    </xf>
    <xf numFmtId="166" fontId="3" fillId="0" borderId="1" xfId="1" applyNumberFormat="1" applyFont="1" applyFill="1" applyBorder="1"/>
    <xf numFmtId="166" fontId="3" fillId="0" borderId="0" xfId="1" applyNumberFormat="1" applyFont="1" applyBorder="1"/>
    <xf numFmtId="0" fontId="3" fillId="0" borderId="1" xfId="1" applyFont="1" applyBorder="1"/>
    <xf numFmtId="0" fontId="5" fillId="0" borderId="1" xfId="1" applyFont="1" applyBorder="1"/>
    <xf numFmtId="164" fontId="3" fillId="0" borderId="1" xfId="1" applyNumberFormat="1" applyFont="1" applyBorder="1"/>
    <xf numFmtId="14" fontId="3" fillId="0" borderId="1" xfId="1" applyNumberFormat="1" applyFont="1" applyFill="1" applyBorder="1"/>
    <xf numFmtId="165" fontId="3" fillId="0" borderId="1" xfId="1" applyNumberFormat="1" applyFont="1" applyFill="1" applyBorder="1"/>
    <xf numFmtId="167" fontId="3" fillId="0" borderId="1" xfId="5" applyNumberFormat="1" applyFont="1" applyFill="1" applyBorder="1"/>
    <xf numFmtId="0" fontId="5" fillId="0" borderId="1" xfId="1" applyFont="1" applyBorder="1" applyAlignment="1">
      <alignment horizontal="center"/>
    </xf>
    <xf numFmtId="0" fontId="5" fillId="0" borderId="1" xfId="1" applyFont="1" applyFill="1" applyBorder="1"/>
    <xf numFmtId="167" fontId="5" fillId="0" borderId="1" xfId="5" applyNumberFormat="1" applyFont="1" applyFill="1" applyBorder="1"/>
    <xf numFmtId="14" fontId="5" fillId="0" borderId="1" xfId="1" applyNumberFormat="1" applyFont="1" applyFill="1" applyBorder="1"/>
    <xf numFmtId="165" fontId="5" fillId="0" borderId="1" xfId="1" applyNumberFormat="1" applyFont="1" applyFill="1" applyBorder="1"/>
    <xf numFmtId="166" fontId="5" fillId="0" borderId="1" xfId="1" applyNumberFormat="1" applyFont="1" applyBorder="1"/>
    <xf numFmtId="4" fontId="5" fillId="0" borderId="1" xfId="1" applyNumberFormat="1" applyFont="1" applyFill="1" applyBorder="1"/>
    <xf numFmtId="0" fontId="5" fillId="0" borderId="0" xfId="1" applyFont="1" applyBorder="1"/>
    <xf numFmtId="0" fontId="5" fillId="0" borderId="0" xfId="1" applyFont="1"/>
    <xf numFmtId="0" fontId="5" fillId="0" borderId="1" xfId="1" applyFont="1" applyBorder="1" applyAlignment="1">
      <alignment wrapText="1"/>
    </xf>
    <xf numFmtId="4" fontId="3" fillId="0" borderId="1" xfId="1" applyNumberFormat="1" applyFont="1" applyBorder="1"/>
    <xf numFmtId="0" fontId="3" fillId="0" borderId="1" xfId="1" applyFont="1" applyBorder="1" applyAlignment="1">
      <alignment horizontal="right"/>
    </xf>
    <xf numFmtId="0" fontId="3" fillId="0" borderId="0" xfId="1" applyFont="1" applyBorder="1"/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5" fillId="0" borderId="1" xfId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4" fontId="3" fillId="0" borderId="0" xfId="1" applyNumberFormat="1" applyFont="1" applyBorder="1"/>
    <xf numFmtId="0" fontId="5" fillId="0" borderId="0" xfId="1" applyFont="1" applyBorder="1" applyAlignment="1">
      <alignment wrapText="1"/>
    </xf>
    <xf numFmtId="0" fontId="5" fillId="0" borderId="0" xfId="1" applyFont="1" applyFill="1" applyBorder="1"/>
    <xf numFmtId="14" fontId="2" fillId="0" borderId="0" xfId="1" applyNumberFormat="1"/>
    <xf numFmtId="168" fontId="3" fillId="0" borderId="1" xfId="1" applyNumberFormat="1" applyFont="1" applyBorder="1"/>
    <xf numFmtId="0" fontId="5" fillId="0" borderId="1" xfId="11" applyFont="1" applyBorder="1"/>
    <xf numFmtId="4" fontId="5" fillId="0" borderId="1" xfId="11" applyNumberFormat="1" applyFont="1" applyBorder="1"/>
    <xf numFmtId="14" fontId="5" fillId="0" borderId="1" xfId="11" applyNumberFormat="1" applyFont="1" applyBorder="1"/>
    <xf numFmtId="0" fontId="5" fillId="0" borderId="1" xfId="11" applyFont="1" applyFill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9" fillId="0" borderId="0" xfId="0" applyFont="1"/>
    <xf numFmtId="14" fontId="8" fillId="0" borderId="1" xfId="0" applyNumberFormat="1" applyFont="1" applyFill="1" applyBorder="1" applyAlignment="1" applyProtection="1"/>
    <xf numFmtId="4" fontId="8" fillId="0" borderId="1" xfId="0" applyNumberFormat="1" applyFont="1" applyFill="1" applyBorder="1" applyAlignment="1" applyProtection="1"/>
    <xf numFmtId="4" fontId="8" fillId="0" borderId="1" xfId="0" applyNumberFormat="1" applyFont="1" applyBorder="1"/>
    <xf numFmtId="0" fontId="8" fillId="0" borderId="1" xfId="0" applyFont="1" applyBorder="1"/>
    <xf numFmtId="2" fontId="8" fillId="0" borderId="1" xfId="0" applyNumberFormat="1" applyFont="1" applyBorder="1"/>
    <xf numFmtId="0" fontId="9" fillId="0" borderId="1" xfId="0" applyFont="1" applyBorder="1"/>
    <xf numFmtId="14" fontId="8" fillId="0" borderId="0" xfId="0" applyNumberFormat="1" applyFont="1" applyFill="1" applyBorder="1" applyAlignment="1" applyProtection="1"/>
    <xf numFmtId="4" fontId="8" fillId="0" borderId="0" xfId="0" applyNumberFormat="1" applyFont="1" applyFill="1" applyBorder="1" applyAlignment="1" applyProtection="1"/>
    <xf numFmtId="4" fontId="8" fillId="0" borderId="0" xfId="0" applyNumberFormat="1" applyFont="1" applyBorder="1"/>
    <xf numFmtId="0" fontId="8" fillId="0" borderId="0" xfId="0" applyFont="1" applyBorder="1"/>
    <xf numFmtId="2" fontId="8" fillId="0" borderId="0" xfId="0" applyNumberFormat="1" applyFont="1" applyBorder="1"/>
    <xf numFmtId="0" fontId="9" fillId="0" borderId="0" xfId="0" applyFont="1" applyBorder="1"/>
    <xf numFmtId="3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6" fillId="0" borderId="0" xfId="1" applyFont="1" applyBorder="1" applyAlignment="1">
      <alignment horizontal="center" wrapText="1"/>
    </xf>
    <xf numFmtId="0" fontId="7" fillId="0" borderId="0" xfId="1" applyFont="1" applyAlignment="1">
      <alignment wrapText="1"/>
    </xf>
    <xf numFmtId="0" fontId="3" fillId="0" borderId="0" xfId="1" applyFont="1" applyBorder="1" applyAlignment="1">
      <alignment horizontal="center" wrapText="1"/>
    </xf>
    <xf numFmtId="0" fontId="5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0" fontId="3" fillId="0" borderId="0" xfId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3" fontId="5" fillId="0" borderId="2" xfId="1" applyNumberFormat="1" applyFont="1" applyBorder="1" applyAlignment="1">
      <alignment horizontal="center"/>
    </xf>
    <xf numFmtId="3" fontId="5" fillId="0" borderId="3" xfId="1" applyNumberFormat="1" applyFont="1" applyBorder="1" applyAlignment="1">
      <alignment horizontal="center"/>
    </xf>
    <xf numFmtId="3" fontId="5" fillId="0" borderId="4" xfId="1" applyNumberFormat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</cellXfs>
  <cellStyles count="12">
    <cellStyle name="FormatedNumberBorderPatern" xfId="2"/>
    <cellStyle name="FormatedNumberBorderPatern 2" xfId="3"/>
    <cellStyle name="Normal_Sheet1" xfId="4"/>
    <cellStyle name="Запетая 2" xfId="6"/>
    <cellStyle name="Запетая 3" xfId="7"/>
    <cellStyle name="Запетая 4" xfId="5"/>
    <cellStyle name="Нормален" xfId="0" builtinId="0"/>
    <cellStyle name="Нормален 2" xfId="8"/>
    <cellStyle name="Нормален 3" xfId="9"/>
    <cellStyle name="Нормален 4" xfId="10"/>
    <cellStyle name="Нормален 5" xfId="1"/>
    <cellStyle name="Нормален 6" xfId="1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"/>
  <sheetViews>
    <sheetView topLeftCell="A13" workbookViewId="0">
      <selection activeCell="D59" sqref="D59"/>
    </sheetView>
  </sheetViews>
  <sheetFormatPr defaultRowHeight="15.05"/>
  <cols>
    <col min="1" max="1" width="5.5546875" customWidth="1"/>
    <col min="2" max="2" width="18.21875" customWidth="1"/>
    <col min="4" max="4" width="10.6640625" customWidth="1"/>
    <col min="5" max="5" width="10" customWidth="1"/>
    <col min="6" max="6" width="14" customWidth="1"/>
    <col min="7" max="7" width="13.44140625" customWidth="1"/>
    <col min="8" max="8" width="5" customWidth="1"/>
  </cols>
  <sheetData>
    <row r="1" spans="1:16">
      <c r="A1" s="55" t="s">
        <v>0</v>
      </c>
      <c r="B1" s="56"/>
      <c r="C1" s="56"/>
      <c r="D1" s="56"/>
      <c r="E1" s="56"/>
      <c r="F1" s="56"/>
      <c r="G1" s="56"/>
      <c r="H1" s="56"/>
      <c r="I1" s="1"/>
      <c r="J1" s="1"/>
      <c r="K1" s="1"/>
      <c r="L1" s="1"/>
      <c r="M1" s="1"/>
      <c r="N1" s="1"/>
      <c r="O1" s="1"/>
      <c r="P1" s="1"/>
    </row>
    <row r="2" spans="1:16">
      <c r="A2" s="24"/>
      <c r="B2" s="25"/>
      <c r="C2" s="25"/>
      <c r="D2" s="25"/>
      <c r="E2" s="25"/>
      <c r="F2" s="25"/>
      <c r="G2" s="25"/>
      <c r="H2" s="25"/>
      <c r="I2" s="1"/>
      <c r="J2" s="1"/>
      <c r="K2" s="1"/>
      <c r="L2" s="1"/>
      <c r="M2" s="1"/>
      <c r="N2" s="1"/>
      <c r="O2" s="1"/>
      <c r="P2" s="1"/>
    </row>
    <row r="3" spans="1:16">
      <c r="A3" s="57" t="s">
        <v>1</v>
      </c>
      <c r="B3" s="58"/>
      <c r="C3" s="58"/>
      <c r="D3" s="58"/>
      <c r="E3" s="58"/>
      <c r="F3" s="58"/>
      <c r="G3" s="58"/>
      <c r="H3" s="58"/>
      <c r="I3" s="1"/>
      <c r="J3" s="1"/>
      <c r="K3" s="1"/>
      <c r="L3" s="1"/>
      <c r="M3" s="1"/>
      <c r="N3" s="1"/>
      <c r="O3" s="1"/>
      <c r="P3" s="1"/>
    </row>
    <row r="4" spans="1:16" ht="26.2" customHeight="1">
      <c r="A4" s="18"/>
      <c r="B4" s="62" t="s">
        <v>22</v>
      </c>
      <c r="C4" s="63"/>
      <c r="D4" s="63"/>
      <c r="E4" s="63"/>
      <c r="F4" s="63"/>
      <c r="G4" s="29"/>
      <c r="H4" s="30"/>
      <c r="I4" s="1"/>
      <c r="J4" s="1"/>
      <c r="K4" s="1"/>
      <c r="L4" s="1"/>
      <c r="M4" s="1"/>
      <c r="N4" s="1"/>
      <c r="O4" s="1"/>
      <c r="P4" s="1"/>
    </row>
    <row r="5" spans="1:16">
      <c r="A5" s="59" t="s">
        <v>55</v>
      </c>
      <c r="B5" s="58"/>
      <c r="C5" s="58"/>
      <c r="D5" s="58"/>
      <c r="E5" s="58"/>
      <c r="F5" s="58"/>
      <c r="G5" s="58"/>
      <c r="H5" s="58"/>
      <c r="I5" s="1"/>
      <c r="J5" s="1"/>
      <c r="K5" s="1"/>
      <c r="L5" s="1"/>
      <c r="M5" s="1"/>
      <c r="N5" s="1"/>
      <c r="O5" s="1"/>
      <c r="P5" s="1"/>
    </row>
    <row r="7" spans="1:16" ht="26.85" customHeight="1">
      <c r="A7" s="53" t="s">
        <v>2</v>
      </c>
      <c r="B7" s="53"/>
      <c r="C7" s="53"/>
      <c r="D7" s="53"/>
      <c r="E7" s="6"/>
      <c r="F7" s="60" t="s">
        <v>3</v>
      </c>
      <c r="G7" s="61"/>
      <c r="H7" s="6"/>
      <c r="I7" s="1"/>
      <c r="J7" s="1"/>
      <c r="K7" s="1"/>
      <c r="L7" s="1"/>
      <c r="M7" s="1"/>
      <c r="N7" s="1"/>
      <c r="O7" s="1"/>
      <c r="P7" s="1"/>
    </row>
    <row r="8" spans="1:16">
      <c r="A8" s="54" t="s">
        <v>4</v>
      </c>
      <c r="B8" s="54"/>
      <c r="C8" s="54"/>
      <c r="D8" s="54"/>
      <c r="E8" s="6"/>
      <c r="F8" s="54" t="s">
        <v>0</v>
      </c>
      <c r="G8" s="54"/>
      <c r="H8" s="6"/>
      <c r="I8" s="1"/>
      <c r="J8" s="1"/>
      <c r="K8" s="1"/>
      <c r="L8" s="1"/>
      <c r="M8" s="1"/>
      <c r="N8" s="1"/>
      <c r="O8" s="1"/>
      <c r="P8" s="1"/>
    </row>
    <row r="9" spans="1:16">
      <c r="A9" s="6" t="s">
        <v>5</v>
      </c>
      <c r="B9" s="53" t="s">
        <v>6</v>
      </c>
      <c r="C9" s="53"/>
      <c r="D9" s="53"/>
      <c r="E9" s="6"/>
      <c r="F9" s="53" t="s">
        <v>7</v>
      </c>
      <c r="G9" s="53"/>
      <c r="H9" s="6"/>
      <c r="I9" s="1"/>
      <c r="J9" s="1"/>
      <c r="K9" s="1"/>
      <c r="L9" s="1"/>
      <c r="M9" s="1"/>
      <c r="N9" s="1"/>
      <c r="O9" s="1"/>
      <c r="P9" s="1"/>
    </row>
    <row r="10" spans="1:16">
      <c r="A10" s="6" t="s">
        <v>8</v>
      </c>
      <c r="B10" s="53" t="s">
        <v>9</v>
      </c>
      <c r="C10" s="53"/>
      <c r="D10" s="53"/>
      <c r="E10" s="6"/>
      <c r="F10" s="6" t="s">
        <v>10</v>
      </c>
      <c r="G10" s="6"/>
      <c r="H10" s="6"/>
      <c r="I10" s="1"/>
      <c r="J10" s="1"/>
      <c r="K10" s="1"/>
      <c r="L10" s="1"/>
      <c r="M10" s="1"/>
      <c r="N10" s="1"/>
      <c r="O10" s="1"/>
      <c r="P10" s="1"/>
    </row>
    <row r="11" spans="1:16">
      <c r="A11" s="6" t="s">
        <v>11</v>
      </c>
      <c r="B11" s="52">
        <v>131563973</v>
      </c>
      <c r="C11" s="53"/>
      <c r="D11" s="53"/>
      <c r="E11" s="6"/>
      <c r="F11" s="53" t="s">
        <v>12</v>
      </c>
      <c r="G11" s="53"/>
      <c r="H11" s="6"/>
      <c r="I11" s="1"/>
      <c r="J11" s="1"/>
      <c r="K11" s="1"/>
      <c r="L11" s="1"/>
      <c r="M11" s="1"/>
      <c r="N11" s="1"/>
      <c r="O11" s="1"/>
      <c r="P11" s="1"/>
    </row>
    <row r="12" spans="1:16">
      <c r="A12" s="6"/>
      <c r="B12" s="6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</row>
    <row r="13" spans="1:16" ht="24.9">
      <c r="A13" s="6" t="s">
        <v>13</v>
      </c>
      <c r="B13" s="6" t="s">
        <v>14</v>
      </c>
      <c r="C13" s="6" t="s">
        <v>15</v>
      </c>
      <c r="D13" s="6" t="s">
        <v>16</v>
      </c>
      <c r="E13" s="11" t="s">
        <v>17</v>
      </c>
      <c r="F13" s="6" t="s">
        <v>18</v>
      </c>
      <c r="G13" s="20" t="s">
        <v>19</v>
      </c>
      <c r="H13" s="12" t="s">
        <v>20</v>
      </c>
      <c r="I13" s="1"/>
      <c r="J13" s="33" t="s">
        <v>21</v>
      </c>
      <c r="K13" s="34" t="s">
        <v>50</v>
      </c>
      <c r="L13" s="35" t="s">
        <v>51</v>
      </c>
      <c r="M13" s="36" t="s">
        <v>52</v>
      </c>
      <c r="N13" s="36" t="s">
        <v>53</v>
      </c>
      <c r="O13" s="37" t="s">
        <v>54</v>
      </c>
      <c r="P13" s="38"/>
    </row>
    <row r="14" spans="1:16">
      <c r="A14" s="6"/>
      <c r="B14" s="5" t="s">
        <v>36</v>
      </c>
      <c r="C14" s="5"/>
      <c r="D14" s="5"/>
      <c r="E14" s="5">
        <v>680.18</v>
      </c>
      <c r="F14" s="5"/>
      <c r="G14" s="7">
        <v>5.17</v>
      </c>
      <c r="H14" s="12"/>
      <c r="I14" s="1"/>
      <c r="J14" s="38"/>
      <c r="K14" s="38"/>
      <c r="L14" s="38">
        <v>680.18</v>
      </c>
      <c r="M14" s="38"/>
      <c r="N14" s="38"/>
      <c r="O14" s="38"/>
      <c r="P14" s="38"/>
    </row>
    <row r="15" spans="1:16">
      <c r="A15" s="6"/>
      <c r="B15" s="6" t="s">
        <v>37</v>
      </c>
      <c r="C15" s="14">
        <v>42370</v>
      </c>
      <c r="D15" s="14">
        <v>42400</v>
      </c>
      <c r="E15" s="15">
        <v>680.18</v>
      </c>
      <c r="F15" s="13">
        <v>2.5342465753424659E-4</v>
      </c>
      <c r="G15" s="17">
        <f>SUM(E15*F15*H15)</f>
        <v>5.3436058904109585</v>
      </c>
      <c r="H15" s="2">
        <f>SUM(D15-C15+1)</f>
        <v>31</v>
      </c>
      <c r="I15" s="1"/>
      <c r="J15" s="38"/>
      <c r="K15" s="38"/>
      <c r="L15" s="38"/>
      <c r="M15" s="39"/>
      <c r="N15" s="39"/>
      <c r="O15" s="39"/>
      <c r="P15" s="39"/>
    </row>
    <row r="16" spans="1:16">
      <c r="A16" s="6"/>
      <c r="B16" s="6" t="s">
        <v>38</v>
      </c>
      <c r="C16" s="14">
        <v>42401</v>
      </c>
      <c r="D16" s="14">
        <v>42429</v>
      </c>
      <c r="E16" s="15">
        <v>680.18</v>
      </c>
      <c r="F16" s="13">
        <v>2.5342465753424659E-4</v>
      </c>
      <c r="G16" s="17">
        <f>SUM(E16*F16*H16)</f>
        <v>4.9988571232876708</v>
      </c>
      <c r="H16" s="2">
        <f>SUM(D16-C16+1)</f>
        <v>29</v>
      </c>
      <c r="I16" s="1"/>
      <c r="J16" s="38"/>
      <c r="K16" s="38"/>
      <c r="L16" s="38"/>
      <c r="M16" s="38"/>
      <c r="N16" s="38"/>
      <c r="O16" s="38"/>
      <c r="P16" s="38"/>
    </row>
    <row r="17" spans="1:16">
      <c r="A17" s="6"/>
      <c r="B17" s="6" t="s">
        <v>39</v>
      </c>
      <c r="C17" s="14">
        <v>42430</v>
      </c>
      <c r="D17" s="14">
        <v>42460</v>
      </c>
      <c r="E17" s="15">
        <v>680.18</v>
      </c>
      <c r="F17" s="13">
        <v>2.5342465753424659E-4</v>
      </c>
      <c r="G17" s="17">
        <f>SUM(E17*F17*H17)</f>
        <v>5.3436058904109585</v>
      </c>
      <c r="H17" s="2">
        <f>SUM(D17-C17+1)</f>
        <v>31</v>
      </c>
      <c r="I17" s="1"/>
      <c r="J17" s="38"/>
      <c r="K17" s="38"/>
      <c r="L17" s="38"/>
      <c r="M17" s="39"/>
      <c r="N17" s="39"/>
      <c r="O17" s="39"/>
      <c r="P17" s="39"/>
    </row>
    <row r="18" spans="1:16">
      <c r="A18" s="6"/>
      <c r="B18" s="6" t="s">
        <v>40</v>
      </c>
      <c r="C18" s="14">
        <v>42461</v>
      </c>
      <c r="D18" s="14">
        <v>42490</v>
      </c>
      <c r="E18" s="15">
        <v>680.18</v>
      </c>
      <c r="F18" s="13">
        <v>2.5342465753424659E-4</v>
      </c>
      <c r="G18" s="17">
        <f>SUM(E18*F18*H18)</f>
        <v>5.1712315068493151</v>
      </c>
      <c r="H18" s="2">
        <f>SUM(D18-C18+1)</f>
        <v>30</v>
      </c>
      <c r="I18" s="1"/>
      <c r="J18" s="38"/>
      <c r="K18" s="38"/>
      <c r="L18" s="38"/>
      <c r="M18" s="39"/>
      <c r="N18" s="39"/>
      <c r="O18" s="39"/>
      <c r="P18" s="39"/>
    </row>
    <row r="19" spans="1:16">
      <c r="A19" s="6"/>
      <c r="B19" s="6" t="s">
        <v>41</v>
      </c>
      <c r="C19" s="14">
        <v>42491</v>
      </c>
      <c r="D19" s="14">
        <v>42521</v>
      </c>
      <c r="E19" s="15">
        <v>680.18</v>
      </c>
      <c r="F19" s="13">
        <v>2.5342465753424659E-4</v>
      </c>
      <c r="G19" s="17">
        <f>SUM(E19*F19*H19)</f>
        <v>5.3436058904109585</v>
      </c>
      <c r="H19" s="2">
        <f>SUM(D19-C19+1)</f>
        <v>31</v>
      </c>
      <c r="I19" s="1"/>
      <c r="J19" s="38"/>
      <c r="K19" s="38"/>
      <c r="L19" s="38"/>
      <c r="M19" s="39"/>
      <c r="N19" s="39"/>
      <c r="O19" s="39"/>
      <c r="P19" s="39"/>
    </row>
    <row r="20" spans="1:16">
      <c r="A20" s="6"/>
      <c r="B20" s="6" t="s">
        <v>42</v>
      </c>
      <c r="C20" s="14">
        <v>42522</v>
      </c>
      <c r="D20" s="14">
        <v>42551</v>
      </c>
      <c r="E20" s="15">
        <v>680.18</v>
      </c>
      <c r="F20" s="13">
        <v>2.5342465753424659E-4</v>
      </c>
      <c r="G20" s="17">
        <f>SUM(E20*F20*H20)</f>
        <v>5.1712315068493151</v>
      </c>
      <c r="H20" s="2">
        <f>SUM(D20-C20+1)</f>
        <v>30</v>
      </c>
      <c r="I20" s="1"/>
      <c r="P20" s="39"/>
    </row>
    <row r="21" spans="1:16">
      <c r="A21" s="6"/>
      <c r="B21" s="6" t="s">
        <v>43</v>
      </c>
      <c r="C21" s="14">
        <v>42552</v>
      </c>
      <c r="D21" s="14">
        <v>42582</v>
      </c>
      <c r="E21" s="15">
        <v>680.18</v>
      </c>
      <c r="F21" s="13">
        <v>2.5342465753424659E-4</v>
      </c>
      <c r="G21" s="17">
        <f>SUM(E21*F21*H21)</f>
        <v>5.3436058904109585</v>
      </c>
      <c r="H21" s="2">
        <f>SUM(D21-C21+1)</f>
        <v>31</v>
      </c>
      <c r="I21" s="1"/>
      <c r="J21" s="38"/>
      <c r="K21" s="38"/>
      <c r="L21" s="38"/>
      <c r="M21" s="39"/>
      <c r="N21" s="39"/>
      <c r="O21" s="39"/>
      <c r="P21" s="39"/>
    </row>
    <row r="22" spans="1:16">
      <c r="A22" s="6"/>
      <c r="B22" s="6" t="s">
        <v>44</v>
      </c>
      <c r="C22" s="14">
        <v>42583</v>
      </c>
      <c r="D22" s="14">
        <v>42613</v>
      </c>
      <c r="E22" s="15">
        <v>680.18</v>
      </c>
      <c r="F22" s="13">
        <v>2.5342465753424659E-4</v>
      </c>
      <c r="G22" s="17">
        <f>SUM(E22*F22*H22)</f>
        <v>5.3436058904109585</v>
      </c>
      <c r="H22" s="2">
        <f>SUM(D22-C22+1)</f>
        <v>31</v>
      </c>
      <c r="I22" s="1"/>
      <c r="J22" s="38"/>
      <c r="K22" s="38"/>
      <c r="L22" s="38"/>
      <c r="M22" s="39"/>
      <c r="N22" s="39"/>
      <c r="O22" s="39"/>
      <c r="P22" s="39"/>
    </row>
    <row r="23" spans="1:16">
      <c r="A23" s="6"/>
      <c r="B23" s="6" t="s">
        <v>45</v>
      </c>
      <c r="C23" s="14">
        <v>42614</v>
      </c>
      <c r="D23" s="14">
        <v>42643</v>
      </c>
      <c r="E23" s="15">
        <v>680.18</v>
      </c>
      <c r="F23" s="13">
        <v>2.5342465753424659E-4</v>
      </c>
      <c r="G23" s="17">
        <f>SUM(E23*F23*H23)</f>
        <v>5.1712315068493151</v>
      </c>
      <c r="H23" s="2">
        <f>SUM(D23-C23+1)</f>
        <v>30</v>
      </c>
      <c r="I23" s="1"/>
    </row>
    <row r="24" spans="1:16">
      <c r="A24" s="6"/>
      <c r="B24" s="6" t="s">
        <v>46</v>
      </c>
      <c r="C24" s="14">
        <v>42644</v>
      </c>
      <c r="D24" s="14">
        <v>42674</v>
      </c>
      <c r="E24" s="15">
        <v>680.18</v>
      </c>
      <c r="F24" s="13">
        <v>2.5342465753424659E-4</v>
      </c>
      <c r="G24" s="17">
        <f>SUM(E24*F24*H24)</f>
        <v>5.3436058904109585</v>
      </c>
      <c r="H24" s="2">
        <f>SUM(D24-C24+1)</f>
        <v>31</v>
      </c>
      <c r="I24" s="1"/>
    </row>
    <row r="25" spans="1:16">
      <c r="A25" s="6"/>
      <c r="B25" s="6" t="s">
        <v>47</v>
      </c>
      <c r="C25" s="14">
        <v>42675</v>
      </c>
      <c r="D25" s="14">
        <v>42675</v>
      </c>
      <c r="E25" s="15">
        <v>680.18</v>
      </c>
      <c r="F25" s="13">
        <v>2.5342465753424659E-4</v>
      </c>
      <c r="G25" s="17">
        <f>SUM(E25*F25*H25)</f>
        <v>0.17237438356164383</v>
      </c>
      <c r="H25" s="2">
        <f>SUM(D25-C25+1)</f>
        <v>1</v>
      </c>
      <c r="I25" s="1"/>
      <c r="J25" s="40">
        <v>42676</v>
      </c>
      <c r="K25" s="41">
        <v>10145.56</v>
      </c>
      <c r="L25" s="42">
        <v>407.38</v>
      </c>
      <c r="M25" s="43">
        <v>4800.8900000000003</v>
      </c>
      <c r="N25" s="44">
        <v>4923.67</v>
      </c>
      <c r="O25" s="45">
        <v>13.63</v>
      </c>
    </row>
    <row r="26" spans="1:16">
      <c r="A26" s="6"/>
      <c r="B26" s="6" t="s">
        <v>47</v>
      </c>
      <c r="C26" s="14">
        <v>42676</v>
      </c>
      <c r="D26" s="14">
        <v>42704</v>
      </c>
      <c r="E26" s="15">
        <f>E25+L25</f>
        <v>1087.56</v>
      </c>
      <c r="F26" s="13">
        <v>2.5342465753424659E-4</v>
      </c>
      <c r="G26" s="17">
        <f>SUM(E26*F26*H26)</f>
        <v>7.9928210958904113</v>
      </c>
      <c r="H26" s="2">
        <f>SUM(D26-C26+1)</f>
        <v>29</v>
      </c>
      <c r="I26" s="1"/>
      <c r="J26" s="40"/>
      <c r="K26" s="41"/>
      <c r="L26" s="42"/>
      <c r="M26" s="43"/>
      <c r="N26" s="44"/>
      <c r="O26" s="45"/>
    </row>
    <row r="27" spans="1:16">
      <c r="A27" s="6"/>
      <c r="B27" s="6"/>
      <c r="C27" s="14"/>
      <c r="D27" s="14"/>
      <c r="E27" s="15"/>
      <c r="F27" s="13"/>
      <c r="G27" s="17"/>
      <c r="H27" s="2"/>
      <c r="I27" s="1"/>
      <c r="J27" s="46"/>
      <c r="K27" s="47"/>
      <c r="L27" s="48"/>
      <c r="M27" s="49"/>
      <c r="N27" s="50"/>
      <c r="O27" s="51"/>
    </row>
    <row r="28" spans="1:16">
      <c r="A28" s="6"/>
      <c r="B28" s="6" t="s">
        <v>23</v>
      </c>
      <c r="C28" s="14">
        <v>42705</v>
      </c>
      <c r="D28" s="14">
        <v>42735</v>
      </c>
      <c r="E28" s="15">
        <f>E26+L26</f>
        <v>1087.56</v>
      </c>
      <c r="F28" s="13">
        <v>2.5342465753424659E-4</v>
      </c>
      <c r="G28" s="17">
        <f>SUM(E28*F28*H28)</f>
        <v>8.5440501369863018</v>
      </c>
      <c r="H28" s="2">
        <f>SUM(D28-C28+1)</f>
        <v>31</v>
      </c>
      <c r="I28" s="1"/>
    </row>
    <row r="29" spans="1:16">
      <c r="A29" s="6"/>
      <c r="B29" s="5" t="s">
        <v>48</v>
      </c>
      <c r="C29" s="8"/>
      <c r="D29" s="8"/>
      <c r="E29" s="9"/>
      <c r="F29" s="10"/>
      <c r="G29" s="3">
        <f>SUM(G15:G28)</f>
        <v>69.283432602739722</v>
      </c>
      <c r="H29" s="6"/>
      <c r="I29" s="1"/>
    </row>
    <row r="30" spans="1:16">
      <c r="A30" s="6"/>
      <c r="B30" s="6"/>
      <c r="C30" s="6"/>
      <c r="D30" s="6"/>
      <c r="E30" s="6"/>
      <c r="F30" s="6"/>
      <c r="G30" s="16"/>
      <c r="H30" s="6"/>
      <c r="I30" s="1"/>
    </row>
    <row r="31" spans="1:16">
      <c r="A31" s="6"/>
      <c r="B31" s="5" t="s">
        <v>49</v>
      </c>
      <c r="C31" s="5"/>
      <c r="D31" s="22" t="s">
        <v>24</v>
      </c>
      <c r="E31" s="21">
        <v>1087.56</v>
      </c>
      <c r="F31" s="22" t="s">
        <v>25</v>
      </c>
      <c r="G31" s="32">
        <f>SUM(G29+G14)</f>
        <v>74.453432602739724</v>
      </c>
      <c r="H31" s="6"/>
      <c r="I31" s="1"/>
      <c r="L31">
        <f>SUM(L14:L30)</f>
        <v>1087.56</v>
      </c>
    </row>
    <row r="32" spans="1:16">
      <c r="A32" s="18"/>
      <c r="B32" s="23"/>
      <c r="C32" s="23"/>
      <c r="D32" s="27"/>
      <c r="E32" s="28"/>
      <c r="F32" s="27"/>
      <c r="G32" s="4"/>
      <c r="H32" s="18"/>
      <c r="I32" s="1"/>
    </row>
    <row r="33" spans="1:16">
      <c r="A33" s="1"/>
      <c r="B33" s="23"/>
      <c r="C33" s="23"/>
      <c r="D33" s="23"/>
      <c r="E33" s="23"/>
      <c r="F33" s="23"/>
      <c r="G33" s="4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9" t="s">
        <v>26</v>
      </c>
      <c r="C34" s="19" t="s">
        <v>27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9"/>
      <c r="C35" s="19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7" spans="1:16">
      <c r="A37" s="1"/>
      <c r="B37" s="19" t="s">
        <v>28</v>
      </c>
      <c r="C37" s="19" t="s">
        <v>29</v>
      </c>
      <c r="D37" s="1"/>
      <c r="E37" s="1"/>
      <c r="F37" s="19" t="s">
        <v>30</v>
      </c>
      <c r="G37" s="19" t="s">
        <v>34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9" t="s">
        <v>31</v>
      </c>
      <c r="D38" s="1"/>
      <c r="E38" s="1"/>
      <c r="F38" s="19" t="s">
        <v>35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9"/>
      <c r="D39" s="1"/>
      <c r="E39" s="1"/>
      <c r="F39" s="19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9"/>
      <c r="D40" s="1"/>
      <c r="E40" s="1"/>
      <c r="F40" s="19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9"/>
      <c r="D41" s="1"/>
      <c r="E41" s="1"/>
      <c r="F41" s="19"/>
      <c r="H41" s="1"/>
      <c r="I41" s="1"/>
      <c r="J41" s="1"/>
      <c r="K41" s="1"/>
      <c r="L41" s="1"/>
      <c r="M41" s="1"/>
      <c r="N41" s="1"/>
      <c r="O41" s="1"/>
      <c r="P41" s="1"/>
    </row>
  </sheetData>
  <mergeCells count="13">
    <mergeCell ref="A1:H1"/>
    <mergeCell ref="A3:H3"/>
    <mergeCell ref="A5:H5"/>
    <mergeCell ref="A7:D7"/>
    <mergeCell ref="F7:G7"/>
    <mergeCell ref="B4:F4"/>
    <mergeCell ref="B11:D11"/>
    <mergeCell ref="F11:G11"/>
    <mergeCell ref="A8:D8"/>
    <mergeCell ref="F8:G8"/>
    <mergeCell ref="B9:D9"/>
    <mergeCell ref="F9:G9"/>
    <mergeCell ref="B10:D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8" workbookViewId="0">
      <selection activeCell="A4" sqref="A4:H32"/>
    </sheetView>
  </sheetViews>
  <sheetFormatPr defaultRowHeight="15.05"/>
  <cols>
    <col min="1" max="1" width="6.21875" customWidth="1"/>
    <col min="2" max="2" width="18.33203125" customWidth="1"/>
    <col min="5" max="5" width="12" customWidth="1"/>
    <col min="6" max="6" width="12.77734375" customWidth="1"/>
    <col min="7" max="7" width="10.44140625" customWidth="1"/>
  </cols>
  <sheetData>
    <row r="1" spans="1:15" ht="15.05" customHeight="1">
      <c r="A1" s="55" t="s">
        <v>0</v>
      </c>
      <c r="B1" s="55"/>
      <c r="C1" s="55"/>
      <c r="D1" s="55"/>
      <c r="E1" s="55"/>
      <c r="F1" s="55"/>
      <c r="G1" s="55"/>
      <c r="H1" s="55"/>
    </row>
    <row r="3" spans="1:15" ht="15.05" customHeight="1">
      <c r="A3" s="57" t="s">
        <v>1</v>
      </c>
      <c r="B3" s="57"/>
      <c r="C3" s="57"/>
      <c r="D3" s="57"/>
      <c r="E3" s="57"/>
      <c r="F3" s="57"/>
      <c r="G3" s="57"/>
      <c r="H3" s="57"/>
    </row>
    <row r="4" spans="1:15" ht="15.05" customHeight="1">
      <c r="A4" s="57" t="s">
        <v>33</v>
      </c>
      <c r="B4" s="57"/>
      <c r="C4" s="57"/>
      <c r="D4" s="57"/>
      <c r="E4" s="57"/>
      <c r="F4" s="57"/>
      <c r="G4" s="57"/>
      <c r="H4" s="57"/>
    </row>
    <row r="5" spans="1:15" ht="15.05" customHeight="1">
      <c r="A5" s="59" t="s">
        <v>55</v>
      </c>
      <c r="B5" s="59"/>
      <c r="C5" s="59"/>
      <c r="D5" s="59"/>
      <c r="E5" s="59"/>
      <c r="F5" s="59"/>
      <c r="G5" s="59"/>
      <c r="H5" s="59"/>
    </row>
    <row r="7" spans="1:15">
      <c r="A7" s="67" t="s">
        <v>2</v>
      </c>
      <c r="B7" s="69"/>
      <c r="C7" s="69"/>
      <c r="D7" s="68"/>
      <c r="E7" s="6"/>
      <c r="F7" s="60" t="s">
        <v>3</v>
      </c>
      <c r="G7" s="61"/>
      <c r="H7" s="6"/>
    </row>
    <row r="8" spans="1:15">
      <c r="A8" s="70" t="s">
        <v>4</v>
      </c>
      <c r="B8" s="71"/>
      <c r="C8" s="71"/>
      <c r="D8" s="72"/>
      <c r="E8" s="6"/>
      <c r="F8" s="70" t="s">
        <v>0</v>
      </c>
      <c r="G8" s="72"/>
      <c r="H8" s="6"/>
    </row>
    <row r="9" spans="1:15">
      <c r="A9" s="6" t="s">
        <v>5</v>
      </c>
      <c r="B9" s="67" t="s">
        <v>6</v>
      </c>
      <c r="C9" s="69"/>
      <c r="D9" s="68"/>
      <c r="E9" s="6"/>
      <c r="F9" s="67" t="s">
        <v>7</v>
      </c>
      <c r="G9" s="68"/>
      <c r="H9" s="6"/>
    </row>
    <row r="10" spans="1:15">
      <c r="A10" s="6" t="s">
        <v>8</v>
      </c>
      <c r="B10" s="67" t="s">
        <v>9</v>
      </c>
      <c r="C10" s="69"/>
      <c r="D10" s="68"/>
      <c r="E10" s="6"/>
      <c r="F10" s="6" t="s">
        <v>10</v>
      </c>
      <c r="G10" s="6"/>
      <c r="H10" s="6"/>
    </row>
    <row r="11" spans="1:15">
      <c r="A11" s="6" t="s">
        <v>11</v>
      </c>
      <c r="B11" s="64">
        <v>131563973</v>
      </c>
      <c r="C11" s="65"/>
      <c r="D11" s="66"/>
      <c r="E11" s="6"/>
      <c r="F11" s="67" t="s">
        <v>12</v>
      </c>
      <c r="G11" s="68"/>
      <c r="H11" s="6"/>
    </row>
    <row r="12" spans="1:15">
      <c r="A12" s="6"/>
      <c r="B12" s="6"/>
      <c r="C12" s="6"/>
      <c r="D12" s="6"/>
      <c r="E12" s="6"/>
      <c r="F12" s="6"/>
      <c r="G12" s="6"/>
      <c r="H12" s="6"/>
    </row>
    <row r="13" spans="1:15" ht="24.9">
      <c r="A13" s="6" t="s">
        <v>13</v>
      </c>
      <c r="B13" s="6" t="s">
        <v>14</v>
      </c>
      <c r="C13" s="6" t="s">
        <v>15</v>
      </c>
      <c r="D13" s="6" t="s">
        <v>16</v>
      </c>
      <c r="E13" s="26" t="s">
        <v>17</v>
      </c>
      <c r="F13" s="6" t="s">
        <v>18</v>
      </c>
      <c r="G13" s="20" t="s">
        <v>19</v>
      </c>
      <c r="H13" s="12" t="s">
        <v>20</v>
      </c>
      <c r="J13" s="33" t="s">
        <v>21</v>
      </c>
      <c r="K13" s="34" t="s">
        <v>50</v>
      </c>
      <c r="L13" s="35" t="s">
        <v>51</v>
      </c>
      <c r="M13" s="36" t="s">
        <v>52</v>
      </c>
      <c r="N13" s="36" t="s">
        <v>53</v>
      </c>
      <c r="O13" s="37" t="s">
        <v>54</v>
      </c>
    </row>
    <row r="14" spans="1:15">
      <c r="A14" s="6"/>
      <c r="B14" s="5" t="s">
        <v>36</v>
      </c>
      <c r="C14" s="5"/>
      <c r="D14" s="5"/>
      <c r="E14" s="5">
        <v>2978.92</v>
      </c>
      <c r="F14" s="5"/>
      <c r="G14" s="7">
        <v>22.65</v>
      </c>
      <c r="H14" s="12"/>
      <c r="I14" s="1"/>
      <c r="J14" s="1"/>
      <c r="K14" s="1"/>
      <c r="L14">
        <v>2978.92</v>
      </c>
    </row>
    <row r="15" spans="1:15">
      <c r="A15" s="6"/>
      <c r="B15" s="6" t="s">
        <v>37</v>
      </c>
      <c r="C15" s="14">
        <v>42370</v>
      </c>
      <c r="D15" s="14">
        <v>42400</v>
      </c>
      <c r="E15" s="15">
        <v>2978.92</v>
      </c>
      <c r="F15" s="13">
        <v>2.5342465753424659E-4</v>
      </c>
      <c r="G15" s="17">
        <f>SUM(E15*F15*H15)</f>
        <v>23.402885205479457</v>
      </c>
      <c r="H15" s="2">
        <f>SUM(D15-C15+1)</f>
        <v>31</v>
      </c>
      <c r="I15" s="1"/>
      <c r="J15" s="1"/>
      <c r="K15" s="1"/>
    </row>
    <row r="16" spans="1:15">
      <c r="A16" s="6"/>
      <c r="B16" s="6" t="s">
        <v>38</v>
      </c>
      <c r="C16" s="14">
        <v>42401</v>
      </c>
      <c r="D16" s="14">
        <v>42429</v>
      </c>
      <c r="E16" s="15">
        <f>SUM(E15+K15)</f>
        <v>2978.92</v>
      </c>
      <c r="F16" s="13">
        <v>2.5342465753424659E-4</v>
      </c>
      <c r="G16" s="17">
        <f>SUM(E16*F16*H16)</f>
        <v>21.89302164383562</v>
      </c>
      <c r="H16" s="2">
        <f>SUM(D16-C16+1)</f>
        <v>29</v>
      </c>
      <c r="I16" s="1"/>
      <c r="J16" s="1"/>
      <c r="K16" s="1"/>
    </row>
    <row r="17" spans="1:15">
      <c r="A17" s="6"/>
      <c r="B17" s="6" t="s">
        <v>39</v>
      </c>
      <c r="C17" s="14">
        <v>42430</v>
      </c>
      <c r="D17" s="14">
        <v>42460</v>
      </c>
      <c r="E17" s="15">
        <f>SUM(E16+K16)</f>
        <v>2978.92</v>
      </c>
      <c r="F17" s="13">
        <v>2.5342465753424659E-4</v>
      </c>
      <c r="G17" s="17">
        <f>SUM(E17*F17*H17)</f>
        <v>23.402885205479457</v>
      </c>
      <c r="H17" s="2">
        <f>SUM(D17-C17+1)</f>
        <v>31</v>
      </c>
      <c r="I17" s="1"/>
      <c r="J17" s="1"/>
      <c r="K17" s="1"/>
    </row>
    <row r="18" spans="1:15">
      <c r="A18" s="6"/>
      <c r="B18" s="6" t="s">
        <v>40</v>
      </c>
      <c r="C18" s="14">
        <v>42461</v>
      </c>
      <c r="D18" s="14">
        <v>42490</v>
      </c>
      <c r="E18" s="15">
        <f>SUM(E17+K17)</f>
        <v>2978.92</v>
      </c>
      <c r="F18" s="13">
        <v>2.5342465753424659E-4</v>
      </c>
      <c r="G18" s="17">
        <f>SUM(E18*F18*H18)</f>
        <v>22.647953424657537</v>
      </c>
      <c r="H18" s="2">
        <f>SUM(D18-C18+1)</f>
        <v>30</v>
      </c>
      <c r="I18" s="1"/>
      <c r="J18" s="1"/>
      <c r="K18" s="1"/>
    </row>
    <row r="19" spans="1:15">
      <c r="A19" s="6"/>
      <c r="B19" s="6" t="s">
        <v>41</v>
      </c>
      <c r="C19" s="14">
        <v>42491</v>
      </c>
      <c r="D19" s="14">
        <v>42521</v>
      </c>
      <c r="E19" s="15">
        <f>SUM(E18+K18)</f>
        <v>2978.92</v>
      </c>
      <c r="F19" s="13">
        <v>2.5342465753424659E-4</v>
      </c>
      <c r="G19" s="17">
        <f>SUM(E19*F19*H19)</f>
        <v>23.402885205479457</v>
      </c>
      <c r="H19" s="2">
        <f>SUM(D19-C19+1)</f>
        <v>31</v>
      </c>
      <c r="I19" s="1"/>
      <c r="J19" s="1"/>
      <c r="K19" s="1"/>
    </row>
    <row r="20" spans="1:15">
      <c r="A20" s="6"/>
      <c r="B20" s="6" t="s">
        <v>42</v>
      </c>
      <c r="C20" s="14">
        <v>42522</v>
      </c>
      <c r="D20" s="14">
        <v>42551</v>
      </c>
      <c r="E20" s="15">
        <f>SUM(E19+K19)</f>
        <v>2978.92</v>
      </c>
      <c r="F20" s="13">
        <v>2.5342465753424659E-4</v>
      </c>
      <c r="G20" s="17">
        <f>SUM(E20*F20*H20)</f>
        <v>22.647953424657537</v>
      </c>
      <c r="H20" s="2">
        <f>SUM(D20-C20+1)</f>
        <v>30</v>
      </c>
      <c r="I20" s="1"/>
      <c r="J20" s="1"/>
      <c r="K20" s="1"/>
    </row>
    <row r="21" spans="1:15">
      <c r="A21" s="6"/>
      <c r="B21" s="6" t="s">
        <v>43</v>
      </c>
      <c r="C21" s="14">
        <v>42552</v>
      </c>
      <c r="D21" s="14">
        <v>42582</v>
      </c>
      <c r="E21" s="15">
        <f>SUM(E20+K20)</f>
        <v>2978.92</v>
      </c>
      <c r="F21" s="13">
        <v>2.5342465753424659E-4</v>
      </c>
      <c r="G21" s="17">
        <f>SUM(E21*F21*H21)</f>
        <v>23.402885205479457</v>
      </c>
      <c r="H21" s="2">
        <f>SUM(D21-C21+1)</f>
        <v>31</v>
      </c>
      <c r="I21" s="1"/>
      <c r="J21" s="1"/>
      <c r="K21" s="1"/>
    </row>
    <row r="22" spans="1:15">
      <c r="A22" s="6"/>
      <c r="B22" s="6" t="s">
        <v>44</v>
      </c>
      <c r="C22" s="14">
        <v>42583</v>
      </c>
      <c r="D22" s="14">
        <v>42613</v>
      </c>
      <c r="E22" s="15">
        <f>SUM(E21+K21)</f>
        <v>2978.92</v>
      </c>
      <c r="F22" s="13">
        <v>2.5342465753424659E-4</v>
      </c>
      <c r="G22" s="17">
        <f>SUM(E22*F22*H22)</f>
        <v>23.402885205479457</v>
      </c>
      <c r="H22" s="2">
        <f>SUM(D22-C22+1)</f>
        <v>31</v>
      </c>
      <c r="I22" s="1"/>
      <c r="J22" s="1"/>
      <c r="K22" s="1"/>
    </row>
    <row r="23" spans="1:15">
      <c r="A23" s="6"/>
      <c r="B23" s="6" t="s">
        <v>45</v>
      </c>
      <c r="C23" s="14">
        <v>42614</v>
      </c>
      <c r="D23" s="14">
        <v>42643</v>
      </c>
      <c r="E23" s="15">
        <f>SUM(E22+K22)</f>
        <v>2978.92</v>
      </c>
      <c r="F23" s="13">
        <v>2.5342465753424659E-4</v>
      </c>
      <c r="G23" s="17">
        <f>SUM(E23*F23*H23)</f>
        <v>22.647953424657537</v>
      </c>
      <c r="H23" s="2">
        <f>SUM(D23-C23+1)</f>
        <v>30</v>
      </c>
      <c r="I23" s="1"/>
      <c r="J23" s="1"/>
      <c r="K23" s="1"/>
    </row>
    <row r="24" spans="1:15">
      <c r="A24" s="6"/>
      <c r="B24" s="6" t="s">
        <v>46</v>
      </c>
      <c r="C24" s="14">
        <v>42644</v>
      </c>
      <c r="D24" s="14">
        <v>42674</v>
      </c>
      <c r="E24" s="15">
        <f>SUM(E23+K23)</f>
        <v>2978.92</v>
      </c>
      <c r="F24" s="13">
        <v>2.5342465753424659E-4</v>
      </c>
      <c r="G24" s="17">
        <f>SUM(E24*F24*H24)</f>
        <v>23.402885205479457</v>
      </c>
      <c r="H24" s="2">
        <f>SUM(D24-C24+1)</f>
        <v>31</v>
      </c>
      <c r="I24" s="1"/>
      <c r="J24" s="1"/>
      <c r="K24" s="1"/>
    </row>
    <row r="25" spans="1:15">
      <c r="A25" s="6"/>
      <c r="B25" s="6" t="s">
        <v>47</v>
      </c>
      <c r="C25" s="14">
        <v>42675</v>
      </c>
      <c r="D25" s="14">
        <v>42675</v>
      </c>
      <c r="E25" s="15">
        <f>SUM(E24+K24)</f>
        <v>2978.92</v>
      </c>
      <c r="F25" s="13">
        <v>2.5342465753424659E-4</v>
      </c>
      <c r="G25" s="17">
        <f>SUM(E25*F25*H25)</f>
        <v>0.75493178082191792</v>
      </c>
      <c r="H25" s="2">
        <f>SUM(D25-C25+1)</f>
        <v>1</v>
      </c>
      <c r="I25" s="1"/>
      <c r="J25" s="31">
        <v>42676</v>
      </c>
      <c r="K25" s="1">
        <v>1993.38</v>
      </c>
      <c r="L25">
        <v>129.12</v>
      </c>
      <c r="M25">
        <v>1858.16</v>
      </c>
      <c r="O25">
        <v>6.1</v>
      </c>
    </row>
    <row r="26" spans="1:15">
      <c r="A26" s="6"/>
      <c r="B26" s="6" t="s">
        <v>47</v>
      </c>
      <c r="C26" s="14">
        <v>42676</v>
      </c>
      <c r="D26" s="14">
        <v>42704</v>
      </c>
      <c r="E26" s="15">
        <f>SUM(E25+L25)</f>
        <v>3108.04</v>
      </c>
      <c r="F26" s="13">
        <v>2.5342465753424659E-4</v>
      </c>
      <c r="G26" s="17">
        <f>SUM(E26*F26*H26)</f>
        <v>22.84196520547945</v>
      </c>
      <c r="H26" s="2">
        <f>SUM(D26-C26+1)</f>
        <v>29</v>
      </c>
      <c r="I26" s="1"/>
      <c r="J26" s="1"/>
      <c r="K26" s="1"/>
    </row>
    <row r="27" spans="1:15">
      <c r="A27" s="6"/>
      <c r="B27" s="6" t="s">
        <v>23</v>
      </c>
      <c r="C27" s="14">
        <v>42705</v>
      </c>
      <c r="D27" s="14">
        <v>42735</v>
      </c>
      <c r="E27" s="15">
        <f>SUM(E26+K26)</f>
        <v>3108.04</v>
      </c>
      <c r="F27" s="13">
        <v>2.5342465753424659E-4</v>
      </c>
      <c r="G27" s="17">
        <f>SUM(E27*F27*H27)</f>
        <v>24.417273150684931</v>
      </c>
      <c r="H27" s="2">
        <f>SUM(D27-C27+1)</f>
        <v>31</v>
      </c>
      <c r="I27" s="1"/>
      <c r="J27" s="1"/>
      <c r="K27" s="1"/>
    </row>
    <row r="28" spans="1:15">
      <c r="A28" s="6"/>
      <c r="B28" s="5" t="s">
        <v>48</v>
      </c>
      <c r="C28" s="8"/>
      <c r="D28" s="8"/>
      <c r="E28" s="9"/>
      <c r="F28" s="10"/>
      <c r="G28" s="3">
        <f>SUM(G15:G27)</f>
        <v>278.26836328767132</v>
      </c>
      <c r="H28" s="6"/>
      <c r="I28" s="1"/>
      <c r="J28" s="1"/>
      <c r="K28" s="1"/>
    </row>
    <row r="29" spans="1:15">
      <c r="A29" s="6"/>
      <c r="B29" s="6"/>
      <c r="C29" s="6"/>
      <c r="D29" s="6"/>
      <c r="E29" s="6"/>
      <c r="F29" s="6"/>
      <c r="G29" s="16"/>
      <c r="H29" s="6"/>
      <c r="I29" s="1"/>
      <c r="J29" s="1"/>
      <c r="K29" s="1"/>
    </row>
    <row r="30" spans="1:15">
      <c r="A30" s="6"/>
      <c r="B30" s="5" t="s">
        <v>49</v>
      </c>
      <c r="C30" s="5"/>
      <c r="D30" s="22" t="s">
        <v>24</v>
      </c>
      <c r="E30" s="21">
        <v>3108.04</v>
      </c>
      <c r="F30" s="22" t="s">
        <v>25</v>
      </c>
      <c r="G30" s="32">
        <f>SUM(G28+G14)</f>
        <v>300.9183632876713</v>
      </c>
      <c r="H30" s="6"/>
      <c r="I30" s="1"/>
      <c r="J30" s="1"/>
      <c r="K30" s="1"/>
      <c r="L30">
        <f>SUM(L14:L29)</f>
        <v>3108.04</v>
      </c>
    </row>
    <row r="31" spans="1:15">
      <c r="A31" s="6"/>
      <c r="B31" s="5"/>
      <c r="C31" s="6"/>
      <c r="D31" s="6"/>
      <c r="E31" s="26"/>
      <c r="F31" s="6"/>
      <c r="G31" s="20"/>
      <c r="H31" s="12"/>
    </row>
    <row r="32" spans="1:15">
      <c r="A32" s="1"/>
      <c r="B32" s="23"/>
      <c r="C32" s="23"/>
      <c r="D32" s="23"/>
      <c r="E32" s="23"/>
      <c r="F32" s="23"/>
      <c r="G32" s="4"/>
      <c r="H32" s="1"/>
    </row>
    <row r="33" spans="1:8">
      <c r="A33" s="1"/>
      <c r="B33" s="19" t="s">
        <v>26</v>
      </c>
      <c r="C33" s="19" t="s">
        <v>27</v>
      </c>
      <c r="D33" s="1"/>
      <c r="E33" s="1"/>
      <c r="F33" s="1"/>
      <c r="G33" s="1"/>
      <c r="H33" s="1"/>
    </row>
    <row r="35" spans="1:8">
      <c r="A35" s="1"/>
      <c r="B35" s="19" t="s">
        <v>28</v>
      </c>
      <c r="C35" s="19" t="s">
        <v>29</v>
      </c>
      <c r="D35" s="1"/>
      <c r="E35" s="1"/>
      <c r="F35" s="19" t="s">
        <v>30</v>
      </c>
      <c r="G35" s="19" t="s">
        <v>34</v>
      </c>
      <c r="H35" s="1"/>
    </row>
    <row r="36" spans="1:8">
      <c r="A36" s="1"/>
      <c r="B36" s="1"/>
      <c r="C36" s="19" t="s">
        <v>31</v>
      </c>
      <c r="D36" s="1"/>
      <c r="E36" s="1"/>
      <c r="F36" s="19" t="s">
        <v>32</v>
      </c>
      <c r="H36" s="1"/>
    </row>
  </sheetData>
  <mergeCells count="13">
    <mergeCell ref="F9:G9"/>
    <mergeCell ref="B10:D10"/>
    <mergeCell ref="A4:H4"/>
    <mergeCell ref="B11:D11"/>
    <mergeCell ref="F11:G11"/>
    <mergeCell ref="A1:H1"/>
    <mergeCell ref="A3:H3"/>
    <mergeCell ref="A5:H5"/>
    <mergeCell ref="A7:D7"/>
    <mergeCell ref="F7:G7"/>
    <mergeCell ref="A8:D8"/>
    <mergeCell ref="F8:G8"/>
    <mergeCell ref="B9:D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СУБР.1</vt:lpstr>
      <vt:lpstr>СУБР.2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2017-02-06T09:17:36Z</cp:lastPrinted>
  <dcterms:created xsi:type="dcterms:W3CDTF">2016-01-27T09:41:02Z</dcterms:created>
  <dcterms:modified xsi:type="dcterms:W3CDTF">2017-02-06T09:18:26Z</dcterms:modified>
</cp:coreProperties>
</file>