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icnetherlandsiit-my.sharepoint.com/personal/morten_bergfall_centric_eu/Documents/Documents/Excel/"/>
    </mc:Choice>
  </mc:AlternateContent>
  <xr:revisionPtr revIDLastSave="0" documentId="13_ncr:1_{FC4EB8AF-6BFE-435D-8D4C-6D0FAD140B71}" xr6:coauthVersionLast="47" xr6:coauthVersionMax="47" xr10:uidLastSave="{00000000-0000-0000-0000-000000000000}"/>
  <bookViews>
    <workbookView xWindow="-110" yWindow="-110" windowWidth="19420" windowHeight="10560" xr2:uid="{DC66FED7-9F90-4085-909B-0C07FE91117A}"/>
  </bookViews>
  <sheets>
    <sheet name="Formler_1_Fasit" sheetId="5" r:id="rId1"/>
    <sheet name="Formler_2_Fasi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1" i="3"/>
  <c r="C2" i="3" l="1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6" i="3"/>
  <c r="E7" i="3"/>
  <c r="E8" i="3"/>
  <c r="E9" i="3"/>
  <c r="E10" i="3"/>
  <c r="E11" i="3"/>
  <c r="E12" i="3"/>
  <c r="E13" i="3"/>
  <c r="E14" i="3"/>
  <c r="E2" i="3"/>
  <c r="E3" i="3"/>
  <c r="E4" i="3"/>
  <c r="E5" i="3"/>
  <c r="E1" i="3"/>
  <c r="C1" i="3"/>
  <c r="D1" i="3" s="1"/>
  <c r="G15" i="5" l="1"/>
  <c r="G14" i="5"/>
  <c r="G13" i="5"/>
  <c r="G12" i="5"/>
  <c r="B12" i="5"/>
  <c r="F10" i="5"/>
  <c r="E8" i="5"/>
  <c r="D8" i="5"/>
  <c r="C8" i="5"/>
  <c r="B8" i="5"/>
  <c r="F7" i="5"/>
  <c r="F6" i="5"/>
  <c r="F5" i="5"/>
  <c r="F4" i="5"/>
  <c r="F3" i="5"/>
  <c r="F2" i="5"/>
  <c r="H3" i="5" l="1"/>
  <c r="H4" i="5"/>
  <c r="H5" i="5"/>
  <c r="H6" i="5"/>
  <c r="H2" i="5"/>
  <c r="H7" i="5"/>
  <c r="F8" i="5"/>
  <c r="G3" i="5" s="1"/>
  <c r="G2" i="5"/>
  <c r="B15" i="5" l="1"/>
  <c r="G8" i="5"/>
  <c r="G6" i="5"/>
  <c r="G5" i="5"/>
  <c r="G4" i="5"/>
  <c r="G7" i="5"/>
  <c r="I1" i="3" l="1"/>
</calcChain>
</file>

<file path=xl/sharedStrings.xml><?xml version="1.0" encoding="utf-8"?>
<sst xmlns="http://schemas.openxmlformats.org/spreadsheetml/2006/main" count="62" uniqueCount="62">
  <si>
    <t xml:space="preserve">Nordseth, Alexander </t>
  </si>
  <si>
    <t xml:space="preserve">Lafjell, Anne-Lise </t>
  </si>
  <si>
    <t xml:space="preserve">McBrenna, Antony </t>
  </si>
  <si>
    <t xml:space="preserve">Elvebakk, Astri </t>
  </si>
  <si>
    <t xml:space="preserve">Birkeland, Bae </t>
  </si>
  <si>
    <t xml:space="preserve">Moe, Benedicte </t>
  </si>
  <si>
    <t xml:space="preserve">Hvidtsten, Bente </t>
  </si>
  <si>
    <t xml:space="preserve">Bjerke, Berit </t>
  </si>
  <si>
    <t xml:space="preserve">Engevik, Dag </t>
  </si>
  <si>
    <t xml:space="preserve">Midtsjø, Dag </t>
  </si>
  <si>
    <t xml:space="preserve">Jomark, Egil </t>
  </si>
  <si>
    <t xml:space="preserve">Dahl, Erik </t>
  </si>
  <si>
    <t xml:space="preserve">F Coldevin, Fred </t>
  </si>
  <si>
    <t xml:space="preserve">Hvoslef, Gerhard </t>
  </si>
  <si>
    <t xml:space="preserve">Huse, Hermine </t>
  </si>
  <si>
    <t xml:space="preserve">Ellefsen, Johnny </t>
  </si>
  <si>
    <t xml:space="preserve">Eriksen, Kristin </t>
  </si>
  <si>
    <t xml:space="preserve">Nielsen, Lotte </t>
  </si>
  <si>
    <t xml:space="preserve">Frogner, Magnus </t>
  </si>
  <si>
    <t xml:space="preserve">Løkhaug, Sara </t>
  </si>
  <si>
    <t xml:space="preserve">Høynes, Sigurd </t>
  </si>
  <si>
    <t xml:space="preserve">Moe, Sissel </t>
  </si>
  <si>
    <t xml:space="preserve">Martinsen, Stella </t>
  </si>
  <si>
    <t xml:space="preserve">Gohne, Susan </t>
  </si>
  <si>
    <t xml:space="preserve">Strømseth, Tom </t>
  </si>
  <si>
    <t xml:space="preserve">Løkka, Tommy </t>
  </si>
  <si>
    <t xml:space="preserve">Olava Heia, Tone </t>
  </si>
  <si>
    <t xml:space="preserve">Wilkens, Tony </t>
  </si>
  <si>
    <t xml:space="preserve">Dahl, Torkjel </t>
  </si>
  <si>
    <t xml:space="preserve">Strande, Torstein </t>
  </si>
  <si>
    <t xml:space="preserve">Indrestad, Trude </t>
  </si>
  <si>
    <t xml:space="preserve">Bakke Svendsen, Turid </t>
  </si>
  <si>
    <t xml:space="preserve">Svendsen, Ulla </t>
  </si>
  <si>
    <t xml:space="preserve">Fjeldtun, Wictor </t>
  </si>
  <si>
    <t>Søk på fødselsdato:</t>
  </si>
  <si>
    <t>SELGER:</t>
  </si>
  <si>
    <t>KV1</t>
  </si>
  <si>
    <t>KV2</t>
  </si>
  <si>
    <t>KV3</t>
  </si>
  <si>
    <t>KV4</t>
  </si>
  <si>
    <t>TOTBUD</t>
  </si>
  <si>
    <t>%</t>
  </si>
  <si>
    <t>BREKKE, LISE</t>
  </si>
  <si>
    <t>DAHL, IVAR</t>
  </si>
  <si>
    <t>HAUG, MARIT</t>
  </si>
  <si>
    <t>KNUTSEN, TOM</t>
  </si>
  <si>
    <t>LARSEN, TOR</t>
  </si>
  <si>
    <t>OLSEN, JOHAN</t>
  </si>
  <si>
    <t>SUM</t>
  </si>
  <si>
    <t>FORDELING:</t>
  </si>
  <si>
    <t>Antall selgere:</t>
  </si>
  <si>
    <t>Størst salg:</t>
  </si>
  <si>
    <t>Bonusgrense:</t>
  </si>
  <si>
    <t>Lavest salg:</t>
  </si>
  <si>
    <t>Bonusprosent:</t>
  </si>
  <si>
    <t>Antall salg:</t>
  </si>
  <si>
    <t>Bonus:</t>
  </si>
  <si>
    <t>Gjennomsnitt:</t>
  </si>
  <si>
    <t>Tuven, Birte Eline</t>
  </si>
  <si>
    <t>Dahl, Sina M.</t>
  </si>
  <si>
    <t>NB Korrekt alder i dag:</t>
  </si>
  <si>
    <t xml:space="preserve">   &lt;&lt; Formel for nerder.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</si>
</sst>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Helv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2" applyNumberFormat="0" applyAlignment="0" applyProtection="0"/>
    <xf numFmtId="0" fontId="6" fillId="3" borderId="3" applyNumberFormat="0" applyAlignment="0" applyProtection="0"/>
    <xf numFmtId="0" fontId="3" fillId="4" borderId="4" applyNumberFormat="0" applyFont="0" applyAlignment="0" applyProtection="0"/>
    <xf numFmtId="0" fontId="2" fillId="0" borderId="5" applyNumberFormat="0" applyFill="0" applyAlignment="0" applyProtection="0"/>
  </cellStyleXfs>
  <cellXfs count="26">
    <xf numFmtId="0" fontId="0" fillId="0" borderId="0" xfId="0"/>
    <xf numFmtId="14" fontId="0" fillId="0" borderId="0" xfId="0" applyNumberFormat="1"/>
    <xf numFmtId="0" fontId="5" fillId="2" borderId="2" xfId="4"/>
    <xf numFmtId="14" fontId="5" fillId="2" borderId="2" xfId="4" applyNumberFormat="1"/>
    <xf numFmtId="0" fontId="0" fillId="4" borderId="4" xfId="6" applyFont="1"/>
    <xf numFmtId="0" fontId="7" fillId="0" borderId="1" xfId="1" applyFont="1"/>
    <xf numFmtId="0" fontId="7" fillId="0" borderId="1" xfId="1" applyFont="1" applyAlignment="1">
      <alignment horizontal="right"/>
    </xf>
    <xf numFmtId="0" fontId="4" fillId="0" borderId="0" xfId="3"/>
    <xf numFmtId="3" fontId="8" fillId="3" borderId="3" xfId="5" applyNumberFormat="1" applyFont="1"/>
    <xf numFmtId="10" fontId="8" fillId="3" borderId="3" xfId="2" applyNumberFormat="1" applyFont="1" applyFill="1" applyBorder="1"/>
    <xf numFmtId="0" fontId="9" fillId="0" borderId="5" xfId="7" applyFont="1"/>
    <xf numFmtId="3" fontId="9" fillId="0" borderId="5" xfId="7" applyNumberFormat="1" applyFont="1"/>
    <xf numFmtId="10" fontId="9" fillId="0" borderId="5" xfId="2" applyNumberFormat="1" applyFont="1" applyBorder="1"/>
    <xf numFmtId="0" fontId="10" fillId="0" borderId="0" xfId="0" applyFont="1"/>
    <xf numFmtId="9" fontId="5" fillId="2" borderId="2" xfId="2" applyFont="1" applyFill="1" applyBorder="1"/>
    <xf numFmtId="1" fontId="10" fillId="0" borderId="0" xfId="0" applyNumberFormat="1" applyFont="1"/>
    <xf numFmtId="0" fontId="5" fillId="2" borderId="2" xfId="4" applyFont="1"/>
    <xf numFmtId="0" fontId="4" fillId="0" borderId="0" xfId="3" applyAlignment="1">
      <alignment horizontal="right"/>
    </xf>
    <xf numFmtId="0" fontId="6" fillId="5" borderId="3" xfId="5" applyFont="1" applyFill="1"/>
    <xf numFmtId="1" fontId="6" fillId="5" borderId="3" xfId="5" applyNumberFormat="1" applyFont="1" applyFill="1"/>
    <xf numFmtId="0" fontId="11" fillId="0" borderId="0" xfId="0" applyFont="1"/>
    <xf numFmtId="0" fontId="0" fillId="0" borderId="0" xfId="0" applyBorder="1"/>
    <xf numFmtId="1" fontId="0" fillId="0" borderId="0" xfId="0" applyNumberFormat="1"/>
    <xf numFmtId="0" fontId="12" fillId="0" borderId="0" xfId="4" applyFont="1" applyFill="1" applyBorder="1"/>
    <xf numFmtId="0" fontId="0" fillId="5" borderId="0" xfId="0" applyFill="1"/>
    <xf numFmtId="0" fontId="13" fillId="0" borderId="0" xfId="0" applyFont="1"/>
  </cellXfs>
  <cellStyles count="8">
    <cellStyle name="Inndata" xfId="4" builtinId="20"/>
    <cellStyle name="Merknad" xfId="6" builtinId="10"/>
    <cellStyle name="Normal" xfId="0" builtinId="0"/>
    <cellStyle name="Overskrift 1" xfId="1" builtinId="16"/>
    <cellStyle name="Overskrift 4" xfId="3" builtinId="19"/>
    <cellStyle name="Prosent" xfId="2" builtinId="5"/>
    <cellStyle name="Totalt" xfId="7" builtinId="25"/>
    <cellStyle name="Utdata" xfId="5" builtinId="21"/>
  </cellStyles>
  <dxfs count="1">
    <dxf>
      <font>
        <b/>
        <i/>
      </font>
      <fill>
        <patternFill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8953-809D-4D4C-87A8-B6FC1A50B3EB}">
  <dimension ref="A1:H15"/>
  <sheetViews>
    <sheetView tabSelected="1" workbookViewId="0">
      <selection activeCell="H4" sqref="H4"/>
    </sheetView>
  </sheetViews>
  <sheetFormatPr baseColWidth="10" defaultColWidth="9.1796875" defaultRowHeight="14.5" x14ac:dyDescent="0.35"/>
  <cols>
    <col min="1" max="1" width="14.7265625" bestFit="1" customWidth="1"/>
    <col min="6" max="6" width="14" bestFit="1" customWidth="1"/>
    <col min="7" max="7" width="9.54296875" bestFit="1" customWidth="1"/>
  </cols>
  <sheetData>
    <row r="1" spans="1:8" ht="16" thickBot="1" x14ac:dyDescent="0.4">
      <c r="A1" s="5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</row>
    <row r="2" spans="1:8" ht="16" thickTop="1" x14ac:dyDescent="0.35">
      <c r="A2" s="7" t="s">
        <v>42</v>
      </c>
      <c r="B2">
        <v>50300</v>
      </c>
      <c r="C2">
        <v>55200</v>
      </c>
      <c r="D2">
        <v>48000</v>
      </c>
      <c r="E2">
        <v>62400</v>
      </c>
      <c r="F2" s="8">
        <f>SUM(B2:E2)</f>
        <v>215900</v>
      </c>
      <c r="G2" s="9">
        <f t="shared" ref="G2:G8" si="0">F2/F$8</f>
        <v>0.1813980843555705</v>
      </c>
      <c r="H2" s="25" t="str">
        <f>IF(MAX($B2:$E2)=$G$12,"Størst salg: "&amp;A2," ")</f>
        <v xml:space="preserve"> </v>
      </c>
    </row>
    <row r="3" spans="1:8" ht="15.5" x14ac:dyDescent="0.35">
      <c r="A3" s="7" t="s">
        <v>43</v>
      </c>
      <c r="B3">
        <v>38000</v>
      </c>
      <c r="C3">
        <v>42200</v>
      </c>
      <c r="D3">
        <v>41000</v>
      </c>
      <c r="E3">
        <v>46900</v>
      </c>
      <c r="F3" s="8">
        <f t="shared" ref="F3:F7" si="1">SUM(B3:E3)</f>
        <v>168100</v>
      </c>
      <c r="G3" s="9">
        <f t="shared" si="0"/>
        <v>0.14123676692992773</v>
      </c>
      <c r="H3" s="25" t="str">
        <f t="shared" ref="H3:H7" si="2">IF(MAX($B3:$E3)=$G$12,"Størst salg: "&amp;A3," ")</f>
        <v xml:space="preserve"> </v>
      </c>
    </row>
    <row r="4" spans="1:8" ht="15.5" x14ac:dyDescent="0.35">
      <c r="A4" s="7" t="s">
        <v>44</v>
      </c>
      <c r="B4">
        <v>56500</v>
      </c>
      <c r="C4">
        <v>57000</v>
      </c>
      <c r="D4">
        <v>53400</v>
      </c>
      <c r="E4">
        <v>67600</v>
      </c>
      <c r="F4" s="8">
        <f t="shared" si="1"/>
        <v>234500</v>
      </c>
      <c r="G4" s="9">
        <f t="shared" si="0"/>
        <v>0.1970257099647118</v>
      </c>
      <c r="H4" s="25" t="str">
        <f t="shared" si="2"/>
        <v>Størst salg: HAUG, MARIT</v>
      </c>
    </row>
    <row r="5" spans="1:8" ht="15.5" x14ac:dyDescent="0.35">
      <c r="A5" s="7" t="s">
        <v>45</v>
      </c>
      <c r="B5">
        <v>40000</v>
      </c>
      <c r="C5">
        <v>43500</v>
      </c>
      <c r="D5">
        <v>41200</v>
      </c>
      <c r="E5">
        <v>47900</v>
      </c>
      <c r="F5" s="8">
        <f t="shared" si="1"/>
        <v>172600</v>
      </c>
      <c r="G5" s="9">
        <f t="shared" si="0"/>
        <v>0.14501764409342968</v>
      </c>
      <c r="H5" s="25" t="str">
        <f t="shared" si="2"/>
        <v xml:space="preserve"> </v>
      </c>
    </row>
    <row r="6" spans="1:8" ht="15.5" x14ac:dyDescent="0.35">
      <c r="A6" s="7" t="s">
        <v>46</v>
      </c>
      <c r="B6" s="21">
        <v>51000</v>
      </c>
      <c r="C6" s="21">
        <v>52100</v>
      </c>
      <c r="D6" s="21">
        <v>52000</v>
      </c>
      <c r="E6" s="21">
        <v>56700</v>
      </c>
      <c r="F6" s="8">
        <f t="shared" si="1"/>
        <v>211800</v>
      </c>
      <c r="G6" s="9">
        <f t="shared" si="0"/>
        <v>0.17795328516215761</v>
      </c>
      <c r="H6" s="25" t="str">
        <f t="shared" si="2"/>
        <v xml:space="preserve"> </v>
      </c>
    </row>
    <row r="7" spans="1:8" ht="15.5" x14ac:dyDescent="0.35">
      <c r="A7" s="7" t="s">
        <v>47</v>
      </c>
      <c r="B7" s="23">
        <v>45000</v>
      </c>
      <c r="C7" s="23">
        <v>46500</v>
      </c>
      <c r="D7" s="23">
        <v>46000</v>
      </c>
      <c r="E7" s="23">
        <v>49800</v>
      </c>
      <c r="F7" s="8">
        <f t="shared" si="1"/>
        <v>187300</v>
      </c>
      <c r="G7" s="9">
        <f t="shared" si="0"/>
        <v>0.15736850949420267</v>
      </c>
      <c r="H7" s="25" t="str">
        <f t="shared" si="2"/>
        <v xml:space="preserve"> </v>
      </c>
    </row>
    <row r="8" spans="1:8" ht="16" thickBot="1" x14ac:dyDescent="0.4">
      <c r="A8" s="10" t="s">
        <v>48</v>
      </c>
      <c r="B8" s="10">
        <f t="shared" ref="B8:F8" si="3">SUM(B2:B7)</f>
        <v>280800</v>
      </c>
      <c r="C8" s="10">
        <f t="shared" si="3"/>
        <v>296500</v>
      </c>
      <c r="D8" s="10">
        <f t="shared" si="3"/>
        <v>281600</v>
      </c>
      <c r="E8" s="10">
        <f t="shared" si="3"/>
        <v>331300</v>
      </c>
      <c r="F8" s="11">
        <f t="shared" si="3"/>
        <v>1190200</v>
      </c>
      <c r="G8" s="12">
        <f t="shared" si="0"/>
        <v>1</v>
      </c>
    </row>
    <row r="9" spans="1:8" ht="16" thickTop="1" x14ac:dyDescent="0.35">
      <c r="A9" s="13"/>
      <c r="B9" s="13"/>
      <c r="C9" s="13"/>
      <c r="D9" s="13"/>
      <c r="E9" s="13"/>
      <c r="F9" s="13"/>
      <c r="G9" s="13"/>
    </row>
    <row r="10" spans="1:8" x14ac:dyDescent="0.35">
      <c r="A10" s="7" t="s">
        <v>49</v>
      </c>
      <c r="B10" s="14">
        <v>0.3</v>
      </c>
      <c r="C10" s="14">
        <v>0.35</v>
      </c>
      <c r="D10" s="14">
        <v>0.25</v>
      </c>
      <c r="E10" s="14">
        <v>0.1</v>
      </c>
      <c r="F10" s="14">
        <f>B10+C10+D10+E10</f>
        <v>0.99999999999999989</v>
      </c>
      <c r="G10" s="14"/>
    </row>
    <row r="11" spans="1:8" ht="15.5" x14ac:dyDescent="0.35">
      <c r="A11" s="13"/>
      <c r="B11" s="13"/>
      <c r="C11" s="13"/>
      <c r="D11" s="13"/>
      <c r="E11" s="13"/>
      <c r="F11" s="13"/>
      <c r="G11" s="13"/>
    </row>
    <row r="12" spans="1:8" ht="15.5" x14ac:dyDescent="0.35">
      <c r="A12" s="7" t="s">
        <v>50</v>
      </c>
      <c r="B12" s="18">
        <f>COUNTA(A2:A7)</f>
        <v>6</v>
      </c>
      <c r="C12" s="13"/>
      <c r="D12" s="13"/>
      <c r="E12" s="15"/>
      <c r="F12" s="17" t="s">
        <v>51</v>
      </c>
      <c r="G12" s="18">
        <f>MAX($B$2:$E$7)</f>
        <v>67600</v>
      </c>
      <c r="H12" s="20"/>
    </row>
    <row r="13" spans="1:8" ht="15.5" x14ac:dyDescent="0.35">
      <c r="A13" s="7" t="s">
        <v>52</v>
      </c>
      <c r="B13" s="16">
        <v>4200</v>
      </c>
      <c r="C13" s="13"/>
      <c r="D13" s="13"/>
      <c r="E13" s="15"/>
      <c r="F13" s="17" t="s">
        <v>53</v>
      </c>
      <c r="G13" s="18">
        <f>MIN(B2:E7)</f>
        <v>38000</v>
      </c>
    </row>
    <row r="14" spans="1:8" ht="15.5" x14ac:dyDescent="0.35">
      <c r="A14" s="7" t="s">
        <v>54</v>
      </c>
      <c r="B14" s="14">
        <v>0.01</v>
      </c>
      <c r="C14" s="13"/>
      <c r="D14" s="13"/>
      <c r="E14" s="15"/>
      <c r="F14" s="17" t="s">
        <v>55</v>
      </c>
      <c r="G14" s="18">
        <f>COUNT(B2:E7)</f>
        <v>24</v>
      </c>
    </row>
    <row r="15" spans="1:8" ht="15.5" x14ac:dyDescent="0.35">
      <c r="A15" s="7" t="s">
        <v>56</v>
      </c>
      <c r="B15" s="18">
        <f>IF(F8&gt;B13,F8*B14,0)</f>
        <v>11902</v>
      </c>
      <c r="C15" s="13"/>
      <c r="D15" s="13"/>
      <c r="E15" s="15"/>
      <c r="F15" s="17" t="s">
        <v>57</v>
      </c>
      <c r="G15" s="19">
        <f>AVERAGE(B2:E7)</f>
        <v>49591.666666666664</v>
      </c>
    </row>
  </sheetData>
  <conditionalFormatting sqref="B2:E7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C900-41E1-4845-AE33-E6B6C1F53C79}">
  <dimension ref="A1:L37"/>
  <sheetViews>
    <sheetView workbookViewId="0">
      <selection activeCell="I1" sqref="I1"/>
    </sheetView>
  </sheetViews>
  <sheetFormatPr baseColWidth="10" defaultColWidth="9.1796875" defaultRowHeight="14.5" x14ac:dyDescent="0.35"/>
  <cols>
    <col min="1" max="1" width="10.1796875" bestFit="1" customWidth="1"/>
    <col min="2" max="2" width="21.7265625" bestFit="1" customWidth="1"/>
    <col min="3" max="3" width="10.453125" bestFit="1" customWidth="1"/>
    <col min="4" max="4" width="10.453125" customWidth="1"/>
    <col min="5" max="5" width="10.1796875" style="22" bestFit="1" customWidth="1"/>
    <col min="7" max="7" width="18.453125" bestFit="1" customWidth="1"/>
    <col min="8" max="8" width="14.1796875" bestFit="1" customWidth="1"/>
    <col min="9" max="9" width="22.1796875" customWidth="1"/>
    <col min="10" max="10" width="10.1796875" bestFit="1" customWidth="1"/>
    <col min="12" max="12" width="10.1796875" bestFit="1" customWidth="1"/>
  </cols>
  <sheetData>
    <row r="1" spans="1:12" x14ac:dyDescent="0.35">
      <c r="A1" s="1">
        <v>30784</v>
      </c>
      <c r="B1" t="s">
        <v>31</v>
      </c>
      <c r="C1" t="str">
        <f>MID(B1,1,FIND(",",B1,1)-1)</f>
        <v>Bakke Svendsen</v>
      </c>
      <c r="D1" t="str">
        <f>MID(B1,(FIND(",",B1,1)+1),LEN(B1)-LEN(C1))</f>
        <v xml:space="preserve"> Turid </v>
      </c>
      <c r="E1" s="22">
        <f ca="1">YEAR(TODAY())-YEAR(A1)</f>
        <v>38</v>
      </c>
      <c r="G1" s="2" t="s">
        <v>34</v>
      </c>
      <c r="H1" s="3">
        <v>27707</v>
      </c>
      <c r="I1" s="4" t="str">
        <f>VLOOKUP(H1,$A$1:$E$36,2,FALSE)</f>
        <v xml:space="preserve">Nielsen, Lotte </v>
      </c>
      <c r="J1" s="4">
        <f ca="1">(YEAR(TODAY())-YEAR($H$1))</f>
        <v>47</v>
      </c>
      <c r="L1" s="1"/>
    </row>
    <row r="2" spans="1:12" x14ac:dyDescent="0.35">
      <c r="A2" s="1">
        <v>30784</v>
      </c>
      <c r="B2" t="s">
        <v>4</v>
      </c>
      <c r="C2" t="str">
        <f t="shared" ref="C2:C36" si="0">MID(B2,1,FIND(",",B2,1)-1)</f>
        <v>Birkeland</v>
      </c>
      <c r="D2" t="str">
        <f t="shared" ref="D2:D36" si="1">MID(B2,(FIND(",",B2,1)+1),LEN(B2)-LEN(C2))</f>
        <v xml:space="preserve"> Bae </v>
      </c>
      <c r="E2" s="22">
        <f t="shared" ref="E2:E36" ca="1" si="2">YEAR(TODAY())-YEAR(A2)</f>
        <v>38</v>
      </c>
      <c r="L2" s="1"/>
    </row>
    <row r="3" spans="1:12" x14ac:dyDescent="0.35">
      <c r="A3" s="1">
        <v>31384</v>
      </c>
      <c r="B3" t="s">
        <v>7</v>
      </c>
      <c r="C3" t="str">
        <f t="shared" si="0"/>
        <v>Bjerke</v>
      </c>
      <c r="D3" t="str">
        <f t="shared" si="1"/>
        <v xml:space="preserve"> Berit </v>
      </c>
      <c r="E3" s="22">
        <f t="shared" ca="1" si="2"/>
        <v>37</v>
      </c>
      <c r="I3" s="24" t="s">
        <v>60</v>
      </c>
      <c r="J3" s="24">
        <f ca="1">IF(YEARFRAC(DATE(YEAR(TODAY()),1,1),TODAY(),1)&lt;YEARFRAC(DATE(YEAR($H$1),1,1),$H$1,1),YEAR(TODAY())-YEAR($H$1)-1,YEAR(TODAY())-YEAR($H$1))</f>
        <v>46</v>
      </c>
      <c r="K3" t="s">
        <v>61</v>
      </c>
    </row>
    <row r="4" spans="1:12" x14ac:dyDescent="0.35">
      <c r="A4" s="1">
        <v>32242</v>
      </c>
      <c r="B4" t="s">
        <v>11</v>
      </c>
      <c r="C4" t="str">
        <f t="shared" si="0"/>
        <v>Dahl</v>
      </c>
      <c r="D4" t="str">
        <f t="shared" si="1"/>
        <v xml:space="preserve"> Erik </v>
      </c>
      <c r="E4" s="22">
        <f t="shared" ca="1" si="2"/>
        <v>34</v>
      </c>
    </row>
    <row r="5" spans="1:12" x14ac:dyDescent="0.35">
      <c r="A5" s="1">
        <v>31108</v>
      </c>
      <c r="B5" t="s">
        <v>59</v>
      </c>
      <c r="C5" t="str">
        <f t="shared" si="0"/>
        <v>Dahl</v>
      </c>
      <c r="D5" t="str">
        <f t="shared" si="1"/>
        <v xml:space="preserve"> Sina M.</v>
      </c>
      <c r="E5" s="22">
        <f t="shared" ca="1" si="2"/>
        <v>37</v>
      </c>
    </row>
    <row r="6" spans="1:12" x14ac:dyDescent="0.35">
      <c r="A6" s="1">
        <v>31543</v>
      </c>
      <c r="B6" t="s">
        <v>28</v>
      </c>
      <c r="C6" t="str">
        <f t="shared" si="0"/>
        <v>Dahl</v>
      </c>
      <c r="D6" t="str">
        <f t="shared" si="1"/>
        <v xml:space="preserve"> Torkjel </v>
      </c>
      <c r="E6" s="22">
        <f t="shared" ca="1" si="2"/>
        <v>36</v>
      </c>
    </row>
    <row r="7" spans="1:12" x14ac:dyDescent="0.35">
      <c r="A7" s="1">
        <v>31757</v>
      </c>
      <c r="B7" t="s">
        <v>15</v>
      </c>
      <c r="C7" t="str">
        <f t="shared" si="0"/>
        <v>Ellefsen</v>
      </c>
      <c r="D7" t="str">
        <f t="shared" si="1"/>
        <v xml:space="preserve"> Johnny </v>
      </c>
      <c r="E7" s="22">
        <f t="shared" ca="1" si="2"/>
        <v>36</v>
      </c>
    </row>
    <row r="8" spans="1:12" x14ac:dyDescent="0.35">
      <c r="A8" s="1">
        <v>34888</v>
      </c>
      <c r="B8" t="s">
        <v>3</v>
      </c>
      <c r="C8" t="str">
        <f t="shared" si="0"/>
        <v>Elvebakk</v>
      </c>
      <c r="D8" t="str">
        <f t="shared" si="1"/>
        <v xml:space="preserve"> Astri </v>
      </c>
      <c r="E8" s="22">
        <f t="shared" ca="1" si="2"/>
        <v>27</v>
      </c>
    </row>
    <row r="9" spans="1:12" x14ac:dyDescent="0.35">
      <c r="A9" s="1">
        <v>31201</v>
      </c>
      <c r="B9" t="s">
        <v>8</v>
      </c>
      <c r="C9" t="str">
        <f t="shared" si="0"/>
        <v>Engevik</v>
      </c>
      <c r="D9" t="str">
        <f t="shared" si="1"/>
        <v xml:space="preserve"> Dag </v>
      </c>
      <c r="E9" s="22">
        <f t="shared" ca="1" si="2"/>
        <v>37</v>
      </c>
    </row>
    <row r="10" spans="1:12" x14ac:dyDescent="0.35">
      <c r="A10" s="1">
        <v>32697</v>
      </c>
      <c r="B10" t="s">
        <v>16</v>
      </c>
      <c r="C10" t="str">
        <f t="shared" si="0"/>
        <v>Eriksen</v>
      </c>
      <c r="D10" t="str">
        <f t="shared" si="1"/>
        <v xml:space="preserve"> Kristin </v>
      </c>
      <c r="E10" s="22">
        <f t="shared" ca="1" si="2"/>
        <v>33</v>
      </c>
    </row>
    <row r="11" spans="1:12" x14ac:dyDescent="0.35">
      <c r="A11" s="1">
        <v>31048</v>
      </c>
      <c r="B11" t="s">
        <v>12</v>
      </c>
      <c r="C11" t="str">
        <f t="shared" si="0"/>
        <v>F Coldevin</v>
      </c>
      <c r="D11" t="str">
        <f t="shared" si="1"/>
        <v xml:space="preserve"> Fred </v>
      </c>
      <c r="E11" s="22">
        <f t="shared" ca="1" si="2"/>
        <v>37</v>
      </c>
    </row>
    <row r="12" spans="1:12" x14ac:dyDescent="0.35">
      <c r="A12" s="1">
        <v>31757</v>
      </c>
      <c r="B12" t="s">
        <v>33</v>
      </c>
      <c r="C12" t="str">
        <f t="shared" si="0"/>
        <v>Fjeldtun</v>
      </c>
      <c r="D12" t="str">
        <f t="shared" si="1"/>
        <v xml:space="preserve"> Wictor </v>
      </c>
      <c r="E12" s="22">
        <f t="shared" ca="1" si="2"/>
        <v>36</v>
      </c>
    </row>
    <row r="13" spans="1:12" x14ac:dyDescent="0.35">
      <c r="A13" s="1">
        <v>30784</v>
      </c>
      <c r="B13" t="s">
        <v>18</v>
      </c>
      <c r="C13" t="str">
        <f t="shared" si="0"/>
        <v>Frogner</v>
      </c>
      <c r="D13" t="str">
        <f t="shared" si="1"/>
        <v xml:space="preserve"> Magnus </v>
      </c>
      <c r="E13" s="22">
        <f t="shared" ca="1" si="2"/>
        <v>38</v>
      </c>
    </row>
    <row r="14" spans="1:12" x14ac:dyDescent="0.35">
      <c r="A14" s="1">
        <v>30168</v>
      </c>
      <c r="B14" t="s">
        <v>23</v>
      </c>
      <c r="C14" t="str">
        <f t="shared" si="0"/>
        <v>Gohne</v>
      </c>
      <c r="D14" t="str">
        <f t="shared" si="1"/>
        <v xml:space="preserve"> Susan </v>
      </c>
      <c r="E14" s="22">
        <f t="shared" ca="1" si="2"/>
        <v>40</v>
      </c>
    </row>
    <row r="15" spans="1:12" x14ac:dyDescent="0.35">
      <c r="A15" s="1">
        <v>30139</v>
      </c>
      <c r="B15" t="s">
        <v>14</v>
      </c>
      <c r="C15" t="str">
        <f t="shared" si="0"/>
        <v>Huse</v>
      </c>
      <c r="D15" t="str">
        <f t="shared" si="1"/>
        <v xml:space="preserve"> Hermine </v>
      </c>
      <c r="E15" s="22">
        <f t="shared" ca="1" si="2"/>
        <v>40</v>
      </c>
    </row>
    <row r="16" spans="1:12" x14ac:dyDescent="0.35">
      <c r="A16" s="1">
        <v>29771</v>
      </c>
      <c r="B16" t="s">
        <v>6</v>
      </c>
      <c r="C16" t="str">
        <f t="shared" si="0"/>
        <v>Hvidtsten</v>
      </c>
      <c r="D16" t="str">
        <f t="shared" si="1"/>
        <v xml:space="preserve"> Bente </v>
      </c>
      <c r="E16" s="22">
        <f t="shared" ca="1" si="2"/>
        <v>41</v>
      </c>
    </row>
    <row r="17" spans="1:5" x14ac:dyDescent="0.35">
      <c r="A17" s="1">
        <v>32599</v>
      </c>
      <c r="B17" t="s">
        <v>13</v>
      </c>
      <c r="C17" t="str">
        <f t="shared" si="0"/>
        <v>Hvoslef</v>
      </c>
      <c r="D17" t="str">
        <f t="shared" si="1"/>
        <v xml:space="preserve"> Gerhard </v>
      </c>
      <c r="E17" s="22">
        <f t="shared" ca="1" si="2"/>
        <v>33</v>
      </c>
    </row>
    <row r="18" spans="1:5" x14ac:dyDescent="0.35">
      <c r="A18" s="1">
        <v>27945</v>
      </c>
      <c r="B18" t="s">
        <v>20</v>
      </c>
      <c r="C18" t="str">
        <f t="shared" si="0"/>
        <v>Høynes</v>
      </c>
      <c r="D18" t="str">
        <f t="shared" si="1"/>
        <v xml:space="preserve"> Sigurd </v>
      </c>
      <c r="E18" s="22">
        <f t="shared" ca="1" si="2"/>
        <v>46</v>
      </c>
    </row>
    <row r="19" spans="1:5" x14ac:dyDescent="0.35">
      <c r="A19" s="1">
        <v>31786</v>
      </c>
      <c r="B19" t="s">
        <v>30</v>
      </c>
      <c r="C19" t="str">
        <f t="shared" si="0"/>
        <v>Indrestad</v>
      </c>
      <c r="D19" t="str">
        <f t="shared" si="1"/>
        <v xml:space="preserve"> Trude </v>
      </c>
      <c r="E19" s="22">
        <f t="shared" ca="1" si="2"/>
        <v>35</v>
      </c>
    </row>
    <row r="20" spans="1:5" x14ac:dyDescent="0.35">
      <c r="A20" s="1">
        <v>30838</v>
      </c>
      <c r="B20" t="s">
        <v>10</v>
      </c>
      <c r="C20" t="str">
        <f t="shared" si="0"/>
        <v>Jomark</v>
      </c>
      <c r="D20" t="str">
        <f t="shared" si="1"/>
        <v xml:space="preserve"> Egil </v>
      </c>
      <c r="E20" s="22">
        <f t="shared" ca="1" si="2"/>
        <v>38</v>
      </c>
    </row>
    <row r="21" spans="1:5" x14ac:dyDescent="0.35">
      <c r="A21" s="1">
        <v>30688</v>
      </c>
      <c r="B21" t="s">
        <v>1</v>
      </c>
      <c r="C21" t="str">
        <f t="shared" si="0"/>
        <v>Lafjell</v>
      </c>
      <c r="D21" t="str">
        <f t="shared" si="1"/>
        <v xml:space="preserve"> Anne-Lise </v>
      </c>
      <c r="E21" s="22">
        <f t="shared" ca="1" si="2"/>
        <v>38</v>
      </c>
    </row>
    <row r="22" spans="1:5" x14ac:dyDescent="0.35">
      <c r="A22" s="1">
        <v>32306</v>
      </c>
      <c r="B22" t="s">
        <v>19</v>
      </c>
      <c r="C22" t="str">
        <f t="shared" si="0"/>
        <v>Løkhaug</v>
      </c>
      <c r="D22" t="str">
        <f t="shared" si="1"/>
        <v xml:space="preserve"> Sara </v>
      </c>
      <c r="E22" s="22">
        <f t="shared" ca="1" si="2"/>
        <v>34</v>
      </c>
    </row>
    <row r="23" spans="1:5" x14ac:dyDescent="0.35">
      <c r="A23" s="1">
        <v>31048</v>
      </c>
      <c r="B23" t="s">
        <v>25</v>
      </c>
      <c r="C23" t="str">
        <f t="shared" si="0"/>
        <v>Løkka</v>
      </c>
      <c r="D23" t="str">
        <f t="shared" si="1"/>
        <v xml:space="preserve"> Tommy </v>
      </c>
      <c r="E23" s="22">
        <f t="shared" ca="1" si="2"/>
        <v>37</v>
      </c>
    </row>
    <row r="24" spans="1:5" x14ac:dyDescent="0.35">
      <c r="A24" s="1">
        <v>25603</v>
      </c>
      <c r="B24" t="s">
        <v>22</v>
      </c>
      <c r="C24" t="str">
        <f t="shared" si="0"/>
        <v>Martinsen</v>
      </c>
      <c r="D24" t="str">
        <f t="shared" si="1"/>
        <v xml:space="preserve"> Stella </v>
      </c>
      <c r="E24" s="22">
        <f t="shared" ca="1" si="2"/>
        <v>52</v>
      </c>
    </row>
    <row r="25" spans="1:5" x14ac:dyDescent="0.35">
      <c r="A25" s="1">
        <v>31543</v>
      </c>
      <c r="B25" t="s">
        <v>2</v>
      </c>
      <c r="C25" t="str">
        <f t="shared" si="0"/>
        <v>McBrenna</v>
      </c>
      <c r="D25" t="str">
        <f t="shared" si="1"/>
        <v xml:space="preserve"> Antony </v>
      </c>
      <c r="E25" s="22">
        <f t="shared" ca="1" si="2"/>
        <v>36</v>
      </c>
    </row>
    <row r="26" spans="1:5" x14ac:dyDescent="0.35">
      <c r="A26" s="1">
        <v>31781</v>
      </c>
      <c r="B26" t="s">
        <v>9</v>
      </c>
      <c r="C26" t="str">
        <f t="shared" si="0"/>
        <v>Midtsjø</v>
      </c>
      <c r="D26" t="str">
        <f t="shared" si="1"/>
        <v xml:space="preserve"> Dag </v>
      </c>
      <c r="E26" s="22">
        <f t="shared" ca="1" si="2"/>
        <v>35</v>
      </c>
    </row>
    <row r="27" spans="1:5" x14ac:dyDescent="0.35">
      <c r="A27" s="1">
        <v>32245</v>
      </c>
      <c r="B27" t="s">
        <v>5</v>
      </c>
      <c r="C27" t="str">
        <f t="shared" si="0"/>
        <v>Moe</v>
      </c>
      <c r="D27" t="str">
        <f t="shared" si="1"/>
        <v xml:space="preserve"> Benedicte </v>
      </c>
      <c r="E27" s="22">
        <f t="shared" ca="1" si="2"/>
        <v>34</v>
      </c>
    </row>
    <row r="28" spans="1:5" x14ac:dyDescent="0.35">
      <c r="A28" s="1">
        <v>31201</v>
      </c>
      <c r="B28" t="s">
        <v>21</v>
      </c>
      <c r="C28" t="str">
        <f t="shared" si="0"/>
        <v>Moe</v>
      </c>
      <c r="D28" t="str">
        <f t="shared" si="1"/>
        <v xml:space="preserve"> Sissel </v>
      </c>
      <c r="E28" s="22">
        <f t="shared" ca="1" si="2"/>
        <v>37</v>
      </c>
    </row>
    <row r="29" spans="1:5" x14ac:dyDescent="0.35">
      <c r="A29" s="1">
        <v>27707</v>
      </c>
      <c r="B29" t="s">
        <v>17</v>
      </c>
      <c r="C29" t="str">
        <f t="shared" si="0"/>
        <v>Nielsen</v>
      </c>
      <c r="D29" t="str">
        <f t="shared" si="1"/>
        <v xml:space="preserve"> Lotte </v>
      </c>
      <c r="E29" s="22">
        <f t="shared" ca="1" si="2"/>
        <v>47</v>
      </c>
    </row>
    <row r="30" spans="1:5" x14ac:dyDescent="0.35">
      <c r="A30" s="1">
        <v>32264</v>
      </c>
      <c r="B30" t="s">
        <v>0</v>
      </c>
      <c r="C30" t="str">
        <f t="shared" si="0"/>
        <v>Nordseth</v>
      </c>
      <c r="D30" t="str">
        <f t="shared" si="1"/>
        <v xml:space="preserve"> Alexander </v>
      </c>
      <c r="E30" s="22">
        <f t="shared" ca="1" si="2"/>
        <v>34</v>
      </c>
    </row>
    <row r="31" spans="1:5" x14ac:dyDescent="0.35">
      <c r="A31" s="1">
        <v>32264</v>
      </c>
      <c r="B31" t="s">
        <v>26</v>
      </c>
      <c r="C31" t="str">
        <f t="shared" si="0"/>
        <v>Olava Heia</v>
      </c>
      <c r="D31" t="str">
        <f t="shared" si="1"/>
        <v xml:space="preserve"> Tone </v>
      </c>
      <c r="E31" s="22">
        <f t="shared" ca="1" si="2"/>
        <v>34</v>
      </c>
    </row>
    <row r="32" spans="1:5" x14ac:dyDescent="0.35">
      <c r="A32" s="1">
        <v>32697</v>
      </c>
      <c r="B32" t="s">
        <v>29</v>
      </c>
      <c r="C32" t="str">
        <f t="shared" si="0"/>
        <v>Strande</v>
      </c>
      <c r="D32" t="str">
        <f t="shared" si="1"/>
        <v xml:space="preserve"> Torstein </v>
      </c>
      <c r="E32" s="22">
        <f t="shared" ca="1" si="2"/>
        <v>33</v>
      </c>
    </row>
    <row r="33" spans="1:5" x14ac:dyDescent="0.35">
      <c r="A33" s="1">
        <v>32425</v>
      </c>
      <c r="B33" t="s">
        <v>24</v>
      </c>
      <c r="C33" t="str">
        <f t="shared" si="0"/>
        <v>Strømseth</v>
      </c>
      <c r="D33" t="str">
        <f t="shared" si="1"/>
        <v xml:space="preserve"> Tom </v>
      </c>
      <c r="E33" s="22">
        <f t="shared" ca="1" si="2"/>
        <v>34</v>
      </c>
    </row>
    <row r="34" spans="1:5" x14ac:dyDescent="0.35">
      <c r="A34" s="1">
        <v>30139</v>
      </c>
      <c r="B34" t="s">
        <v>32</v>
      </c>
      <c r="C34" t="str">
        <f t="shared" si="0"/>
        <v>Svendsen</v>
      </c>
      <c r="D34" t="str">
        <f t="shared" si="1"/>
        <v xml:space="preserve"> Ulla </v>
      </c>
      <c r="E34" s="22">
        <f t="shared" ca="1" si="2"/>
        <v>40</v>
      </c>
    </row>
    <row r="35" spans="1:5" x14ac:dyDescent="0.35">
      <c r="A35" s="1">
        <v>27486</v>
      </c>
      <c r="B35" t="s">
        <v>58</v>
      </c>
      <c r="C35" t="str">
        <f t="shared" si="0"/>
        <v>Tuven</v>
      </c>
      <c r="D35" t="str">
        <f t="shared" si="1"/>
        <v xml:space="preserve"> Birte Eline</v>
      </c>
      <c r="E35" s="22">
        <f t="shared" ca="1" si="2"/>
        <v>47</v>
      </c>
    </row>
    <row r="36" spans="1:5" x14ac:dyDescent="0.35">
      <c r="A36" s="1">
        <v>28952</v>
      </c>
      <c r="B36" t="s">
        <v>27</v>
      </c>
      <c r="C36" t="str">
        <f t="shared" si="0"/>
        <v>Wilkens</v>
      </c>
      <c r="D36" t="str">
        <f t="shared" si="1"/>
        <v xml:space="preserve"> Tony </v>
      </c>
      <c r="E36" s="22">
        <f t="shared" ca="1" si="2"/>
        <v>43</v>
      </c>
    </row>
    <row r="37" spans="1:5" x14ac:dyDescent="0.35">
      <c r="A37" s="1"/>
    </row>
  </sheetData>
  <sortState xmlns:xlrd2="http://schemas.microsoft.com/office/spreadsheetml/2017/richdata2" ref="A1:E44">
    <sortCondition ref="B3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Formler_1_Fasit</vt:lpstr>
      <vt:lpstr>Formler_2_Fasit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kurs NITO del 3</dc:title>
  <dc:creator>Andreassen, Ove</dc:creator>
  <cp:keywords>NITO</cp:keywords>
  <cp:lastModifiedBy>Morten Bergfall</cp:lastModifiedBy>
  <dcterms:created xsi:type="dcterms:W3CDTF">2018-07-06T09:58:58Z</dcterms:created>
  <dcterms:modified xsi:type="dcterms:W3CDTF">2022-09-07T13:00:41Z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dff0f-8f2b-4675-8791-acbc2e5505d9_Enabled">
    <vt:lpwstr>True</vt:lpwstr>
  </property>
  <property fmtid="{D5CDD505-2E9C-101B-9397-08002B2CF9AE}" pid="3" name="MSIP_Label_ce5dff0f-8f2b-4675-8791-acbc2e5505d9_SiteId">
    <vt:lpwstr>7e1792ae-4f1a-4ff7-b80b-57b69beb7168</vt:lpwstr>
  </property>
  <property fmtid="{D5CDD505-2E9C-101B-9397-08002B2CF9AE}" pid="4" name="MSIP_Label_ce5dff0f-8f2b-4675-8791-acbc2e5505d9_Owner">
    <vt:lpwstr>Ove.Andreassen@centric.eu</vt:lpwstr>
  </property>
  <property fmtid="{D5CDD505-2E9C-101B-9397-08002B2CF9AE}" pid="5" name="MSIP_Label_ce5dff0f-8f2b-4675-8791-acbc2e5505d9_SetDate">
    <vt:lpwstr>2018-10-10T12:29:05.9663849Z</vt:lpwstr>
  </property>
  <property fmtid="{D5CDD505-2E9C-101B-9397-08002B2CF9AE}" pid="6" name="MSIP_Label_ce5dff0f-8f2b-4675-8791-acbc2e5505d9_Name">
    <vt:lpwstr>Public (V1)</vt:lpwstr>
  </property>
  <property fmtid="{D5CDD505-2E9C-101B-9397-08002B2CF9AE}" pid="7" name="MSIP_Label_ce5dff0f-8f2b-4675-8791-acbc2e5505d9_Application">
    <vt:lpwstr>Microsoft Azure Information Protection</vt:lpwstr>
  </property>
  <property fmtid="{D5CDD505-2E9C-101B-9397-08002B2CF9AE}" pid="8" name="MSIP_Label_ce5dff0f-8f2b-4675-8791-acbc2e5505d9_Extended_MSFT_Method">
    <vt:lpwstr>Manual</vt:lpwstr>
  </property>
  <property fmtid="{D5CDD505-2E9C-101B-9397-08002B2CF9AE}" pid="9" name="Sensitivity">
    <vt:lpwstr>Public (V1)</vt:lpwstr>
  </property>
</Properties>
</file>