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acitua\Desktop\Scripts de Python\Reportes generados\"/>
    </mc:Choice>
  </mc:AlternateContent>
  <bookViews>
    <workbookView xWindow="0" yWindow="0" windowWidth="20490" windowHeight="7500" activeTab="2"/>
  </bookViews>
  <sheets>
    <sheet name="Sheet1" sheetId="1" r:id="rId1"/>
    <sheet name="Sheet1 (2)" sheetId="2" r:id="rId2"/>
    <sheet name="Agosto" sheetId="4" r:id="rId3"/>
    <sheet name="Julio" sheetId="5" r:id="rId4"/>
    <sheet name="Hoja5" sheetId="6" r:id="rId5"/>
  </sheets>
  <definedNames>
    <definedName name="_xlnm._FilterDatabase" localSheetId="2" hidden="1">Agosto!$A$1:$T$281</definedName>
    <definedName name="_xlnm._FilterDatabase" localSheetId="3" hidden="1">Julio!$A$3:$T$280</definedName>
    <definedName name="_xlnm._FilterDatabase" localSheetId="0" hidden="1">Sheet1!$A$1:$M$284</definedName>
    <definedName name="_xlnm._FilterDatabase" localSheetId="1" hidden="1">'Sheet1 (2)'!$A$1:$N$284</definedName>
  </definedNames>
  <calcPr calcId="162913"/>
  <fileRecoveryPr repairLoad="1"/>
</workbook>
</file>

<file path=xl/calcChain.xml><?xml version="1.0" encoding="utf-8"?>
<calcChain xmlns="http://schemas.openxmlformats.org/spreadsheetml/2006/main">
  <c r="F106" i="4" l="1"/>
  <c r="F27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F2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T14" i="5"/>
  <c r="T17" i="5"/>
  <c r="T22" i="5"/>
  <c r="T24" i="5"/>
  <c r="T36" i="5"/>
  <c r="T37" i="5"/>
  <c r="T38" i="5"/>
  <c r="T39" i="5"/>
  <c r="T48" i="5"/>
  <c r="T49" i="5"/>
  <c r="T50" i="5"/>
  <c r="T53" i="5"/>
  <c r="T55" i="5"/>
  <c r="T56" i="5"/>
  <c r="T57" i="5"/>
  <c r="T63" i="5"/>
  <c r="T71" i="5"/>
  <c r="T76" i="5"/>
  <c r="T86" i="5"/>
  <c r="T95" i="5"/>
  <c r="T96" i="5"/>
  <c r="T102" i="5"/>
  <c r="T104" i="5"/>
  <c r="T109" i="5"/>
  <c r="T116" i="5"/>
  <c r="T118" i="5"/>
  <c r="T122" i="5"/>
  <c r="T123" i="5"/>
  <c r="T127" i="5"/>
  <c r="T131" i="5"/>
  <c r="T135" i="5"/>
  <c r="T138" i="5"/>
  <c r="T142" i="5"/>
  <c r="T146" i="5"/>
  <c r="T148" i="5"/>
  <c r="T160" i="5"/>
  <c r="T172" i="5"/>
  <c r="T173" i="5"/>
  <c r="T176" i="5"/>
  <c r="T177" i="5"/>
  <c r="T185" i="5"/>
  <c r="T186" i="5"/>
  <c r="T187" i="5"/>
  <c r="T191" i="5"/>
  <c r="T192" i="5"/>
  <c r="T194" i="5"/>
  <c r="T196" i="5"/>
  <c r="T202" i="5"/>
  <c r="T205" i="5"/>
  <c r="T208" i="5"/>
  <c r="T210" i="5"/>
  <c r="T211" i="5"/>
  <c r="T212" i="5"/>
  <c r="T216" i="5"/>
  <c r="T217" i="5"/>
  <c r="T219" i="5"/>
  <c r="T221" i="5"/>
  <c r="T224" i="5"/>
  <c r="T226" i="5"/>
  <c r="T229" i="5"/>
  <c r="T231" i="5"/>
  <c r="T232" i="5"/>
  <c r="T234" i="5"/>
  <c r="T237" i="5"/>
  <c r="T238" i="5"/>
  <c r="T242" i="5"/>
  <c r="T243" i="5"/>
  <c r="T244" i="5"/>
  <c r="T251" i="5"/>
  <c r="T253" i="5"/>
  <c r="T254" i="5"/>
  <c r="T255" i="5"/>
  <c r="T256" i="5"/>
  <c r="T257" i="5"/>
  <c r="T258" i="5"/>
  <c r="T261" i="5"/>
  <c r="T262" i="5"/>
  <c r="T263" i="5"/>
  <c r="T267" i="5"/>
  <c r="T268" i="5"/>
  <c r="T271" i="5"/>
  <c r="T273" i="5"/>
  <c r="T278" i="5"/>
  <c r="S48" i="4" l="1"/>
  <c r="S49" i="4"/>
  <c r="S50" i="4"/>
  <c r="S51" i="4"/>
  <c r="S52" i="4"/>
  <c r="S53" i="4"/>
  <c r="S54" i="4"/>
  <c r="S2" i="4"/>
  <c r="S3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19" i="4"/>
  <c r="S78" i="4"/>
  <c r="S79" i="4"/>
  <c r="S80" i="4"/>
  <c r="S81" i="4"/>
  <c r="S82" i="4"/>
  <c r="S83" i="4"/>
  <c r="S4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20" i="4"/>
  <c r="S97" i="4"/>
  <c r="S21" i="4"/>
  <c r="S5" i="4"/>
  <c r="S98" i="4"/>
  <c r="S22" i="4"/>
  <c r="S99" i="4"/>
  <c r="S100" i="4"/>
  <c r="S23" i="4"/>
  <c r="S101" i="4"/>
  <c r="S102" i="4"/>
  <c r="S103" i="4"/>
  <c r="S104" i="4"/>
  <c r="S105" i="4"/>
  <c r="S106" i="4"/>
  <c r="S107" i="4"/>
  <c r="S108" i="4"/>
  <c r="S109" i="4"/>
  <c r="S110" i="4"/>
  <c r="S6" i="4"/>
  <c r="S111" i="4"/>
  <c r="S112" i="4"/>
  <c r="S24" i="4"/>
  <c r="S113" i="4"/>
  <c r="S25" i="4"/>
  <c r="S114" i="4"/>
  <c r="S7" i="4"/>
  <c r="S115" i="4"/>
  <c r="S8" i="4"/>
  <c r="S9" i="4"/>
  <c r="S116" i="4"/>
  <c r="S117" i="4"/>
  <c r="S118" i="4"/>
  <c r="S27" i="4"/>
  <c r="S119" i="4"/>
  <c r="S120" i="4"/>
  <c r="S121" i="4"/>
  <c r="S122" i="4"/>
  <c r="S123" i="4"/>
  <c r="S124" i="4"/>
  <c r="S125" i="4"/>
  <c r="S126" i="4"/>
  <c r="S127" i="4"/>
  <c r="S28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29" i="4"/>
  <c r="S143" i="4"/>
  <c r="S144" i="4"/>
  <c r="S145" i="4"/>
  <c r="S146" i="4"/>
  <c r="S147" i="4"/>
  <c r="S148" i="4"/>
  <c r="S149" i="4"/>
  <c r="S10" i="4"/>
  <c r="S30" i="4"/>
  <c r="S150" i="4"/>
  <c r="S151" i="4"/>
  <c r="S152" i="4"/>
  <c r="S153" i="4"/>
  <c r="S154" i="4"/>
  <c r="S155" i="4"/>
  <c r="S156" i="4"/>
  <c r="S157" i="4"/>
  <c r="S31" i="4"/>
  <c r="S32" i="4"/>
  <c r="S33" i="4"/>
  <c r="S158" i="4"/>
  <c r="S159" i="4"/>
  <c r="S160" i="4"/>
  <c r="S161" i="4"/>
  <c r="S162" i="4"/>
  <c r="S163" i="4"/>
  <c r="S164" i="4"/>
  <c r="S165" i="4"/>
  <c r="S166" i="4"/>
  <c r="S167" i="4"/>
  <c r="S34" i="4"/>
  <c r="S168" i="4"/>
  <c r="S35" i="4"/>
  <c r="S169" i="4"/>
  <c r="S170" i="4"/>
  <c r="S171" i="4"/>
  <c r="S36" i="4"/>
  <c r="S172" i="4"/>
  <c r="S173" i="4"/>
  <c r="S11" i="4"/>
  <c r="S175" i="4"/>
  <c r="S176" i="4"/>
  <c r="S177" i="4"/>
  <c r="S178" i="4"/>
  <c r="S179" i="4"/>
  <c r="S180" i="4"/>
  <c r="S12" i="4"/>
  <c r="S181" i="4"/>
  <c r="S182" i="4"/>
  <c r="S183" i="4"/>
  <c r="S184" i="4"/>
  <c r="S37" i="4"/>
  <c r="S185" i="4"/>
  <c r="S186" i="4"/>
  <c r="S187" i="4"/>
  <c r="S188" i="4"/>
  <c r="S189" i="4"/>
  <c r="S190" i="4"/>
  <c r="S13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38" i="4"/>
  <c r="S214" i="4"/>
  <c r="S215" i="4"/>
  <c r="S39" i="4"/>
  <c r="S216" i="4"/>
  <c r="S217" i="4"/>
  <c r="S218" i="4"/>
  <c r="S219" i="4"/>
  <c r="S220" i="4"/>
  <c r="S221" i="4"/>
  <c r="S222" i="4"/>
  <c r="S223" i="4"/>
  <c r="S40" i="4"/>
  <c r="S224" i="4"/>
  <c r="S225" i="4"/>
  <c r="S226" i="4"/>
  <c r="S227" i="4"/>
  <c r="S228" i="4"/>
  <c r="S229" i="4"/>
  <c r="S230" i="4"/>
  <c r="S231" i="4"/>
  <c r="S232" i="4"/>
  <c r="S233" i="4"/>
  <c r="S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41" i="4"/>
  <c r="S259" i="4"/>
  <c r="S260" i="4"/>
  <c r="S261" i="4"/>
  <c r="S262" i="4"/>
  <c r="S263" i="4"/>
  <c r="S264" i="4"/>
  <c r="S265" i="4"/>
  <c r="S14" i="4"/>
  <c r="S266" i="4"/>
  <c r="S42" i="4"/>
  <c r="S15" i="4"/>
  <c r="S267" i="4"/>
  <c r="S268" i="4"/>
  <c r="S43" i="4"/>
  <c r="S269" i="4"/>
  <c r="S270" i="4"/>
  <c r="S271" i="4"/>
  <c r="S272" i="4"/>
  <c r="S273" i="4"/>
  <c r="S274" i="4"/>
  <c r="S275" i="4"/>
  <c r="S276" i="4"/>
  <c r="S44" i="4"/>
  <c r="S16" i="4"/>
  <c r="S277" i="4"/>
  <c r="S45" i="4"/>
  <c r="S278" i="4"/>
  <c r="S17" i="4"/>
  <c r="S279" i="4"/>
  <c r="S280" i="4"/>
  <c r="S46" i="4"/>
  <c r="S18" i="4"/>
  <c r="S47" i="4"/>
  <c r="S281" i="4"/>
  <c r="T15" i="5" l="1"/>
  <c r="T124" i="5"/>
  <c r="T106" i="5"/>
  <c r="T236" i="5"/>
  <c r="T151" i="5"/>
  <c r="T5" i="5"/>
  <c r="T54" i="5"/>
  <c r="T190" i="5"/>
  <c r="T198" i="5"/>
  <c r="T64" i="5"/>
  <c r="T184" i="5"/>
  <c r="T113" i="5"/>
  <c r="T154" i="5"/>
  <c r="T178" i="5"/>
  <c r="T203" i="5"/>
  <c r="T157" i="5"/>
  <c r="T181" i="5"/>
  <c r="T59" i="5"/>
  <c r="T6" i="5"/>
  <c r="T46" i="5"/>
  <c r="T62" i="5"/>
  <c r="T78" i="5"/>
  <c r="T67" i="5"/>
  <c r="T143" i="5"/>
  <c r="T175" i="5"/>
  <c r="T99" i="5"/>
  <c r="T8" i="5"/>
  <c r="T16" i="5"/>
  <c r="T32" i="5"/>
  <c r="T72" i="5"/>
  <c r="T128" i="5"/>
  <c r="T75" i="5"/>
  <c r="T105" i="5"/>
  <c r="T137" i="5"/>
  <c r="T10" i="5"/>
  <c r="T58" i="5"/>
  <c r="T74" i="5"/>
  <c r="T90" i="5"/>
  <c r="T11" i="5"/>
  <c r="T43" i="5"/>
  <c r="T44" i="5"/>
  <c r="T60" i="5"/>
  <c r="T68" i="5"/>
  <c r="T108" i="5"/>
  <c r="T132" i="5"/>
  <c r="T140" i="5"/>
  <c r="T115" i="5"/>
  <c r="T29" i="5"/>
  <c r="T269" i="5"/>
  <c r="T277" i="5"/>
  <c r="T30" i="5"/>
  <c r="T110" i="5"/>
  <c r="T174" i="5"/>
  <c r="T230" i="5"/>
  <c r="T167" i="5"/>
  <c r="T247" i="5"/>
  <c r="T279" i="5"/>
  <c r="T155" i="5"/>
  <c r="T275" i="5"/>
  <c r="T200" i="5"/>
  <c r="T272" i="5"/>
  <c r="T280" i="5"/>
  <c r="T65" i="5"/>
  <c r="T233" i="5"/>
  <c r="T265" i="5"/>
  <c r="T274" i="5"/>
  <c r="T252" i="5"/>
  <c r="T276" i="5"/>
  <c r="T246" i="5"/>
  <c r="T270" i="5"/>
  <c r="T45" i="5"/>
  <c r="T133" i="5"/>
  <c r="T141" i="5"/>
  <c r="T149" i="5"/>
  <c r="T94" i="5"/>
  <c r="T158" i="5"/>
  <c r="T214" i="5"/>
  <c r="T222" i="5"/>
  <c r="T171" i="5"/>
  <c r="T31" i="5"/>
  <c r="T79" i="5"/>
  <c r="T207" i="5"/>
  <c r="T88" i="5"/>
  <c r="T136" i="5"/>
  <c r="T168" i="5"/>
  <c r="T248" i="5"/>
  <c r="T19" i="5"/>
  <c r="T33" i="5"/>
  <c r="T73" i="5"/>
  <c r="T97" i="5"/>
  <c r="T153" i="5"/>
  <c r="T161" i="5"/>
  <c r="T225" i="5"/>
  <c r="T27" i="5"/>
  <c r="T83" i="5"/>
  <c r="T26" i="5"/>
  <c r="T34" i="5"/>
  <c r="T42" i="5"/>
  <c r="T82" i="5"/>
  <c r="T162" i="5"/>
  <c r="T170" i="5"/>
  <c r="T91" i="5"/>
  <c r="T84" i="5"/>
  <c r="T92" i="5"/>
  <c r="T164" i="5"/>
  <c r="T180" i="5"/>
  <c r="T188" i="5"/>
  <c r="T204" i="5"/>
  <c r="T228" i="5"/>
  <c r="T21" i="5"/>
  <c r="T69" i="5"/>
  <c r="T77" i="5"/>
  <c r="T165" i="5"/>
  <c r="T197" i="5"/>
  <c r="T213" i="5"/>
  <c r="T245" i="5"/>
  <c r="T179" i="5"/>
  <c r="T235" i="5"/>
  <c r="T70" i="5"/>
  <c r="T134" i="5"/>
  <c r="T150" i="5"/>
  <c r="T206" i="5"/>
  <c r="T259" i="5"/>
  <c r="T87" i="5"/>
  <c r="T103" i="5"/>
  <c r="T111" i="5"/>
  <c r="T159" i="5"/>
  <c r="T199" i="5"/>
  <c r="T215" i="5"/>
  <c r="T239" i="5"/>
  <c r="T35" i="5"/>
  <c r="T40" i="5"/>
  <c r="T112" i="5"/>
  <c r="T120" i="5"/>
  <c r="T144" i="5"/>
  <c r="T152" i="5"/>
  <c r="T240" i="5"/>
  <c r="T264" i="5"/>
  <c r="T249" i="5"/>
  <c r="T107" i="5"/>
  <c r="T9" i="5"/>
  <c r="T25" i="5"/>
  <c r="T41" i="5"/>
  <c r="T81" i="5"/>
  <c r="T121" i="5"/>
  <c r="T145" i="5"/>
  <c r="T169" i="5"/>
  <c r="T193" i="5"/>
  <c r="T209" i="5"/>
  <c r="T241" i="5"/>
  <c r="T139" i="5"/>
  <c r="T18" i="5"/>
  <c r="T66" i="5"/>
  <c r="T98" i="5"/>
  <c r="T114" i="5"/>
  <c r="T218" i="5"/>
  <c r="T250" i="5"/>
  <c r="T266" i="5"/>
  <c r="T147" i="5"/>
  <c r="T20" i="5"/>
  <c r="T28" i="5"/>
  <c r="T156" i="5"/>
  <c r="T220" i="5"/>
  <c r="T260" i="5"/>
  <c r="T51" i="5"/>
  <c r="T163" i="5"/>
  <c r="T227" i="5"/>
  <c r="T13" i="5"/>
  <c r="T61" i="5"/>
  <c r="T85" i="5"/>
  <c r="T93" i="5"/>
  <c r="T101" i="5"/>
  <c r="T117" i="5"/>
  <c r="T125" i="5"/>
  <c r="T189" i="5"/>
  <c r="T126" i="5"/>
  <c r="T166" i="5"/>
  <c r="T182" i="5"/>
  <c r="T7" i="5"/>
  <c r="T23" i="5"/>
  <c r="T47" i="5"/>
  <c r="T119" i="5"/>
  <c r="T183" i="5"/>
  <c r="T223" i="5"/>
  <c r="T80" i="5"/>
  <c r="T89" i="5"/>
  <c r="T129" i="5"/>
  <c r="T201" i="5"/>
  <c r="T195" i="5"/>
  <c r="T130" i="5"/>
  <c r="T12" i="5"/>
  <c r="T52" i="5"/>
  <c r="T100" i="5"/>
  <c r="T4" i="5"/>
</calcChain>
</file>

<file path=xl/comments1.xml><?xml version="1.0" encoding="utf-8"?>
<comments xmlns="http://schemas.openxmlformats.org/spreadsheetml/2006/main">
  <authors>
    <author>Benjamin Gacitua</author>
  </authors>
  <commentList>
    <comment ref="J178" authorId="0" shapeId="0">
      <text>
        <r>
          <rPr>
            <b/>
            <sz val="9"/>
            <color indexed="81"/>
            <rFont val="Tahoma"/>
            <family val="2"/>
          </rPr>
          <t>Benjamin Gacitua:</t>
        </r>
        <r>
          <rPr>
            <sz val="9"/>
            <color indexed="81"/>
            <rFont val="Tahoma"/>
            <family val="2"/>
          </rPr>
          <t xml:space="preserve">
Calculó atraso con las horas extras. Ajustar en el código. </t>
        </r>
      </text>
    </comment>
    <comment ref="J198" authorId="0" shapeId="0">
      <text>
        <r>
          <rPr>
            <b/>
            <sz val="9"/>
            <color indexed="81"/>
            <rFont val="Tahoma"/>
            <family val="2"/>
          </rPr>
          <t>Benjamin Gacitua:</t>
        </r>
        <r>
          <rPr>
            <sz val="9"/>
            <color indexed="81"/>
            <rFont val="Tahoma"/>
            <family val="2"/>
          </rPr>
          <t xml:space="preserve">
Atrasos calculados con horas extras. Ajustar
</t>
        </r>
      </text>
    </comment>
  </commentList>
</comments>
</file>

<file path=xl/comments2.xml><?xml version="1.0" encoding="utf-8"?>
<comments xmlns="http://schemas.openxmlformats.org/spreadsheetml/2006/main">
  <authors>
    <author>Benjamin Gacitua</author>
  </authors>
  <commentList>
    <comment ref="J43" authorId="0" shapeId="0">
      <text>
        <r>
          <rPr>
            <b/>
            <sz val="9"/>
            <color indexed="81"/>
            <rFont val="Tahoma"/>
            <family val="2"/>
          </rPr>
          <t>Benjamin Gacitua:</t>
        </r>
        <r>
          <rPr>
            <sz val="9"/>
            <color indexed="81"/>
            <rFont val="Tahoma"/>
            <family val="2"/>
          </rPr>
          <t xml:space="preserve">
Calculó el atraso con las HHEE. Corregir</t>
        </r>
      </text>
    </comment>
    <comment ref="J178" authorId="0" shapeId="0">
      <text>
        <r>
          <rPr>
            <b/>
            <sz val="9"/>
            <color indexed="81"/>
            <rFont val="Tahoma"/>
            <family val="2"/>
          </rPr>
          <t>Benjamin Gacitua:</t>
        </r>
        <r>
          <rPr>
            <sz val="9"/>
            <color indexed="81"/>
            <rFont val="Tahoma"/>
            <family val="2"/>
          </rPr>
          <t xml:space="preserve">
Calculó atraso con las horas extras. Ajustar en el código. </t>
        </r>
      </text>
    </comment>
    <comment ref="J198" authorId="0" shapeId="0">
      <text>
        <r>
          <rPr>
            <b/>
            <sz val="9"/>
            <color indexed="81"/>
            <rFont val="Tahoma"/>
            <family val="2"/>
          </rPr>
          <t>Benjamin Gacitua:</t>
        </r>
        <r>
          <rPr>
            <sz val="9"/>
            <color indexed="81"/>
            <rFont val="Tahoma"/>
            <family val="2"/>
          </rPr>
          <t xml:space="preserve">
Atrasos calculados con horas extras. Ajustar
</t>
        </r>
      </text>
    </comment>
  </commentList>
</comments>
</file>

<file path=xl/comments3.xml><?xml version="1.0" encoding="utf-8"?>
<comments xmlns="http://schemas.openxmlformats.org/spreadsheetml/2006/main">
  <authors>
    <author>Benjamin Gacitua</author>
  </authors>
  <commentList>
    <comment ref="N84" authorId="0" shapeId="0">
      <text>
        <r>
          <rPr>
            <b/>
            <sz val="9"/>
            <color indexed="81"/>
            <rFont val="Tahoma"/>
            <family val="2"/>
          </rPr>
          <t>Benjamin Gacitua:</t>
        </r>
        <r>
          <rPr>
            <sz val="9"/>
            <color indexed="81"/>
            <rFont val="Tahoma"/>
            <family val="2"/>
          </rPr>
          <t xml:space="preserve">
Calculó el atraso con las HHEE. Corregir</t>
        </r>
      </text>
    </comment>
    <comment ref="N191" authorId="0" shapeId="0">
      <text>
        <r>
          <rPr>
            <b/>
            <sz val="9"/>
            <color indexed="81"/>
            <rFont val="Tahoma"/>
            <family val="2"/>
          </rPr>
          <t>Benjamin Gacitua:</t>
        </r>
        <r>
          <rPr>
            <sz val="9"/>
            <color indexed="81"/>
            <rFont val="Tahoma"/>
            <family val="2"/>
          </rPr>
          <t xml:space="preserve">
Calculó atraso con las horas extras. Ajustar en el código. </t>
        </r>
      </text>
    </comment>
    <comment ref="N211" authorId="0" shapeId="0">
      <text>
        <r>
          <rPr>
            <b/>
            <sz val="9"/>
            <color indexed="81"/>
            <rFont val="Tahoma"/>
            <family val="2"/>
          </rPr>
          <t>Benjamin Gacitua:</t>
        </r>
        <r>
          <rPr>
            <sz val="9"/>
            <color indexed="81"/>
            <rFont val="Tahoma"/>
            <family val="2"/>
          </rPr>
          <t xml:space="preserve">
Atrasos calculados con horas extras. Ajustar
</t>
        </r>
      </text>
    </comment>
  </commentList>
</comments>
</file>

<file path=xl/sharedStrings.xml><?xml version="1.0" encoding="utf-8"?>
<sst xmlns="http://schemas.openxmlformats.org/spreadsheetml/2006/main" count="4174" uniqueCount="885">
  <si>
    <t>rut</t>
  </si>
  <si>
    <t>nombre</t>
  </si>
  <si>
    <t>PuestoIntegracion_trabajador</t>
  </si>
  <si>
    <t>Licencias_periodo_1</t>
  </si>
  <si>
    <t>Licencias_periodo_2</t>
  </si>
  <si>
    <t>Permisos_periodo_1</t>
  </si>
  <si>
    <t>Permisos_periodo_2</t>
  </si>
  <si>
    <t>Ausencias_injust_periodo_1</t>
  </si>
  <si>
    <t>Ausencias_injust_periodo_2</t>
  </si>
  <si>
    <t>Atrasos_periodo_1</t>
  </si>
  <si>
    <t>Atrasos_periodo_2</t>
  </si>
  <si>
    <t>Omisiones_periodo_1</t>
  </si>
  <si>
    <t>Omisiones_periodo_2</t>
  </si>
  <si>
    <t>Cesar</t>
  </si>
  <si>
    <t>Asistente De Servicios Generales</t>
  </si>
  <si>
    <t>Marie</t>
  </si>
  <si>
    <t>Rosa</t>
  </si>
  <si>
    <t>Marcela</t>
  </si>
  <si>
    <t>Eyver</t>
  </si>
  <si>
    <t>Operario</t>
  </si>
  <si>
    <t>Carlos</t>
  </si>
  <si>
    <t>Renato</t>
  </si>
  <si>
    <t>Inspector De Proceso</t>
  </si>
  <si>
    <t>Maritza</t>
  </si>
  <si>
    <t>Jesus</t>
  </si>
  <si>
    <t>Bastian</t>
  </si>
  <si>
    <t>Sebastián</t>
  </si>
  <si>
    <t>Italo</t>
  </si>
  <si>
    <t>Jose</t>
  </si>
  <si>
    <t>Verónica</t>
  </si>
  <si>
    <t>18220594K</t>
  </si>
  <si>
    <t>Angela</t>
  </si>
  <si>
    <t>Diego</t>
  </si>
  <si>
    <t>Administrativo Bodega Despacho</t>
  </si>
  <si>
    <t>Claudio</t>
  </si>
  <si>
    <t>Chofer Administrativo Transporte</t>
  </si>
  <si>
    <t>19910876K</t>
  </si>
  <si>
    <t>Matías</t>
  </si>
  <si>
    <t>Peoneta</t>
  </si>
  <si>
    <t>Chofer</t>
  </si>
  <si>
    <t>Eduardo</t>
  </si>
  <si>
    <t>Flaminio</t>
  </si>
  <si>
    <t>Erik</t>
  </si>
  <si>
    <t>Ruben</t>
  </si>
  <si>
    <t>Felipe</t>
  </si>
  <si>
    <t>Ayudante De Bodega</t>
  </si>
  <si>
    <t>Bernardo</t>
  </si>
  <si>
    <t>Edgar</t>
  </si>
  <si>
    <t>Hector</t>
  </si>
  <si>
    <t>Encargado De Bodega Inflamables</t>
  </si>
  <si>
    <t>Germain</t>
  </si>
  <si>
    <t>Enrique</t>
  </si>
  <si>
    <t>Encargado De Bodega Materias Primas</t>
  </si>
  <si>
    <t>Miguel</t>
  </si>
  <si>
    <t>Mario</t>
  </si>
  <si>
    <t>Javier</t>
  </si>
  <si>
    <t>Rodrigo</t>
  </si>
  <si>
    <t>17052683K</t>
  </si>
  <si>
    <t>Jacob</t>
  </si>
  <si>
    <t>Isaac</t>
  </si>
  <si>
    <t>Emmanuel</t>
  </si>
  <si>
    <t>Christopher</t>
  </si>
  <si>
    <t>Pablo</t>
  </si>
  <si>
    <t>Nicolás</t>
  </si>
  <si>
    <t>Jorge</t>
  </si>
  <si>
    <t>Daniel</t>
  </si>
  <si>
    <t>Gabriel</t>
  </si>
  <si>
    <t>Juan</t>
  </si>
  <si>
    <t>Germán</t>
  </si>
  <si>
    <t>Marco</t>
  </si>
  <si>
    <t>Kevin</t>
  </si>
  <si>
    <t>Fernando</t>
  </si>
  <si>
    <t>Ricardo</t>
  </si>
  <si>
    <t>Alfonso</t>
  </si>
  <si>
    <t>Luis</t>
  </si>
  <si>
    <t>Pamela</t>
  </si>
  <si>
    <t>Analista De Microbiología</t>
  </si>
  <si>
    <t>Nancy</t>
  </si>
  <si>
    <t>Analista De Control De Calidad</t>
  </si>
  <si>
    <t>Octavio</t>
  </si>
  <si>
    <t>Francisca</t>
  </si>
  <si>
    <t>Cristian</t>
  </si>
  <si>
    <t>Denise</t>
  </si>
  <si>
    <t>20041022K</t>
  </si>
  <si>
    <t>Scarlette</t>
  </si>
  <si>
    <t>Melanie</t>
  </si>
  <si>
    <t>21381544K</t>
  </si>
  <si>
    <t>Cristina</t>
  </si>
  <si>
    <t>Katiuska</t>
  </si>
  <si>
    <t>Asistente De Laboratorio</t>
  </si>
  <si>
    <t>Patricia</t>
  </si>
  <si>
    <t>17228115K</t>
  </si>
  <si>
    <t>Catalina</t>
  </si>
  <si>
    <t>Janis</t>
  </si>
  <si>
    <t>Lisa</t>
  </si>
  <si>
    <t>Alejandra</t>
  </si>
  <si>
    <t>Coordinadora Muestras</t>
  </si>
  <si>
    <t>22063079K</t>
  </si>
  <si>
    <t>Maximiliano</t>
  </si>
  <si>
    <t>Estrella</t>
  </si>
  <si>
    <t>Crisch</t>
  </si>
  <si>
    <t>Joyce</t>
  </si>
  <si>
    <t>María</t>
  </si>
  <si>
    <t>Camila</t>
  </si>
  <si>
    <t>Peter</t>
  </si>
  <si>
    <t>Giovanni</t>
  </si>
  <si>
    <t>Benjamin</t>
  </si>
  <si>
    <t>Santiago</t>
  </si>
  <si>
    <t>Jazmín</t>
  </si>
  <si>
    <t>18533922K</t>
  </si>
  <si>
    <t>Víctor</t>
  </si>
  <si>
    <t>Fernanda</t>
  </si>
  <si>
    <t>Macarena</t>
  </si>
  <si>
    <t>Kiara</t>
  </si>
  <si>
    <t>Manuel</t>
  </si>
  <si>
    <t>Angelo</t>
  </si>
  <si>
    <t>Marcelo</t>
  </si>
  <si>
    <t>Mirta</t>
  </si>
  <si>
    <t>Raul</t>
  </si>
  <si>
    <t>Andres</t>
  </si>
  <si>
    <t>David</t>
  </si>
  <si>
    <t>Jonathan</t>
  </si>
  <si>
    <t>17488577K</t>
  </si>
  <si>
    <t>Angel</t>
  </si>
  <si>
    <t>Hernán</t>
  </si>
  <si>
    <t>Bayron</t>
  </si>
  <si>
    <t>Rodolfo</t>
  </si>
  <si>
    <t>26836241K</t>
  </si>
  <si>
    <t>Alejandro</t>
  </si>
  <si>
    <t>Franklin</t>
  </si>
  <si>
    <t>Wladimir</t>
  </si>
  <si>
    <t>Francisco</t>
  </si>
  <si>
    <t>Coordinador de Planta</t>
  </si>
  <si>
    <t>17390102K</t>
  </si>
  <si>
    <t>Luciano</t>
  </si>
  <si>
    <t>Eugenio</t>
  </si>
  <si>
    <t>Jhon</t>
  </si>
  <si>
    <t>Sixto</t>
  </si>
  <si>
    <t>Harry</t>
  </si>
  <si>
    <t>Benjamín</t>
  </si>
  <si>
    <t>Sergio</t>
  </si>
  <si>
    <t>19211733K</t>
  </si>
  <si>
    <t>Alfredo</t>
  </si>
  <si>
    <t>Mauricio</t>
  </si>
  <si>
    <t>Freddy</t>
  </si>
  <si>
    <t>Pedro</t>
  </si>
  <si>
    <t>Jonatan</t>
  </si>
  <si>
    <t>Ariel</t>
  </si>
  <si>
    <t>Leandro</t>
  </si>
  <si>
    <t>Moisés</t>
  </si>
  <si>
    <t>Richard</t>
  </si>
  <si>
    <t>Jarol</t>
  </si>
  <si>
    <t>Edmundo</t>
  </si>
  <si>
    <t>Operario Almacenamiento y Gestión de Residuos</t>
  </si>
  <si>
    <t>Mariano</t>
  </si>
  <si>
    <t>Roger</t>
  </si>
  <si>
    <t>Esteban</t>
  </si>
  <si>
    <t>Roberto</t>
  </si>
  <si>
    <t>Moises</t>
  </si>
  <si>
    <t>Hernan</t>
  </si>
  <si>
    <t>Hugo</t>
  </si>
  <si>
    <t>Antony</t>
  </si>
  <si>
    <t>Ignacio</t>
  </si>
  <si>
    <t>Orlando</t>
  </si>
  <si>
    <t>Rafael</t>
  </si>
  <si>
    <t>Jordan</t>
  </si>
  <si>
    <t>Jamppier</t>
  </si>
  <si>
    <t>13911664K</t>
  </si>
  <si>
    <t>21305810K</t>
  </si>
  <si>
    <t>Edgardo</t>
  </si>
  <si>
    <t>Alexander</t>
  </si>
  <si>
    <t>José</t>
  </si>
  <si>
    <t>Cristián</t>
  </si>
  <si>
    <t>Fresia</t>
  </si>
  <si>
    <t>16914303K</t>
  </si>
  <si>
    <t>Victor</t>
  </si>
  <si>
    <t>21356966K</t>
  </si>
  <si>
    <t>11750638K</t>
  </si>
  <si>
    <t>Julio</t>
  </si>
  <si>
    <t>Cristhian</t>
  </si>
  <si>
    <t>Oscar</t>
  </si>
  <si>
    <t>Amado</t>
  </si>
  <si>
    <t>Bastián</t>
  </si>
  <si>
    <t>16546947K</t>
  </si>
  <si>
    <t>Alexis</t>
  </si>
  <si>
    <t>Nicolas</t>
  </si>
  <si>
    <t>12685868K</t>
  </si>
  <si>
    <t>Jonnathan</t>
  </si>
  <si>
    <t>Joel</t>
  </si>
  <si>
    <t>Gustavo</t>
  </si>
  <si>
    <t>Gonzalo</t>
  </si>
  <si>
    <t>Sandra</t>
  </si>
  <si>
    <t>Asistente De Bodega</t>
  </si>
  <si>
    <t>16623994K</t>
  </si>
  <si>
    <t>Héctor</t>
  </si>
  <si>
    <t>Leticia</t>
  </si>
  <si>
    <t>Eritt</t>
  </si>
  <si>
    <t>Álvaro</t>
  </si>
  <si>
    <t>Mirko</t>
  </si>
  <si>
    <t>16170525K</t>
  </si>
  <si>
    <t>16872683K</t>
  </si>
  <si>
    <t>17781833K</t>
  </si>
  <si>
    <t>Elson</t>
  </si>
  <si>
    <t>Joaquin</t>
  </si>
  <si>
    <t>Emerson</t>
  </si>
  <si>
    <t>Javiera</t>
  </si>
  <si>
    <t>Maria</t>
  </si>
  <si>
    <t>19631279K</t>
  </si>
  <si>
    <t>Allyson</t>
  </si>
  <si>
    <t>Consuelo</t>
  </si>
  <si>
    <t>Marixa</t>
  </si>
  <si>
    <t>Paz</t>
  </si>
  <si>
    <t>Corregido. Error en la corrección de marcas</t>
  </si>
  <si>
    <t>Verificado</t>
  </si>
  <si>
    <t>Omisión de 1er periodo corresponde a inasistencia</t>
  </si>
  <si>
    <t>Accidente de trabajo</t>
  </si>
  <si>
    <t>Bono</t>
  </si>
  <si>
    <t>Bono monto</t>
  </si>
  <si>
    <t>1° Quincena: 06/06 - 20/06 2° Quincena 21/06 - 05/07</t>
  </si>
  <si>
    <t>Ausencias y licencias</t>
  </si>
  <si>
    <t>Atrasos</t>
  </si>
  <si>
    <t>Omision de marca</t>
  </si>
  <si>
    <t>Rut</t>
  </si>
  <si>
    <t>Empresa - Nombre Empresa</t>
  </si>
  <si>
    <t>Área</t>
  </si>
  <si>
    <t>Trabajo - Cargo</t>
  </si>
  <si>
    <t>Trabajo - Nombre Supervisor</t>
  </si>
  <si>
    <t>Nombre completo</t>
  </si>
  <si>
    <t>Cencos</t>
  </si>
  <si>
    <t>Fecha Ingreso</t>
  </si>
  <si>
    <t>1° Q</t>
  </si>
  <si>
    <t>2° Q</t>
  </si>
  <si>
    <t>Descuento</t>
  </si>
  <si>
    <t>Descuento2</t>
  </si>
  <si>
    <t xml:space="preserve">Descuento </t>
  </si>
  <si>
    <t>Total $</t>
  </si>
  <si>
    <t>CARLOS CRAMER PRODUCTOS AROMÁTICOS S.A. C.I.</t>
  </si>
  <si>
    <t>Laboratorio</t>
  </si>
  <si>
    <t>Macarena De La Concepción Quilodrán Escobar</t>
  </si>
  <si>
    <t>Felipe Aarón Contreras Meneses</t>
  </si>
  <si>
    <t>2003</t>
  </si>
  <si>
    <t>Licencia</t>
  </si>
  <si>
    <t>3 atrasos</t>
  </si>
  <si>
    <t>26927040-3</t>
  </si>
  <si>
    <t>Diana Constanza Cortes Sepulveda</t>
  </si>
  <si>
    <t>Maria Veronica Finol Morles</t>
  </si>
  <si>
    <t>2002</t>
  </si>
  <si>
    <t>6 atrasos</t>
  </si>
  <si>
    <t>20433244-4</t>
  </si>
  <si>
    <t>Carolina Andrea Escobar Ortega</t>
  </si>
  <si>
    <t>Consuelo Dominique Orellana Díaz</t>
  </si>
  <si>
    <t>5 atrasos</t>
  </si>
  <si>
    <t>21530953-3</t>
  </si>
  <si>
    <t>Constanza Macchiavello Luna</t>
  </si>
  <si>
    <t>María Jesús Del Carmen Arellano Curi</t>
  </si>
  <si>
    <t>2004</t>
  </si>
  <si>
    <t>4 atrasos</t>
  </si>
  <si>
    <t>20464902-2</t>
  </si>
  <si>
    <t>Marixa Lucia Valdenegro Castro</t>
  </si>
  <si>
    <t>7 atrasos</t>
  </si>
  <si>
    <t>17905479-5</t>
  </si>
  <si>
    <t>Victoria Alejandra Vega Vidal</t>
  </si>
  <si>
    <t>Nancy Del Carmen Gatica Cornejo</t>
  </si>
  <si>
    <t>6101</t>
  </si>
  <si>
    <t>8 atrasos</t>
  </si>
  <si>
    <t>20534723-2</t>
  </si>
  <si>
    <t>SABORES Y FRAGANCIAS.CL COMERCIAL LTDA.</t>
  </si>
  <si>
    <t>Maria Francisca Trujillo Quintanilla</t>
  </si>
  <si>
    <t>María José Fernanda Durán Ñancupil</t>
  </si>
  <si>
    <t>2001</t>
  </si>
  <si>
    <t>9 atrasos</t>
  </si>
  <si>
    <t>20729014-9</t>
  </si>
  <si>
    <t>Operaciones</t>
  </si>
  <si>
    <t>Juan Carlos Barrales Arias</t>
  </si>
  <si>
    <t>Javier Alonso Alarcon Andrade</t>
  </si>
  <si>
    <t>6204</t>
  </si>
  <si>
    <t>26542918-1</t>
  </si>
  <si>
    <t>Fernanda Cecilia Amiama Villablanca</t>
  </si>
  <si>
    <t>Lisa Alvarado Magne</t>
  </si>
  <si>
    <t>3001</t>
  </si>
  <si>
    <t>21843503-3</t>
  </si>
  <si>
    <t>Luis Alfredo Castillo Contreras</t>
  </si>
  <si>
    <t>Giovanni Araya Curín</t>
  </si>
  <si>
    <t>Ingreso Post</t>
  </si>
  <si>
    <t>Mario Cristian Flores Salazar</t>
  </si>
  <si>
    <t>Claudio Avaria Reyes</t>
  </si>
  <si>
    <t>6002</t>
  </si>
  <si>
    <t>Carolina Caballeria Zavala</t>
  </si>
  <si>
    <t>Cristina Alejandra Mariqueo Sanchez</t>
  </si>
  <si>
    <t>21289225-4</t>
  </si>
  <si>
    <t>Paz Belén Fuentes Melo</t>
  </si>
  <si>
    <t>13297738-0</t>
  </si>
  <si>
    <t>Carlos Cristian Riquelme Cabrera</t>
  </si>
  <si>
    <t>17780630-7</t>
  </si>
  <si>
    <t>Melanie Alejandra Sandoval Herrera</t>
  </si>
  <si>
    <t>19818948-0</t>
  </si>
  <si>
    <t>Manuel Alejandro Gamboa Ramirez</t>
  </si>
  <si>
    <t>Ignacio Nicolas Cordova Pavez</t>
  </si>
  <si>
    <t>6005</t>
  </si>
  <si>
    <t>Jairo Jose Melo Bustos</t>
  </si>
  <si>
    <t>Luis Antonio Quiroz Herrera</t>
  </si>
  <si>
    <t>6004</t>
  </si>
  <si>
    <t>17049574-8</t>
  </si>
  <si>
    <t>Patricio Andrés Gutiérrez Pérez</t>
  </si>
  <si>
    <t>Andrea Paz Cid Araneda</t>
  </si>
  <si>
    <t>Jenny Elisa Quezada Inostroza</t>
  </si>
  <si>
    <t>21849441-2</t>
  </si>
  <si>
    <t>Peter Benjamín Anabalón León</t>
  </si>
  <si>
    <t>15473198-9</t>
  </si>
  <si>
    <t>Cristian Fernando Barrera Navarrete</t>
  </si>
  <si>
    <t>16323864-0</t>
  </si>
  <si>
    <t>Alejandro Matias Silva Lavin</t>
  </si>
  <si>
    <t>Francisco Javier Vásquez Adrián</t>
  </si>
  <si>
    <t>6003</t>
  </si>
  <si>
    <t>19648672-0</t>
  </si>
  <si>
    <t>Alejandra Carolina Salas Barragan</t>
  </si>
  <si>
    <t>Fernanda Jazmín Rojas Uribe</t>
  </si>
  <si>
    <t>Analista Cromatográfico</t>
  </si>
  <si>
    <t>Karla Odette Calderón Rodas</t>
  </si>
  <si>
    <t>15892972-4</t>
  </si>
  <si>
    <t>Jose Enrique San Martin Silva</t>
  </si>
  <si>
    <t>Maritza Susana Marifil Bustamante</t>
  </si>
  <si>
    <t>6106</t>
  </si>
  <si>
    <t>9491159-1</t>
  </si>
  <si>
    <t>Juan Ramon Suarez Hernandez</t>
  </si>
  <si>
    <t>9901033-9</t>
  </si>
  <si>
    <t>SERVICIOS DE PRODUCCIÓN Y LOGÍSTICA CCPA LTDA.</t>
  </si>
  <si>
    <t>Claudio Antonio Gutierrez Caceres</t>
  </si>
  <si>
    <t>6012</t>
  </si>
  <si>
    <t>18200713-7</t>
  </si>
  <si>
    <t>Víctor Manuel González Díaz</t>
  </si>
  <si>
    <t>20123147-7</t>
  </si>
  <si>
    <t>Lucio Borquez Muñoz</t>
  </si>
  <si>
    <t>Kevin Andrés Vásquez Acevedo</t>
  </si>
  <si>
    <t>6205</t>
  </si>
  <si>
    <t>19871894-7</t>
  </si>
  <si>
    <t>Vicky Andrea Reveco Fuentes</t>
  </si>
  <si>
    <t>Camila Alejandra Curín Hudson</t>
  </si>
  <si>
    <t>19499590-3</t>
  </si>
  <si>
    <t>Patricia Karla Nicole Berrios Serantoni</t>
  </si>
  <si>
    <t>Jacob Esteban Paredes Soto</t>
  </si>
  <si>
    <t>15389882-0</t>
  </si>
  <si>
    <t>Jose Miguel Huerta Moreno</t>
  </si>
  <si>
    <t>15172551-1</t>
  </si>
  <si>
    <t>Ivan Alberto Cardenas</t>
  </si>
  <si>
    <t>Cesar Antonio Solis Cartes</t>
  </si>
  <si>
    <t>2011</t>
  </si>
  <si>
    <t>13280220-3</t>
  </si>
  <si>
    <t>Ricardo Javier Millanao Millanao</t>
  </si>
  <si>
    <t>14006455-6</t>
  </si>
  <si>
    <t>Christopher Alejandro Poblete Huina</t>
  </si>
  <si>
    <t>Susana Marcela Varela Gonzalez</t>
  </si>
  <si>
    <t>Catalina Andrea Ortega González</t>
  </si>
  <si>
    <t>Mario Gilmar Alvarado Bravo</t>
  </si>
  <si>
    <t>19292232-1</t>
  </si>
  <si>
    <t>Francisca Constanza Alarcon Madariaga</t>
  </si>
  <si>
    <t>Ausencia Injust</t>
  </si>
  <si>
    <t>20162645-5</t>
  </si>
  <si>
    <t>Daniel Elias Adonis Adones</t>
  </si>
  <si>
    <t>20580807-8</t>
  </si>
  <si>
    <t>Juan Manuel González Soto</t>
  </si>
  <si>
    <t>18540146-4</t>
  </si>
  <si>
    <t>Valeska Josefina Serrano Quezada</t>
  </si>
  <si>
    <t>Javier Ignacio Chavarría Catalán</t>
  </si>
  <si>
    <t>20761765-2</t>
  </si>
  <si>
    <t>M.A</t>
  </si>
  <si>
    <t>Rosse Mery Zanni Canales</t>
  </si>
  <si>
    <t>Alejandro Andrés Ayala Salas</t>
  </si>
  <si>
    <t>6103</t>
  </si>
  <si>
    <t>3 Olvidos</t>
  </si>
  <si>
    <t>Maximiliano Andrés Olave Manriquez</t>
  </si>
  <si>
    <t>12006327-8</t>
  </si>
  <si>
    <t>Jorge Iván Amigo Oliva</t>
  </si>
  <si>
    <t>13917002-4</t>
  </si>
  <si>
    <t>Nelsy Ariany Seijas Naranjo</t>
  </si>
  <si>
    <t>Juan Rodrigo Muñoz Salinas</t>
  </si>
  <si>
    <t>13492030-0</t>
  </si>
  <si>
    <t>Edgardo Ambrosio Valenzuela Riquelme</t>
  </si>
  <si>
    <t>15930231-8</t>
  </si>
  <si>
    <t>Claudio Esteban Lisboa Mondaca</t>
  </si>
  <si>
    <t>21889457-7</t>
  </si>
  <si>
    <t>Fernando Ignacio Ramos Velásquez</t>
  </si>
  <si>
    <t>10500025-1</t>
  </si>
  <si>
    <t>Roberto Enrique Romero Jensen</t>
  </si>
  <si>
    <t>27036306-7</t>
  </si>
  <si>
    <t>Jesus Rafael Rodriguez Vielma</t>
  </si>
  <si>
    <t>12357791-4</t>
  </si>
  <si>
    <t>Cristian Transito Abarca Garrido</t>
  </si>
  <si>
    <t>13297437-3</t>
  </si>
  <si>
    <t>Cristhian Alejandro Jimenez Medina</t>
  </si>
  <si>
    <t>12857871-4</t>
  </si>
  <si>
    <t>Sixto Manuel Beiza Mardones</t>
  </si>
  <si>
    <t>20053937-0</t>
  </si>
  <si>
    <t>Daniel Nicolas Moreno Araneda</t>
  </si>
  <si>
    <t>20222981-6</t>
  </si>
  <si>
    <t>Nelson Alfonso Sepulveda Oviedo</t>
  </si>
  <si>
    <t>Jorge Byron Carter Palomera</t>
  </si>
  <si>
    <t>20118367-7</t>
  </si>
  <si>
    <t>Benjamín Sebastián Bustos Flores</t>
  </si>
  <si>
    <t>25062490-5</t>
  </si>
  <si>
    <t>Jarol Andrés Árias Rangel</t>
  </si>
  <si>
    <t>Angelo Franco Cabrera Concha</t>
  </si>
  <si>
    <t>15666914-8</t>
  </si>
  <si>
    <t>Verónica Alejandra Sassi Arévalo</t>
  </si>
  <si>
    <t>26952535-5</t>
  </si>
  <si>
    <t>Moisés Gabriel Soto Escobar</t>
  </si>
  <si>
    <t>27411923-3</t>
  </si>
  <si>
    <t xml:space="preserve">Leandro Elías Agustín Arancibia </t>
  </si>
  <si>
    <t>15919516-3</t>
  </si>
  <si>
    <t>Denise Patricia Silva Barrientos</t>
  </si>
  <si>
    <t>21063481-9</t>
  </si>
  <si>
    <t>Kiara De Las Mercedes Maldonado Vega</t>
  </si>
  <si>
    <t>20043252-5</t>
  </si>
  <si>
    <t>Sebastián Antonio Pozas Pozas</t>
  </si>
  <si>
    <t>Macarena Alexandra Contreras Vera</t>
  </si>
  <si>
    <t>18060825-7</t>
  </si>
  <si>
    <t>Jonatan Rubén Díaz Lara</t>
  </si>
  <si>
    <t>18057245-7</t>
  </si>
  <si>
    <t>Ariel Domingo Santelices Martínez</t>
  </si>
  <si>
    <t>10967503-2</t>
  </si>
  <si>
    <t>Víctor Boris Ortiz López</t>
  </si>
  <si>
    <t>Scarlette Nataly Ávila Bravo</t>
  </si>
  <si>
    <t>Angela Beatriz Araya Méndez</t>
  </si>
  <si>
    <t>20162829-6</t>
  </si>
  <si>
    <t>Maritza Del Carmen Romero Barros</t>
  </si>
  <si>
    <t>Fernanda Luna Lizana Parraguez</t>
  </si>
  <si>
    <t>21028567-9</t>
  </si>
  <si>
    <t>Jamppier Alejandro Saavedra Riquelme</t>
  </si>
  <si>
    <t>10914848-2</t>
  </si>
  <si>
    <t>Leticia Andrea Flores Hernández</t>
  </si>
  <si>
    <t>6013</t>
  </si>
  <si>
    <t>17308379-3</t>
  </si>
  <si>
    <t>Alexis González Quezada</t>
  </si>
  <si>
    <t>Javier Andrés Hernández Carrasco</t>
  </si>
  <si>
    <t>19053635-1</t>
  </si>
  <si>
    <t>Nicolás Ignacio Mondaca Montero</t>
  </si>
  <si>
    <t>26275879-6</t>
  </si>
  <si>
    <t>Pedro Miguel Vergara Ramirez</t>
  </si>
  <si>
    <t>15917472-7</t>
  </si>
  <si>
    <t>Freddy Andrés Hidalgo Aburto</t>
  </si>
  <si>
    <t>18682875-5</t>
  </si>
  <si>
    <t>Alejandra Gajardo Carrasco</t>
  </si>
  <si>
    <t>18614862-2</t>
  </si>
  <si>
    <t>Mauricio Esteban Pavez Suarez</t>
  </si>
  <si>
    <t>19997303-7</t>
  </si>
  <si>
    <t>Bastián Rodrigo Salas Salamanca</t>
  </si>
  <si>
    <t>25037484-4</t>
  </si>
  <si>
    <t>Cesar Alfonso Franco Marulanda</t>
  </si>
  <si>
    <t>13697731-8</t>
  </si>
  <si>
    <t>Ricardo Antonio Silva Tapia</t>
  </si>
  <si>
    <t>16085058-2</t>
  </si>
  <si>
    <t>Maximiliano Augusto Arrieta Arrieta</t>
  </si>
  <si>
    <t>18624250-5</t>
  </si>
  <si>
    <t>Analista de Calidad y Procesos</t>
  </si>
  <si>
    <t>Jose Mauricio Romero Romero</t>
  </si>
  <si>
    <t>26123703-2</t>
  </si>
  <si>
    <t>Jordan Israel Olivares Aguilera</t>
  </si>
  <si>
    <t>21150650-4</t>
  </si>
  <si>
    <t>Italo Rafael Cuenca Rimasca</t>
  </si>
  <si>
    <t>18512290-5</t>
  </si>
  <si>
    <t>Luis Avelino Toloza Guaita</t>
  </si>
  <si>
    <t>18541431-0</t>
  </si>
  <si>
    <t>Jazmín Loreley Contador Guzmán</t>
  </si>
  <si>
    <t>21919428-5</t>
  </si>
  <si>
    <t>Allyson Antonia Barrios Calvio</t>
  </si>
  <si>
    <t>19683409-5</t>
  </si>
  <si>
    <t>María Francisca Ulloa Valdés</t>
  </si>
  <si>
    <t>Francisca Javiera Mercado González</t>
  </si>
  <si>
    <t>11837975-6</t>
  </si>
  <si>
    <t>Sergio Vladimir Jerez Cea</t>
  </si>
  <si>
    <t>15367808-1</t>
  </si>
  <si>
    <t>Claudio Enrique Roa Manque</t>
  </si>
  <si>
    <t>18954554-1</t>
  </si>
  <si>
    <t>Francisca Soraya Diaz Vera</t>
  </si>
  <si>
    <t>16557510-5</t>
  </si>
  <si>
    <t>Alfonso Alejandro Velásquez Vergara</t>
  </si>
  <si>
    <t>20946031-9</t>
  </si>
  <si>
    <t>Joyce Andrea González Ulloa</t>
  </si>
  <si>
    <t>21467196-4</t>
  </si>
  <si>
    <t>Janis Camila Meza Álvarez</t>
  </si>
  <si>
    <t>26131855-5</t>
  </si>
  <si>
    <t>Harry Giovanny Marin Calvache</t>
  </si>
  <si>
    <t>15664771-3</t>
  </si>
  <si>
    <t>Rodrigo Andrés Cisternas Castro</t>
  </si>
  <si>
    <t>16670217-8</t>
  </si>
  <si>
    <t>Juan Antonio Maulén Jiménez</t>
  </si>
  <si>
    <t>12085795-9</t>
  </si>
  <si>
    <t>Héctor Joaquín Fuentes Carvajal</t>
  </si>
  <si>
    <t>21165607-7</t>
  </si>
  <si>
    <t>Edmundo Iván Guerra Castro</t>
  </si>
  <si>
    <t>20002279-3</t>
  </si>
  <si>
    <t>Germán Eduardo Díaz Sandoval</t>
  </si>
  <si>
    <t>17781202-1</t>
  </si>
  <si>
    <t>Matías Sebastián Muñoz Lagos</t>
  </si>
  <si>
    <t>20450778-3</t>
  </si>
  <si>
    <t>Gabriel Antonio Segura Ponce</t>
  </si>
  <si>
    <t>15707022-3</t>
  </si>
  <si>
    <t>Luciano Enrique Pinilla Pozo</t>
  </si>
  <si>
    <t>27826271-5</t>
  </si>
  <si>
    <t>Antony Eliecer Carrasco Hurtado</t>
  </si>
  <si>
    <t>Juan Marcelo Bustamante Neira</t>
  </si>
  <si>
    <t>17292954-0</t>
  </si>
  <si>
    <t>Sergio Manuel Aros Lobos</t>
  </si>
  <si>
    <t>27064835-5</t>
  </si>
  <si>
    <t>Germán Leyes Portilla</t>
  </si>
  <si>
    <t>17259907-9</t>
  </si>
  <si>
    <t>Juan Rodrigo Campos Llancaleo</t>
  </si>
  <si>
    <t>20053662-2</t>
  </si>
  <si>
    <t>Jazmín Susana Castillo Ponce</t>
  </si>
  <si>
    <t>12291995-1</t>
  </si>
  <si>
    <t>Hugo Enrique Adrian Medel</t>
  </si>
  <si>
    <t>21441722-7</t>
  </si>
  <si>
    <t>Cristian Alberto Fornari Sanchez</t>
  </si>
  <si>
    <t>15429771-5</t>
  </si>
  <si>
    <t>Manuel Alejandro Fuentes Yañez</t>
  </si>
  <si>
    <t>21728075-3</t>
  </si>
  <si>
    <t>Estrella Araceli Andrada Pelaitay</t>
  </si>
  <si>
    <t>17278236-1</t>
  </si>
  <si>
    <t>Ximena Del Carmen Guerrero Quezada</t>
  </si>
  <si>
    <t>Katiuska Andrea Carrasco Elgueta</t>
  </si>
  <si>
    <t>17148664-5</t>
  </si>
  <si>
    <t>Orlando Andres Orellana Ossa</t>
  </si>
  <si>
    <t>15662381-4</t>
  </si>
  <si>
    <t>Carlos Alberto Delgado Gallardo</t>
  </si>
  <si>
    <t>15820779-6</t>
  </si>
  <si>
    <t>Álvaro José Astorga Hinostroza</t>
  </si>
  <si>
    <t>27211253-3</t>
  </si>
  <si>
    <t>José Piedrahita Villada</t>
  </si>
  <si>
    <t>25607292-0</t>
  </si>
  <si>
    <t>Luis Bladimir Jiménez Torrealba</t>
  </si>
  <si>
    <t>26118229-7</t>
  </si>
  <si>
    <t>Manuel Enrique Peña Ayala</t>
  </si>
  <si>
    <t>15362377-5</t>
  </si>
  <si>
    <t>Josuald Jose Pimentel Aponte</t>
  </si>
  <si>
    <t>Victor Boris Garrido Chamorro</t>
  </si>
  <si>
    <t>6006</t>
  </si>
  <si>
    <t>20668443-7</t>
  </si>
  <si>
    <t>Manuel Jesús Aranguiz Maya</t>
  </si>
  <si>
    <t>21879019-4</t>
  </si>
  <si>
    <t>Maximiliano Adolfo Duran Barrales</t>
  </si>
  <si>
    <t>22015796-2</t>
  </si>
  <si>
    <t>Sebastián Antonio Ramírez Jeldes</t>
  </si>
  <si>
    <t>David Orlando San Martin Santibañez</t>
  </si>
  <si>
    <t>20596378-2</t>
  </si>
  <si>
    <t>Cristian Ignacio Ramos Castillo</t>
  </si>
  <si>
    <t>18765417-3</t>
  </si>
  <si>
    <t>Diego Alejandro Islas Huenchuman</t>
  </si>
  <si>
    <t>16043344-2</t>
  </si>
  <si>
    <t>Juan Ramón Yañez Ruiz</t>
  </si>
  <si>
    <t>13438620-7</t>
  </si>
  <si>
    <t>Gabriel Alejandro San Martin Lamilla</t>
  </si>
  <si>
    <t>18200608-4</t>
  </si>
  <si>
    <t>Alfonso Antonio Badilla Olmedo</t>
  </si>
  <si>
    <t>20344692-6</t>
  </si>
  <si>
    <t>Rodrigo Bastián Flores Núñez</t>
  </si>
  <si>
    <t>14544253-2</t>
  </si>
  <si>
    <t>Pablo Ariel González Azócar</t>
  </si>
  <si>
    <t>17664460-5</t>
  </si>
  <si>
    <t>Jonathan Alexis Bustos Aguilera</t>
  </si>
  <si>
    <t>20580404-8</t>
  </si>
  <si>
    <t>Nicolás Alexis Sandoval Contreras</t>
  </si>
  <si>
    <t>Víctor José Benítez Uribe</t>
  </si>
  <si>
    <t>15387883-8</t>
  </si>
  <si>
    <t>Jorge Hernan Salvatierra Lira</t>
  </si>
  <si>
    <t>20329435-2</t>
  </si>
  <si>
    <t>Bastian Antonio Santander Cruces</t>
  </si>
  <si>
    <t>17028365-1</t>
  </si>
  <si>
    <t>Sebastián Andrés Miranda Rojas</t>
  </si>
  <si>
    <t>15923230-1</t>
  </si>
  <si>
    <t>Eduardo Humberto Briones Araya</t>
  </si>
  <si>
    <t>15506285-1</t>
  </si>
  <si>
    <t>Felipe Andres Garcia Diaz</t>
  </si>
  <si>
    <t>16914208-4</t>
  </si>
  <si>
    <t>Gonzalo Arturo Delgado Gallardo</t>
  </si>
  <si>
    <t>15357778-1</t>
  </si>
  <si>
    <t>Marco Antonio Calfucura Meliñir</t>
  </si>
  <si>
    <t>18795775-3</t>
  </si>
  <si>
    <t>Esteban Rolando Marchant Rojas</t>
  </si>
  <si>
    <t>15954342-0</t>
  </si>
  <si>
    <t>Cristian Alejandro Araya Amaro</t>
  </si>
  <si>
    <t>26556362-7</t>
  </si>
  <si>
    <t>Rodolfo Antonio Dorantes Chavez</t>
  </si>
  <si>
    <t>17250815-4</t>
  </si>
  <si>
    <t>Eduardo Ismael Godoy Vega</t>
  </si>
  <si>
    <t>19235016-6</t>
  </si>
  <si>
    <t>Rodrigo Alexander Soto Vera</t>
  </si>
  <si>
    <t>26954249-7</t>
  </si>
  <si>
    <t>Maria Gabriela Garcia Sivada</t>
  </si>
  <si>
    <t>27406641-5</t>
  </si>
  <si>
    <t>Daniel Enrique Torrealba Mujica</t>
  </si>
  <si>
    <t>15934416-9</t>
  </si>
  <si>
    <t>Alexander Araos Deramond</t>
  </si>
  <si>
    <t>20203808-5</t>
  </si>
  <si>
    <t>Angelo Alexander Daza Valdebenito</t>
  </si>
  <si>
    <t>18879799-7</t>
  </si>
  <si>
    <t>Jorge Pablo Martinez Piña</t>
  </si>
  <si>
    <t>Felipe Francisco Vargas Carmona</t>
  </si>
  <si>
    <t>6109</t>
  </si>
  <si>
    <t>16932271-6</t>
  </si>
  <si>
    <t>Angelo Andrés Henríquez Gallardo</t>
  </si>
  <si>
    <t>15793950-5</t>
  </si>
  <si>
    <t>Sebastián Byron Larenas Loyola</t>
  </si>
  <si>
    <t>18284842-5</t>
  </si>
  <si>
    <t>Felipe Ignacio López Villanueva</t>
  </si>
  <si>
    <t>Matías Nicolás Castro Rojas</t>
  </si>
  <si>
    <t>16409707-2</t>
  </si>
  <si>
    <t>Crisch Rachel Rebolledo Cariz</t>
  </si>
  <si>
    <t>19563621-4</t>
  </si>
  <si>
    <t>Rafael Antonio Cárcamo Baeza</t>
  </si>
  <si>
    <t>17023158-9</t>
  </si>
  <si>
    <t>Felipe Andrés Veas Oyarzún</t>
  </si>
  <si>
    <t>25642446-0</t>
  </si>
  <si>
    <t>Fernando Ignacio Magaña Cancino</t>
  </si>
  <si>
    <t>Santiago Tomás Soto Castro</t>
  </si>
  <si>
    <t>27807705-5</t>
  </si>
  <si>
    <t>Dallmir Enrique Rios Perez</t>
  </si>
  <si>
    <t>18332520-5</t>
  </si>
  <si>
    <t>Marcela Gisselle Álamos Silva</t>
  </si>
  <si>
    <t>16644870-0</t>
  </si>
  <si>
    <t>Wladimir Eulogio Osiel Órdenes Morales</t>
  </si>
  <si>
    <t>19792744-5</t>
  </si>
  <si>
    <t>Javiera Valentina Abarca Riveros</t>
  </si>
  <si>
    <t>Alfredo Esteban Cofré Valles</t>
  </si>
  <si>
    <t>13921072-7</t>
  </si>
  <si>
    <t>Rodrigo Alberto Flores Aqueveque</t>
  </si>
  <si>
    <t>12634159-8</t>
  </si>
  <si>
    <t>Rodrigo David Arenas Guerra</t>
  </si>
  <si>
    <t>27364039-8</t>
  </si>
  <si>
    <t>Diego Rafael Rodriguez Castillo</t>
  </si>
  <si>
    <t>20191361-6</t>
  </si>
  <si>
    <t>Joel Mondaca Gonzalez</t>
  </si>
  <si>
    <t>Benjamin Antonio Godoy Rodriguez</t>
  </si>
  <si>
    <t>15822983-8</t>
  </si>
  <si>
    <t>Francisca Fernanda Cerda Garcia</t>
  </si>
  <si>
    <t>Carlos Isaac Torres Gana</t>
  </si>
  <si>
    <t>6001</t>
  </si>
  <si>
    <t>15778696-2</t>
  </si>
  <si>
    <t>Hernán Andrés Vargas Herrera</t>
  </si>
  <si>
    <t>26682223-5</t>
  </si>
  <si>
    <t>Eugenio Antonio Rodriguez Rosales</t>
  </si>
  <si>
    <t>18027793-5</t>
  </si>
  <si>
    <t>Alejandro Andres Cornejo Cornejo</t>
  </si>
  <si>
    <t>18927755-5</t>
  </si>
  <si>
    <t>Pamela Andrea Castro Coronado</t>
  </si>
  <si>
    <t>21129006-4</t>
  </si>
  <si>
    <t>Bayron Andres Torres Otarola</t>
  </si>
  <si>
    <t>25445747-7</t>
  </si>
  <si>
    <t>Jhon Esteban Urbano Sanchez</t>
  </si>
  <si>
    <t>26140287-4</t>
  </si>
  <si>
    <t>Germain Alexander Montes Medina</t>
  </si>
  <si>
    <t>26691522-5</t>
  </si>
  <si>
    <t>David Alejandro Garcia Barbeito</t>
  </si>
  <si>
    <t>11851041-0</t>
  </si>
  <si>
    <t>Luis Mauricio Machuca Gomez</t>
  </si>
  <si>
    <t>15464491-1</t>
  </si>
  <si>
    <t>Juan Pablo Sanchez Montano</t>
  </si>
  <si>
    <t>11786096-5</t>
  </si>
  <si>
    <t>Manuel Octavio Lepe Cerda</t>
  </si>
  <si>
    <t>19903707-2</t>
  </si>
  <si>
    <t>Jonathan Andres Meza Guzman</t>
  </si>
  <si>
    <t>26169643-6</t>
  </si>
  <si>
    <t>Javier Ignacio Reyes Salazar</t>
  </si>
  <si>
    <t>Eyver Orankis Roa Vargas</t>
  </si>
  <si>
    <t>Alejandro Antonio Holguin Meneses</t>
  </si>
  <si>
    <t>10706013-8</t>
  </si>
  <si>
    <t>Francisco Alejandro Soto Nuñez</t>
  </si>
  <si>
    <t>12289242-5</t>
  </si>
  <si>
    <t>Isaac Cristian Saez Avendaño</t>
  </si>
  <si>
    <t>17416401-0</t>
  </si>
  <si>
    <t>Felipe Luciano Carrasco Figueroa</t>
  </si>
  <si>
    <t>13497583-0</t>
  </si>
  <si>
    <t>Francisco Javier Carreño Gonzalez</t>
  </si>
  <si>
    <t>25227098-1</t>
  </si>
  <si>
    <t xml:space="preserve">Emmanuel Lestin </t>
  </si>
  <si>
    <t>13128669-4</t>
  </si>
  <si>
    <t>Carlos Cristian Novoa Novoa</t>
  </si>
  <si>
    <t>16416813-1</t>
  </si>
  <si>
    <t>Carlos Alfonso Saez Osses</t>
  </si>
  <si>
    <t>27093522-2</t>
  </si>
  <si>
    <t>Franklin Ramon Boscan Petit</t>
  </si>
  <si>
    <t>Victor Felipe Morales Troncoso</t>
  </si>
  <si>
    <t>27268192-9</t>
  </si>
  <si>
    <t>Carlos Emilio Muñoz Lopez</t>
  </si>
  <si>
    <t>26068062-5</t>
  </si>
  <si>
    <t>Amado Guillermo Labarca Parra</t>
  </si>
  <si>
    <t>14194403-7</t>
  </si>
  <si>
    <t>Manuel Jesus Abarca Moreira</t>
  </si>
  <si>
    <t>26812874-3</t>
  </si>
  <si>
    <t>Renato Jose Flores Hernandez</t>
  </si>
  <si>
    <t>18442124-0</t>
  </si>
  <si>
    <t>Moises Enrique Palomo Salas</t>
  </si>
  <si>
    <t>15668346-9</t>
  </si>
  <si>
    <t>Nicolas Fernando Reyes Retamal</t>
  </si>
  <si>
    <t>17669116-6</t>
  </si>
  <si>
    <t>Emerson Ivan Romero Reyes</t>
  </si>
  <si>
    <t>19602463-8</t>
  </si>
  <si>
    <t>Claudio Alexis Lizana Gatica</t>
  </si>
  <si>
    <t>15822017-2</t>
  </si>
  <si>
    <t>Carlos Rodrigo Riquelme Jara</t>
  </si>
  <si>
    <t>Jonathan Enrique Figueroa Lara</t>
  </si>
  <si>
    <t>14245109-3</t>
  </si>
  <si>
    <t>Jose Pascual Huenten Llancaleo</t>
  </si>
  <si>
    <t>12284395-5</t>
  </si>
  <si>
    <t>Julio Enrique Quiroz Flores</t>
  </si>
  <si>
    <t>12906586-9</t>
  </si>
  <si>
    <t>Alfonso Enrique Lara Muñoz</t>
  </si>
  <si>
    <t>16717021-8</t>
  </si>
  <si>
    <t>Marco Andres Curallanca Trecanahuel</t>
  </si>
  <si>
    <t>18906244-3</t>
  </si>
  <si>
    <t>Marco Elizer Rojas Mora</t>
  </si>
  <si>
    <t>16724474-2</t>
  </si>
  <si>
    <t>Isaac Eduardo Nuñez Cartes</t>
  </si>
  <si>
    <t>12474911-5</t>
  </si>
  <si>
    <t>Marcelo Ricardo Salazar Alvarez</t>
  </si>
  <si>
    <t>12644053-7</t>
  </si>
  <si>
    <t>Jose Ignacio Donoso Ortega</t>
  </si>
  <si>
    <t>18053915-8</t>
  </si>
  <si>
    <t>Roger Jesus Diaz Jorquera</t>
  </si>
  <si>
    <t>10322589-2</t>
  </si>
  <si>
    <t>Francisco Javier Rojas Cataldo</t>
  </si>
  <si>
    <t>16340094-4</t>
  </si>
  <si>
    <t>Bernardo Esteban Oviedo Castillo</t>
  </si>
  <si>
    <t>11904715-3</t>
  </si>
  <si>
    <t>Carlos Alberto Pacheco Cisterna</t>
  </si>
  <si>
    <t>18836244-3</t>
  </si>
  <si>
    <t>Mirko Andres Godoy Rojas</t>
  </si>
  <si>
    <t>22593492-4</t>
  </si>
  <si>
    <t>Pedro Eduardo Triviño Ordoñez</t>
  </si>
  <si>
    <t>15661444-0</t>
  </si>
  <si>
    <t>Miguel Angel Carrasco Caniulao</t>
  </si>
  <si>
    <t>18737731-5</t>
  </si>
  <si>
    <t>Daniel Alexis Quiroz Troncoso</t>
  </si>
  <si>
    <t>12314132-6</t>
  </si>
  <si>
    <t>Richard Agustin Bustamante Castro</t>
  </si>
  <si>
    <t>17488498-6</t>
  </si>
  <si>
    <t>Eduardo Andres Utreras Sanchez</t>
  </si>
  <si>
    <t>18555895-9</t>
  </si>
  <si>
    <t>Jose Sebastian Olivas Medel</t>
  </si>
  <si>
    <t>12632762-5</t>
  </si>
  <si>
    <t>Juan Francisco Torres Olguin</t>
  </si>
  <si>
    <t>8639116-3</t>
  </si>
  <si>
    <t>Victor Jose Tapia Valenzuela</t>
  </si>
  <si>
    <t>14300267-5</t>
  </si>
  <si>
    <t>Cristian Andres Cid Valdebenito</t>
  </si>
  <si>
    <t>10949302-3</t>
  </si>
  <si>
    <t>Richard Luis Cordova Salinas</t>
  </si>
  <si>
    <t>8547470-7</t>
  </si>
  <si>
    <t>Juan Jose Yañez Espinoza</t>
  </si>
  <si>
    <t>12474187-4</t>
  </si>
  <si>
    <t>Luis Andres Barrera Orellana</t>
  </si>
  <si>
    <t>17253721-9</t>
  </si>
  <si>
    <t>Erik Enrique Moreno Corral</t>
  </si>
  <si>
    <t>18116870-6</t>
  </si>
  <si>
    <t>Edgar Habraham Rupallan Guaringa</t>
  </si>
  <si>
    <t>11280338-6</t>
  </si>
  <si>
    <t>Juan Patricio Duran Lopez</t>
  </si>
  <si>
    <t>14509971-4</t>
  </si>
  <si>
    <t>Ruben Antonio Diaz .</t>
  </si>
  <si>
    <t>17257373-8</t>
  </si>
  <si>
    <t>Hernan Alejandro Pavez Bastías</t>
  </si>
  <si>
    <t>17154507-2</t>
  </si>
  <si>
    <t>Jonnathan Antonio Liberona Valdes</t>
  </si>
  <si>
    <t>Luis Jonathan Palma Diaz</t>
  </si>
  <si>
    <t>10470220-1</t>
  </si>
  <si>
    <t>Francisco Segundo Gomez Moreno</t>
  </si>
  <si>
    <t>10341318-4</t>
  </si>
  <si>
    <t>Mario Antonio Gomez Retamal</t>
  </si>
  <si>
    <t>10852384-0</t>
  </si>
  <si>
    <t>Elson Maximiliano Salazar Inostroza</t>
  </si>
  <si>
    <t>17388990-9</t>
  </si>
  <si>
    <t>Christopher Sebastian Villagra Varela</t>
  </si>
  <si>
    <t>7851470-1</t>
  </si>
  <si>
    <t>Sandra Amelia Manzo Diaz</t>
  </si>
  <si>
    <t>8800058-7</t>
  </si>
  <si>
    <t>Mirta Rosa Beroiza Sandoval</t>
  </si>
  <si>
    <t>18547983-8</t>
  </si>
  <si>
    <t>Diego Camilo Morales Orellana</t>
  </si>
  <si>
    <t>Jose Antonio Oliva Ordenes</t>
  </si>
  <si>
    <t>16084165-6</t>
  </si>
  <si>
    <t>Julio Florencio Puen Huaiquipan</t>
  </si>
  <si>
    <t>10923963-1</t>
  </si>
  <si>
    <t>Mariano Alfonso Villagra Soto</t>
  </si>
  <si>
    <t>9093145-8</t>
  </si>
  <si>
    <t>Mario Patricio Caceres Mora</t>
  </si>
  <si>
    <t>10339783-9</t>
  </si>
  <si>
    <t>Eritt Orlando Gallardo Muñoz</t>
  </si>
  <si>
    <t>10875002-2</t>
  </si>
  <si>
    <t>Ricardo Alejandro Muñoz Escobar</t>
  </si>
  <si>
    <t>11811753-0</t>
  </si>
  <si>
    <t>Marco Antonio Urtubia Muñoz</t>
  </si>
  <si>
    <t>6008</t>
  </si>
  <si>
    <t>11334046-0</t>
  </si>
  <si>
    <t>Gustavo Humberto Gonzalez Inostroza</t>
  </si>
  <si>
    <t>15702915-0</t>
  </si>
  <si>
    <t>Enrique Jean Pierre Millapan Jelves</t>
  </si>
  <si>
    <t>13558836-9</t>
  </si>
  <si>
    <t>Marcelo Nicanor Morales Barrera</t>
  </si>
  <si>
    <t>16622679-1</t>
  </si>
  <si>
    <t>Hector Daniel Donaire Cartagena</t>
  </si>
  <si>
    <t>16561803-3</t>
  </si>
  <si>
    <t>Felipe Esteban Carrasco Esparza</t>
  </si>
  <si>
    <t>13338126-0</t>
  </si>
  <si>
    <t>Pablo Barrales Palma</t>
  </si>
  <si>
    <t>13935403-6</t>
  </si>
  <si>
    <t>Joel Esteban Roman Gonzalez</t>
  </si>
  <si>
    <t>13463902-4</t>
  </si>
  <si>
    <t>Claudio Azua Mardones</t>
  </si>
  <si>
    <t>16398634-5</t>
  </si>
  <si>
    <t>Marco Antonio Cerda Tobar</t>
  </si>
  <si>
    <t>9262185-5</t>
  </si>
  <si>
    <t>Marco Antonio Pinto Palma</t>
  </si>
  <si>
    <t>Mario Rodolfo Orellana Fuentes</t>
  </si>
  <si>
    <t>12730701-6</t>
  </si>
  <si>
    <t>Joaquin Riquelme Luna</t>
  </si>
  <si>
    <t>15528969-4</t>
  </si>
  <si>
    <t>Octavio Orellana Cifuentes</t>
  </si>
  <si>
    <t>8961105-9</t>
  </si>
  <si>
    <t>David Riveros Guzman</t>
  </si>
  <si>
    <t>9689246-2</t>
  </si>
  <si>
    <t>Luis Humberto Gonzalez Vasquez</t>
  </si>
  <si>
    <t>13291048-0</t>
  </si>
  <si>
    <t>Andres Benito Hurtado Estrada</t>
  </si>
  <si>
    <t>9033833-1</t>
  </si>
  <si>
    <t>Oscar Armando Rojas Miquel</t>
  </si>
  <si>
    <t>11079870-9</t>
  </si>
  <si>
    <t>Fresia Flores Bermedo</t>
  </si>
  <si>
    <t>8672444-8</t>
  </si>
  <si>
    <t>Rodrigo Del Rosario Carrasco Torres</t>
  </si>
  <si>
    <t>8606991-1</t>
  </si>
  <si>
    <t>Flaminio Del Carmen Agurto Urrutia</t>
  </si>
  <si>
    <t>9905503-0</t>
  </si>
  <si>
    <t>Juan Gorki Diaz Vergara</t>
  </si>
  <si>
    <t>8738725-9</t>
  </si>
  <si>
    <t>Luis Miguel Angel Fuenzalida Castañeda</t>
  </si>
  <si>
    <t>Julio Guillermo Mora Rojas</t>
  </si>
  <si>
    <t>9993384-4</t>
  </si>
  <si>
    <t>Raul Antonio Rojas Guerrero</t>
  </si>
  <si>
    <t>7773489-9</t>
  </si>
  <si>
    <t>Angel Reynaldo Cristi Cortes</t>
  </si>
  <si>
    <t>Agosto</t>
  </si>
  <si>
    <t>22063079-K</t>
  </si>
  <si>
    <t>20060642-6</t>
  </si>
  <si>
    <t>16914303-K</t>
  </si>
  <si>
    <t>11750638-K</t>
  </si>
  <si>
    <t>16170525-K</t>
  </si>
  <si>
    <t>25624878-6</t>
  </si>
  <si>
    <t>10780646-6</t>
  </si>
  <si>
    <t>11620792-3</t>
  </si>
  <si>
    <t>18220594-K</t>
  </si>
  <si>
    <t>19910876-K</t>
  </si>
  <si>
    <t>17052683-K</t>
  </si>
  <si>
    <t>20041022-K</t>
  </si>
  <si>
    <t>21381544-K</t>
  </si>
  <si>
    <t>17228115-K</t>
  </si>
  <si>
    <t>18533922-K</t>
  </si>
  <si>
    <t>17488577-K</t>
  </si>
  <si>
    <t>26836241-K</t>
  </si>
  <si>
    <t>17390102-K</t>
  </si>
  <si>
    <t>19211733-K</t>
  </si>
  <si>
    <t>18529878-7</t>
  </si>
  <si>
    <t>13911664-K</t>
  </si>
  <si>
    <t>21305810-K</t>
  </si>
  <si>
    <t>12469381-0</t>
  </si>
  <si>
    <t>21356966-K</t>
  </si>
  <si>
    <t>16546947-K</t>
  </si>
  <si>
    <t>12685868-K</t>
  </si>
  <si>
    <t>16623994-K</t>
  </si>
  <si>
    <t>16872683-K</t>
  </si>
  <si>
    <t>17781833-K</t>
  </si>
  <si>
    <t>19631279-K</t>
  </si>
  <si>
    <t>15473130-K</t>
  </si>
  <si>
    <t>18497682-K</t>
  </si>
  <si>
    <t>8275564-0</t>
  </si>
  <si>
    <t>Bono Julio</t>
  </si>
  <si>
    <t>Isaac Leonardo Llanos Lobos</t>
  </si>
  <si>
    <t>Fecha ingreso</t>
  </si>
  <si>
    <t>Marie Raymonde Etienne</t>
  </si>
  <si>
    <t>Rosa De Lourdes Reyes Carvallo</t>
  </si>
  <si>
    <t>Marcela Del Carmen Rios Seco</t>
  </si>
  <si>
    <t>Silva Ayala</t>
  </si>
  <si>
    <t>Rosa Aída Silva Ayala</t>
  </si>
  <si>
    <t>Alvarado Dip</t>
  </si>
  <si>
    <t>Sepúlveda Ortizaga</t>
  </si>
  <si>
    <t>Francisco Sepúlveda Ortizaga</t>
  </si>
  <si>
    <t>Cristián Ignacio Hernández Ojeda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</si>
</sst>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3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0" borderId="0" xfId="0" applyFont="1" applyFill="1"/>
    <xf numFmtId="0" fontId="7" fillId="0" borderId="2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1" fillId="3" borderId="1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14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0" fontId="3" fillId="0" borderId="0" xfId="0" applyFon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84"/>
  <sheetViews>
    <sheetView workbookViewId="0">
      <selection activeCell="E30" sqref="E30"/>
    </sheetView>
  </sheetViews>
  <sheetFormatPr baseColWidth="10" defaultColWidth="9.140625" defaultRowHeight="15" x14ac:dyDescent="0.25"/>
  <cols>
    <col min="1" max="1" width="10.140625" bestFit="1" customWidth="1"/>
    <col min="2" max="2" width="12.5703125" bestFit="1" customWidth="1"/>
    <col min="3" max="3" width="45.140625" bestFit="1" customWidth="1"/>
    <col min="4" max="5" width="23.5703125" customWidth="1"/>
    <col min="6" max="7" width="23.85546875" customWidth="1"/>
    <col min="8" max="9" width="30.7109375" customWidth="1"/>
    <col min="10" max="11" width="22.28515625" bestFit="1" customWidth="1"/>
    <col min="12" max="13" width="25.140625" bestFit="1" customWidth="1"/>
    <col min="14" max="14" width="46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5">
      <c r="A2" s="3">
        <v>128294988</v>
      </c>
      <c r="B2" s="3" t="s">
        <v>13</v>
      </c>
      <c r="C2" s="3" t="s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3">
        <v>0</v>
      </c>
      <c r="M2" s="3">
        <v>1</v>
      </c>
    </row>
    <row r="3" spans="1:14" x14ac:dyDescent="0.25">
      <c r="A3">
        <v>256248786</v>
      </c>
      <c r="B3" t="s">
        <v>15</v>
      </c>
      <c r="C3" t="s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4" x14ac:dyDescent="0.25">
      <c r="A4">
        <v>107806466</v>
      </c>
      <c r="B4" t="s">
        <v>16</v>
      </c>
      <c r="C4" t="s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4" x14ac:dyDescent="0.25">
      <c r="A5" s="3">
        <v>82755640</v>
      </c>
      <c r="B5" s="3" t="s">
        <v>17</v>
      </c>
      <c r="C5" s="3" t="s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3">
        <v>0</v>
      </c>
      <c r="M5" s="2">
        <v>0</v>
      </c>
      <c r="N5" t="s">
        <v>212</v>
      </c>
    </row>
    <row r="6" spans="1:14" x14ac:dyDescent="0.25">
      <c r="A6">
        <v>116207923</v>
      </c>
      <c r="B6" t="s">
        <v>16</v>
      </c>
      <c r="C6" t="s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4" x14ac:dyDescent="0.25">
      <c r="A7">
        <v>261696436</v>
      </c>
      <c r="B7" t="s">
        <v>18</v>
      </c>
      <c r="C7" t="s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4" x14ac:dyDescent="0.25">
      <c r="A8">
        <v>158229838</v>
      </c>
      <c r="B8" t="s">
        <v>20</v>
      </c>
      <c r="C8" t="s">
        <v>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</row>
    <row r="9" spans="1:14" x14ac:dyDescent="0.25">
      <c r="A9">
        <v>268128743</v>
      </c>
      <c r="B9" t="s">
        <v>21</v>
      </c>
      <c r="C9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25">
      <c r="A10">
        <v>158929724</v>
      </c>
      <c r="B10" t="s">
        <v>23</v>
      </c>
      <c r="C10" t="s">
        <v>22</v>
      </c>
      <c r="D10" s="3">
        <v>9</v>
      </c>
      <c r="E10" s="3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 x14ac:dyDescent="0.25">
      <c r="A11">
        <v>270363067</v>
      </c>
      <c r="B11" t="s">
        <v>24</v>
      </c>
      <c r="C11" t="s">
        <v>22</v>
      </c>
      <c r="D11" s="3">
        <v>9</v>
      </c>
      <c r="E11" s="3">
        <v>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4" x14ac:dyDescent="0.25">
      <c r="A12">
        <v>203294352</v>
      </c>
      <c r="B12" t="s">
        <v>25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4" x14ac:dyDescent="0.25">
      <c r="A13">
        <v>170283651</v>
      </c>
      <c r="B13" t="s">
        <v>26</v>
      </c>
      <c r="C13" t="s">
        <v>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  <c r="L13">
        <v>0</v>
      </c>
      <c r="M13">
        <v>0</v>
      </c>
    </row>
    <row r="14" spans="1:14" x14ac:dyDescent="0.25">
      <c r="A14">
        <v>211506504</v>
      </c>
      <c r="B14" t="s">
        <v>27</v>
      </c>
      <c r="C14" t="s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4" x14ac:dyDescent="0.25">
      <c r="A15" s="3">
        <v>186242505</v>
      </c>
      <c r="B15" s="3" t="s">
        <v>28</v>
      </c>
      <c r="C15" s="3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 s="3">
        <v>0</v>
      </c>
      <c r="M15" s="3">
        <v>1</v>
      </c>
    </row>
    <row r="16" spans="1:14" x14ac:dyDescent="0.25">
      <c r="A16">
        <v>156669148</v>
      </c>
      <c r="B16" t="s">
        <v>29</v>
      </c>
      <c r="C16" t="s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4" x14ac:dyDescent="0.25">
      <c r="A17" t="s">
        <v>30</v>
      </c>
      <c r="B17" t="s">
        <v>31</v>
      </c>
      <c r="C17" t="s">
        <v>22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 x14ac:dyDescent="0.25">
      <c r="A18">
        <v>185479838</v>
      </c>
      <c r="B18" t="s">
        <v>32</v>
      </c>
      <c r="C18" t="s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</row>
    <row r="19" spans="1:14" x14ac:dyDescent="0.25">
      <c r="A19">
        <v>134639024</v>
      </c>
      <c r="B19" t="s">
        <v>34</v>
      </c>
      <c r="C19" t="s">
        <v>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4" x14ac:dyDescent="0.25">
      <c r="A20" t="s">
        <v>36</v>
      </c>
      <c r="B20" t="s">
        <v>37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4" x14ac:dyDescent="0.25">
      <c r="A21">
        <v>158220172</v>
      </c>
      <c r="B21" t="s">
        <v>20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4" x14ac:dyDescent="0.25">
      <c r="A22">
        <v>174884986</v>
      </c>
      <c r="B22" t="s">
        <v>40</v>
      </c>
      <c r="C22" t="s">
        <v>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</row>
    <row r="23" spans="1:14" x14ac:dyDescent="0.25">
      <c r="A23" s="2">
        <v>86069911</v>
      </c>
      <c r="B23" s="2" t="s">
        <v>41</v>
      </c>
      <c r="C23" s="2" t="s">
        <v>39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2">
        <v>0</v>
      </c>
      <c r="M23" s="2">
        <v>0</v>
      </c>
      <c r="N23" t="s">
        <v>212</v>
      </c>
    </row>
    <row r="24" spans="1:14" x14ac:dyDescent="0.25">
      <c r="A24">
        <v>172537219</v>
      </c>
      <c r="B24" t="s">
        <v>42</v>
      </c>
      <c r="C24" t="s">
        <v>38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4" x14ac:dyDescent="0.25">
      <c r="A25">
        <v>145099714</v>
      </c>
      <c r="B25" t="s">
        <v>43</v>
      </c>
      <c r="C25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4" x14ac:dyDescent="0.25">
      <c r="A26">
        <v>188797997</v>
      </c>
      <c r="B26" t="s">
        <v>44</v>
      </c>
      <c r="C26" t="s">
        <v>45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</row>
    <row r="27" spans="1:14" x14ac:dyDescent="0.25">
      <c r="A27" s="3">
        <v>163400944</v>
      </c>
      <c r="B27" s="3" t="s">
        <v>46</v>
      </c>
      <c r="C27" s="3" t="s">
        <v>39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3">
        <v>0</v>
      </c>
      <c r="M27" s="3">
        <v>1</v>
      </c>
    </row>
    <row r="28" spans="1:14" x14ac:dyDescent="0.25">
      <c r="A28">
        <v>181168706</v>
      </c>
      <c r="B28" t="s">
        <v>47</v>
      </c>
      <c r="C28" t="s">
        <v>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4" x14ac:dyDescent="0.25">
      <c r="A29">
        <v>166226791</v>
      </c>
      <c r="B29" t="s">
        <v>48</v>
      </c>
      <c r="C29" t="s">
        <v>49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</row>
    <row r="30" spans="1:14" x14ac:dyDescent="0.25">
      <c r="A30">
        <v>261402874</v>
      </c>
      <c r="B30" t="s">
        <v>50</v>
      </c>
      <c r="C30" t="s">
        <v>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4" x14ac:dyDescent="0.25">
      <c r="A31">
        <v>157029150</v>
      </c>
      <c r="B31" t="s">
        <v>51</v>
      </c>
      <c r="C31" t="s">
        <v>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4" x14ac:dyDescent="0.25">
      <c r="A32">
        <v>156614440</v>
      </c>
      <c r="B32" t="s">
        <v>53</v>
      </c>
      <c r="C32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4" x14ac:dyDescent="0.25">
      <c r="A33">
        <v>165618033</v>
      </c>
      <c r="B33" t="s">
        <v>44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4" x14ac:dyDescent="0.25">
      <c r="A34" s="3">
        <v>90931458</v>
      </c>
      <c r="B34" s="3" t="s">
        <v>54</v>
      </c>
      <c r="C34" s="3" t="s">
        <v>45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3">
        <v>0</v>
      </c>
      <c r="M34" s="2">
        <v>0</v>
      </c>
      <c r="N34" t="s">
        <v>212</v>
      </c>
    </row>
    <row r="35" spans="1:14" x14ac:dyDescent="0.25">
      <c r="A35">
        <v>207290149</v>
      </c>
      <c r="B35" t="s">
        <v>55</v>
      </c>
      <c r="C35" t="s">
        <v>45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1</v>
      </c>
      <c r="L35">
        <v>0</v>
      </c>
      <c r="M35">
        <v>0</v>
      </c>
    </row>
    <row r="36" spans="1:14" x14ac:dyDescent="0.25">
      <c r="A36">
        <v>126341598</v>
      </c>
      <c r="B36" t="s">
        <v>56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</row>
    <row r="37" spans="1:14" x14ac:dyDescent="0.25">
      <c r="A37" t="s">
        <v>57</v>
      </c>
      <c r="B37" t="s">
        <v>58</v>
      </c>
      <c r="C37" t="s">
        <v>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2">
        <v>0</v>
      </c>
      <c r="K37">
        <v>0</v>
      </c>
      <c r="L37">
        <v>0</v>
      </c>
      <c r="M37">
        <v>0</v>
      </c>
    </row>
    <row r="38" spans="1:14" x14ac:dyDescent="0.25">
      <c r="A38">
        <v>167244742</v>
      </c>
      <c r="B38" t="s">
        <v>59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4" x14ac:dyDescent="0.25">
      <c r="A39">
        <v>252270981</v>
      </c>
      <c r="B39" t="s">
        <v>60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4" x14ac:dyDescent="0.25">
      <c r="A40">
        <v>140064556</v>
      </c>
      <c r="B40" t="s">
        <v>61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4" x14ac:dyDescent="0.25">
      <c r="A41" s="3">
        <v>133381260</v>
      </c>
      <c r="B41" s="3" t="s">
        <v>62</v>
      </c>
      <c r="C41" s="3" t="s">
        <v>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3">
        <v>0</v>
      </c>
      <c r="M41" s="3">
        <v>1</v>
      </c>
    </row>
    <row r="42" spans="1:14" x14ac:dyDescent="0.25">
      <c r="A42">
        <v>205804048</v>
      </c>
      <c r="B42" t="s">
        <v>63</v>
      </c>
      <c r="C42" t="s">
        <v>45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3">
        <v>3</v>
      </c>
      <c r="K42" s="3">
        <v>4</v>
      </c>
      <c r="L42">
        <v>0</v>
      </c>
      <c r="M42">
        <v>0</v>
      </c>
    </row>
    <row r="43" spans="1:14" x14ac:dyDescent="0.25">
      <c r="A43">
        <v>202229816</v>
      </c>
      <c r="B43" t="s">
        <v>64</v>
      </c>
      <c r="C43" t="s">
        <v>45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</row>
    <row r="44" spans="1:14" x14ac:dyDescent="0.25">
      <c r="A44" s="3">
        <v>200539370</v>
      </c>
      <c r="B44" s="3" t="s">
        <v>65</v>
      </c>
      <c r="C44" s="3" t="s">
        <v>45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3">
        <v>0</v>
      </c>
      <c r="M44" s="3">
        <v>1</v>
      </c>
    </row>
    <row r="45" spans="1:14" x14ac:dyDescent="0.25">
      <c r="A45">
        <v>204507783</v>
      </c>
      <c r="B45" t="s">
        <v>66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4" x14ac:dyDescent="0.25">
      <c r="A46" s="3">
        <v>99055030</v>
      </c>
      <c r="B46" s="3" t="s">
        <v>67</v>
      </c>
      <c r="C46" s="3" t="s">
        <v>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3">
        <v>0</v>
      </c>
      <c r="M46" s="2">
        <v>0</v>
      </c>
      <c r="N46" t="s">
        <v>212</v>
      </c>
    </row>
    <row r="47" spans="1:14" x14ac:dyDescent="0.25">
      <c r="A47">
        <v>200022793</v>
      </c>
      <c r="B47" t="s">
        <v>68</v>
      </c>
      <c r="C47" t="s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4" x14ac:dyDescent="0.25">
      <c r="A48">
        <v>167170218</v>
      </c>
      <c r="B48" t="s">
        <v>69</v>
      </c>
      <c r="C48" t="s">
        <v>39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4" x14ac:dyDescent="0.25">
      <c r="A49" s="3">
        <v>85474707</v>
      </c>
      <c r="B49" s="3" t="s">
        <v>67</v>
      </c>
      <c r="C49" s="3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3">
        <v>0</v>
      </c>
      <c r="M49" s="2">
        <v>1</v>
      </c>
      <c r="N49" t="s">
        <v>212</v>
      </c>
    </row>
    <row r="50" spans="1:14" x14ac:dyDescent="0.25">
      <c r="A50" s="3">
        <v>201231477</v>
      </c>
      <c r="B50" s="3" t="s">
        <v>70</v>
      </c>
      <c r="C50" s="3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2">
        <v>0</v>
      </c>
      <c r="K50" s="2">
        <v>0</v>
      </c>
      <c r="L50" s="3">
        <v>1</v>
      </c>
      <c r="M50" s="3">
        <v>1</v>
      </c>
      <c r="N50" t="s">
        <v>213</v>
      </c>
    </row>
    <row r="51" spans="1:14" x14ac:dyDescent="0.25">
      <c r="A51">
        <v>218894577</v>
      </c>
      <c r="B51" t="s">
        <v>71</v>
      </c>
      <c r="C51" t="s">
        <v>38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</row>
    <row r="52" spans="1:14" x14ac:dyDescent="0.25">
      <c r="A52" s="3">
        <v>132802203</v>
      </c>
      <c r="B52" s="3" t="s">
        <v>72</v>
      </c>
      <c r="C52" s="3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3">
        <v>1</v>
      </c>
      <c r="M52" s="3">
        <v>0</v>
      </c>
      <c r="N52" t="s">
        <v>213</v>
      </c>
    </row>
    <row r="53" spans="1:14" x14ac:dyDescent="0.25">
      <c r="A53">
        <v>165575105</v>
      </c>
      <c r="B53" t="s">
        <v>73</v>
      </c>
      <c r="C53" t="s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</row>
    <row r="54" spans="1:14" x14ac:dyDescent="0.25">
      <c r="A54">
        <v>187654173</v>
      </c>
      <c r="B54" t="s">
        <v>32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4" x14ac:dyDescent="0.25">
      <c r="A55">
        <v>220157962</v>
      </c>
      <c r="B55" t="s">
        <v>26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4" x14ac:dyDescent="0.25">
      <c r="A56">
        <v>256072920</v>
      </c>
      <c r="B56" t="s">
        <v>74</v>
      </c>
      <c r="C56" t="s">
        <v>45</v>
      </c>
      <c r="D56">
        <v>0</v>
      </c>
      <c r="E56">
        <v>0</v>
      </c>
      <c r="F56">
        <v>0</v>
      </c>
      <c r="G56" s="3">
        <v>3</v>
      </c>
      <c r="H56">
        <v>0</v>
      </c>
      <c r="I56">
        <v>0</v>
      </c>
      <c r="J56" s="3">
        <v>0</v>
      </c>
      <c r="K56" s="3">
        <v>3</v>
      </c>
      <c r="L56">
        <v>0</v>
      </c>
      <c r="M56">
        <v>0</v>
      </c>
    </row>
    <row r="57" spans="1:14" x14ac:dyDescent="0.25">
      <c r="A57">
        <v>192350166</v>
      </c>
      <c r="B57" t="s">
        <v>56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4" x14ac:dyDescent="0.25">
      <c r="A58">
        <v>189277555</v>
      </c>
      <c r="B58" t="s">
        <v>75</v>
      </c>
      <c r="C58" t="s">
        <v>76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3">
        <v>3</v>
      </c>
      <c r="K58" s="3">
        <v>2</v>
      </c>
      <c r="L58">
        <v>0</v>
      </c>
      <c r="M58">
        <v>0</v>
      </c>
    </row>
    <row r="59" spans="1:14" x14ac:dyDescent="0.25">
      <c r="A59">
        <v>179054795</v>
      </c>
      <c r="B59" t="s">
        <v>77</v>
      </c>
      <c r="C59" t="s">
        <v>78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s="3">
        <v>7</v>
      </c>
      <c r="K59" s="3">
        <v>11</v>
      </c>
      <c r="L59">
        <v>0</v>
      </c>
      <c r="M59">
        <v>0</v>
      </c>
    </row>
    <row r="60" spans="1:14" x14ac:dyDescent="0.25">
      <c r="A60">
        <v>155289694</v>
      </c>
      <c r="B60" t="s">
        <v>79</v>
      </c>
      <c r="C60" t="s">
        <v>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4" x14ac:dyDescent="0.25">
      <c r="A61">
        <v>170231589</v>
      </c>
      <c r="B61" t="s">
        <v>44</v>
      </c>
      <c r="C61" t="s">
        <v>78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s="3">
        <v>2</v>
      </c>
      <c r="K61" s="3">
        <v>4</v>
      </c>
      <c r="L61">
        <v>0</v>
      </c>
      <c r="M61">
        <v>0</v>
      </c>
    </row>
    <row r="62" spans="1:14" x14ac:dyDescent="0.25">
      <c r="A62">
        <v>189545541</v>
      </c>
      <c r="B62" t="s">
        <v>80</v>
      </c>
      <c r="C62" t="s">
        <v>78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4" x14ac:dyDescent="0.25">
      <c r="A63">
        <v>134386207</v>
      </c>
      <c r="B63" t="s">
        <v>66</v>
      </c>
      <c r="C63" t="s">
        <v>78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4" x14ac:dyDescent="0.25">
      <c r="A64">
        <v>205963782</v>
      </c>
      <c r="B64" t="s">
        <v>81</v>
      </c>
      <c r="C64" t="s">
        <v>78</v>
      </c>
      <c r="D64">
        <v>0</v>
      </c>
      <c r="E64">
        <v>0</v>
      </c>
      <c r="F64">
        <v>0</v>
      </c>
      <c r="G64" s="3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4" x14ac:dyDescent="0.25">
      <c r="A65">
        <v>159195163</v>
      </c>
      <c r="B65" t="s">
        <v>82</v>
      </c>
      <c r="C65" t="s">
        <v>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4" x14ac:dyDescent="0.25">
      <c r="A66" t="s">
        <v>83</v>
      </c>
      <c r="B66" t="s">
        <v>84</v>
      </c>
      <c r="C66" t="s">
        <v>78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4" x14ac:dyDescent="0.25">
      <c r="A67">
        <v>185401464</v>
      </c>
      <c r="B67" t="s">
        <v>55</v>
      </c>
      <c r="C67" t="s">
        <v>78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25">
      <c r="A68">
        <v>177806307</v>
      </c>
      <c r="B68" t="s">
        <v>85</v>
      </c>
      <c r="C68" t="s">
        <v>78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4" x14ac:dyDescent="0.25">
      <c r="A69">
        <v>132977380</v>
      </c>
      <c r="B69" t="s">
        <v>20</v>
      </c>
      <c r="C69" t="s">
        <v>78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4" x14ac:dyDescent="0.25">
      <c r="A70" t="s">
        <v>86</v>
      </c>
      <c r="B70" t="s">
        <v>87</v>
      </c>
      <c r="C70" t="s">
        <v>78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</row>
    <row r="71" spans="1:14" x14ac:dyDescent="0.25">
      <c r="A71">
        <v>172782361</v>
      </c>
      <c r="B71" t="s">
        <v>88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25">
      <c r="A72">
        <v>194995903</v>
      </c>
      <c r="B72" t="s">
        <v>90</v>
      </c>
      <c r="C72" t="s">
        <v>89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2</v>
      </c>
      <c r="L72">
        <v>0</v>
      </c>
      <c r="M72">
        <v>0</v>
      </c>
    </row>
    <row r="73" spans="1:14" x14ac:dyDescent="0.25">
      <c r="A73" t="s">
        <v>91</v>
      </c>
      <c r="B73" t="s">
        <v>92</v>
      </c>
      <c r="C73" t="s">
        <v>89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4" x14ac:dyDescent="0.25">
      <c r="A74">
        <v>214671964</v>
      </c>
      <c r="B74" t="s">
        <v>93</v>
      </c>
      <c r="C74" t="s">
        <v>89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4" x14ac:dyDescent="0.25">
      <c r="A75" s="3">
        <v>265429181</v>
      </c>
      <c r="B75" s="3" t="s">
        <v>94</v>
      </c>
      <c r="C75" s="3" t="s">
        <v>89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s="3">
        <v>5</v>
      </c>
      <c r="K75" s="3">
        <v>4</v>
      </c>
      <c r="L75" s="3">
        <v>1</v>
      </c>
      <c r="M75" s="3">
        <v>0</v>
      </c>
      <c r="N75" t="s">
        <v>213</v>
      </c>
    </row>
    <row r="76" spans="1:14" x14ac:dyDescent="0.25">
      <c r="A76">
        <v>186828755</v>
      </c>
      <c r="B76" t="s">
        <v>95</v>
      </c>
      <c r="C76" t="s">
        <v>89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</row>
    <row r="77" spans="1:14" x14ac:dyDescent="0.25">
      <c r="A77">
        <v>183325205</v>
      </c>
      <c r="B77" t="s">
        <v>17</v>
      </c>
      <c r="C77" t="s">
        <v>96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4" x14ac:dyDescent="0.25">
      <c r="A78" t="s">
        <v>97</v>
      </c>
      <c r="B78" t="s">
        <v>98</v>
      </c>
      <c r="C78" t="s">
        <v>89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s="3">
        <v>1</v>
      </c>
      <c r="K78" s="3">
        <v>3</v>
      </c>
      <c r="L78">
        <v>0</v>
      </c>
      <c r="M78">
        <v>0</v>
      </c>
    </row>
    <row r="79" spans="1:14" x14ac:dyDescent="0.25">
      <c r="A79">
        <v>217280753</v>
      </c>
      <c r="B79" t="s">
        <v>99</v>
      </c>
      <c r="C79" t="s">
        <v>89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4" x14ac:dyDescent="0.25">
      <c r="A80" s="3">
        <v>164097072</v>
      </c>
      <c r="B80" s="3" t="s">
        <v>100</v>
      </c>
      <c r="C80" s="3" t="s">
        <v>89</v>
      </c>
      <c r="D80">
        <v>0</v>
      </c>
      <c r="E80">
        <v>0</v>
      </c>
      <c r="F80">
        <v>0</v>
      </c>
      <c r="G80" s="3">
        <v>1</v>
      </c>
      <c r="H80">
        <v>0</v>
      </c>
      <c r="I80">
        <v>0</v>
      </c>
      <c r="J80" s="3">
        <v>0</v>
      </c>
      <c r="K80" s="3">
        <v>5</v>
      </c>
      <c r="L80" s="3">
        <v>1</v>
      </c>
      <c r="M80" s="3">
        <v>0</v>
      </c>
      <c r="N80" t="s">
        <v>213</v>
      </c>
    </row>
    <row r="81" spans="1:14" x14ac:dyDescent="0.25">
      <c r="A81">
        <v>209460319</v>
      </c>
      <c r="B81" t="s">
        <v>101</v>
      </c>
      <c r="C81" t="s">
        <v>89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4" x14ac:dyDescent="0.25">
      <c r="A82" s="3">
        <v>205347232</v>
      </c>
      <c r="B82" s="3" t="s">
        <v>102</v>
      </c>
      <c r="C82" s="3" t="s">
        <v>89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s="3">
        <v>6</v>
      </c>
      <c r="K82" s="3">
        <v>3</v>
      </c>
      <c r="L82" s="3">
        <v>1</v>
      </c>
      <c r="M82" s="3">
        <v>1</v>
      </c>
      <c r="N82" t="s">
        <v>213</v>
      </c>
    </row>
    <row r="83" spans="1:14" x14ac:dyDescent="0.25">
      <c r="A83" s="3">
        <v>196834095</v>
      </c>
      <c r="B83" s="3" t="s">
        <v>80</v>
      </c>
      <c r="C83" s="3" t="s">
        <v>89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 s="3">
        <v>0</v>
      </c>
      <c r="M83" s="3">
        <v>2</v>
      </c>
      <c r="N83" t="s">
        <v>212</v>
      </c>
    </row>
    <row r="84" spans="1:14" x14ac:dyDescent="0.25">
      <c r="A84">
        <v>198718947</v>
      </c>
      <c r="B84" t="s">
        <v>103</v>
      </c>
      <c r="C84" t="s">
        <v>89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s="3">
        <v>3</v>
      </c>
      <c r="K84" s="3">
        <v>4</v>
      </c>
      <c r="L84">
        <v>0</v>
      </c>
      <c r="M84">
        <v>0</v>
      </c>
    </row>
    <row r="85" spans="1:14" x14ac:dyDescent="0.25">
      <c r="A85" s="3">
        <v>218494412</v>
      </c>
      <c r="B85" s="3" t="s">
        <v>104</v>
      </c>
      <c r="C85" s="3" t="s">
        <v>89</v>
      </c>
      <c r="D85" s="3">
        <v>8</v>
      </c>
      <c r="E85" s="3">
        <v>12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2">
        <v>1</v>
      </c>
      <c r="M85" s="3">
        <v>0</v>
      </c>
      <c r="N85" t="s">
        <v>214</v>
      </c>
    </row>
    <row r="86" spans="1:14" x14ac:dyDescent="0.25">
      <c r="A86">
        <v>218435033</v>
      </c>
      <c r="B86" t="s">
        <v>105</v>
      </c>
      <c r="C86" t="s">
        <v>89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</row>
    <row r="87" spans="1:14" x14ac:dyDescent="0.25">
      <c r="A87" s="3">
        <v>200606426</v>
      </c>
      <c r="B87" s="3" t="s">
        <v>59</v>
      </c>
      <c r="C87" s="3" t="s">
        <v>89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s="3">
        <v>0</v>
      </c>
      <c r="K87" s="3">
        <v>3</v>
      </c>
      <c r="L87" s="3">
        <v>0</v>
      </c>
      <c r="M87" s="2">
        <v>0</v>
      </c>
    </row>
    <row r="88" spans="1:14" x14ac:dyDescent="0.25">
      <c r="A88" s="3">
        <v>201913616</v>
      </c>
      <c r="B88" s="3" t="s">
        <v>106</v>
      </c>
      <c r="C88" s="3" t="s">
        <v>89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 s="2">
        <v>1</v>
      </c>
      <c r="M88" s="3">
        <v>1</v>
      </c>
      <c r="N88" t="s">
        <v>214</v>
      </c>
    </row>
    <row r="89" spans="1:14" x14ac:dyDescent="0.25">
      <c r="A89">
        <v>256424460</v>
      </c>
      <c r="B89" t="s">
        <v>107</v>
      </c>
      <c r="C89" t="s">
        <v>89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4" x14ac:dyDescent="0.25">
      <c r="A90" s="3">
        <v>215309533</v>
      </c>
      <c r="B90" s="3" t="s">
        <v>102</v>
      </c>
      <c r="C90" s="3" t="s">
        <v>89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s="3">
        <v>1</v>
      </c>
      <c r="K90" s="3">
        <v>4</v>
      </c>
      <c r="L90" s="3">
        <v>0</v>
      </c>
      <c r="M90" s="6">
        <v>1</v>
      </c>
      <c r="N90" t="s">
        <v>215</v>
      </c>
    </row>
    <row r="91" spans="1:14" x14ac:dyDescent="0.25">
      <c r="A91" s="3">
        <v>200536622</v>
      </c>
      <c r="B91" s="3" t="s">
        <v>108</v>
      </c>
      <c r="C91" s="3" t="s">
        <v>89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 s="2">
        <v>0</v>
      </c>
      <c r="M91" s="3">
        <v>0</v>
      </c>
      <c r="N91" t="s">
        <v>212</v>
      </c>
    </row>
    <row r="92" spans="1:14" x14ac:dyDescent="0.25">
      <c r="A92" t="s">
        <v>109</v>
      </c>
      <c r="B92" t="s">
        <v>110</v>
      </c>
      <c r="C92" t="s">
        <v>89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4" x14ac:dyDescent="0.25">
      <c r="A93">
        <v>201628296</v>
      </c>
      <c r="B93" t="s">
        <v>111</v>
      </c>
      <c r="C93" t="s">
        <v>89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4" x14ac:dyDescent="0.25">
      <c r="A94">
        <v>200432525</v>
      </c>
      <c r="B94" t="s">
        <v>112</v>
      </c>
      <c r="C94" t="s">
        <v>89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4" x14ac:dyDescent="0.25">
      <c r="A95" s="3">
        <v>210634819</v>
      </c>
      <c r="B95" s="3" t="s">
        <v>113</v>
      </c>
      <c r="C95" s="3" t="s">
        <v>89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s="3">
        <v>0</v>
      </c>
      <c r="M95" s="3">
        <v>1</v>
      </c>
    </row>
    <row r="96" spans="1:14" x14ac:dyDescent="0.25">
      <c r="A96" s="3">
        <v>141944037</v>
      </c>
      <c r="B96" s="3" t="s">
        <v>114</v>
      </c>
      <c r="C96" s="3" t="s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2</v>
      </c>
      <c r="L96" s="3">
        <v>2</v>
      </c>
      <c r="M96" s="3">
        <v>2</v>
      </c>
      <c r="N96" t="s">
        <v>213</v>
      </c>
    </row>
    <row r="97" spans="1:14" x14ac:dyDescent="0.25">
      <c r="A97" s="3">
        <v>126440537</v>
      </c>
      <c r="B97" s="3" t="s">
        <v>28</v>
      </c>
      <c r="C97" s="3" t="s">
        <v>19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s="3">
        <v>0</v>
      </c>
      <c r="M97" s="3">
        <v>1</v>
      </c>
    </row>
    <row r="98" spans="1:14" x14ac:dyDescent="0.25">
      <c r="A98" s="3">
        <v>86724448</v>
      </c>
      <c r="B98" s="3" t="s">
        <v>56</v>
      </c>
      <c r="C98" s="3" t="s">
        <v>19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s="3">
        <v>0</v>
      </c>
      <c r="M98" s="2">
        <v>0</v>
      </c>
      <c r="N98" t="s">
        <v>212</v>
      </c>
    </row>
    <row r="99" spans="1:14" x14ac:dyDescent="0.25">
      <c r="A99">
        <v>202038085</v>
      </c>
      <c r="B99" t="s">
        <v>115</v>
      </c>
      <c r="C99" t="s">
        <v>19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4" x14ac:dyDescent="0.25">
      <c r="A100" s="3">
        <v>135588369</v>
      </c>
      <c r="B100" s="3" t="s">
        <v>116</v>
      </c>
      <c r="C100" s="3" t="s">
        <v>19</v>
      </c>
      <c r="D100">
        <v>0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s="3">
        <v>1</v>
      </c>
      <c r="M100" s="3">
        <v>0</v>
      </c>
      <c r="N100" t="s">
        <v>213</v>
      </c>
    </row>
    <row r="101" spans="1:14" x14ac:dyDescent="0.25">
      <c r="A101" s="3">
        <v>88000587</v>
      </c>
      <c r="B101" s="3" t="s">
        <v>117</v>
      </c>
      <c r="C101" s="3" t="s">
        <v>19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s="3">
        <v>0</v>
      </c>
      <c r="M101" s="2">
        <v>2</v>
      </c>
      <c r="N101" t="s">
        <v>212</v>
      </c>
    </row>
    <row r="102" spans="1:14" x14ac:dyDescent="0.25">
      <c r="A102" s="3">
        <v>272681929</v>
      </c>
      <c r="B102" s="3" t="s">
        <v>20</v>
      </c>
      <c r="C102" s="3" t="s">
        <v>19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 s="3">
        <v>1</v>
      </c>
      <c r="M102" s="2">
        <v>0</v>
      </c>
      <c r="N102" t="s">
        <v>212</v>
      </c>
    </row>
    <row r="103" spans="1:14" x14ac:dyDescent="0.25">
      <c r="A103" s="3">
        <v>99933844</v>
      </c>
      <c r="B103" s="3" t="s">
        <v>118</v>
      </c>
      <c r="C103" s="3" t="s">
        <v>19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s="3">
        <v>0</v>
      </c>
      <c r="M103" s="2">
        <v>0</v>
      </c>
      <c r="N103" t="s">
        <v>212</v>
      </c>
    </row>
    <row r="104" spans="1:14" x14ac:dyDescent="0.25">
      <c r="A104">
        <v>118117530</v>
      </c>
      <c r="B104" t="s">
        <v>69</v>
      </c>
      <c r="C104" t="s">
        <v>19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4" x14ac:dyDescent="0.25">
      <c r="A105" s="3">
        <v>132910480</v>
      </c>
      <c r="B105" s="3" t="s">
        <v>119</v>
      </c>
      <c r="C105" s="3" t="s">
        <v>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s="3">
        <v>0</v>
      </c>
      <c r="M105" s="2">
        <v>0</v>
      </c>
      <c r="N105" t="s">
        <v>212</v>
      </c>
    </row>
    <row r="106" spans="1:14" x14ac:dyDescent="0.25">
      <c r="A106">
        <v>274066415</v>
      </c>
      <c r="B106" t="s">
        <v>65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4" x14ac:dyDescent="0.25">
      <c r="A107">
        <v>266915225</v>
      </c>
      <c r="B107" t="s">
        <v>120</v>
      </c>
      <c r="C107" t="s">
        <v>19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4" x14ac:dyDescent="0.25">
      <c r="A108" s="3">
        <v>199037072</v>
      </c>
      <c r="B108" s="3" t="s">
        <v>121</v>
      </c>
      <c r="C108" s="3" t="s">
        <v>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s="3">
        <v>0</v>
      </c>
      <c r="M108" s="3">
        <v>1</v>
      </c>
    </row>
    <row r="109" spans="1:14" x14ac:dyDescent="0.25">
      <c r="A109" t="s">
        <v>122</v>
      </c>
      <c r="B109" t="s">
        <v>121</v>
      </c>
      <c r="C109" t="s">
        <v>19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25">
      <c r="A110" s="3">
        <v>77734899</v>
      </c>
      <c r="B110" s="3" t="s">
        <v>123</v>
      </c>
      <c r="C110" s="3" t="s">
        <v>19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s="3">
        <v>1</v>
      </c>
      <c r="M110" s="2">
        <v>1</v>
      </c>
      <c r="N110" t="s">
        <v>212</v>
      </c>
    </row>
    <row r="111" spans="1:14" x14ac:dyDescent="0.25">
      <c r="A111">
        <v>119047153</v>
      </c>
      <c r="B111" t="s">
        <v>20</v>
      </c>
      <c r="C111" t="s">
        <v>19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4" x14ac:dyDescent="0.25">
      <c r="A112">
        <v>157786962</v>
      </c>
      <c r="B112" t="s">
        <v>124</v>
      </c>
      <c r="C112" t="s">
        <v>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s="3">
        <v>211290064</v>
      </c>
      <c r="B113" s="3" t="s">
        <v>125</v>
      </c>
      <c r="C113" s="3" t="s">
        <v>19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s="3">
        <v>0</v>
      </c>
      <c r="M113" s="3">
        <v>1</v>
      </c>
    </row>
    <row r="114" spans="1:13" x14ac:dyDescent="0.25">
      <c r="A114">
        <v>187377315</v>
      </c>
      <c r="B114" t="s">
        <v>65</v>
      </c>
      <c r="C114" t="s">
        <v>19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265563627</v>
      </c>
      <c r="B115" t="s">
        <v>126</v>
      </c>
      <c r="C115" t="s">
        <v>19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153898820</v>
      </c>
      <c r="B116" t="s">
        <v>28</v>
      </c>
      <c r="C116" t="s">
        <v>19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s="3">
        <v>1</v>
      </c>
      <c r="K116" s="3">
        <v>3</v>
      </c>
      <c r="L116">
        <v>0</v>
      </c>
      <c r="M116">
        <v>0</v>
      </c>
    </row>
    <row r="117" spans="1:13" x14ac:dyDescent="0.25">
      <c r="A117" t="s">
        <v>127</v>
      </c>
      <c r="B117" t="s">
        <v>128</v>
      </c>
      <c r="C117" t="s">
        <v>19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182848425</v>
      </c>
      <c r="B118" t="s">
        <v>44</v>
      </c>
      <c r="C118" t="s">
        <v>19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270935222</v>
      </c>
      <c r="B119" t="s">
        <v>129</v>
      </c>
      <c r="C119" t="s">
        <v>19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166448700</v>
      </c>
      <c r="B120" t="s">
        <v>130</v>
      </c>
      <c r="C120" t="s">
        <v>19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134975830</v>
      </c>
      <c r="B121" t="s">
        <v>131</v>
      </c>
      <c r="C121" t="s">
        <v>132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t="s">
        <v>133</v>
      </c>
      <c r="B122" t="s">
        <v>54</v>
      </c>
      <c r="C122" t="s">
        <v>19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176644605</v>
      </c>
      <c r="B123" t="s">
        <v>121</v>
      </c>
      <c r="C123" t="s">
        <v>19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163238640</v>
      </c>
      <c r="B124" t="s">
        <v>131</v>
      </c>
      <c r="C124" t="s">
        <v>19</v>
      </c>
      <c r="D124" s="3">
        <v>9</v>
      </c>
      <c r="E124" s="3">
        <v>12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157070223</v>
      </c>
      <c r="B125" t="s">
        <v>134</v>
      </c>
      <c r="C125" t="s">
        <v>19</v>
      </c>
      <c r="D125">
        <v>0</v>
      </c>
      <c r="E125">
        <v>0</v>
      </c>
      <c r="F125" s="3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s="3">
        <v>266822235</v>
      </c>
      <c r="B126" s="3" t="s">
        <v>135</v>
      </c>
      <c r="C126" s="3" t="s">
        <v>19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s="3">
        <v>0</v>
      </c>
      <c r="M126" s="3">
        <v>1</v>
      </c>
    </row>
    <row r="127" spans="1:13" x14ac:dyDescent="0.25">
      <c r="A127">
        <v>153878838</v>
      </c>
      <c r="B127" t="s">
        <v>64</v>
      </c>
      <c r="C127" t="s">
        <v>19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254457477</v>
      </c>
      <c r="B128" t="s">
        <v>136</v>
      </c>
      <c r="C128" t="s">
        <v>19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</row>
    <row r="129" spans="1:14" x14ac:dyDescent="0.25">
      <c r="A129">
        <v>196024638</v>
      </c>
      <c r="B129" t="s">
        <v>34</v>
      </c>
      <c r="C129" t="s">
        <v>19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4" x14ac:dyDescent="0.25">
      <c r="A130">
        <v>124741874</v>
      </c>
      <c r="B130" t="s">
        <v>74</v>
      </c>
      <c r="C130" t="s">
        <v>19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4" x14ac:dyDescent="0.25">
      <c r="A131">
        <v>128578714</v>
      </c>
      <c r="B131" t="s">
        <v>137</v>
      </c>
      <c r="C131" t="s">
        <v>19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4" x14ac:dyDescent="0.25">
      <c r="A132">
        <v>156647713</v>
      </c>
      <c r="B132" t="s">
        <v>56</v>
      </c>
      <c r="C132" t="s">
        <v>19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4" x14ac:dyDescent="0.25">
      <c r="A133">
        <v>261318555</v>
      </c>
      <c r="B133" t="s">
        <v>138</v>
      </c>
      <c r="C133" t="s">
        <v>19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4" x14ac:dyDescent="0.25">
      <c r="A134">
        <v>201183677</v>
      </c>
      <c r="B134" t="s">
        <v>139</v>
      </c>
      <c r="C134" t="s">
        <v>19</v>
      </c>
      <c r="D134">
        <v>0</v>
      </c>
      <c r="E134">
        <v>0</v>
      </c>
      <c r="F134" s="3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4" x14ac:dyDescent="0.25">
      <c r="A135" s="3">
        <v>118379756</v>
      </c>
      <c r="B135" s="3" t="s">
        <v>140</v>
      </c>
      <c r="C135" s="3" t="s">
        <v>19</v>
      </c>
      <c r="D135">
        <v>0</v>
      </c>
      <c r="E135">
        <v>0</v>
      </c>
      <c r="F135">
        <v>0</v>
      </c>
      <c r="G135">
        <v>0</v>
      </c>
      <c r="H135">
        <v>0</v>
      </c>
      <c r="I135" s="3">
        <v>1</v>
      </c>
      <c r="J135">
        <v>0</v>
      </c>
      <c r="K135">
        <v>0</v>
      </c>
      <c r="L135" s="3">
        <v>0</v>
      </c>
      <c r="M135" s="2">
        <v>0</v>
      </c>
      <c r="N135" t="s">
        <v>212</v>
      </c>
    </row>
    <row r="136" spans="1:14" x14ac:dyDescent="0.25">
      <c r="A136" s="3">
        <v>185122905</v>
      </c>
      <c r="B136" s="3" t="s">
        <v>74</v>
      </c>
      <c r="C136" s="3" t="s">
        <v>19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 s="3">
        <v>0</v>
      </c>
      <c r="M136" s="3">
        <v>3</v>
      </c>
    </row>
    <row r="137" spans="1:14" x14ac:dyDescent="0.25">
      <c r="A137">
        <v>170291247</v>
      </c>
      <c r="B137" t="s">
        <v>28</v>
      </c>
      <c r="C137" t="s">
        <v>19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4" x14ac:dyDescent="0.25">
      <c r="A138" t="s">
        <v>141</v>
      </c>
      <c r="B138" t="s">
        <v>142</v>
      </c>
      <c r="C138" t="s">
        <v>19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4" x14ac:dyDescent="0.25">
      <c r="A139">
        <v>250374844</v>
      </c>
      <c r="B139" t="s">
        <v>13</v>
      </c>
      <c r="C139" t="s">
        <v>19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4" x14ac:dyDescent="0.25">
      <c r="A140">
        <v>261182297</v>
      </c>
      <c r="B140" t="s">
        <v>114</v>
      </c>
      <c r="C140" t="s">
        <v>19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25">
      <c r="A141">
        <v>186148622</v>
      </c>
      <c r="B141" t="s">
        <v>143</v>
      </c>
      <c r="C141" t="s">
        <v>19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4" x14ac:dyDescent="0.25">
      <c r="A142" s="3">
        <v>160433442</v>
      </c>
      <c r="B142" s="3" t="s">
        <v>67</v>
      </c>
      <c r="C142" s="3" t="s">
        <v>19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s="3">
        <v>0</v>
      </c>
      <c r="M142" s="3">
        <v>1</v>
      </c>
    </row>
    <row r="143" spans="1:14" x14ac:dyDescent="0.25">
      <c r="A143" s="3">
        <v>159174727</v>
      </c>
      <c r="B143" s="3" t="s">
        <v>144</v>
      </c>
      <c r="C143" s="3" t="s">
        <v>19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 s="3">
        <v>1</v>
      </c>
      <c r="M143" s="3">
        <v>0</v>
      </c>
      <c r="N143" t="s">
        <v>213</v>
      </c>
    </row>
    <row r="144" spans="1:14" x14ac:dyDescent="0.25">
      <c r="A144" s="3">
        <v>262758796</v>
      </c>
      <c r="B144" s="3" t="s">
        <v>145</v>
      </c>
      <c r="C144" s="3" t="s">
        <v>19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</v>
      </c>
      <c r="L144" s="3">
        <v>0</v>
      </c>
      <c r="M144" s="3">
        <v>1</v>
      </c>
    </row>
    <row r="145" spans="1:13" x14ac:dyDescent="0.25">
      <c r="A145">
        <v>180608257</v>
      </c>
      <c r="B145" t="s">
        <v>146</v>
      </c>
      <c r="C145" t="s">
        <v>19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273640398</v>
      </c>
      <c r="B146" t="s">
        <v>32</v>
      </c>
      <c r="C146" t="s">
        <v>19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218790194</v>
      </c>
      <c r="B147" t="s">
        <v>98</v>
      </c>
      <c r="C147" t="s">
        <v>19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180572457</v>
      </c>
      <c r="B148" t="s">
        <v>147</v>
      </c>
      <c r="C148" t="s">
        <v>19</v>
      </c>
      <c r="D148">
        <v>0</v>
      </c>
      <c r="E148">
        <v>0</v>
      </c>
      <c r="F148">
        <v>0</v>
      </c>
      <c r="G148">
        <v>0</v>
      </c>
      <c r="H148">
        <v>0</v>
      </c>
      <c r="I148" s="3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274119233</v>
      </c>
      <c r="B149" t="s">
        <v>148</v>
      </c>
      <c r="C149" t="s">
        <v>19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269525355</v>
      </c>
      <c r="B150" t="s">
        <v>149</v>
      </c>
      <c r="C150" t="s">
        <v>19</v>
      </c>
      <c r="D150" s="3">
        <v>2</v>
      </c>
      <c r="E150" s="3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206684437</v>
      </c>
      <c r="B151" t="s">
        <v>114</v>
      </c>
      <c r="C151" t="s">
        <v>19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123141326</v>
      </c>
      <c r="B152" t="s">
        <v>150</v>
      </c>
      <c r="C152" t="s">
        <v>19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250624905</v>
      </c>
      <c r="B153" t="s">
        <v>151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211656077</v>
      </c>
      <c r="B154" t="s">
        <v>152</v>
      </c>
      <c r="C154" t="s">
        <v>19</v>
      </c>
      <c r="D154">
        <v>0</v>
      </c>
      <c r="E154">
        <v>0</v>
      </c>
      <c r="F154" s="3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</row>
    <row r="155" spans="1:13" x14ac:dyDescent="0.25">
      <c r="A155">
        <v>190536351</v>
      </c>
      <c r="B155" t="s">
        <v>63</v>
      </c>
      <c r="C155" t="s">
        <v>19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139170024</v>
      </c>
      <c r="B156" t="s">
        <v>67</v>
      </c>
      <c r="C156" t="s">
        <v>19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</row>
    <row r="157" spans="1:13" x14ac:dyDescent="0.25">
      <c r="A157" s="3">
        <v>185298787</v>
      </c>
      <c r="B157" s="3" t="s">
        <v>131</v>
      </c>
      <c r="C157" s="3" t="s">
        <v>19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s="3">
        <v>0</v>
      </c>
      <c r="M157" s="3">
        <v>1</v>
      </c>
    </row>
    <row r="158" spans="1:13" x14ac:dyDescent="0.25">
      <c r="A158" s="3">
        <v>207617652</v>
      </c>
      <c r="B158" s="3" t="s">
        <v>128</v>
      </c>
      <c r="C158" s="3" t="s">
        <v>153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s="3">
        <v>5</v>
      </c>
      <c r="K158" s="3">
        <v>7</v>
      </c>
      <c r="L158" s="3">
        <v>0</v>
      </c>
      <c r="M158" s="3">
        <v>1</v>
      </c>
    </row>
    <row r="159" spans="1:13" x14ac:dyDescent="0.25">
      <c r="A159">
        <v>123577914</v>
      </c>
      <c r="B159" t="s">
        <v>81</v>
      </c>
      <c r="C159" t="s">
        <v>19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159543420</v>
      </c>
      <c r="B160" t="s">
        <v>81</v>
      </c>
      <c r="C160" t="s">
        <v>19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4" x14ac:dyDescent="0.25">
      <c r="A161">
        <v>109239631</v>
      </c>
      <c r="B161" t="s">
        <v>154</v>
      </c>
      <c r="C161" t="s">
        <v>19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4" x14ac:dyDescent="0.25">
      <c r="A162">
        <v>154644911</v>
      </c>
      <c r="B162" t="s">
        <v>67</v>
      </c>
      <c r="C162" t="s">
        <v>19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4" x14ac:dyDescent="0.25">
      <c r="A163">
        <v>107060138</v>
      </c>
      <c r="B163" t="s">
        <v>131</v>
      </c>
      <c r="C163" t="s">
        <v>19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4" x14ac:dyDescent="0.25">
      <c r="A164">
        <v>180539158</v>
      </c>
      <c r="B164" t="s">
        <v>155</v>
      </c>
      <c r="C164" t="s">
        <v>19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4" x14ac:dyDescent="0.25">
      <c r="A165">
        <v>94911591</v>
      </c>
      <c r="B165" t="s">
        <v>67</v>
      </c>
      <c r="C165" t="s">
        <v>19</v>
      </c>
      <c r="D165" s="3">
        <v>9</v>
      </c>
      <c r="E165" s="3">
        <v>12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4" x14ac:dyDescent="0.25">
      <c r="A166">
        <v>187957753</v>
      </c>
      <c r="B166" t="s">
        <v>156</v>
      </c>
      <c r="C166" t="s">
        <v>19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25">
      <c r="A167" s="3">
        <v>118510410</v>
      </c>
      <c r="B167" s="3" t="s">
        <v>74</v>
      </c>
      <c r="C167" s="3" t="s">
        <v>19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s="3">
        <v>1</v>
      </c>
      <c r="M167" s="3">
        <v>0</v>
      </c>
      <c r="N167" t="s">
        <v>213</v>
      </c>
    </row>
    <row r="168" spans="1:14" x14ac:dyDescent="0.25">
      <c r="A168">
        <v>103225892</v>
      </c>
      <c r="B168" t="s">
        <v>131</v>
      </c>
      <c r="C168" t="s">
        <v>19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25">
      <c r="A169">
        <v>105000251</v>
      </c>
      <c r="B169" t="s">
        <v>157</v>
      </c>
      <c r="C169" t="s">
        <v>19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25">
      <c r="A170" s="3">
        <v>184421240</v>
      </c>
      <c r="B170" s="3" t="s">
        <v>158</v>
      </c>
      <c r="C170" s="3" t="s">
        <v>19</v>
      </c>
      <c r="D170">
        <v>0</v>
      </c>
      <c r="E170">
        <v>0</v>
      </c>
      <c r="F170">
        <v>0</v>
      </c>
      <c r="G170" s="3">
        <v>3</v>
      </c>
      <c r="H170">
        <v>0</v>
      </c>
      <c r="I170">
        <v>0</v>
      </c>
      <c r="J170">
        <v>0</v>
      </c>
      <c r="K170">
        <v>0</v>
      </c>
      <c r="L170" s="3">
        <v>0</v>
      </c>
      <c r="M170" s="2">
        <v>0</v>
      </c>
      <c r="N170" t="s">
        <v>212</v>
      </c>
    </row>
    <row r="171" spans="1:14" x14ac:dyDescent="0.25">
      <c r="A171">
        <v>172573738</v>
      </c>
      <c r="B171" t="s">
        <v>159</v>
      </c>
      <c r="C171" t="s">
        <v>19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4" x14ac:dyDescent="0.25">
      <c r="A172">
        <v>122919951</v>
      </c>
      <c r="B172" t="s">
        <v>160</v>
      </c>
      <c r="C172" t="s">
        <v>19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25">
      <c r="A173">
        <v>214417227</v>
      </c>
      <c r="B173" t="s">
        <v>81</v>
      </c>
      <c r="C173" t="s">
        <v>19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25">
      <c r="A174" s="3">
        <v>172599079</v>
      </c>
      <c r="B174" s="3" t="s">
        <v>67</v>
      </c>
      <c r="C174" s="3" t="s">
        <v>19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 s="3">
        <v>0</v>
      </c>
      <c r="M174" s="3">
        <v>1</v>
      </c>
    </row>
    <row r="175" spans="1:14" x14ac:dyDescent="0.25">
      <c r="A175">
        <v>154731989</v>
      </c>
      <c r="B175" t="s">
        <v>81</v>
      </c>
      <c r="C175" t="s">
        <v>19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</row>
    <row r="176" spans="1:14" x14ac:dyDescent="0.25">
      <c r="A176">
        <v>278262715</v>
      </c>
      <c r="B176" t="s">
        <v>161</v>
      </c>
      <c r="C176" t="s">
        <v>19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4" x14ac:dyDescent="0.25">
      <c r="A177">
        <v>198189480</v>
      </c>
      <c r="B177" t="s">
        <v>162</v>
      </c>
      <c r="C177" t="s">
        <v>19</v>
      </c>
      <c r="D177" s="3">
        <v>9</v>
      </c>
      <c r="E177" s="3">
        <v>12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4" x14ac:dyDescent="0.25">
      <c r="A178" s="3">
        <v>177812021</v>
      </c>
      <c r="B178" s="3" t="s">
        <v>37</v>
      </c>
      <c r="C178" s="3" t="s">
        <v>19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s="2">
        <v>0</v>
      </c>
      <c r="K178" s="2">
        <v>0</v>
      </c>
      <c r="L178" s="3">
        <v>1</v>
      </c>
      <c r="M178" s="3">
        <v>0</v>
      </c>
      <c r="N178" t="s">
        <v>213</v>
      </c>
    </row>
    <row r="179" spans="1:14" x14ac:dyDescent="0.25">
      <c r="A179" s="3">
        <v>172929540</v>
      </c>
      <c r="B179" s="3" t="s">
        <v>140</v>
      </c>
      <c r="C179" s="3" t="s">
        <v>19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 s="3">
        <v>1</v>
      </c>
      <c r="M179" s="3">
        <v>0</v>
      </c>
      <c r="N179" t="s">
        <v>213</v>
      </c>
    </row>
    <row r="180" spans="1:14" x14ac:dyDescent="0.25">
      <c r="A180" s="3">
        <v>166702178</v>
      </c>
      <c r="B180" s="3" t="s">
        <v>67</v>
      </c>
      <c r="C180" s="3" t="s">
        <v>19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s="3">
        <v>0</v>
      </c>
      <c r="M180" s="3">
        <v>1</v>
      </c>
    </row>
    <row r="181" spans="1:14" x14ac:dyDescent="0.25">
      <c r="A181">
        <v>104702201</v>
      </c>
      <c r="B181" t="s">
        <v>131</v>
      </c>
      <c r="C181" t="s">
        <v>19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4" x14ac:dyDescent="0.25">
      <c r="A182">
        <v>171486645</v>
      </c>
      <c r="B182" t="s">
        <v>163</v>
      </c>
      <c r="C182" t="s">
        <v>19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4" x14ac:dyDescent="0.25">
      <c r="A183" s="3">
        <v>159232301</v>
      </c>
      <c r="B183" s="3" t="s">
        <v>40</v>
      </c>
      <c r="C183" s="3" t="s">
        <v>19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s="3">
        <v>1</v>
      </c>
      <c r="M183" s="3">
        <v>0</v>
      </c>
      <c r="N183" t="s">
        <v>213</v>
      </c>
    </row>
    <row r="184" spans="1:14" x14ac:dyDescent="0.25">
      <c r="A184">
        <v>195636214</v>
      </c>
      <c r="B184" t="s">
        <v>164</v>
      </c>
      <c r="C184" t="s">
        <v>19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25">
      <c r="A185">
        <v>153678081</v>
      </c>
      <c r="B185" t="s">
        <v>34</v>
      </c>
      <c r="C185" t="s">
        <v>19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4" x14ac:dyDescent="0.25">
      <c r="A186">
        <v>169322716</v>
      </c>
      <c r="B186" t="s">
        <v>115</v>
      </c>
      <c r="C186" t="s">
        <v>19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25">
      <c r="A187">
        <v>182006084</v>
      </c>
      <c r="B187" t="s">
        <v>73</v>
      </c>
      <c r="C187" t="s">
        <v>19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4" x14ac:dyDescent="0.25">
      <c r="A188">
        <v>261237032</v>
      </c>
      <c r="B188" t="s">
        <v>165</v>
      </c>
      <c r="C188" t="s">
        <v>19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4" x14ac:dyDescent="0.25">
      <c r="A189">
        <v>142451093</v>
      </c>
      <c r="B189" t="s">
        <v>28</v>
      </c>
      <c r="C189" t="s">
        <v>19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4" x14ac:dyDescent="0.25">
      <c r="A190">
        <v>159302318</v>
      </c>
      <c r="B190" t="s">
        <v>34</v>
      </c>
      <c r="C190" t="s">
        <v>19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25">
      <c r="A191" s="3">
        <v>136977318</v>
      </c>
      <c r="B191" s="3" t="s">
        <v>72</v>
      </c>
      <c r="C191" s="3" t="s">
        <v>19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s="3">
        <v>1</v>
      </c>
      <c r="M191" s="3">
        <v>0</v>
      </c>
      <c r="N191" t="s">
        <v>213</v>
      </c>
    </row>
    <row r="192" spans="1:14" x14ac:dyDescent="0.25">
      <c r="A192">
        <v>210285679</v>
      </c>
      <c r="B192" t="s">
        <v>166</v>
      </c>
      <c r="C192" t="s">
        <v>19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4" x14ac:dyDescent="0.25">
      <c r="A193" t="s">
        <v>167</v>
      </c>
      <c r="B193" t="s">
        <v>120</v>
      </c>
      <c r="C193" t="s">
        <v>19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4" x14ac:dyDescent="0.25">
      <c r="A194" t="s">
        <v>168</v>
      </c>
      <c r="B194" t="s">
        <v>115</v>
      </c>
      <c r="C194" t="s">
        <v>19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4" x14ac:dyDescent="0.25">
      <c r="A195">
        <v>182007137</v>
      </c>
      <c r="B195" t="s">
        <v>110</v>
      </c>
      <c r="C195" t="s">
        <v>19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4" x14ac:dyDescent="0.25">
      <c r="A196">
        <v>134920300</v>
      </c>
      <c r="B196" t="s">
        <v>169</v>
      </c>
      <c r="C196" t="s">
        <v>19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4" x14ac:dyDescent="0.25">
      <c r="A197">
        <v>109675032</v>
      </c>
      <c r="B197" t="s">
        <v>110</v>
      </c>
      <c r="C197" t="s">
        <v>19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4" x14ac:dyDescent="0.25">
      <c r="A198" s="3">
        <v>159344169</v>
      </c>
      <c r="B198" s="3" t="s">
        <v>170</v>
      </c>
      <c r="C198" s="3" t="s">
        <v>19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s="2">
        <v>0</v>
      </c>
      <c r="K198" s="2">
        <v>0</v>
      </c>
      <c r="L198" s="3">
        <v>1</v>
      </c>
      <c r="M198" s="3">
        <v>0</v>
      </c>
      <c r="N198" t="s">
        <v>213</v>
      </c>
    </row>
    <row r="199" spans="1:14" x14ac:dyDescent="0.25">
      <c r="A199">
        <v>272112533</v>
      </c>
      <c r="B199" t="s">
        <v>171</v>
      </c>
      <c r="C199" t="s">
        <v>19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4" x14ac:dyDescent="0.25">
      <c r="A200" s="3">
        <v>124693810</v>
      </c>
      <c r="B200" s="3" t="s">
        <v>172</v>
      </c>
      <c r="C200" s="3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 s="3">
        <v>0</v>
      </c>
      <c r="M200" s="3">
        <v>1</v>
      </c>
    </row>
    <row r="201" spans="1:14" x14ac:dyDescent="0.25">
      <c r="A201">
        <v>201626455</v>
      </c>
      <c r="B201" t="s">
        <v>65</v>
      </c>
      <c r="C201" t="s">
        <v>89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s="3">
        <v>1</v>
      </c>
      <c r="K201" s="3">
        <v>5</v>
      </c>
      <c r="L201">
        <v>0</v>
      </c>
      <c r="M201">
        <v>0</v>
      </c>
    </row>
    <row r="202" spans="1:14" x14ac:dyDescent="0.25">
      <c r="A202">
        <v>110798709</v>
      </c>
      <c r="B202" t="s">
        <v>173</v>
      </c>
      <c r="C202" t="s">
        <v>89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4" x14ac:dyDescent="0.25">
      <c r="A203">
        <v>151725511</v>
      </c>
      <c r="B203" t="s">
        <v>13</v>
      </c>
      <c r="C203" t="s">
        <v>89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25">
      <c r="A204" t="s">
        <v>174</v>
      </c>
      <c r="B204" t="s">
        <v>175</v>
      </c>
      <c r="C204" t="s">
        <v>89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s="3">
        <v>1</v>
      </c>
      <c r="K204" s="3">
        <v>3</v>
      </c>
      <c r="L204">
        <v>0</v>
      </c>
      <c r="M204">
        <v>0</v>
      </c>
    </row>
    <row r="205" spans="1:14" x14ac:dyDescent="0.25">
      <c r="A205" t="s">
        <v>176</v>
      </c>
      <c r="B205" t="s">
        <v>55</v>
      </c>
      <c r="C205" t="s">
        <v>89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4" x14ac:dyDescent="0.25">
      <c r="A206">
        <v>164177653</v>
      </c>
      <c r="B206" t="s">
        <v>160</v>
      </c>
      <c r="C206" t="s">
        <v>89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4" x14ac:dyDescent="0.25">
      <c r="A207">
        <v>153577781</v>
      </c>
      <c r="B207" t="s">
        <v>69</v>
      </c>
      <c r="C207" t="s">
        <v>19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4" x14ac:dyDescent="0.25">
      <c r="A208">
        <v>174164010</v>
      </c>
      <c r="B208" t="s">
        <v>44</v>
      </c>
      <c r="C208" t="s">
        <v>19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4" x14ac:dyDescent="0.25">
      <c r="A209" s="7">
        <v>96892462</v>
      </c>
      <c r="B209" s="7" t="s">
        <v>74</v>
      </c>
      <c r="C209" s="7" t="s">
        <v>19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s="7">
        <v>0</v>
      </c>
      <c r="M209" s="6">
        <v>0</v>
      </c>
      <c r="N209" t="s">
        <v>212</v>
      </c>
    </row>
    <row r="210" spans="1:14" x14ac:dyDescent="0.25">
      <c r="A210" s="3">
        <v>92621855</v>
      </c>
      <c r="B210" s="3" t="s">
        <v>69</v>
      </c>
      <c r="C210" s="3" t="s">
        <v>19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s="3">
        <v>0</v>
      </c>
      <c r="M210" s="2">
        <v>0</v>
      </c>
      <c r="N210" t="s">
        <v>212</v>
      </c>
    </row>
    <row r="211" spans="1:14" x14ac:dyDescent="0.25">
      <c r="A211">
        <v>122892425</v>
      </c>
      <c r="B211" t="s">
        <v>59</v>
      </c>
      <c r="C211" t="s">
        <v>19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1</v>
      </c>
      <c r="L211">
        <v>0</v>
      </c>
      <c r="M211">
        <v>0</v>
      </c>
    </row>
    <row r="212" spans="1:14" x14ac:dyDescent="0.25">
      <c r="A212">
        <v>153623775</v>
      </c>
      <c r="B212" t="s">
        <v>175</v>
      </c>
      <c r="C212" t="s">
        <v>19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4" x14ac:dyDescent="0.25">
      <c r="A213">
        <v>103413184</v>
      </c>
      <c r="B213" t="s">
        <v>54</v>
      </c>
      <c r="C213" t="s">
        <v>19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4" x14ac:dyDescent="0.25">
      <c r="A214" t="s">
        <v>177</v>
      </c>
      <c r="B214" t="s">
        <v>178</v>
      </c>
      <c r="C214" t="s">
        <v>19</v>
      </c>
      <c r="D214">
        <v>0</v>
      </c>
      <c r="E214">
        <v>0</v>
      </c>
      <c r="F214">
        <v>0</v>
      </c>
      <c r="G214">
        <v>0</v>
      </c>
      <c r="H214">
        <v>0</v>
      </c>
      <c r="I214" s="3">
        <v>1</v>
      </c>
      <c r="J214">
        <v>1</v>
      </c>
      <c r="K214">
        <v>2</v>
      </c>
      <c r="L214">
        <v>0</v>
      </c>
      <c r="M214">
        <v>0</v>
      </c>
    </row>
    <row r="215" spans="1:14" x14ac:dyDescent="0.25">
      <c r="A215">
        <v>132974373</v>
      </c>
      <c r="B215" t="s">
        <v>179</v>
      </c>
      <c r="C215" t="s">
        <v>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4" x14ac:dyDescent="0.25">
      <c r="A216" s="3">
        <v>90338331</v>
      </c>
      <c r="B216" s="3" t="s">
        <v>180</v>
      </c>
      <c r="C216" s="3" t="s">
        <v>19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s="3">
        <v>0</v>
      </c>
      <c r="M216" s="2">
        <v>0</v>
      </c>
      <c r="N216" t="s">
        <v>212</v>
      </c>
    </row>
    <row r="217" spans="1:14" x14ac:dyDescent="0.25">
      <c r="A217">
        <v>164168131</v>
      </c>
      <c r="B217" t="s">
        <v>20</v>
      </c>
      <c r="C217" t="s">
        <v>19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4" x14ac:dyDescent="0.25">
      <c r="A218" s="3">
        <v>108750022</v>
      </c>
      <c r="B218" s="3" t="s">
        <v>72</v>
      </c>
      <c r="C218" s="3" t="s">
        <v>19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 s="3">
        <v>0</v>
      </c>
      <c r="M218" s="3">
        <v>2</v>
      </c>
    </row>
    <row r="219" spans="1:14" x14ac:dyDescent="0.25">
      <c r="A219" s="3">
        <v>89611059</v>
      </c>
      <c r="B219" s="3" t="s">
        <v>120</v>
      </c>
      <c r="C219" s="3" t="s">
        <v>19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s="3">
        <v>0</v>
      </c>
      <c r="M219" s="2">
        <v>0</v>
      </c>
      <c r="N219" t="s">
        <v>212</v>
      </c>
    </row>
    <row r="220" spans="1:14" x14ac:dyDescent="0.25">
      <c r="A220" s="3">
        <v>86391163</v>
      </c>
      <c r="B220" s="3" t="s">
        <v>175</v>
      </c>
      <c r="C220" s="3" t="s">
        <v>19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s="3">
        <v>0</v>
      </c>
      <c r="M220" s="2">
        <v>0</v>
      </c>
      <c r="N220" t="s">
        <v>212</v>
      </c>
    </row>
    <row r="221" spans="1:14" x14ac:dyDescent="0.25">
      <c r="A221">
        <v>189062443</v>
      </c>
      <c r="B221" t="s">
        <v>69</v>
      </c>
      <c r="C221" t="s">
        <v>19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4" x14ac:dyDescent="0.25">
      <c r="A222">
        <v>124749115</v>
      </c>
      <c r="B222" t="s">
        <v>116</v>
      </c>
      <c r="C222" t="s">
        <v>19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4" x14ac:dyDescent="0.25">
      <c r="A223">
        <v>260680625</v>
      </c>
      <c r="B223" t="s">
        <v>181</v>
      </c>
      <c r="C223" t="s">
        <v>19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4" x14ac:dyDescent="0.25">
      <c r="A224">
        <v>199973037</v>
      </c>
      <c r="B224" t="s">
        <v>182</v>
      </c>
      <c r="C224" t="s">
        <v>19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4" x14ac:dyDescent="0.25">
      <c r="A225">
        <v>173889909</v>
      </c>
      <c r="B225" t="s">
        <v>61</v>
      </c>
      <c r="C225" t="s">
        <v>19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4" x14ac:dyDescent="0.25">
      <c r="A226" s="3">
        <v>225934924</v>
      </c>
      <c r="B226" s="3" t="s">
        <v>145</v>
      </c>
      <c r="C226" s="3" t="s">
        <v>19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s="3">
        <v>0</v>
      </c>
      <c r="M226" s="3">
        <v>1</v>
      </c>
    </row>
    <row r="227" spans="1:14" x14ac:dyDescent="0.25">
      <c r="A227" t="s">
        <v>183</v>
      </c>
      <c r="B227" t="s">
        <v>67</v>
      </c>
      <c r="C227" t="s">
        <v>19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4" x14ac:dyDescent="0.25">
      <c r="A228">
        <v>270648355</v>
      </c>
      <c r="B228" t="s">
        <v>68</v>
      </c>
      <c r="C228" t="s">
        <v>19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4" x14ac:dyDescent="0.25">
      <c r="A229">
        <v>131286694</v>
      </c>
      <c r="B229" t="s">
        <v>20</v>
      </c>
      <c r="C229" t="s">
        <v>19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4" x14ac:dyDescent="0.25">
      <c r="A230">
        <v>173083793</v>
      </c>
      <c r="B230" t="s">
        <v>184</v>
      </c>
      <c r="C230" t="s">
        <v>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4" x14ac:dyDescent="0.25">
      <c r="A231">
        <v>172508154</v>
      </c>
      <c r="B231" t="s">
        <v>40</v>
      </c>
      <c r="C231" t="s">
        <v>19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</row>
    <row r="232" spans="1:14" x14ac:dyDescent="0.25">
      <c r="A232">
        <v>120063278</v>
      </c>
      <c r="B232" t="s">
        <v>64</v>
      </c>
      <c r="C232" t="s">
        <v>19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4" x14ac:dyDescent="0.25">
      <c r="A233">
        <v>156683469</v>
      </c>
      <c r="B233" t="s">
        <v>185</v>
      </c>
      <c r="C233" t="s">
        <v>19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0</v>
      </c>
    </row>
    <row r="234" spans="1:14" x14ac:dyDescent="0.25">
      <c r="A234" t="s">
        <v>186</v>
      </c>
      <c r="B234" t="s">
        <v>34</v>
      </c>
      <c r="C234" t="s">
        <v>19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0</v>
      </c>
    </row>
    <row r="235" spans="1:14" x14ac:dyDescent="0.25">
      <c r="A235">
        <v>139210727</v>
      </c>
      <c r="B235" t="s">
        <v>56</v>
      </c>
      <c r="C235" t="s">
        <v>19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4" x14ac:dyDescent="0.25">
      <c r="A236">
        <v>171545072</v>
      </c>
      <c r="B236" t="s">
        <v>187</v>
      </c>
      <c r="C236" t="s">
        <v>19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4" x14ac:dyDescent="0.25">
      <c r="A237">
        <v>139354036</v>
      </c>
      <c r="B237" t="s">
        <v>188</v>
      </c>
      <c r="C237" t="s">
        <v>19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4" x14ac:dyDescent="0.25">
      <c r="A238">
        <v>109493023</v>
      </c>
      <c r="B238" t="s">
        <v>150</v>
      </c>
      <c r="C238" t="s">
        <v>19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4" x14ac:dyDescent="0.25">
      <c r="A239">
        <v>180277935</v>
      </c>
      <c r="B239" t="s">
        <v>128</v>
      </c>
      <c r="C239" t="s">
        <v>19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4" x14ac:dyDescent="0.25">
      <c r="A240" s="3">
        <v>87387259</v>
      </c>
      <c r="B240" s="3" t="s">
        <v>74</v>
      </c>
      <c r="C240" s="3" t="s">
        <v>19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s="3">
        <v>0</v>
      </c>
      <c r="M240" s="2">
        <v>0</v>
      </c>
      <c r="N240" t="s">
        <v>212</v>
      </c>
    </row>
    <row r="241" spans="1:14" x14ac:dyDescent="0.25">
      <c r="A241">
        <v>112803386</v>
      </c>
      <c r="B241" t="s">
        <v>67</v>
      </c>
      <c r="C241" t="s">
        <v>19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4" x14ac:dyDescent="0.25">
      <c r="A242">
        <v>113340460</v>
      </c>
      <c r="B242" t="s">
        <v>189</v>
      </c>
      <c r="C242" t="s">
        <v>19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4" x14ac:dyDescent="0.25">
      <c r="A243">
        <v>157939505</v>
      </c>
      <c r="B243" t="s">
        <v>26</v>
      </c>
      <c r="C243" t="s">
        <v>19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4" x14ac:dyDescent="0.25">
      <c r="A244">
        <v>117860965</v>
      </c>
      <c r="B244" t="s">
        <v>114</v>
      </c>
      <c r="C244" t="s">
        <v>19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4" x14ac:dyDescent="0.25">
      <c r="A245" s="3">
        <v>169142084</v>
      </c>
      <c r="B245" s="3" t="s">
        <v>190</v>
      </c>
      <c r="C245" s="3" t="s">
        <v>19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s="3">
        <v>1</v>
      </c>
      <c r="M245" s="3">
        <v>0</v>
      </c>
      <c r="N245" t="s">
        <v>213</v>
      </c>
    </row>
    <row r="246" spans="1:14" x14ac:dyDescent="0.25">
      <c r="A246">
        <v>122843955</v>
      </c>
      <c r="B246" t="s">
        <v>178</v>
      </c>
      <c r="C246" t="s">
        <v>19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4" x14ac:dyDescent="0.25">
      <c r="A247">
        <v>154297715</v>
      </c>
      <c r="B247" t="s">
        <v>114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4" x14ac:dyDescent="0.25">
      <c r="A248" s="3">
        <v>78514701</v>
      </c>
      <c r="B248" s="3" t="s">
        <v>191</v>
      </c>
      <c r="C248" s="3" t="s">
        <v>192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s="2">
        <v>0</v>
      </c>
      <c r="M248" s="2">
        <v>0</v>
      </c>
      <c r="N248" t="s">
        <v>212</v>
      </c>
    </row>
    <row r="249" spans="1:14" x14ac:dyDescent="0.25">
      <c r="A249" t="s">
        <v>193</v>
      </c>
      <c r="B249" t="s">
        <v>74</v>
      </c>
      <c r="C249" t="s">
        <v>19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4" x14ac:dyDescent="0.25">
      <c r="A250">
        <v>120857959</v>
      </c>
      <c r="B250" t="s">
        <v>194</v>
      </c>
      <c r="C250" t="s">
        <v>19</v>
      </c>
      <c r="D250">
        <v>0</v>
      </c>
      <c r="E250">
        <v>0</v>
      </c>
      <c r="F250">
        <v>0</v>
      </c>
      <c r="G250">
        <v>0</v>
      </c>
      <c r="H250">
        <v>0</v>
      </c>
      <c r="I250" s="3">
        <v>1</v>
      </c>
      <c r="J250">
        <v>0</v>
      </c>
      <c r="K250">
        <v>0</v>
      </c>
      <c r="L250">
        <v>0</v>
      </c>
      <c r="M250">
        <v>0</v>
      </c>
    </row>
    <row r="251" spans="1:14" x14ac:dyDescent="0.25">
      <c r="A251" s="3">
        <v>145442532</v>
      </c>
      <c r="B251" s="3" t="s">
        <v>62</v>
      </c>
      <c r="C251" s="3" t="s">
        <v>19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s="3">
        <v>2</v>
      </c>
      <c r="M251" s="3">
        <v>0</v>
      </c>
      <c r="N251" t="s">
        <v>213</v>
      </c>
    </row>
    <row r="252" spans="1:14" x14ac:dyDescent="0.25">
      <c r="A252" s="3">
        <v>160850582</v>
      </c>
      <c r="B252" s="3" t="s">
        <v>98</v>
      </c>
      <c r="C252" s="3" t="s">
        <v>19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 s="3">
        <v>1</v>
      </c>
      <c r="M252" s="3">
        <v>0</v>
      </c>
      <c r="N252" t="s">
        <v>213</v>
      </c>
    </row>
    <row r="253" spans="1:14" x14ac:dyDescent="0.25">
      <c r="A253">
        <v>109148482</v>
      </c>
      <c r="B253" t="s">
        <v>195</v>
      </c>
      <c r="C253" t="s">
        <v>192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4" x14ac:dyDescent="0.25">
      <c r="A254" s="3">
        <v>103397839</v>
      </c>
      <c r="B254" s="3" t="s">
        <v>196</v>
      </c>
      <c r="C254" s="3" t="s">
        <v>19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s="3">
        <v>2</v>
      </c>
      <c r="M254" s="3">
        <v>0</v>
      </c>
      <c r="N254" t="s">
        <v>213</v>
      </c>
    </row>
    <row r="255" spans="1:14" x14ac:dyDescent="0.25">
      <c r="A255">
        <v>156623814</v>
      </c>
      <c r="B255" t="s">
        <v>20</v>
      </c>
      <c r="C255" t="s">
        <v>19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4" x14ac:dyDescent="0.25">
      <c r="A256">
        <v>158207796</v>
      </c>
      <c r="B256" t="s">
        <v>197</v>
      </c>
      <c r="C256" t="s">
        <v>19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4" x14ac:dyDescent="0.25">
      <c r="A257">
        <v>163986345</v>
      </c>
      <c r="B257" t="s">
        <v>69</v>
      </c>
      <c r="C257" t="s">
        <v>19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4" x14ac:dyDescent="0.25">
      <c r="A258">
        <v>143002675</v>
      </c>
      <c r="B258" t="s">
        <v>81</v>
      </c>
      <c r="C258" t="s">
        <v>19</v>
      </c>
      <c r="D258" s="3">
        <v>2</v>
      </c>
      <c r="E258" s="3">
        <v>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4" x14ac:dyDescent="0.25">
      <c r="A259">
        <v>155062851</v>
      </c>
      <c r="B259" t="s">
        <v>44</v>
      </c>
      <c r="C259" t="s">
        <v>19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</row>
    <row r="260" spans="1:14" x14ac:dyDescent="0.25">
      <c r="A260" s="3">
        <v>188362443</v>
      </c>
      <c r="B260" s="3" t="s">
        <v>198</v>
      </c>
      <c r="C260" s="3" t="s">
        <v>19</v>
      </c>
      <c r="D260">
        <v>0</v>
      </c>
      <c r="E260">
        <v>0</v>
      </c>
      <c r="F260">
        <v>0</v>
      </c>
      <c r="G260">
        <v>0</v>
      </c>
      <c r="H260">
        <v>0</v>
      </c>
      <c r="I260" s="3">
        <v>1</v>
      </c>
      <c r="J260">
        <v>1</v>
      </c>
      <c r="K260">
        <v>0</v>
      </c>
      <c r="L260" s="3">
        <v>0</v>
      </c>
      <c r="M260" s="3">
        <v>1</v>
      </c>
    </row>
    <row r="261" spans="1:14" x14ac:dyDescent="0.25">
      <c r="A261">
        <v>99010339</v>
      </c>
      <c r="B261" t="s">
        <v>34</v>
      </c>
      <c r="C261" t="s">
        <v>19</v>
      </c>
      <c r="D261" s="3">
        <v>9</v>
      </c>
      <c r="E261" s="3">
        <v>12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4" x14ac:dyDescent="0.25">
      <c r="A262">
        <v>129065869</v>
      </c>
      <c r="B262" t="s">
        <v>73</v>
      </c>
      <c r="C262" t="s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4" x14ac:dyDescent="0.25">
      <c r="A263">
        <v>185558959</v>
      </c>
      <c r="B263" t="s">
        <v>28</v>
      </c>
      <c r="C263" t="s">
        <v>19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</row>
    <row r="264" spans="1:14" x14ac:dyDescent="0.25">
      <c r="A264" t="s">
        <v>199</v>
      </c>
      <c r="B264" t="s">
        <v>28</v>
      </c>
      <c r="C264" t="s">
        <v>19</v>
      </c>
      <c r="D264">
        <v>0</v>
      </c>
      <c r="E264">
        <v>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4" x14ac:dyDescent="0.25">
      <c r="A265" t="s">
        <v>200</v>
      </c>
      <c r="B265" t="s">
        <v>54</v>
      </c>
      <c r="C265" t="s">
        <v>19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</row>
    <row r="266" spans="1:14" x14ac:dyDescent="0.25">
      <c r="A266" t="s">
        <v>201</v>
      </c>
      <c r="B266" t="s">
        <v>74</v>
      </c>
      <c r="C266" t="s">
        <v>19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4" x14ac:dyDescent="0.25">
      <c r="A267">
        <v>108523840</v>
      </c>
      <c r="B267" t="s">
        <v>202</v>
      </c>
      <c r="C267" t="s">
        <v>19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4" x14ac:dyDescent="0.25">
      <c r="A268" s="3">
        <v>127307016</v>
      </c>
      <c r="B268" s="3" t="s">
        <v>203</v>
      </c>
      <c r="C268" s="3" t="s">
        <v>19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 s="3">
        <v>0</v>
      </c>
      <c r="M268" s="2">
        <v>0</v>
      </c>
      <c r="N268" t="s">
        <v>212</v>
      </c>
    </row>
    <row r="269" spans="1:14" x14ac:dyDescent="0.25">
      <c r="A269">
        <v>176691166</v>
      </c>
      <c r="B269" t="s">
        <v>204</v>
      </c>
      <c r="C269" t="s">
        <v>19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</row>
    <row r="270" spans="1:14" x14ac:dyDescent="0.25">
      <c r="A270">
        <v>126327625</v>
      </c>
      <c r="B270" t="s">
        <v>67</v>
      </c>
      <c r="C270" t="s">
        <v>19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4" x14ac:dyDescent="0.25">
      <c r="A271">
        <v>203446926</v>
      </c>
      <c r="B271" t="s">
        <v>56</v>
      </c>
      <c r="C271" t="s">
        <v>19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</row>
    <row r="272" spans="1:14" x14ac:dyDescent="0.25">
      <c r="A272">
        <v>197927445</v>
      </c>
      <c r="B272" t="s">
        <v>205</v>
      </c>
      <c r="C272" t="s">
        <v>89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4" x14ac:dyDescent="0.25">
      <c r="A273">
        <v>192922321</v>
      </c>
      <c r="B273" t="s">
        <v>80</v>
      </c>
      <c r="C273" t="s">
        <v>89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s="3">
        <v>1</v>
      </c>
      <c r="K273" s="3">
        <v>3</v>
      </c>
      <c r="L273">
        <v>0</v>
      </c>
      <c r="M273">
        <v>0</v>
      </c>
    </row>
    <row r="274" spans="1:14" x14ac:dyDescent="0.25">
      <c r="A274" s="3">
        <v>269270403</v>
      </c>
      <c r="B274" s="3" t="s">
        <v>206</v>
      </c>
      <c r="C274" s="3" t="s">
        <v>89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s="3">
        <v>4</v>
      </c>
      <c r="K274" s="3">
        <v>8</v>
      </c>
      <c r="L274" s="3">
        <v>1</v>
      </c>
      <c r="M274" s="3">
        <v>0</v>
      </c>
      <c r="N274" t="s">
        <v>213</v>
      </c>
    </row>
    <row r="275" spans="1:14" x14ac:dyDescent="0.25">
      <c r="A275">
        <v>269542497</v>
      </c>
      <c r="B275" t="s">
        <v>206</v>
      </c>
      <c r="C275" t="s">
        <v>89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4" x14ac:dyDescent="0.25">
      <c r="A276">
        <v>205808078</v>
      </c>
      <c r="B276" t="s">
        <v>67</v>
      </c>
      <c r="C276" t="s">
        <v>89</v>
      </c>
      <c r="D276">
        <v>0</v>
      </c>
      <c r="E276">
        <v>0</v>
      </c>
      <c r="F276">
        <v>0</v>
      </c>
      <c r="G276" s="3">
        <v>1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0</v>
      </c>
    </row>
    <row r="277" spans="1:14" x14ac:dyDescent="0.25">
      <c r="A277">
        <v>160841656</v>
      </c>
      <c r="B277" t="s">
        <v>178</v>
      </c>
      <c r="C277" t="s">
        <v>89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</v>
      </c>
      <c r="L277">
        <v>0</v>
      </c>
      <c r="M277">
        <v>0</v>
      </c>
    </row>
    <row r="278" spans="1:14" x14ac:dyDescent="0.25">
      <c r="A278">
        <v>196486720</v>
      </c>
      <c r="B278" t="s">
        <v>111</v>
      </c>
      <c r="C278" t="s">
        <v>89</v>
      </c>
      <c r="D278" s="3">
        <v>9</v>
      </c>
      <c r="E278" s="3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4" x14ac:dyDescent="0.25">
      <c r="A279" t="s">
        <v>207</v>
      </c>
      <c r="B279" t="s">
        <v>44</v>
      </c>
      <c r="C279" t="s">
        <v>89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</v>
      </c>
      <c r="L279">
        <v>0</v>
      </c>
      <c r="M279">
        <v>0</v>
      </c>
    </row>
    <row r="280" spans="1:14" x14ac:dyDescent="0.25">
      <c r="A280">
        <v>219194285</v>
      </c>
      <c r="B280" t="s">
        <v>208</v>
      </c>
      <c r="C280" t="s">
        <v>89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4" x14ac:dyDescent="0.25">
      <c r="A281">
        <v>185414310</v>
      </c>
      <c r="B281" t="s">
        <v>108</v>
      </c>
      <c r="C281" t="s">
        <v>89</v>
      </c>
      <c r="D281">
        <v>0</v>
      </c>
      <c r="E281">
        <v>0</v>
      </c>
      <c r="F281" s="3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4" x14ac:dyDescent="0.25">
      <c r="A282" s="3">
        <v>204332444</v>
      </c>
      <c r="B282" s="3" t="s">
        <v>209</v>
      </c>
      <c r="C282" s="3" t="s">
        <v>89</v>
      </c>
      <c r="D282">
        <v>0</v>
      </c>
      <c r="E282">
        <v>0</v>
      </c>
      <c r="F282">
        <v>0</v>
      </c>
      <c r="G282">
        <v>0</v>
      </c>
      <c r="H282">
        <v>0</v>
      </c>
      <c r="I282" s="3">
        <v>1</v>
      </c>
      <c r="J282" s="3">
        <v>4</v>
      </c>
      <c r="K282" s="3">
        <v>7</v>
      </c>
      <c r="L282" s="3">
        <v>2</v>
      </c>
      <c r="M282" s="3">
        <v>0</v>
      </c>
      <c r="N282" t="s">
        <v>213</v>
      </c>
    </row>
    <row r="283" spans="1:14" x14ac:dyDescent="0.25">
      <c r="A283">
        <v>204649022</v>
      </c>
      <c r="B283" t="s">
        <v>210</v>
      </c>
      <c r="C283" t="s">
        <v>89</v>
      </c>
      <c r="D283" s="3">
        <v>3</v>
      </c>
      <c r="E283" s="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</v>
      </c>
      <c r="L283">
        <v>0</v>
      </c>
      <c r="M283">
        <v>0</v>
      </c>
    </row>
    <row r="284" spans="1:14" x14ac:dyDescent="0.25">
      <c r="A284">
        <v>212892254</v>
      </c>
      <c r="B284" t="s">
        <v>211</v>
      </c>
      <c r="C284" t="s">
        <v>89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</sheetData>
  <autoFilter ref="A1:M284"/>
  <pageMargins left="0.75" right="0.75" top="1" bottom="1" header="0.5" footer="0.5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N284"/>
  <sheetViews>
    <sheetView topLeftCell="B1" workbookViewId="0">
      <selection activeCell="J287" sqref="J287"/>
    </sheetView>
  </sheetViews>
  <sheetFormatPr baseColWidth="10" defaultColWidth="9.140625" defaultRowHeight="15" x14ac:dyDescent="0.25"/>
  <cols>
    <col min="1" max="1" width="10.140625" bestFit="1" customWidth="1"/>
    <col min="2" max="2" width="12.5703125" bestFit="1" customWidth="1"/>
    <col min="3" max="3" width="45.140625" bestFit="1" customWidth="1"/>
    <col min="4" max="5" width="23.5703125" bestFit="1" customWidth="1"/>
    <col min="6" max="7" width="23.85546875" bestFit="1" customWidth="1"/>
    <col min="8" max="9" width="30.7109375" bestFit="1" customWidth="1"/>
    <col min="10" max="11" width="22.28515625" bestFit="1" customWidth="1"/>
    <col min="12" max="13" width="25.140625" bestFit="1" customWidth="1"/>
    <col min="14" max="14" width="10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9" t="s">
        <v>216</v>
      </c>
    </row>
    <row r="2" spans="1:14" hidden="1" x14ac:dyDescent="0.25">
      <c r="A2" s="5">
        <v>128294988</v>
      </c>
      <c r="B2" s="5" t="s">
        <v>13</v>
      </c>
      <c r="C2" s="5" t="s">
        <v>14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5">
        <v>0</v>
      </c>
      <c r="M2" s="5">
        <v>1</v>
      </c>
      <c r="N2" s="10">
        <v>0</v>
      </c>
    </row>
    <row r="3" spans="1:14" hidden="1" x14ac:dyDescent="0.25">
      <c r="A3">
        <v>256248786</v>
      </c>
      <c r="B3" t="s">
        <v>15</v>
      </c>
      <c r="C3" t="s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hidden="1" x14ac:dyDescent="0.25">
      <c r="A4">
        <v>107806466</v>
      </c>
      <c r="B4" t="s">
        <v>16</v>
      </c>
      <c r="C4" t="s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hidden="1" x14ac:dyDescent="0.25">
      <c r="A5" s="3">
        <v>82755640</v>
      </c>
      <c r="B5" s="3" t="s">
        <v>17</v>
      </c>
      <c r="C5" s="3" t="s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3">
        <v>0</v>
      </c>
      <c r="M5" s="2">
        <v>0</v>
      </c>
      <c r="N5">
        <v>1</v>
      </c>
    </row>
    <row r="6" spans="1:14" hidden="1" x14ac:dyDescent="0.25">
      <c r="A6">
        <v>116207923</v>
      </c>
      <c r="B6" t="s">
        <v>16</v>
      </c>
      <c r="C6" t="s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hidden="1" x14ac:dyDescent="0.25">
      <c r="A7">
        <v>261696436</v>
      </c>
      <c r="B7" t="s">
        <v>18</v>
      </c>
      <c r="C7" t="s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hidden="1" x14ac:dyDescent="0.25">
      <c r="A8">
        <v>158229838</v>
      </c>
      <c r="B8" t="s">
        <v>20</v>
      </c>
      <c r="C8" t="s">
        <v>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</row>
    <row r="9" spans="1:14" hidden="1" x14ac:dyDescent="0.25">
      <c r="A9">
        <v>268128743</v>
      </c>
      <c r="B9" t="s">
        <v>21</v>
      </c>
      <c r="C9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hidden="1" x14ac:dyDescent="0.25">
      <c r="A10">
        <v>158929724</v>
      </c>
      <c r="B10" t="s">
        <v>23</v>
      </c>
      <c r="C10" t="s">
        <v>22</v>
      </c>
      <c r="D10" s="3">
        <v>9</v>
      </c>
      <c r="E10" s="3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11">
        <v>0</v>
      </c>
    </row>
    <row r="11" spans="1:14" hidden="1" x14ac:dyDescent="0.25">
      <c r="A11">
        <v>270363067</v>
      </c>
      <c r="B11" t="s">
        <v>24</v>
      </c>
      <c r="C11" t="s">
        <v>22</v>
      </c>
      <c r="D11" s="3">
        <v>9</v>
      </c>
      <c r="E11" s="3">
        <v>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1">
        <v>0</v>
      </c>
    </row>
    <row r="12" spans="1:14" hidden="1" x14ac:dyDescent="0.25">
      <c r="A12">
        <v>203294352</v>
      </c>
      <c r="B12" t="s">
        <v>25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 hidden="1" x14ac:dyDescent="0.25">
      <c r="A13">
        <v>170283651</v>
      </c>
      <c r="B13" t="s">
        <v>26</v>
      </c>
      <c r="C13" t="s">
        <v>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3">
        <v>2</v>
      </c>
      <c r="K13" s="3">
        <v>2</v>
      </c>
      <c r="L13">
        <v>0</v>
      </c>
      <c r="M13">
        <v>0</v>
      </c>
      <c r="N13" s="11">
        <v>1</v>
      </c>
    </row>
    <row r="14" spans="1:14" hidden="1" x14ac:dyDescent="0.25">
      <c r="A14">
        <v>211506504</v>
      </c>
      <c r="B14" t="s">
        <v>27</v>
      </c>
      <c r="C14" t="s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 hidden="1" x14ac:dyDescent="0.25">
      <c r="A15" s="3">
        <v>186242505</v>
      </c>
      <c r="B15" s="3" t="s">
        <v>28</v>
      </c>
      <c r="C15" s="3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3">
        <v>1</v>
      </c>
      <c r="K15" s="3">
        <v>1</v>
      </c>
      <c r="L15" s="3">
        <v>0</v>
      </c>
      <c r="M15" s="3">
        <v>1</v>
      </c>
      <c r="N15" s="11">
        <v>1</v>
      </c>
    </row>
    <row r="16" spans="1:14" hidden="1" x14ac:dyDescent="0.25">
      <c r="A16">
        <v>156669148</v>
      </c>
      <c r="B16" t="s">
        <v>29</v>
      </c>
      <c r="C16" t="s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hidden="1" x14ac:dyDescent="0.25">
      <c r="A17" t="s">
        <v>30</v>
      </c>
      <c r="B17" t="s">
        <v>31</v>
      </c>
      <c r="C17" t="s">
        <v>22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hidden="1" x14ac:dyDescent="0.25">
      <c r="A18">
        <v>185479838</v>
      </c>
      <c r="B18" t="s">
        <v>32</v>
      </c>
      <c r="C18" t="s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1</v>
      </c>
    </row>
    <row r="19" spans="1:14" hidden="1" x14ac:dyDescent="0.25">
      <c r="A19">
        <v>134639024</v>
      </c>
      <c r="B19" t="s">
        <v>34</v>
      </c>
      <c r="C19" t="s">
        <v>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hidden="1" x14ac:dyDescent="0.25">
      <c r="A20" t="s">
        <v>36</v>
      </c>
      <c r="B20" t="s">
        <v>37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hidden="1" x14ac:dyDescent="0.25">
      <c r="A21">
        <v>158220172</v>
      </c>
      <c r="B21" t="s">
        <v>20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 hidden="1" x14ac:dyDescent="0.25">
      <c r="A22">
        <v>174884986</v>
      </c>
      <c r="B22" t="s">
        <v>40</v>
      </c>
      <c r="C22" t="s">
        <v>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3">
        <v>1</v>
      </c>
      <c r="K22" s="3">
        <v>1</v>
      </c>
      <c r="L22">
        <v>0</v>
      </c>
      <c r="M22">
        <v>0</v>
      </c>
      <c r="N22" s="11">
        <v>1</v>
      </c>
    </row>
    <row r="23" spans="1:14" hidden="1" x14ac:dyDescent="0.25">
      <c r="A23" s="2">
        <v>86069911</v>
      </c>
      <c r="B23" s="2" t="s">
        <v>41</v>
      </c>
      <c r="C23" s="2" t="s">
        <v>39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2">
        <v>0</v>
      </c>
      <c r="M23" s="2">
        <v>0</v>
      </c>
      <c r="N23">
        <v>1</v>
      </c>
    </row>
    <row r="24" spans="1:14" hidden="1" x14ac:dyDescent="0.25">
      <c r="A24">
        <v>172537219</v>
      </c>
      <c r="B24" t="s">
        <v>42</v>
      </c>
      <c r="C24" t="s">
        <v>38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 hidden="1" x14ac:dyDescent="0.25">
      <c r="A25">
        <v>145099714</v>
      </c>
      <c r="B25" t="s">
        <v>43</v>
      </c>
      <c r="C25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 hidden="1" x14ac:dyDescent="0.25">
      <c r="A26">
        <v>188797997</v>
      </c>
      <c r="B26" t="s">
        <v>44</v>
      </c>
      <c r="C26" t="s">
        <v>45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3">
        <v>1</v>
      </c>
      <c r="K26" s="3">
        <v>0</v>
      </c>
      <c r="L26">
        <v>0</v>
      </c>
      <c r="M26">
        <v>0</v>
      </c>
      <c r="N26" s="11">
        <v>1</v>
      </c>
    </row>
    <row r="27" spans="1:14" hidden="1" x14ac:dyDescent="0.25">
      <c r="A27" s="3">
        <v>163400944</v>
      </c>
      <c r="B27" s="3" t="s">
        <v>46</v>
      </c>
      <c r="C27" s="3" t="s">
        <v>39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3">
        <v>0</v>
      </c>
      <c r="M27" s="3">
        <v>1</v>
      </c>
      <c r="N27">
        <v>1</v>
      </c>
    </row>
    <row r="28" spans="1:14" hidden="1" x14ac:dyDescent="0.25">
      <c r="A28">
        <v>181168706</v>
      </c>
      <c r="B28" t="s">
        <v>47</v>
      </c>
      <c r="C28" t="s">
        <v>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hidden="1" x14ac:dyDescent="0.25">
      <c r="A29">
        <v>166226791</v>
      </c>
      <c r="B29" t="s">
        <v>48</v>
      </c>
      <c r="C29" t="s">
        <v>49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3">
        <v>1</v>
      </c>
      <c r="K29" s="3">
        <v>0</v>
      </c>
      <c r="L29">
        <v>0</v>
      </c>
      <c r="M29">
        <v>0</v>
      </c>
      <c r="N29" s="11">
        <v>1</v>
      </c>
    </row>
    <row r="30" spans="1:14" hidden="1" x14ac:dyDescent="0.25">
      <c r="A30">
        <v>261402874</v>
      </c>
      <c r="B30" t="s">
        <v>50</v>
      </c>
      <c r="C30" t="s">
        <v>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hidden="1" x14ac:dyDescent="0.25">
      <c r="A31">
        <v>157029150</v>
      </c>
      <c r="B31" t="s">
        <v>51</v>
      </c>
      <c r="C31" t="s">
        <v>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hidden="1" x14ac:dyDescent="0.25">
      <c r="A32">
        <v>156614440</v>
      </c>
      <c r="B32" t="s">
        <v>53</v>
      </c>
      <c r="C32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hidden="1" x14ac:dyDescent="0.25">
      <c r="A33">
        <v>165618033</v>
      </c>
      <c r="B33" t="s">
        <v>44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hidden="1" x14ac:dyDescent="0.25">
      <c r="A34" s="3">
        <v>90931458</v>
      </c>
      <c r="B34" s="3" t="s">
        <v>54</v>
      </c>
      <c r="C34" s="3" t="s">
        <v>45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3">
        <v>0</v>
      </c>
      <c r="M34" s="2">
        <v>0</v>
      </c>
      <c r="N34">
        <v>1</v>
      </c>
    </row>
    <row r="35" spans="1:14" x14ac:dyDescent="0.25">
      <c r="A35">
        <v>207290149</v>
      </c>
      <c r="B35" t="s">
        <v>55</v>
      </c>
      <c r="C35" t="s">
        <v>45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2">
        <v>5</v>
      </c>
      <c r="K35" s="3">
        <v>1</v>
      </c>
      <c r="L35">
        <v>0</v>
      </c>
      <c r="M35">
        <v>0</v>
      </c>
      <c r="N35" s="11">
        <v>0.5</v>
      </c>
    </row>
    <row r="36" spans="1:14" hidden="1" x14ac:dyDescent="0.25">
      <c r="A36">
        <v>126341598</v>
      </c>
      <c r="B36" t="s">
        <v>56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</row>
    <row r="37" spans="1:14" hidden="1" x14ac:dyDescent="0.25">
      <c r="A37" t="s">
        <v>57</v>
      </c>
      <c r="B37" t="s">
        <v>58</v>
      </c>
      <c r="C37" t="s">
        <v>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2">
        <v>0</v>
      </c>
      <c r="K37">
        <v>0</v>
      </c>
      <c r="L37">
        <v>0</v>
      </c>
      <c r="M37">
        <v>0</v>
      </c>
      <c r="N37">
        <v>1</v>
      </c>
    </row>
    <row r="38" spans="1:14" hidden="1" x14ac:dyDescent="0.25">
      <c r="A38">
        <v>167244742</v>
      </c>
      <c r="B38" t="s">
        <v>59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hidden="1" x14ac:dyDescent="0.25">
      <c r="A39">
        <v>252270981</v>
      </c>
      <c r="B39" t="s">
        <v>60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1:14" hidden="1" x14ac:dyDescent="0.25">
      <c r="A40">
        <v>140064556</v>
      </c>
      <c r="B40" t="s">
        <v>61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 hidden="1" x14ac:dyDescent="0.25">
      <c r="A41" s="3">
        <v>133381260</v>
      </c>
      <c r="B41" s="3" t="s">
        <v>62</v>
      </c>
      <c r="C41" s="3" t="s">
        <v>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3">
        <v>0</v>
      </c>
      <c r="M41" s="3">
        <v>1</v>
      </c>
      <c r="N41">
        <v>1</v>
      </c>
    </row>
    <row r="42" spans="1:14" x14ac:dyDescent="0.25">
      <c r="A42">
        <v>205804048</v>
      </c>
      <c r="B42" t="s">
        <v>63</v>
      </c>
      <c r="C42" t="s">
        <v>45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3">
        <v>3</v>
      </c>
      <c r="K42" s="3">
        <v>4</v>
      </c>
      <c r="L42">
        <v>0</v>
      </c>
      <c r="M42">
        <v>0</v>
      </c>
      <c r="N42" s="11">
        <v>0</v>
      </c>
    </row>
    <row r="43" spans="1:14" hidden="1" x14ac:dyDescent="0.25">
      <c r="A43">
        <v>202229816</v>
      </c>
      <c r="B43" t="s">
        <v>64</v>
      </c>
      <c r="C43" t="s">
        <v>45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2">
        <v>0</v>
      </c>
      <c r="K43" s="3">
        <v>0</v>
      </c>
      <c r="L43">
        <v>0</v>
      </c>
      <c r="M43">
        <v>0</v>
      </c>
      <c r="N43" s="11">
        <v>1</v>
      </c>
    </row>
    <row r="44" spans="1:14" hidden="1" x14ac:dyDescent="0.25">
      <c r="A44" s="3">
        <v>200539370</v>
      </c>
      <c r="B44" s="3" t="s">
        <v>65</v>
      </c>
      <c r="C44" s="3" t="s">
        <v>45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3">
        <v>0</v>
      </c>
      <c r="M44" s="3">
        <v>1</v>
      </c>
      <c r="N44">
        <v>1</v>
      </c>
    </row>
    <row r="45" spans="1:14" hidden="1" x14ac:dyDescent="0.25">
      <c r="A45">
        <v>204507783</v>
      </c>
      <c r="B45" t="s">
        <v>66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</row>
    <row r="46" spans="1:14" hidden="1" x14ac:dyDescent="0.25">
      <c r="A46" s="3">
        <v>99055030</v>
      </c>
      <c r="B46" s="3" t="s">
        <v>67</v>
      </c>
      <c r="C46" s="3" t="s">
        <v>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3">
        <v>0</v>
      </c>
      <c r="M46" s="2">
        <v>0</v>
      </c>
      <c r="N46">
        <v>1</v>
      </c>
    </row>
    <row r="47" spans="1:14" hidden="1" x14ac:dyDescent="0.25">
      <c r="A47">
        <v>200022793</v>
      </c>
      <c r="B47" t="s">
        <v>68</v>
      </c>
      <c r="C47" t="s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hidden="1" x14ac:dyDescent="0.25">
      <c r="A48">
        <v>167170218</v>
      </c>
      <c r="B48" t="s">
        <v>69</v>
      </c>
      <c r="C48" t="s">
        <v>39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 hidden="1" x14ac:dyDescent="0.25">
      <c r="A49" s="3">
        <v>85474707</v>
      </c>
      <c r="B49" s="3" t="s">
        <v>67</v>
      </c>
      <c r="C49" s="3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3">
        <v>0</v>
      </c>
      <c r="M49" s="2">
        <v>1</v>
      </c>
      <c r="N49">
        <v>1</v>
      </c>
    </row>
    <row r="50" spans="1:14" hidden="1" x14ac:dyDescent="0.25">
      <c r="A50" s="3">
        <v>201231477</v>
      </c>
      <c r="B50" s="3" t="s">
        <v>70</v>
      </c>
      <c r="C50" s="3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2">
        <v>0</v>
      </c>
      <c r="K50" s="2">
        <v>0</v>
      </c>
      <c r="L50" s="3">
        <v>1</v>
      </c>
      <c r="M50" s="3">
        <v>1</v>
      </c>
      <c r="N50">
        <v>1</v>
      </c>
    </row>
    <row r="51" spans="1:14" hidden="1" x14ac:dyDescent="0.25">
      <c r="A51">
        <v>218894577</v>
      </c>
      <c r="B51" t="s">
        <v>71</v>
      </c>
      <c r="C51" t="s">
        <v>38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3">
        <v>1</v>
      </c>
      <c r="K51" s="3">
        <v>0</v>
      </c>
      <c r="L51">
        <v>0</v>
      </c>
      <c r="M51">
        <v>0</v>
      </c>
      <c r="N51" s="11">
        <v>1</v>
      </c>
    </row>
    <row r="52" spans="1:14" hidden="1" x14ac:dyDescent="0.25">
      <c r="A52" s="3">
        <v>132802203</v>
      </c>
      <c r="B52" s="3" t="s">
        <v>72</v>
      </c>
      <c r="C52" s="3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3">
        <v>1</v>
      </c>
      <c r="M52" s="3">
        <v>0</v>
      </c>
      <c r="N52">
        <v>1</v>
      </c>
    </row>
    <row r="53" spans="1:14" hidden="1" x14ac:dyDescent="0.25">
      <c r="A53">
        <v>165575105</v>
      </c>
      <c r="B53" t="s">
        <v>73</v>
      </c>
      <c r="C53" t="s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s="3">
        <v>1</v>
      </c>
      <c r="K53" s="3">
        <v>1</v>
      </c>
      <c r="L53">
        <v>0</v>
      </c>
      <c r="M53">
        <v>0</v>
      </c>
      <c r="N53" s="11">
        <v>1</v>
      </c>
    </row>
    <row r="54" spans="1:14" hidden="1" x14ac:dyDescent="0.25">
      <c r="A54">
        <v>187654173</v>
      </c>
      <c r="B54" t="s">
        <v>32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</row>
    <row r="55" spans="1:14" hidden="1" x14ac:dyDescent="0.25">
      <c r="A55">
        <v>220157962</v>
      </c>
      <c r="B55" t="s">
        <v>26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</row>
    <row r="56" spans="1:14" hidden="1" x14ac:dyDescent="0.25">
      <c r="A56">
        <v>256072920</v>
      </c>
      <c r="B56" t="s">
        <v>74</v>
      </c>
      <c r="C56" t="s">
        <v>45</v>
      </c>
      <c r="D56">
        <v>0</v>
      </c>
      <c r="E56">
        <v>0</v>
      </c>
      <c r="F56">
        <v>0</v>
      </c>
      <c r="G56" s="3">
        <v>3</v>
      </c>
      <c r="H56">
        <v>0</v>
      </c>
      <c r="I56">
        <v>0</v>
      </c>
      <c r="J56" s="3">
        <v>0</v>
      </c>
      <c r="K56" s="3">
        <v>3</v>
      </c>
      <c r="L56">
        <v>0</v>
      </c>
      <c r="M56">
        <v>0</v>
      </c>
      <c r="N56" s="11">
        <v>0.5</v>
      </c>
    </row>
    <row r="57" spans="1:14" hidden="1" x14ac:dyDescent="0.25">
      <c r="A57">
        <v>192350166</v>
      </c>
      <c r="B57" t="s">
        <v>56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</row>
    <row r="58" spans="1:14" x14ac:dyDescent="0.25">
      <c r="A58">
        <v>189277555</v>
      </c>
      <c r="B58" t="s">
        <v>75</v>
      </c>
      <c r="C58" t="s">
        <v>76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3">
        <v>3</v>
      </c>
      <c r="K58" s="3">
        <v>2</v>
      </c>
      <c r="L58">
        <v>0</v>
      </c>
      <c r="M58">
        <v>0</v>
      </c>
      <c r="N58" s="11">
        <v>0.5</v>
      </c>
    </row>
    <row r="59" spans="1:14" x14ac:dyDescent="0.25">
      <c r="A59">
        <v>179054795</v>
      </c>
      <c r="B59" t="s">
        <v>77</v>
      </c>
      <c r="C59" t="s">
        <v>78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s="3">
        <v>7</v>
      </c>
      <c r="K59" s="3">
        <v>11</v>
      </c>
      <c r="L59">
        <v>0</v>
      </c>
      <c r="M59">
        <v>0</v>
      </c>
      <c r="N59" s="11">
        <v>0</v>
      </c>
    </row>
    <row r="60" spans="1:14" hidden="1" x14ac:dyDescent="0.25">
      <c r="A60">
        <v>155289694</v>
      </c>
      <c r="B60" t="s">
        <v>79</v>
      </c>
      <c r="C60" t="s">
        <v>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</row>
    <row r="61" spans="1:14" hidden="1" x14ac:dyDescent="0.25">
      <c r="A61">
        <v>170231589</v>
      </c>
      <c r="B61" t="s">
        <v>44</v>
      </c>
      <c r="C61" t="s">
        <v>78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s="3">
        <v>2</v>
      </c>
      <c r="K61" s="3">
        <v>4</v>
      </c>
      <c r="L61">
        <v>0</v>
      </c>
      <c r="M61">
        <v>0</v>
      </c>
      <c r="N61" s="11">
        <v>0.5</v>
      </c>
    </row>
    <row r="62" spans="1:14" hidden="1" x14ac:dyDescent="0.25">
      <c r="A62">
        <v>189545541</v>
      </c>
      <c r="B62" t="s">
        <v>80</v>
      </c>
      <c r="C62" t="s">
        <v>78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</row>
    <row r="63" spans="1:14" hidden="1" x14ac:dyDescent="0.25">
      <c r="A63">
        <v>134386207</v>
      </c>
      <c r="B63" t="s">
        <v>66</v>
      </c>
      <c r="C63" t="s">
        <v>78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</row>
    <row r="64" spans="1:14" hidden="1" x14ac:dyDescent="0.25">
      <c r="A64">
        <v>205963782</v>
      </c>
      <c r="B64" t="s">
        <v>81</v>
      </c>
      <c r="C64" t="s">
        <v>78</v>
      </c>
      <c r="D64">
        <v>0</v>
      </c>
      <c r="E64">
        <v>0</v>
      </c>
      <c r="F64">
        <v>0</v>
      </c>
      <c r="G64" s="3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1">
        <v>0.5</v>
      </c>
    </row>
    <row r="65" spans="1:14" hidden="1" x14ac:dyDescent="0.25">
      <c r="A65">
        <v>159195163</v>
      </c>
      <c r="B65" t="s">
        <v>82</v>
      </c>
      <c r="C65" t="s">
        <v>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</row>
    <row r="66" spans="1:14" hidden="1" x14ac:dyDescent="0.25">
      <c r="A66" t="s">
        <v>83</v>
      </c>
      <c r="B66" t="s">
        <v>84</v>
      </c>
      <c r="C66" t="s">
        <v>78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</row>
    <row r="67" spans="1:14" hidden="1" x14ac:dyDescent="0.25">
      <c r="A67">
        <v>185401464</v>
      </c>
      <c r="B67" t="s">
        <v>55</v>
      </c>
      <c r="C67" t="s">
        <v>78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</row>
    <row r="68" spans="1:14" hidden="1" x14ac:dyDescent="0.25">
      <c r="A68">
        <v>177806307</v>
      </c>
      <c r="B68" t="s">
        <v>85</v>
      </c>
      <c r="C68" t="s">
        <v>78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</row>
    <row r="69" spans="1:14" hidden="1" x14ac:dyDescent="0.25">
      <c r="A69">
        <v>132977380</v>
      </c>
      <c r="B69" t="s">
        <v>20</v>
      </c>
      <c r="C69" t="s">
        <v>78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</row>
    <row r="70" spans="1:14" hidden="1" x14ac:dyDescent="0.25">
      <c r="A70" t="s">
        <v>86</v>
      </c>
      <c r="B70" t="s">
        <v>87</v>
      </c>
      <c r="C70" t="s">
        <v>78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s="3">
        <v>1</v>
      </c>
      <c r="K70" s="3">
        <v>0</v>
      </c>
      <c r="L70">
        <v>0</v>
      </c>
      <c r="M70">
        <v>0</v>
      </c>
      <c r="N70" s="11">
        <v>1</v>
      </c>
    </row>
    <row r="71" spans="1:14" hidden="1" x14ac:dyDescent="0.25">
      <c r="A71">
        <v>172782361</v>
      </c>
      <c r="B71" t="s">
        <v>88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</row>
    <row r="72" spans="1:14" hidden="1" x14ac:dyDescent="0.25">
      <c r="A72">
        <v>194995903</v>
      </c>
      <c r="B72" t="s">
        <v>90</v>
      </c>
      <c r="C72" t="s">
        <v>89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s="3">
        <v>1</v>
      </c>
      <c r="K72" s="3">
        <v>2</v>
      </c>
      <c r="L72">
        <v>0</v>
      </c>
      <c r="M72">
        <v>0</v>
      </c>
      <c r="N72" s="11">
        <v>1</v>
      </c>
    </row>
    <row r="73" spans="1:14" hidden="1" x14ac:dyDescent="0.25">
      <c r="A73" t="s">
        <v>91</v>
      </c>
      <c r="B73" t="s">
        <v>92</v>
      </c>
      <c r="C73" t="s">
        <v>89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</row>
    <row r="74" spans="1:14" hidden="1" x14ac:dyDescent="0.25">
      <c r="A74">
        <v>214671964</v>
      </c>
      <c r="B74" t="s">
        <v>93</v>
      </c>
      <c r="C74" t="s">
        <v>89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25">
      <c r="A75" s="3">
        <v>265429181</v>
      </c>
      <c r="B75" s="3" t="s">
        <v>94</v>
      </c>
      <c r="C75" s="3" t="s">
        <v>89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s="3">
        <v>5</v>
      </c>
      <c r="K75" s="3">
        <v>4</v>
      </c>
      <c r="L75" s="3">
        <v>1</v>
      </c>
      <c r="M75" s="3">
        <v>0</v>
      </c>
      <c r="N75" s="12">
        <v>0</v>
      </c>
    </row>
    <row r="76" spans="1:14" hidden="1" x14ac:dyDescent="0.25">
      <c r="A76">
        <v>186828755</v>
      </c>
      <c r="B76" t="s">
        <v>95</v>
      </c>
      <c r="C76" t="s">
        <v>89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s="3">
        <v>1</v>
      </c>
      <c r="K76" s="3">
        <v>1</v>
      </c>
      <c r="L76">
        <v>0</v>
      </c>
      <c r="M76">
        <v>0</v>
      </c>
      <c r="N76" s="11">
        <v>1</v>
      </c>
    </row>
    <row r="77" spans="1:14" hidden="1" x14ac:dyDescent="0.25">
      <c r="A77">
        <v>183325205</v>
      </c>
      <c r="B77" t="s">
        <v>17</v>
      </c>
      <c r="C77" t="s">
        <v>96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</row>
    <row r="78" spans="1:14" hidden="1" x14ac:dyDescent="0.25">
      <c r="A78" t="s">
        <v>97</v>
      </c>
      <c r="B78" t="s">
        <v>98</v>
      </c>
      <c r="C78" t="s">
        <v>89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s="3">
        <v>1</v>
      </c>
      <c r="K78" s="3">
        <v>3</v>
      </c>
      <c r="L78">
        <v>0</v>
      </c>
      <c r="M78">
        <v>0</v>
      </c>
      <c r="N78" s="11">
        <v>0.5</v>
      </c>
    </row>
    <row r="79" spans="1:14" hidden="1" x14ac:dyDescent="0.25">
      <c r="A79">
        <v>217280753</v>
      </c>
      <c r="B79" t="s">
        <v>99</v>
      </c>
      <c r="C79" t="s">
        <v>89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</row>
    <row r="80" spans="1:14" hidden="1" x14ac:dyDescent="0.25">
      <c r="A80" s="3">
        <v>164097072</v>
      </c>
      <c r="B80" s="3" t="s">
        <v>100</v>
      </c>
      <c r="C80" s="3" t="s">
        <v>89</v>
      </c>
      <c r="D80">
        <v>0</v>
      </c>
      <c r="E80">
        <v>0</v>
      </c>
      <c r="F80">
        <v>0</v>
      </c>
      <c r="G80" s="3">
        <v>1</v>
      </c>
      <c r="H80">
        <v>0</v>
      </c>
      <c r="I80">
        <v>0</v>
      </c>
      <c r="J80" s="3">
        <v>0</v>
      </c>
      <c r="K80" s="3">
        <v>5</v>
      </c>
      <c r="L80" s="3">
        <v>1</v>
      </c>
      <c r="M80" s="3">
        <v>0</v>
      </c>
      <c r="N80" s="12">
        <v>0.5</v>
      </c>
    </row>
    <row r="81" spans="1:14" hidden="1" x14ac:dyDescent="0.25">
      <c r="A81">
        <v>209460319</v>
      </c>
      <c r="B81" t="s">
        <v>101</v>
      </c>
      <c r="C81" t="s">
        <v>89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</row>
    <row r="82" spans="1:14" x14ac:dyDescent="0.25">
      <c r="A82" s="3">
        <v>205347232</v>
      </c>
      <c r="B82" s="3" t="s">
        <v>102</v>
      </c>
      <c r="C82" s="3" t="s">
        <v>89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s="3">
        <v>6</v>
      </c>
      <c r="K82" s="3">
        <v>3</v>
      </c>
      <c r="L82" s="3">
        <v>1</v>
      </c>
      <c r="M82" s="3">
        <v>1</v>
      </c>
      <c r="N82" s="12">
        <v>0</v>
      </c>
    </row>
    <row r="83" spans="1:14" hidden="1" x14ac:dyDescent="0.25">
      <c r="A83" s="3">
        <v>196834095</v>
      </c>
      <c r="B83" s="3" t="s">
        <v>80</v>
      </c>
      <c r="C83" s="3" t="s">
        <v>89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s="3">
        <v>1</v>
      </c>
      <c r="K83" s="3">
        <v>0</v>
      </c>
      <c r="L83" s="3">
        <v>0</v>
      </c>
      <c r="M83" s="3">
        <v>2</v>
      </c>
      <c r="N83" s="11">
        <v>1</v>
      </c>
    </row>
    <row r="84" spans="1:14" x14ac:dyDescent="0.25">
      <c r="A84">
        <v>198718947</v>
      </c>
      <c r="B84" t="s">
        <v>103</v>
      </c>
      <c r="C84" t="s">
        <v>89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s="3">
        <v>3</v>
      </c>
      <c r="K84" s="3">
        <v>4</v>
      </c>
      <c r="L84">
        <v>0</v>
      </c>
      <c r="M84">
        <v>0</v>
      </c>
      <c r="N84" s="11">
        <v>0</v>
      </c>
    </row>
    <row r="85" spans="1:14" hidden="1" x14ac:dyDescent="0.25">
      <c r="A85" s="3">
        <v>218494412</v>
      </c>
      <c r="B85" s="3" t="s">
        <v>104</v>
      </c>
      <c r="C85" s="3" t="s">
        <v>89</v>
      </c>
      <c r="D85" s="3">
        <v>8</v>
      </c>
      <c r="E85" s="3">
        <v>12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2">
        <v>1</v>
      </c>
      <c r="M85" s="3">
        <v>0</v>
      </c>
      <c r="N85" s="11">
        <v>0</v>
      </c>
    </row>
    <row r="86" spans="1:14" hidden="1" x14ac:dyDescent="0.25">
      <c r="A86">
        <v>218435033</v>
      </c>
      <c r="B86" t="s">
        <v>105</v>
      </c>
      <c r="C86" t="s">
        <v>89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s="3">
        <v>1</v>
      </c>
      <c r="K86" s="3">
        <v>1</v>
      </c>
      <c r="L86">
        <v>0</v>
      </c>
      <c r="M86">
        <v>0</v>
      </c>
      <c r="N86" s="11">
        <v>1</v>
      </c>
    </row>
    <row r="87" spans="1:14" hidden="1" x14ac:dyDescent="0.25">
      <c r="A87" s="3">
        <v>200606426</v>
      </c>
      <c r="B87" s="3" t="s">
        <v>59</v>
      </c>
      <c r="C87" s="3" t="s">
        <v>89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s="3">
        <v>0</v>
      </c>
      <c r="K87" s="3">
        <v>3</v>
      </c>
      <c r="L87" s="3">
        <v>0</v>
      </c>
      <c r="M87" s="2">
        <v>0</v>
      </c>
      <c r="N87" s="12">
        <v>0.5</v>
      </c>
    </row>
    <row r="88" spans="1:14" hidden="1" x14ac:dyDescent="0.25">
      <c r="A88" s="3">
        <v>201913616</v>
      </c>
      <c r="B88" s="3" t="s">
        <v>106</v>
      </c>
      <c r="C88" s="3" t="s">
        <v>89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 s="2">
        <v>1</v>
      </c>
      <c r="M88" s="3">
        <v>1</v>
      </c>
      <c r="N88">
        <v>1</v>
      </c>
    </row>
    <row r="89" spans="1:14" hidden="1" x14ac:dyDescent="0.25">
      <c r="A89">
        <v>256424460</v>
      </c>
      <c r="B89" t="s">
        <v>107</v>
      </c>
      <c r="C89" t="s">
        <v>89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</row>
    <row r="90" spans="1:14" hidden="1" x14ac:dyDescent="0.25">
      <c r="A90" s="3">
        <v>215309533</v>
      </c>
      <c r="B90" s="3" t="s">
        <v>102</v>
      </c>
      <c r="C90" s="3" t="s">
        <v>89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s="3">
        <v>1</v>
      </c>
      <c r="K90" s="3">
        <v>4</v>
      </c>
      <c r="L90" s="3">
        <v>0</v>
      </c>
      <c r="M90" s="6">
        <v>1</v>
      </c>
      <c r="N90" s="12">
        <v>0.5</v>
      </c>
    </row>
    <row r="91" spans="1:14" hidden="1" x14ac:dyDescent="0.25">
      <c r="A91" s="3">
        <v>200536622</v>
      </c>
      <c r="B91" s="3" t="s">
        <v>108</v>
      </c>
      <c r="C91" s="3" t="s">
        <v>89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 s="2">
        <v>0</v>
      </c>
      <c r="M91" s="3">
        <v>0</v>
      </c>
      <c r="N91">
        <v>1</v>
      </c>
    </row>
    <row r="92" spans="1:14" hidden="1" x14ac:dyDescent="0.25">
      <c r="A92" t="s">
        <v>109</v>
      </c>
      <c r="B92" t="s">
        <v>110</v>
      </c>
      <c r="C92" t="s">
        <v>89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</row>
    <row r="93" spans="1:14" hidden="1" x14ac:dyDescent="0.25">
      <c r="A93">
        <v>201628296</v>
      </c>
      <c r="B93" t="s">
        <v>111</v>
      </c>
      <c r="C93" t="s">
        <v>89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</row>
    <row r="94" spans="1:14" hidden="1" x14ac:dyDescent="0.25">
      <c r="A94">
        <v>200432525</v>
      </c>
      <c r="B94" t="s">
        <v>112</v>
      </c>
      <c r="C94" t="s">
        <v>89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</row>
    <row r="95" spans="1:14" hidden="1" x14ac:dyDescent="0.25">
      <c r="A95" s="3">
        <v>210634819</v>
      </c>
      <c r="B95" s="3" t="s">
        <v>113</v>
      </c>
      <c r="C95" s="3" t="s">
        <v>89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s="3">
        <v>0</v>
      </c>
      <c r="M95" s="3">
        <v>1</v>
      </c>
      <c r="N95">
        <v>1</v>
      </c>
    </row>
    <row r="96" spans="1:14" hidden="1" x14ac:dyDescent="0.25">
      <c r="A96" s="3">
        <v>141944037</v>
      </c>
      <c r="B96" s="3" t="s">
        <v>114</v>
      </c>
      <c r="C96" s="3" t="s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s="3">
        <v>2</v>
      </c>
      <c r="K96" s="3">
        <v>2</v>
      </c>
      <c r="L96" s="3">
        <v>2</v>
      </c>
      <c r="M96" s="3">
        <v>2</v>
      </c>
      <c r="N96" s="11">
        <v>1</v>
      </c>
    </row>
    <row r="97" spans="1:14" hidden="1" x14ac:dyDescent="0.25">
      <c r="A97" s="3">
        <v>126440537</v>
      </c>
      <c r="B97" s="3" t="s">
        <v>28</v>
      </c>
      <c r="C97" s="3" t="s">
        <v>19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s="3">
        <v>0</v>
      </c>
      <c r="M97" s="3">
        <v>1</v>
      </c>
      <c r="N97">
        <v>1</v>
      </c>
    </row>
    <row r="98" spans="1:14" hidden="1" x14ac:dyDescent="0.25">
      <c r="A98" s="3">
        <v>86724448</v>
      </c>
      <c r="B98" s="3" t="s">
        <v>56</v>
      </c>
      <c r="C98" s="3" t="s">
        <v>19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s="3">
        <v>0</v>
      </c>
      <c r="M98" s="2">
        <v>0</v>
      </c>
      <c r="N98">
        <v>1</v>
      </c>
    </row>
    <row r="99" spans="1:14" hidden="1" x14ac:dyDescent="0.25">
      <c r="A99">
        <v>202038085</v>
      </c>
      <c r="B99" t="s">
        <v>115</v>
      </c>
      <c r="C99" t="s">
        <v>19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</row>
    <row r="100" spans="1:14" hidden="1" x14ac:dyDescent="0.25">
      <c r="A100" s="3">
        <v>135588369</v>
      </c>
      <c r="B100" s="3" t="s">
        <v>116</v>
      </c>
      <c r="C100" s="3" t="s">
        <v>19</v>
      </c>
      <c r="D100">
        <v>0</v>
      </c>
      <c r="E100" s="3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s="3">
        <v>1</v>
      </c>
      <c r="M100" s="3">
        <v>0</v>
      </c>
      <c r="N100" s="11">
        <v>0.5</v>
      </c>
    </row>
    <row r="101" spans="1:14" hidden="1" x14ac:dyDescent="0.25">
      <c r="A101" s="3">
        <v>88000587</v>
      </c>
      <c r="B101" s="3" t="s">
        <v>117</v>
      </c>
      <c r="C101" s="3" t="s">
        <v>19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s="3">
        <v>0</v>
      </c>
      <c r="M101" s="2">
        <v>2</v>
      </c>
      <c r="N101">
        <v>1</v>
      </c>
    </row>
    <row r="102" spans="1:14" hidden="1" x14ac:dyDescent="0.25">
      <c r="A102" s="3">
        <v>272681929</v>
      </c>
      <c r="B102" s="3" t="s">
        <v>20</v>
      </c>
      <c r="C102" s="3" t="s">
        <v>19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s="3">
        <v>1</v>
      </c>
      <c r="K102" s="3">
        <v>0</v>
      </c>
      <c r="L102" s="3">
        <v>1</v>
      </c>
      <c r="M102" s="2">
        <v>0</v>
      </c>
      <c r="N102" s="11">
        <v>1</v>
      </c>
    </row>
    <row r="103" spans="1:14" hidden="1" x14ac:dyDescent="0.25">
      <c r="A103" s="3">
        <v>99933844</v>
      </c>
      <c r="B103" s="3" t="s">
        <v>118</v>
      </c>
      <c r="C103" s="3" t="s">
        <v>19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s="3">
        <v>0</v>
      </c>
      <c r="M103" s="2">
        <v>0</v>
      </c>
      <c r="N103">
        <v>1</v>
      </c>
    </row>
    <row r="104" spans="1:14" hidden="1" x14ac:dyDescent="0.25">
      <c r="A104">
        <v>118117530</v>
      </c>
      <c r="B104" t="s">
        <v>69</v>
      </c>
      <c r="C104" t="s">
        <v>19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</row>
    <row r="105" spans="1:14" hidden="1" x14ac:dyDescent="0.25">
      <c r="A105" s="3">
        <v>132910480</v>
      </c>
      <c r="B105" s="3" t="s">
        <v>119</v>
      </c>
      <c r="C105" s="3" t="s">
        <v>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s="3">
        <v>0</v>
      </c>
      <c r="M105" s="2">
        <v>0</v>
      </c>
      <c r="N105">
        <v>1</v>
      </c>
    </row>
    <row r="106" spans="1:14" hidden="1" x14ac:dyDescent="0.25">
      <c r="A106">
        <v>274066415</v>
      </c>
      <c r="B106" t="s">
        <v>65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</row>
    <row r="107" spans="1:14" hidden="1" x14ac:dyDescent="0.25">
      <c r="A107">
        <v>266915225</v>
      </c>
      <c r="B107" t="s">
        <v>120</v>
      </c>
      <c r="C107" t="s">
        <v>19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</row>
    <row r="108" spans="1:14" hidden="1" x14ac:dyDescent="0.25">
      <c r="A108" s="3">
        <v>199037072</v>
      </c>
      <c r="B108" s="3" t="s">
        <v>121</v>
      </c>
      <c r="C108" s="3" t="s">
        <v>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s="3">
        <v>0</v>
      </c>
      <c r="M108" s="3">
        <v>1</v>
      </c>
      <c r="N108">
        <v>1</v>
      </c>
    </row>
    <row r="109" spans="1:14" hidden="1" x14ac:dyDescent="0.25">
      <c r="A109" t="s">
        <v>122</v>
      </c>
      <c r="B109" t="s">
        <v>121</v>
      </c>
      <c r="C109" t="s">
        <v>19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</row>
    <row r="110" spans="1:14" hidden="1" x14ac:dyDescent="0.25">
      <c r="A110" s="3">
        <v>77734899</v>
      </c>
      <c r="B110" s="3" t="s">
        <v>123</v>
      </c>
      <c r="C110" s="3" t="s">
        <v>19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s="3">
        <v>1</v>
      </c>
      <c r="M110" s="2">
        <v>1</v>
      </c>
      <c r="N110">
        <v>1</v>
      </c>
    </row>
    <row r="111" spans="1:14" hidden="1" x14ac:dyDescent="0.25">
      <c r="A111">
        <v>119047153</v>
      </c>
      <c r="B111" t="s">
        <v>20</v>
      </c>
      <c r="C111" t="s">
        <v>19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</row>
    <row r="112" spans="1:14" hidden="1" x14ac:dyDescent="0.25">
      <c r="A112">
        <v>157786962</v>
      </c>
      <c r="B112" t="s">
        <v>124</v>
      </c>
      <c r="C112" t="s">
        <v>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</row>
    <row r="113" spans="1:14" hidden="1" x14ac:dyDescent="0.25">
      <c r="A113" s="3">
        <v>211290064</v>
      </c>
      <c r="B113" s="3" t="s">
        <v>125</v>
      </c>
      <c r="C113" s="3" t="s">
        <v>19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s="3">
        <v>0</v>
      </c>
      <c r="M113" s="3">
        <v>1</v>
      </c>
      <c r="N113">
        <v>1</v>
      </c>
    </row>
    <row r="114" spans="1:14" hidden="1" x14ac:dyDescent="0.25">
      <c r="A114">
        <v>187377315</v>
      </c>
      <c r="B114" t="s">
        <v>65</v>
      </c>
      <c r="C114" t="s">
        <v>19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</row>
    <row r="115" spans="1:14" hidden="1" x14ac:dyDescent="0.25">
      <c r="A115">
        <v>265563627</v>
      </c>
      <c r="B115" t="s">
        <v>126</v>
      </c>
      <c r="C115" t="s">
        <v>19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</row>
    <row r="116" spans="1:14" hidden="1" x14ac:dyDescent="0.25">
      <c r="A116">
        <v>153898820</v>
      </c>
      <c r="B116" t="s">
        <v>28</v>
      </c>
      <c r="C116" t="s">
        <v>19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s="3">
        <v>1</v>
      </c>
      <c r="K116" s="3">
        <v>3</v>
      </c>
      <c r="L116">
        <v>0</v>
      </c>
      <c r="M116">
        <v>0</v>
      </c>
      <c r="N116" s="11">
        <v>0.5</v>
      </c>
    </row>
    <row r="117" spans="1:14" hidden="1" x14ac:dyDescent="0.25">
      <c r="A117" t="s">
        <v>127</v>
      </c>
      <c r="B117" t="s">
        <v>128</v>
      </c>
      <c r="C117" t="s">
        <v>19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</row>
    <row r="118" spans="1:14" hidden="1" x14ac:dyDescent="0.25">
      <c r="A118">
        <v>182848425</v>
      </c>
      <c r="B118" t="s">
        <v>44</v>
      </c>
      <c r="C118" t="s">
        <v>19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</row>
    <row r="119" spans="1:14" hidden="1" x14ac:dyDescent="0.25">
      <c r="A119">
        <v>270935222</v>
      </c>
      <c r="B119" t="s">
        <v>129</v>
      </c>
      <c r="C119" t="s">
        <v>19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</row>
    <row r="120" spans="1:14" hidden="1" x14ac:dyDescent="0.25">
      <c r="A120">
        <v>166448700</v>
      </c>
      <c r="B120" t="s">
        <v>130</v>
      </c>
      <c r="C120" t="s">
        <v>19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</row>
    <row r="121" spans="1:14" hidden="1" x14ac:dyDescent="0.25">
      <c r="A121">
        <v>134975830</v>
      </c>
      <c r="B121" t="s">
        <v>131</v>
      </c>
      <c r="C121" t="s">
        <v>132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</row>
    <row r="122" spans="1:14" hidden="1" x14ac:dyDescent="0.25">
      <c r="A122" t="s">
        <v>133</v>
      </c>
      <c r="B122" t="s">
        <v>54</v>
      </c>
      <c r="C122" t="s">
        <v>19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</row>
    <row r="123" spans="1:14" hidden="1" x14ac:dyDescent="0.25">
      <c r="A123">
        <v>176644605</v>
      </c>
      <c r="B123" t="s">
        <v>121</v>
      </c>
      <c r="C123" t="s">
        <v>19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</row>
    <row r="124" spans="1:14" hidden="1" x14ac:dyDescent="0.25">
      <c r="A124">
        <v>163238640</v>
      </c>
      <c r="B124" t="s">
        <v>131</v>
      </c>
      <c r="C124" t="s">
        <v>19</v>
      </c>
      <c r="D124" s="3">
        <v>9</v>
      </c>
      <c r="E124" s="3">
        <v>12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s="11">
        <v>0</v>
      </c>
    </row>
    <row r="125" spans="1:14" hidden="1" x14ac:dyDescent="0.25">
      <c r="A125">
        <v>157070223</v>
      </c>
      <c r="B125" t="s">
        <v>134</v>
      </c>
      <c r="C125" t="s">
        <v>19</v>
      </c>
      <c r="D125">
        <v>0</v>
      </c>
      <c r="E125">
        <v>0</v>
      </c>
      <c r="F125" s="3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s="11">
        <v>0.5</v>
      </c>
    </row>
    <row r="126" spans="1:14" hidden="1" x14ac:dyDescent="0.25">
      <c r="A126" s="3">
        <v>266822235</v>
      </c>
      <c r="B126" s="3" t="s">
        <v>135</v>
      </c>
      <c r="C126" s="3" t="s">
        <v>19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s="3">
        <v>0</v>
      </c>
      <c r="M126" s="3">
        <v>1</v>
      </c>
      <c r="N126">
        <v>1</v>
      </c>
    </row>
    <row r="127" spans="1:14" hidden="1" x14ac:dyDescent="0.25">
      <c r="A127">
        <v>153878838</v>
      </c>
      <c r="B127" t="s">
        <v>64</v>
      </c>
      <c r="C127" t="s">
        <v>19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</row>
    <row r="128" spans="1:14" hidden="1" x14ac:dyDescent="0.25">
      <c r="A128">
        <v>254457477</v>
      </c>
      <c r="B128" t="s">
        <v>136</v>
      </c>
      <c r="C128" t="s">
        <v>19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s="3">
        <v>1</v>
      </c>
      <c r="K128" s="3">
        <v>0</v>
      </c>
      <c r="L128">
        <v>0</v>
      </c>
      <c r="M128">
        <v>0</v>
      </c>
      <c r="N128" s="11">
        <v>1</v>
      </c>
    </row>
    <row r="129" spans="1:14" hidden="1" x14ac:dyDescent="0.25">
      <c r="A129">
        <v>196024638</v>
      </c>
      <c r="B129" t="s">
        <v>34</v>
      </c>
      <c r="C129" t="s">
        <v>19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</row>
    <row r="130" spans="1:14" hidden="1" x14ac:dyDescent="0.25">
      <c r="A130">
        <v>124741874</v>
      </c>
      <c r="B130" t="s">
        <v>74</v>
      </c>
      <c r="C130" t="s">
        <v>19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</row>
    <row r="131" spans="1:14" hidden="1" x14ac:dyDescent="0.25">
      <c r="A131">
        <v>128578714</v>
      </c>
      <c r="B131" t="s">
        <v>137</v>
      </c>
      <c r="C131" t="s">
        <v>19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hidden="1" x14ac:dyDescent="0.25">
      <c r="A132">
        <v>156647713</v>
      </c>
      <c r="B132" t="s">
        <v>56</v>
      </c>
      <c r="C132" t="s">
        <v>19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</row>
    <row r="133" spans="1:14" hidden="1" x14ac:dyDescent="0.25">
      <c r="A133">
        <v>261318555</v>
      </c>
      <c r="B133" t="s">
        <v>138</v>
      </c>
      <c r="C133" t="s">
        <v>19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</row>
    <row r="134" spans="1:14" hidden="1" x14ac:dyDescent="0.25">
      <c r="A134">
        <v>201183677</v>
      </c>
      <c r="B134" t="s">
        <v>139</v>
      </c>
      <c r="C134" t="s">
        <v>19</v>
      </c>
      <c r="D134">
        <v>0</v>
      </c>
      <c r="E134">
        <v>0</v>
      </c>
      <c r="F134" s="3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s="11">
        <v>0.5</v>
      </c>
    </row>
    <row r="135" spans="1:14" hidden="1" x14ac:dyDescent="0.25">
      <c r="A135" s="3">
        <v>118379756</v>
      </c>
      <c r="B135" s="3" t="s">
        <v>140</v>
      </c>
      <c r="C135" s="3" t="s">
        <v>19</v>
      </c>
      <c r="D135">
        <v>0</v>
      </c>
      <c r="E135">
        <v>0</v>
      </c>
      <c r="F135">
        <v>0</v>
      </c>
      <c r="G135">
        <v>0</v>
      </c>
      <c r="H135">
        <v>0</v>
      </c>
      <c r="I135" s="3">
        <v>1</v>
      </c>
      <c r="J135">
        <v>0</v>
      </c>
      <c r="K135">
        <v>0</v>
      </c>
      <c r="L135" s="3">
        <v>0</v>
      </c>
      <c r="M135" s="2">
        <v>0</v>
      </c>
      <c r="N135" s="11">
        <v>0.5</v>
      </c>
    </row>
    <row r="136" spans="1:14" hidden="1" x14ac:dyDescent="0.25">
      <c r="A136" s="3">
        <v>185122905</v>
      </c>
      <c r="B136" s="3" t="s">
        <v>74</v>
      </c>
      <c r="C136" s="3" t="s">
        <v>19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 s="3">
        <v>0</v>
      </c>
      <c r="M136" s="3">
        <v>3</v>
      </c>
      <c r="N136" s="11">
        <v>0.5</v>
      </c>
    </row>
    <row r="137" spans="1:14" hidden="1" x14ac:dyDescent="0.25">
      <c r="A137">
        <v>170291247</v>
      </c>
      <c r="B137" t="s">
        <v>28</v>
      </c>
      <c r="C137" t="s">
        <v>19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</row>
    <row r="138" spans="1:14" hidden="1" x14ac:dyDescent="0.25">
      <c r="A138" t="s">
        <v>141</v>
      </c>
      <c r="B138" t="s">
        <v>142</v>
      </c>
      <c r="C138" t="s">
        <v>19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</row>
    <row r="139" spans="1:14" hidden="1" x14ac:dyDescent="0.25">
      <c r="A139">
        <v>250374844</v>
      </c>
      <c r="B139" t="s">
        <v>13</v>
      </c>
      <c r="C139" t="s">
        <v>19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</row>
    <row r="140" spans="1:14" hidden="1" x14ac:dyDescent="0.25">
      <c r="A140">
        <v>261182297</v>
      </c>
      <c r="B140" t="s">
        <v>114</v>
      </c>
      <c r="C140" t="s">
        <v>19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</row>
    <row r="141" spans="1:14" hidden="1" x14ac:dyDescent="0.25">
      <c r="A141">
        <v>186148622</v>
      </c>
      <c r="B141" t="s">
        <v>143</v>
      </c>
      <c r="C141" t="s">
        <v>19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</row>
    <row r="142" spans="1:14" hidden="1" x14ac:dyDescent="0.25">
      <c r="A142" s="3">
        <v>160433442</v>
      </c>
      <c r="B142" s="3" t="s">
        <v>67</v>
      </c>
      <c r="C142" s="3" t="s">
        <v>19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s="3">
        <v>0</v>
      </c>
      <c r="M142" s="3">
        <v>1</v>
      </c>
      <c r="N142">
        <v>1</v>
      </c>
    </row>
    <row r="143" spans="1:14" hidden="1" x14ac:dyDescent="0.25">
      <c r="A143" s="3">
        <v>159174727</v>
      </c>
      <c r="B143" s="3" t="s">
        <v>144</v>
      </c>
      <c r="C143" s="3" t="s">
        <v>19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s="3">
        <v>1</v>
      </c>
      <c r="K143" s="3">
        <v>0</v>
      </c>
      <c r="L143" s="3">
        <v>1</v>
      </c>
      <c r="M143" s="3">
        <v>0</v>
      </c>
      <c r="N143" s="11">
        <v>1</v>
      </c>
    </row>
    <row r="144" spans="1:14" hidden="1" x14ac:dyDescent="0.25">
      <c r="A144" s="3">
        <v>262758796</v>
      </c>
      <c r="B144" s="3" t="s">
        <v>145</v>
      </c>
      <c r="C144" s="3" t="s">
        <v>19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s="2">
        <v>0</v>
      </c>
      <c r="K144" s="2">
        <v>0</v>
      </c>
      <c r="L144" s="3">
        <v>0</v>
      </c>
      <c r="M144" s="3">
        <v>1</v>
      </c>
      <c r="N144" s="11">
        <v>1</v>
      </c>
    </row>
    <row r="145" spans="1:14" hidden="1" x14ac:dyDescent="0.25">
      <c r="A145">
        <v>180608257</v>
      </c>
      <c r="B145" t="s">
        <v>146</v>
      </c>
      <c r="C145" t="s">
        <v>19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</row>
    <row r="146" spans="1:14" hidden="1" x14ac:dyDescent="0.25">
      <c r="A146">
        <v>273640398</v>
      </c>
      <c r="B146" t="s">
        <v>32</v>
      </c>
      <c r="C146" t="s">
        <v>19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</row>
    <row r="147" spans="1:14" hidden="1" x14ac:dyDescent="0.25">
      <c r="A147">
        <v>218790194</v>
      </c>
      <c r="B147" t="s">
        <v>98</v>
      </c>
      <c r="C147" t="s">
        <v>19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hidden="1" x14ac:dyDescent="0.25">
      <c r="A148">
        <v>180572457</v>
      </c>
      <c r="B148" t="s">
        <v>147</v>
      </c>
      <c r="C148" t="s">
        <v>19</v>
      </c>
      <c r="D148">
        <v>0</v>
      </c>
      <c r="E148">
        <v>0</v>
      </c>
      <c r="F148">
        <v>0</v>
      </c>
      <c r="G148">
        <v>0</v>
      </c>
      <c r="H148">
        <v>0</v>
      </c>
      <c r="I148" s="3">
        <v>1</v>
      </c>
      <c r="J148">
        <v>0</v>
      </c>
      <c r="K148">
        <v>0</v>
      </c>
      <c r="L148">
        <v>0</v>
      </c>
      <c r="M148">
        <v>0</v>
      </c>
      <c r="N148" s="11">
        <v>0.5</v>
      </c>
    </row>
    <row r="149" spans="1:14" hidden="1" x14ac:dyDescent="0.25">
      <c r="A149">
        <v>274119233</v>
      </c>
      <c r="B149" t="s">
        <v>148</v>
      </c>
      <c r="C149" t="s">
        <v>19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</row>
    <row r="150" spans="1:14" hidden="1" x14ac:dyDescent="0.25">
      <c r="A150">
        <v>269525355</v>
      </c>
      <c r="B150" t="s">
        <v>149</v>
      </c>
      <c r="C150" t="s">
        <v>19</v>
      </c>
      <c r="D150" s="3">
        <v>2</v>
      </c>
      <c r="E150" s="3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11">
        <v>0.5</v>
      </c>
    </row>
    <row r="151" spans="1:14" hidden="1" x14ac:dyDescent="0.25">
      <c r="A151">
        <v>206684437</v>
      </c>
      <c r="B151" t="s">
        <v>114</v>
      </c>
      <c r="C151" t="s">
        <v>19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</row>
    <row r="152" spans="1:14" hidden="1" x14ac:dyDescent="0.25">
      <c r="A152">
        <v>123141326</v>
      </c>
      <c r="B152" t="s">
        <v>150</v>
      </c>
      <c r="C152" t="s">
        <v>19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</row>
    <row r="153" spans="1:14" hidden="1" x14ac:dyDescent="0.25">
      <c r="A153">
        <v>250624905</v>
      </c>
      <c r="B153" t="s">
        <v>151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</row>
    <row r="154" spans="1:14" hidden="1" x14ac:dyDescent="0.25">
      <c r="A154">
        <v>211656077</v>
      </c>
      <c r="B154" t="s">
        <v>152</v>
      </c>
      <c r="C154" t="s">
        <v>19</v>
      </c>
      <c r="D154">
        <v>0</v>
      </c>
      <c r="E154">
        <v>0</v>
      </c>
      <c r="F154" s="3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 s="11">
        <v>0.5</v>
      </c>
    </row>
    <row r="155" spans="1:14" hidden="1" x14ac:dyDescent="0.25">
      <c r="A155">
        <v>190536351</v>
      </c>
      <c r="B155" t="s">
        <v>63</v>
      </c>
      <c r="C155" t="s">
        <v>19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</row>
    <row r="156" spans="1:14" hidden="1" x14ac:dyDescent="0.25">
      <c r="A156">
        <v>139170024</v>
      </c>
      <c r="B156" t="s">
        <v>67</v>
      </c>
      <c r="C156" t="s">
        <v>19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s="3">
        <v>1</v>
      </c>
      <c r="K156" s="3">
        <v>0</v>
      </c>
      <c r="L156">
        <v>0</v>
      </c>
      <c r="M156">
        <v>0</v>
      </c>
      <c r="N156" s="11">
        <v>1</v>
      </c>
    </row>
    <row r="157" spans="1:14" hidden="1" x14ac:dyDescent="0.25">
      <c r="A157" s="3">
        <v>185298787</v>
      </c>
      <c r="B157" s="3" t="s">
        <v>131</v>
      </c>
      <c r="C157" s="3" t="s">
        <v>19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s="3">
        <v>0</v>
      </c>
      <c r="M157" s="3">
        <v>1</v>
      </c>
      <c r="N157">
        <v>1</v>
      </c>
    </row>
    <row r="158" spans="1:14" x14ac:dyDescent="0.25">
      <c r="A158" s="3">
        <v>207617652</v>
      </c>
      <c r="B158" s="3" t="s">
        <v>128</v>
      </c>
      <c r="C158" s="3" t="s">
        <v>153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s="3">
        <v>5</v>
      </c>
      <c r="K158" s="3">
        <v>7</v>
      </c>
      <c r="L158" s="3">
        <v>0</v>
      </c>
      <c r="M158" s="3">
        <v>1</v>
      </c>
      <c r="N158" s="12">
        <v>0</v>
      </c>
    </row>
    <row r="159" spans="1:14" hidden="1" x14ac:dyDescent="0.25">
      <c r="A159">
        <v>123577914</v>
      </c>
      <c r="B159" t="s">
        <v>81</v>
      </c>
      <c r="C159" t="s">
        <v>19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</row>
    <row r="160" spans="1:14" hidden="1" x14ac:dyDescent="0.25">
      <c r="A160">
        <v>159543420</v>
      </c>
      <c r="B160" t="s">
        <v>81</v>
      </c>
      <c r="C160" t="s">
        <v>19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</row>
    <row r="161" spans="1:14" hidden="1" x14ac:dyDescent="0.25">
      <c r="A161">
        <v>109239631</v>
      </c>
      <c r="B161" t="s">
        <v>154</v>
      </c>
      <c r="C161" t="s">
        <v>19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</row>
    <row r="162" spans="1:14" hidden="1" x14ac:dyDescent="0.25">
      <c r="A162">
        <v>154644911</v>
      </c>
      <c r="B162" t="s">
        <v>67</v>
      </c>
      <c r="C162" t="s">
        <v>19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</row>
    <row r="163" spans="1:14" hidden="1" x14ac:dyDescent="0.25">
      <c r="A163">
        <v>107060138</v>
      </c>
      <c r="B163" t="s">
        <v>131</v>
      </c>
      <c r="C163" t="s">
        <v>19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</row>
    <row r="164" spans="1:14" hidden="1" x14ac:dyDescent="0.25">
      <c r="A164">
        <v>180539158</v>
      </c>
      <c r="B164" t="s">
        <v>155</v>
      </c>
      <c r="C164" t="s">
        <v>19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</row>
    <row r="165" spans="1:14" hidden="1" x14ac:dyDescent="0.25">
      <c r="A165">
        <v>94911591</v>
      </c>
      <c r="B165" t="s">
        <v>67</v>
      </c>
      <c r="C165" t="s">
        <v>19</v>
      </c>
      <c r="D165" s="3">
        <v>9</v>
      </c>
      <c r="E165" s="3">
        <v>12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s="11">
        <v>0</v>
      </c>
    </row>
    <row r="166" spans="1:14" hidden="1" x14ac:dyDescent="0.25">
      <c r="A166">
        <v>187957753</v>
      </c>
      <c r="B166" t="s">
        <v>156</v>
      </c>
      <c r="C166" t="s">
        <v>19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</row>
    <row r="167" spans="1:14" hidden="1" x14ac:dyDescent="0.25">
      <c r="A167" s="3">
        <v>118510410</v>
      </c>
      <c r="B167" s="3" t="s">
        <v>74</v>
      </c>
      <c r="C167" s="3" t="s">
        <v>19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s="3">
        <v>1</v>
      </c>
      <c r="M167" s="3">
        <v>0</v>
      </c>
      <c r="N167">
        <v>1</v>
      </c>
    </row>
    <row r="168" spans="1:14" hidden="1" x14ac:dyDescent="0.25">
      <c r="A168">
        <v>103225892</v>
      </c>
      <c r="B168" t="s">
        <v>131</v>
      </c>
      <c r="C168" t="s">
        <v>19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</row>
    <row r="169" spans="1:14" hidden="1" x14ac:dyDescent="0.25">
      <c r="A169">
        <v>105000251</v>
      </c>
      <c r="B169" t="s">
        <v>157</v>
      </c>
      <c r="C169" t="s">
        <v>19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</row>
    <row r="170" spans="1:14" hidden="1" x14ac:dyDescent="0.25">
      <c r="A170" s="3">
        <v>184421240</v>
      </c>
      <c r="B170" s="3" t="s">
        <v>158</v>
      </c>
      <c r="C170" s="3" t="s">
        <v>19</v>
      </c>
      <c r="D170">
        <v>0</v>
      </c>
      <c r="E170">
        <v>0</v>
      </c>
      <c r="F170">
        <v>0</v>
      </c>
      <c r="G170" s="3">
        <v>3</v>
      </c>
      <c r="H170">
        <v>0</v>
      </c>
      <c r="I170">
        <v>0</v>
      </c>
      <c r="J170">
        <v>0</v>
      </c>
      <c r="K170">
        <v>0</v>
      </c>
      <c r="L170" s="3">
        <v>0</v>
      </c>
      <c r="M170" s="2">
        <v>0</v>
      </c>
      <c r="N170" s="11">
        <v>0.5</v>
      </c>
    </row>
    <row r="171" spans="1:14" hidden="1" x14ac:dyDescent="0.25">
      <c r="A171">
        <v>172573738</v>
      </c>
      <c r="B171" t="s">
        <v>159</v>
      </c>
      <c r="C171" t="s">
        <v>19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</row>
    <row r="172" spans="1:14" hidden="1" x14ac:dyDescent="0.25">
      <c r="A172">
        <v>122919951</v>
      </c>
      <c r="B172" t="s">
        <v>160</v>
      </c>
      <c r="C172" t="s">
        <v>19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</row>
    <row r="173" spans="1:14" hidden="1" x14ac:dyDescent="0.25">
      <c r="A173">
        <v>214417227</v>
      </c>
      <c r="B173" t="s">
        <v>81</v>
      </c>
      <c r="C173" t="s">
        <v>19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</row>
    <row r="174" spans="1:14" hidden="1" x14ac:dyDescent="0.25">
      <c r="A174" s="3">
        <v>172599079</v>
      </c>
      <c r="B174" s="3" t="s">
        <v>67</v>
      </c>
      <c r="C174" s="3" t="s">
        <v>19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 s="3">
        <v>0</v>
      </c>
      <c r="M174" s="3">
        <v>1</v>
      </c>
      <c r="N174">
        <v>1</v>
      </c>
    </row>
    <row r="175" spans="1:14" hidden="1" x14ac:dyDescent="0.25">
      <c r="A175">
        <v>154731989</v>
      </c>
      <c r="B175" t="s">
        <v>81</v>
      </c>
      <c r="C175" t="s">
        <v>19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s="3">
        <v>1</v>
      </c>
      <c r="K175" s="3">
        <v>0</v>
      </c>
      <c r="L175">
        <v>0</v>
      </c>
      <c r="M175">
        <v>0</v>
      </c>
      <c r="N175" s="11">
        <v>1</v>
      </c>
    </row>
    <row r="176" spans="1:14" hidden="1" x14ac:dyDescent="0.25">
      <c r="A176">
        <v>278262715</v>
      </c>
      <c r="B176" t="s">
        <v>161</v>
      </c>
      <c r="C176" t="s">
        <v>19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</row>
    <row r="177" spans="1:14" hidden="1" x14ac:dyDescent="0.25">
      <c r="A177">
        <v>198189480</v>
      </c>
      <c r="B177" t="s">
        <v>162</v>
      </c>
      <c r="C177" t="s">
        <v>19</v>
      </c>
      <c r="D177" s="3">
        <v>9</v>
      </c>
      <c r="E177" s="3">
        <v>12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s="11">
        <v>0</v>
      </c>
    </row>
    <row r="178" spans="1:14" hidden="1" x14ac:dyDescent="0.25">
      <c r="A178" s="3">
        <v>177812021</v>
      </c>
      <c r="B178" s="3" t="s">
        <v>37</v>
      </c>
      <c r="C178" s="3" t="s">
        <v>19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s="2">
        <v>0</v>
      </c>
      <c r="K178" s="2">
        <v>0</v>
      </c>
      <c r="L178" s="3">
        <v>1</v>
      </c>
      <c r="M178" s="3">
        <v>0</v>
      </c>
      <c r="N178">
        <v>1</v>
      </c>
    </row>
    <row r="179" spans="1:14" hidden="1" x14ac:dyDescent="0.25">
      <c r="A179" s="3">
        <v>172929540</v>
      </c>
      <c r="B179" s="3" t="s">
        <v>140</v>
      </c>
      <c r="C179" s="3" t="s">
        <v>19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s="3">
        <v>1</v>
      </c>
      <c r="K179" s="3">
        <v>0</v>
      </c>
      <c r="L179" s="3">
        <v>1</v>
      </c>
      <c r="M179" s="3">
        <v>0</v>
      </c>
      <c r="N179" s="11">
        <v>1</v>
      </c>
    </row>
    <row r="180" spans="1:14" hidden="1" x14ac:dyDescent="0.25">
      <c r="A180" s="3">
        <v>166702178</v>
      </c>
      <c r="B180" s="3" t="s">
        <v>67</v>
      </c>
      <c r="C180" s="3" t="s">
        <v>19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s="3">
        <v>0</v>
      </c>
      <c r="M180" s="3">
        <v>1</v>
      </c>
      <c r="N180">
        <v>1</v>
      </c>
    </row>
    <row r="181" spans="1:14" hidden="1" x14ac:dyDescent="0.25">
      <c r="A181">
        <v>104702201</v>
      </c>
      <c r="B181" t="s">
        <v>131</v>
      </c>
      <c r="C181" t="s">
        <v>19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</row>
    <row r="182" spans="1:14" hidden="1" x14ac:dyDescent="0.25">
      <c r="A182">
        <v>171486645</v>
      </c>
      <c r="B182" t="s">
        <v>163</v>
      </c>
      <c r="C182" t="s">
        <v>19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</row>
    <row r="183" spans="1:14" hidden="1" x14ac:dyDescent="0.25">
      <c r="A183" s="3">
        <v>159232301</v>
      </c>
      <c r="B183" s="3" t="s">
        <v>40</v>
      </c>
      <c r="C183" s="3" t="s">
        <v>19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s="3">
        <v>1</v>
      </c>
      <c r="M183" s="3">
        <v>0</v>
      </c>
      <c r="N183">
        <v>1</v>
      </c>
    </row>
    <row r="184" spans="1:14" hidden="1" x14ac:dyDescent="0.25">
      <c r="A184">
        <v>195636214</v>
      </c>
      <c r="B184" t="s">
        <v>164</v>
      </c>
      <c r="C184" t="s">
        <v>19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</row>
    <row r="185" spans="1:14" hidden="1" x14ac:dyDescent="0.25">
      <c r="A185">
        <v>153678081</v>
      </c>
      <c r="B185" t="s">
        <v>34</v>
      </c>
      <c r="C185" t="s">
        <v>19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</row>
    <row r="186" spans="1:14" hidden="1" x14ac:dyDescent="0.25">
      <c r="A186">
        <v>169322716</v>
      </c>
      <c r="B186" t="s">
        <v>115</v>
      </c>
      <c r="C186" t="s">
        <v>19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</row>
    <row r="187" spans="1:14" hidden="1" x14ac:dyDescent="0.25">
      <c r="A187">
        <v>182006084</v>
      </c>
      <c r="B187" t="s">
        <v>73</v>
      </c>
      <c r="C187" t="s">
        <v>19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</row>
    <row r="188" spans="1:14" hidden="1" x14ac:dyDescent="0.25">
      <c r="A188">
        <v>261237032</v>
      </c>
      <c r="B188" t="s">
        <v>165</v>
      </c>
      <c r="C188" t="s">
        <v>19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</row>
    <row r="189" spans="1:14" hidden="1" x14ac:dyDescent="0.25">
      <c r="A189">
        <v>142451093</v>
      </c>
      <c r="B189" t="s">
        <v>28</v>
      </c>
      <c r="C189" t="s">
        <v>19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</row>
    <row r="190" spans="1:14" hidden="1" x14ac:dyDescent="0.25">
      <c r="A190">
        <v>159302318</v>
      </c>
      <c r="B190" t="s">
        <v>34</v>
      </c>
      <c r="C190" t="s">
        <v>19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</row>
    <row r="191" spans="1:14" hidden="1" x14ac:dyDescent="0.25">
      <c r="A191" s="3">
        <v>136977318</v>
      </c>
      <c r="B191" s="3" t="s">
        <v>72</v>
      </c>
      <c r="C191" s="3" t="s">
        <v>19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s="3">
        <v>1</v>
      </c>
      <c r="M191" s="3">
        <v>0</v>
      </c>
      <c r="N191">
        <v>1</v>
      </c>
    </row>
    <row r="192" spans="1:14" hidden="1" x14ac:dyDescent="0.25">
      <c r="A192">
        <v>210285679</v>
      </c>
      <c r="B192" t="s">
        <v>166</v>
      </c>
      <c r="C192" t="s">
        <v>19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</row>
    <row r="193" spans="1:14" hidden="1" x14ac:dyDescent="0.25">
      <c r="A193" t="s">
        <v>167</v>
      </c>
      <c r="B193" t="s">
        <v>120</v>
      </c>
      <c r="C193" t="s">
        <v>19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</row>
    <row r="194" spans="1:14" hidden="1" x14ac:dyDescent="0.25">
      <c r="A194" t="s">
        <v>168</v>
      </c>
      <c r="B194" t="s">
        <v>115</v>
      </c>
      <c r="C194" t="s">
        <v>19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</row>
    <row r="195" spans="1:14" hidden="1" x14ac:dyDescent="0.25">
      <c r="A195">
        <v>182007137</v>
      </c>
      <c r="B195" t="s">
        <v>110</v>
      </c>
      <c r="C195" t="s">
        <v>19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</row>
    <row r="196" spans="1:14" hidden="1" x14ac:dyDescent="0.25">
      <c r="A196">
        <v>134920300</v>
      </c>
      <c r="B196" t="s">
        <v>169</v>
      </c>
      <c r="C196" t="s">
        <v>19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</row>
    <row r="197" spans="1:14" hidden="1" x14ac:dyDescent="0.25">
      <c r="A197">
        <v>109675032</v>
      </c>
      <c r="B197" t="s">
        <v>110</v>
      </c>
      <c r="C197" t="s">
        <v>19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</row>
    <row r="198" spans="1:14" hidden="1" x14ac:dyDescent="0.25">
      <c r="A198" s="3">
        <v>159344169</v>
      </c>
      <c r="B198" s="3" t="s">
        <v>170</v>
      </c>
      <c r="C198" s="3" t="s">
        <v>19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s="2">
        <v>0</v>
      </c>
      <c r="K198" s="2">
        <v>0</v>
      </c>
      <c r="L198" s="3">
        <v>1</v>
      </c>
      <c r="M198" s="3">
        <v>0</v>
      </c>
      <c r="N198">
        <v>1</v>
      </c>
    </row>
    <row r="199" spans="1:14" hidden="1" x14ac:dyDescent="0.25">
      <c r="A199">
        <v>272112533</v>
      </c>
      <c r="B199" t="s">
        <v>171</v>
      </c>
      <c r="C199" t="s">
        <v>19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</row>
    <row r="200" spans="1:14" hidden="1" x14ac:dyDescent="0.25">
      <c r="A200" s="3">
        <v>124693810</v>
      </c>
      <c r="B200" s="3" t="s">
        <v>172</v>
      </c>
      <c r="C200" s="3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 s="3">
        <v>0</v>
      </c>
      <c r="M200" s="3">
        <v>1</v>
      </c>
      <c r="N200">
        <v>1</v>
      </c>
    </row>
    <row r="201" spans="1:14" hidden="1" x14ac:dyDescent="0.25">
      <c r="A201">
        <v>201626455</v>
      </c>
      <c r="B201" t="s">
        <v>65</v>
      </c>
      <c r="C201" t="s">
        <v>89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s="3">
        <v>1</v>
      </c>
      <c r="K201" s="3">
        <v>5</v>
      </c>
      <c r="L201">
        <v>0</v>
      </c>
      <c r="M201">
        <v>0</v>
      </c>
      <c r="N201" s="11">
        <v>0.5</v>
      </c>
    </row>
    <row r="202" spans="1:14" hidden="1" x14ac:dyDescent="0.25">
      <c r="A202">
        <v>110798709</v>
      </c>
      <c r="B202" t="s">
        <v>173</v>
      </c>
      <c r="C202" t="s">
        <v>89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</row>
    <row r="203" spans="1:14" hidden="1" x14ac:dyDescent="0.25">
      <c r="A203">
        <v>151725511</v>
      </c>
      <c r="B203" t="s">
        <v>13</v>
      </c>
      <c r="C203" t="s">
        <v>89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</row>
    <row r="204" spans="1:14" hidden="1" x14ac:dyDescent="0.25">
      <c r="A204" t="s">
        <v>174</v>
      </c>
      <c r="B204" t="s">
        <v>175</v>
      </c>
      <c r="C204" t="s">
        <v>89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s="3">
        <v>1</v>
      </c>
      <c r="K204" s="3">
        <v>3</v>
      </c>
      <c r="L204">
        <v>0</v>
      </c>
      <c r="M204">
        <v>0</v>
      </c>
      <c r="N204" s="11">
        <v>0.5</v>
      </c>
    </row>
    <row r="205" spans="1:14" hidden="1" x14ac:dyDescent="0.25">
      <c r="A205" t="s">
        <v>176</v>
      </c>
      <c r="B205" t="s">
        <v>55</v>
      </c>
      <c r="C205" t="s">
        <v>89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</row>
    <row r="206" spans="1:14" hidden="1" x14ac:dyDescent="0.25">
      <c r="A206">
        <v>164177653</v>
      </c>
      <c r="B206" t="s">
        <v>160</v>
      </c>
      <c r="C206" t="s">
        <v>89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</row>
    <row r="207" spans="1:14" hidden="1" x14ac:dyDescent="0.25">
      <c r="A207">
        <v>153577781</v>
      </c>
      <c r="B207" t="s">
        <v>69</v>
      </c>
      <c r="C207" t="s">
        <v>19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hidden="1" x14ac:dyDescent="0.25">
      <c r="A208">
        <v>174164010</v>
      </c>
      <c r="B208" t="s">
        <v>44</v>
      </c>
      <c r="C208" t="s">
        <v>19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</row>
    <row r="209" spans="1:14" hidden="1" x14ac:dyDescent="0.25">
      <c r="A209" s="7">
        <v>96892462</v>
      </c>
      <c r="B209" s="7" t="s">
        <v>74</v>
      </c>
      <c r="C209" s="7" t="s">
        <v>19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s="7">
        <v>0</v>
      </c>
      <c r="M209" s="6">
        <v>0</v>
      </c>
      <c r="N209">
        <v>1</v>
      </c>
    </row>
    <row r="210" spans="1:14" hidden="1" x14ac:dyDescent="0.25">
      <c r="A210" s="3">
        <v>92621855</v>
      </c>
      <c r="B210" s="3" t="s">
        <v>69</v>
      </c>
      <c r="C210" s="3" t="s">
        <v>19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s="3">
        <v>0</v>
      </c>
      <c r="M210" s="2">
        <v>0</v>
      </c>
      <c r="N210">
        <v>1</v>
      </c>
    </row>
    <row r="211" spans="1:14" hidden="1" x14ac:dyDescent="0.25">
      <c r="A211">
        <v>122892425</v>
      </c>
      <c r="B211" t="s">
        <v>59</v>
      </c>
      <c r="C211" t="s">
        <v>19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s="3">
        <v>2</v>
      </c>
      <c r="K211" s="3">
        <v>1</v>
      </c>
      <c r="L211">
        <v>0</v>
      </c>
      <c r="M211">
        <v>0</v>
      </c>
      <c r="N211" s="11">
        <v>1</v>
      </c>
    </row>
    <row r="212" spans="1:14" hidden="1" x14ac:dyDescent="0.25">
      <c r="A212">
        <v>153623775</v>
      </c>
      <c r="B212" t="s">
        <v>175</v>
      </c>
      <c r="C212" t="s">
        <v>19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</row>
    <row r="213" spans="1:14" hidden="1" x14ac:dyDescent="0.25">
      <c r="A213">
        <v>103413184</v>
      </c>
      <c r="B213" t="s">
        <v>54</v>
      </c>
      <c r="C213" t="s">
        <v>19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</row>
    <row r="214" spans="1:14" hidden="1" x14ac:dyDescent="0.25">
      <c r="A214" t="s">
        <v>177</v>
      </c>
      <c r="B214" t="s">
        <v>178</v>
      </c>
      <c r="C214" t="s">
        <v>19</v>
      </c>
      <c r="D214">
        <v>0</v>
      </c>
      <c r="E214">
        <v>0</v>
      </c>
      <c r="F214">
        <v>0</v>
      </c>
      <c r="G214">
        <v>0</v>
      </c>
      <c r="H214">
        <v>0</v>
      </c>
      <c r="I214" s="3">
        <v>1</v>
      </c>
      <c r="J214">
        <v>1</v>
      </c>
      <c r="K214">
        <v>2</v>
      </c>
      <c r="L214">
        <v>0</v>
      </c>
      <c r="M214">
        <v>0</v>
      </c>
      <c r="N214" s="11">
        <v>0.5</v>
      </c>
    </row>
    <row r="215" spans="1:14" hidden="1" x14ac:dyDescent="0.25">
      <c r="A215">
        <v>132974373</v>
      </c>
      <c r="B215" t="s">
        <v>179</v>
      </c>
      <c r="C215" t="s">
        <v>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</row>
    <row r="216" spans="1:14" hidden="1" x14ac:dyDescent="0.25">
      <c r="A216" s="3">
        <v>90338331</v>
      </c>
      <c r="B216" s="3" t="s">
        <v>180</v>
      </c>
      <c r="C216" s="3" t="s">
        <v>19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s="3">
        <v>0</v>
      </c>
      <c r="M216" s="2">
        <v>0</v>
      </c>
      <c r="N216">
        <v>1</v>
      </c>
    </row>
    <row r="217" spans="1:14" hidden="1" x14ac:dyDescent="0.25">
      <c r="A217">
        <v>164168131</v>
      </c>
      <c r="B217" t="s">
        <v>20</v>
      </c>
      <c r="C217" t="s">
        <v>19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</row>
    <row r="218" spans="1:14" hidden="1" x14ac:dyDescent="0.25">
      <c r="A218" s="3">
        <v>108750022</v>
      </c>
      <c r="B218" s="3" t="s">
        <v>72</v>
      </c>
      <c r="C218" s="3" t="s">
        <v>19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s="3">
        <v>1</v>
      </c>
      <c r="K218" s="3">
        <v>0</v>
      </c>
      <c r="L218" s="3">
        <v>0</v>
      </c>
      <c r="M218" s="3">
        <v>2</v>
      </c>
      <c r="N218" s="11">
        <v>1</v>
      </c>
    </row>
    <row r="219" spans="1:14" hidden="1" x14ac:dyDescent="0.25">
      <c r="A219" s="3">
        <v>89611059</v>
      </c>
      <c r="B219" s="3" t="s">
        <v>120</v>
      </c>
      <c r="C219" s="3" t="s">
        <v>19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s="3">
        <v>0</v>
      </c>
      <c r="M219" s="2">
        <v>0</v>
      </c>
      <c r="N219">
        <v>1</v>
      </c>
    </row>
    <row r="220" spans="1:14" hidden="1" x14ac:dyDescent="0.25">
      <c r="A220" s="3">
        <v>86391163</v>
      </c>
      <c r="B220" s="3" t="s">
        <v>175</v>
      </c>
      <c r="C220" s="3" t="s">
        <v>19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s="3">
        <v>0</v>
      </c>
      <c r="M220" s="2">
        <v>0</v>
      </c>
      <c r="N220">
        <v>1</v>
      </c>
    </row>
    <row r="221" spans="1:14" hidden="1" x14ac:dyDescent="0.25">
      <c r="A221">
        <v>189062443</v>
      </c>
      <c r="B221" t="s">
        <v>69</v>
      </c>
      <c r="C221" t="s">
        <v>19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</row>
    <row r="222" spans="1:14" hidden="1" x14ac:dyDescent="0.25">
      <c r="A222">
        <v>124749115</v>
      </c>
      <c r="B222" t="s">
        <v>116</v>
      </c>
      <c r="C222" t="s">
        <v>19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hidden="1" x14ac:dyDescent="0.25">
      <c r="A223">
        <v>260680625</v>
      </c>
      <c r="B223" t="s">
        <v>181</v>
      </c>
      <c r="C223" t="s">
        <v>19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</row>
    <row r="224" spans="1:14" hidden="1" x14ac:dyDescent="0.25">
      <c r="A224">
        <v>199973037</v>
      </c>
      <c r="B224" t="s">
        <v>182</v>
      </c>
      <c r="C224" t="s">
        <v>19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</row>
    <row r="225" spans="1:14" hidden="1" x14ac:dyDescent="0.25">
      <c r="A225">
        <v>173889909</v>
      </c>
      <c r="B225" t="s">
        <v>61</v>
      </c>
      <c r="C225" t="s">
        <v>19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</row>
    <row r="226" spans="1:14" hidden="1" x14ac:dyDescent="0.25">
      <c r="A226" s="3">
        <v>225934924</v>
      </c>
      <c r="B226" s="3" t="s">
        <v>145</v>
      </c>
      <c r="C226" s="3" t="s">
        <v>19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s="3">
        <v>0</v>
      </c>
      <c r="M226" s="3">
        <v>1</v>
      </c>
      <c r="N226">
        <v>1</v>
      </c>
    </row>
    <row r="227" spans="1:14" hidden="1" x14ac:dyDescent="0.25">
      <c r="A227" t="s">
        <v>183</v>
      </c>
      <c r="B227" t="s">
        <v>67</v>
      </c>
      <c r="C227" t="s">
        <v>19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hidden="1" x14ac:dyDescent="0.25">
      <c r="A228">
        <v>270648355</v>
      </c>
      <c r="B228" t="s">
        <v>68</v>
      </c>
      <c r="C228" t="s">
        <v>19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1</v>
      </c>
    </row>
    <row r="229" spans="1:14" hidden="1" x14ac:dyDescent="0.25">
      <c r="A229">
        <v>131286694</v>
      </c>
      <c r="B229" t="s">
        <v>20</v>
      </c>
      <c r="C229" t="s">
        <v>19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</row>
    <row r="230" spans="1:14" hidden="1" x14ac:dyDescent="0.25">
      <c r="A230">
        <v>173083793</v>
      </c>
      <c r="B230" t="s">
        <v>184</v>
      </c>
      <c r="C230" t="s">
        <v>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</row>
    <row r="231" spans="1:14" hidden="1" x14ac:dyDescent="0.25">
      <c r="A231">
        <v>172508154</v>
      </c>
      <c r="B231" t="s">
        <v>40</v>
      </c>
      <c r="C231" t="s">
        <v>19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s="3">
        <v>1</v>
      </c>
      <c r="K231" s="3">
        <v>1</v>
      </c>
      <c r="L231">
        <v>0</v>
      </c>
      <c r="M231">
        <v>0</v>
      </c>
      <c r="N231" s="11">
        <v>1</v>
      </c>
    </row>
    <row r="232" spans="1:14" hidden="1" x14ac:dyDescent="0.25">
      <c r="A232">
        <v>120063278</v>
      </c>
      <c r="B232" t="s">
        <v>64</v>
      </c>
      <c r="C232" t="s">
        <v>19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</row>
    <row r="233" spans="1:14" hidden="1" x14ac:dyDescent="0.25">
      <c r="A233">
        <v>156683469</v>
      </c>
      <c r="B233" t="s">
        <v>185</v>
      </c>
      <c r="C233" t="s">
        <v>19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s="3">
        <v>2</v>
      </c>
      <c r="K233" s="3">
        <v>0</v>
      </c>
      <c r="L233">
        <v>0</v>
      </c>
      <c r="M233">
        <v>0</v>
      </c>
      <c r="N233" s="11">
        <v>1</v>
      </c>
    </row>
    <row r="234" spans="1:14" hidden="1" x14ac:dyDescent="0.25">
      <c r="A234" t="s">
        <v>186</v>
      </c>
      <c r="B234" t="s">
        <v>34</v>
      </c>
      <c r="C234" t="s">
        <v>19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s="3">
        <v>2</v>
      </c>
      <c r="K234" s="3">
        <v>0</v>
      </c>
      <c r="L234">
        <v>0</v>
      </c>
      <c r="M234">
        <v>0</v>
      </c>
      <c r="N234" s="11">
        <v>1</v>
      </c>
    </row>
    <row r="235" spans="1:14" hidden="1" x14ac:dyDescent="0.25">
      <c r="A235">
        <v>139210727</v>
      </c>
      <c r="B235" t="s">
        <v>56</v>
      </c>
      <c r="C235" t="s">
        <v>19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</row>
    <row r="236" spans="1:14" hidden="1" x14ac:dyDescent="0.25">
      <c r="A236">
        <v>171545072</v>
      </c>
      <c r="B236" t="s">
        <v>187</v>
      </c>
      <c r="C236" t="s">
        <v>19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</row>
    <row r="237" spans="1:14" hidden="1" x14ac:dyDescent="0.25">
      <c r="A237">
        <v>139354036</v>
      </c>
      <c r="B237" t="s">
        <v>188</v>
      </c>
      <c r="C237" t="s">
        <v>19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</row>
    <row r="238" spans="1:14" hidden="1" x14ac:dyDescent="0.25">
      <c r="A238">
        <v>109493023</v>
      </c>
      <c r="B238" t="s">
        <v>150</v>
      </c>
      <c r="C238" t="s">
        <v>19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</row>
    <row r="239" spans="1:14" hidden="1" x14ac:dyDescent="0.25">
      <c r="A239">
        <v>180277935</v>
      </c>
      <c r="B239" t="s">
        <v>128</v>
      </c>
      <c r="C239" t="s">
        <v>19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</row>
    <row r="240" spans="1:14" hidden="1" x14ac:dyDescent="0.25">
      <c r="A240" s="3">
        <v>87387259</v>
      </c>
      <c r="B240" s="3" t="s">
        <v>74</v>
      </c>
      <c r="C240" s="3" t="s">
        <v>19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s="3">
        <v>0</v>
      </c>
      <c r="M240" s="2">
        <v>0</v>
      </c>
      <c r="N240">
        <v>1</v>
      </c>
    </row>
    <row r="241" spans="1:14" hidden="1" x14ac:dyDescent="0.25">
      <c r="A241">
        <v>112803386</v>
      </c>
      <c r="B241" t="s">
        <v>67</v>
      </c>
      <c r="C241" t="s">
        <v>19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</row>
    <row r="242" spans="1:14" hidden="1" x14ac:dyDescent="0.25">
      <c r="A242">
        <v>113340460</v>
      </c>
      <c r="B242" t="s">
        <v>189</v>
      </c>
      <c r="C242" t="s">
        <v>19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</row>
    <row r="243" spans="1:14" hidden="1" x14ac:dyDescent="0.25">
      <c r="A243">
        <v>157939505</v>
      </c>
      <c r="B243" t="s">
        <v>26</v>
      </c>
      <c r="C243" t="s">
        <v>19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hidden="1" x14ac:dyDescent="0.25">
      <c r="A244">
        <v>117860965</v>
      </c>
      <c r="B244" t="s">
        <v>114</v>
      </c>
      <c r="C244" t="s">
        <v>19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</row>
    <row r="245" spans="1:14" hidden="1" x14ac:dyDescent="0.25">
      <c r="A245" s="3">
        <v>169142084</v>
      </c>
      <c r="B245" s="3" t="s">
        <v>190</v>
      </c>
      <c r="C245" s="3" t="s">
        <v>19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s="3">
        <v>1</v>
      </c>
      <c r="M245" s="3">
        <v>0</v>
      </c>
      <c r="N245">
        <v>1</v>
      </c>
    </row>
    <row r="246" spans="1:14" hidden="1" x14ac:dyDescent="0.25">
      <c r="A246">
        <v>122843955</v>
      </c>
      <c r="B246" t="s">
        <v>178</v>
      </c>
      <c r="C246" t="s">
        <v>19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</row>
    <row r="247" spans="1:14" hidden="1" x14ac:dyDescent="0.25">
      <c r="A247">
        <v>154297715</v>
      </c>
      <c r="B247" t="s">
        <v>114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</row>
    <row r="248" spans="1:14" hidden="1" x14ac:dyDescent="0.25">
      <c r="A248" s="3">
        <v>78514701</v>
      </c>
      <c r="B248" s="3" t="s">
        <v>191</v>
      </c>
      <c r="C248" s="3" t="s">
        <v>192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s="2">
        <v>0</v>
      </c>
      <c r="M248" s="2">
        <v>0</v>
      </c>
      <c r="N248">
        <v>1</v>
      </c>
    </row>
    <row r="249" spans="1:14" hidden="1" x14ac:dyDescent="0.25">
      <c r="A249" t="s">
        <v>193</v>
      </c>
      <c r="B249" t="s">
        <v>74</v>
      </c>
      <c r="C249" t="s">
        <v>19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</row>
    <row r="250" spans="1:14" hidden="1" x14ac:dyDescent="0.25">
      <c r="A250">
        <v>120857959</v>
      </c>
      <c r="B250" t="s">
        <v>194</v>
      </c>
      <c r="C250" t="s">
        <v>19</v>
      </c>
      <c r="D250">
        <v>0</v>
      </c>
      <c r="E250">
        <v>0</v>
      </c>
      <c r="F250">
        <v>0</v>
      </c>
      <c r="G250">
        <v>0</v>
      </c>
      <c r="H250">
        <v>0</v>
      </c>
      <c r="I250" s="3">
        <v>1</v>
      </c>
      <c r="J250">
        <v>0</v>
      </c>
      <c r="K250">
        <v>0</v>
      </c>
      <c r="L250">
        <v>0</v>
      </c>
      <c r="M250">
        <v>0</v>
      </c>
      <c r="N250" s="11">
        <v>0.5</v>
      </c>
    </row>
    <row r="251" spans="1:14" hidden="1" x14ac:dyDescent="0.25">
      <c r="A251" s="3">
        <v>145442532</v>
      </c>
      <c r="B251" s="3" t="s">
        <v>62</v>
      </c>
      <c r="C251" s="3" t="s">
        <v>19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s="3">
        <v>2</v>
      </c>
      <c r="M251" s="3">
        <v>0</v>
      </c>
      <c r="N251">
        <v>1</v>
      </c>
    </row>
    <row r="252" spans="1:14" hidden="1" x14ac:dyDescent="0.25">
      <c r="A252" s="3">
        <v>160850582</v>
      </c>
      <c r="B252" s="3" t="s">
        <v>98</v>
      </c>
      <c r="C252" s="3" t="s">
        <v>19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 s="3">
        <v>1</v>
      </c>
      <c r="M252" s="3">
        <v>0</v>
      </c>
      <c r="N252">
        <v>1</v>
      </c>
    </row>
    <row r="253" spans="1:14" hidden="1" x14ac:dyDescent="0.25">
      <c r="A253">
        <v>109148482</v>
      </c>
      <c r="B253" t="s">
        <v>195</v>
      </c>
      <c r="C253" t="s">
        <v>192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 hidden="1" x14ac:dyDescent="0.25">
      <c r="A254" s="3">
        <v>103397839</v>
      </c>
      <c r="B254" s="3" t="s">
        <v>196</v>
      </c>
      <c r="C254" s="3" t="s">
        <v>19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s="3">
        <v>2</v>
      </c>
      <c r="M254" s="3">
        <v>0</v>
      </c>
      <c r="N254">
        <v>1</v>
      </c>
    </row>
    <row r="255" spans="1:14" hidden="1" x14ac:dyDescent="0.25">
      <c r="A255">
        <v>156623814</v>
      </c>
      <c r="B255" t="s">
        <v>20</v>
      </c>
      <c r="C255" t="s">
        <v>19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</row>
    <row r="256" spans="1:14" hidden="1" x14ac:dyDescent="0.25">
      <c r="A256">
        <v>158207796</v>
      </c>
      <c r="B256" t="s">
        <v>197</v>
      </c>
      <c r="C256" t="s">
        <v>19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</row>
    <row r="257" spans="1:14" hidden="1" x14ac:dyDescent="0.25">
      <c r="A257">
        <v>163986345</v>
      </c>
      <c r="B257" t="s">
        <v>69</v>
      </c>
      <c r="C257" t="s">
        <v>19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hidden="1" x14ac:dyDescent="0.25">
      <c r="A258">
        <v>143002675</v>
      </c>
      <c r="B258" t="s">
        <v>81</v>
      </c>
      <c r="C258" t="s">
        <v>19</v>
      </c>
      <c r="D258" s="3">
        <v>2</v>
      </c>
      <c r="E258" s="3">
        <v>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 s="11">
        <v>0</v>
      </c>
    </row>
    <row r="259" spans="1:14" hidden="1" x14ac:dyDescent="0.25">
      <c r="A259">
        <v>155062851</v>
      </c>
      <c r="B259" t="s">
        <v>44</v>
      </c>
      <c r="C259" t="s">
        <v>19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1</v>
      </c>
    </row>
    <row r="260" spans="1:14" hidden="1" x14ac:dyDescent="0.25">
      <c r="A260" s="3">
        <v>188362443</v>
      </c>
      <c r="B260" s="3" t="s">
        <v>198</v>
      </c>
      <c r="C260" s="3" t="s">
        <v>19</v>
      </c>
      <c r="D260">
        <v>0</v>
      </c>
      <c r="E260">
        <v>0</v>
      </c>
      <c r="F260">
        <v>0</v>
      </c>
      <c r="G260">
        <v>0</v>
      </c>
      <c r="H260">
        <v>0</v>
      </c>
      <c r="I260" s="3">
        <v>1</v>
      </c>
      <c r="J260">
        <v>1</v>
      </c>
      <c r="K260">
        <v>0</v>
      </c>
      <c r="L260" s="3">
        <v>0</v>
      </c>
      <c r="M260" s="3">
        <v>1</v>
      </c>
      <c r="N260" s="12">
        <v>0.5</v>
      </c>
    </row>
    <row r="261" spans="1:14" hidden="1" x14ac:dyDescent="0.25">
      <c r="A261">
        <v>99010339</v>
      </c>
      <c r="B261" t="s">
        <v>34</v>
      </c>
      <c r="C261" t="s">
        <v>19</v>
      </c>
      <c r="D261" s="3">
        <v>9</v>
      </c>
      <c r="E261" s="3">
        <v>12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s="11">
        <v>0</v>
      </c>
    </row>
    <row r="262" spans="1:14" hidden="1" x14ac:dyDescent="0.25">
      <c r="A262">
        <v>129065869</v>
      </c>
      <c r="B262" t="s">
        <v>73</v>
      </c>
      <c r="C262" t="s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</row>
    <row r="263" spans="1:14" hidden="1" x14ac:dyDescent="0.25">
      <c r="A263">
        <v>185558959</v>
      </c>
      <c r="B263" t="s">
        <v>28</v>
      </c>
      <c r="C263" t="s">
        <v>19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s="3">
        <v>1</v>
      </c>
      <c r="K263" s="3">
        <v>0</v>
      </c>
      <c r="L263">
        <v>0</v>
      </c>
      <c r="M263">
        <v>0</v>
      </c>
      <c r="N263" s="11">
        <v>1</v>
      </c>
    </row>
    <row r="264" spans="1:14" hidden="1" x14ac:dyDescent="0.25">
      <c r="A264" t="s">
        <v>199</v>
      </c>
      <c r="B264" t="s">
        <v>28</v>
      </c>
      <c r="C264" t="s">
        <v>19</v>
      </c>
      <c r="D264">
        <v>0</v>
      </c>
      <c r="E264" s="3">
        <v>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s="11">
        <v>0.5</v>
      </c>
    </row>
    <row r="265" spans="1:14" hidden="1" x14ac:dyDescent="0.25">
      <c r="A265" t="s">
        <v>200</v>
      </c>
      <c r="B265" t="s">
        <v>54</v>
      </c>
      <c r="C265" t="s">
        <v>19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s="3">
        <v>1</v>
      </c>
      <c r="K265" s="3">
        <v>1</v>
      </c>
      <c r="L265">
        <v>0</v>
      </c>
      <c r="M265">
        <v>0</v>
      </c>
      <c r="N265" s="11">
        <v>1</v>
      </c>
    </row>
    <row r="266" spans="1:14" hidden="1" x14ac:dyDescent="0.25">
      <c r="A266" t="s">
        <v>201</v>
      </c>
      <c r="B266" t="s">
        <v>74</v>
      </c>
      <c r="C266" t="s">
        <v>19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</row>
    <row r="267" spans="1:14" hidden="1" x14ac:dyDescent="0.25">
      <c r="A267">
        <v>108523840</v>
      </c>
      <c r="B267" t="s">
        <v>202</v>
      </c>
      <c r="C267" t="s">
        <v>19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</row>
    <row r="268" spans="1:14" hidden="1" x14ac:dyDescent="0.25">
      <c r="A268" s="3">
        <v>127307016</v>
      </c>
      <c r="B268" s="3" t="s">
        <v>203</v>
      </c>
      <c r="C268" s="3" t="s">
        <v>19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s="3">
        <v>1</v>
      </c>
      <c r="K268" s="3">
        <v>0</v>
      </c>
      <c r="L268" s="3">
        <v>0</v>
      </c>
      <c r="M268" s="2">
        <v>0</v>
      </c>
      <c r="N268" s="11">
        <v>1</v>
      </c>
    </row>
    <row r="269" spans="1:14" hidden="1" x14ac:dyDescent="0.25">
      <c r="A269">
        <v>176691166</v>
      </c>
      <c r="B269" t="s">
        <v>204</v>
      </c>
      <c r="C269" t="s">
        <v>19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s="3">
        <v>1</v>
      </c>
      <c r="K269" s="3">
        <v>1</v>
      </c>
      <c r="L269">
        <v>0</v>
      </c>
      <c r="M269">
        <v>0</v>
      </c>
      <c r="N269" s="11">
        <v>1</v>
      </c>
    </row>
    <row r="270" spans="1:14" hidden="1" x14ac:dyDescent="0.25">
      <c r="A270">
        <v>126327625</v>
      </c>
      <c r="B270" t="s">
        <v>67</v>
      </c>
      <c r="C270" t="s">
        <v>19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</row>
    <row r="271" spans="1:14" hidden="1" x14ac:dyDescent="0.25">
      <c r="A271">
        <v>203446926</v>
      </c>
      <c r="B271" t="s">
        <v>56</v>
      </c>
      <c r="C271" t="s">
        <v>19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s="3">
        <v>1</v>
      </c>
      <c r="K271" s="3">
        <v>0</v>
      </c>
      <c r="L271">
        <v>0</v>
      </c>
      <c r="M271">
        <v>0</v>
      </c>
      <c r="N271" s="11">
        <v>1</v>
      </c>
    </row>
    <row r="272" spans="1:14" hidden="1" x14ac:dyDescent="0.25">
      <c r="A272">
        <v>197927445</v>
      </c>
      <c r="B272" t="s">
        <v>205</v>
      </c>
      <c r="C272" t="s">
        <v>89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</row>
    <row r="273" spans="1:14" hidden="1" x14ac:dyDescent="0.25">
      <c r="A273">
        <v>192922321</v>
      </c>
      <c r="B273" t="s">
        <v>80</v>
      </c>
      <c r="C273" t="s">
        <v>89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s="3">
        <v>1</v>
      </c>
      <c r="K273" s="3">
        <v>3</v>
      </c>
      <c r="L273">
        <v>0</v>
      </c>
      <c r="M273">
        <v>0</v>
      </c>
      <c r="N273" s="11">
        <v>0.5</v>
      </c>
    </row>
    <row r="274" spans="1:14" x14ac:dyDescent="0.25">
      <c r="A274" s="3">
        <v>269270403</v>
      </c>
      <c r="B274" s="3" t="s">
        <v>206</v>
      </c>
      <c r="C274" s="3" t="s">
        <v>89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s="3">
        <v>4</v>
      </c>
      <c r="K274" s="3">
        <v>8</v>
      </c>
      <c r="L274" s="3">
        <v>1</v>
      </c>
      <c r="M274" s="3">
        <v>0</v>
      </c>
      <c r="N274" s="12">
        <v>0</v>
      </c>
    </row>
    <row r="275" spans="1:14" hidden="1" x14ac:dyDescent="0.25">
      <c r="A275">
        <v>269542497</v>
      </c>
      <c r="B275" t="s">
        <v>206</v>
      </c>
      <c r="C275" t="s">
        <v>89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</row>
    <row r="276" spans="1:14" hidden="1" x14ac:dyDescent="0.25">
      <c r="A276">
        <v>205808078</v>
      </c>
      <c r="B276" t="s">
        <v>67</v>
      </c>
      <c r="C276" t="s">
        <v>89</v>
      </c>
      <c r="D276">
        <v>0</v>
      </c>
      <c r="E276">
        <v>0</v>
      </c>
      <c r="F276">
        <v>0</v>
      </c>
      <c r="G276" s="3">
        <v>1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0</v>
      </c>
      <c r="N276" s="11">
        <v>0.5</v>
      </c>
    </row>
    <row r="277" spans="1:14" hidden="1" x14ac:dyDescent="0.25">
      <c r="A277">
        <v>160841656</v>
      </c>
      <c r="B277" t="s">
        <v>178</v>
      </c>
      <c r="C277" t="s">
        <v>89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s="3">
        <v>1</v>
      </c>
      <c r="K277" s="3">
        <v>2</v>
      </c>
      <c r="L277">
        <v>0</v>
      </c>
      <c r="M277">
        <v>0</v>
      </c>
      <c r="N277" s="11">
        <v>1</v>
      </c>
    </row>
    <row r="278" spans="1:14" hidden="1" x14ac:dyDescent="0.25">
      <c r="A278">
        <v>196486720</v>
      </c>
      <c r="B278" t="s">
        <v>111</v>
      </c>
      <c r="C278" t="s">
        <v>89</v>
      </c>
      <c r="D278" s="3">
        <v>9</v>
      </c>
      <c r="E278" s="3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s="11">
        <v>0</v>
      </c>
    </row>
    <row r="279" spans="1:14" hidden="1" x14ac:dyDescent="0.25">
      <c r="A279" t="s">
        <v>207</v>
      </c>
      <c r="B279" t="s">
        <v>44</v>
      </c>
      <c r="C279" t="s">
        <v>89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s="3">
        <v>1</v>
      </c>
      <c r="K279" s="3">
        <v>2</v>
      </c>
      <c r="L279">
        <v>0</v>
      </c>
      <c r="M279">
        <v>0</v>
      </c>
      <c r="N279" s="11">
        <v>1</v>
      </c>
    </row>
    <row r="280" spans="1:14" hidden="1" x14ac:dyDescent="0.25">
      <c r="A280">
        <v>219194285</v>
      </c>
      <c r="B280" t="s">
        <v>208</v>
      </c>
      <c r="C280" t="s">
        <v>89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</row>
    <row r="281" spans="1:14" hidden="1" x14ac:dyDescent="0.25">
      <c r="A281">
        <v>185414310</v>
      </c>
      <c r="B281" t="s">
        <v>108</v>
      </c>
      <c r="C281" t="s">
        <v>89</v>
      </c>
      <c r="D281">
        <v>0</v>
      </c>
      <c r="E281">
        <v>0</v>
      </c>
      <c r="F281" s="3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s="11">
        <v>0.5</v>
      </c>
    </row>
    <row r="282" spans="1:14" x14ac:dyDescent="0.25">
      <c r="A282" s="3">
        <v>204332444</v>
      </c>
      <c r="B282" s="3" t="s">
        <v>209</v>
      </c>
      <c r="C282" s="3" t="s">
        <v>89</v>
      </c>
      <c r="D282">
        <v>0</v>
      </c>
      <c r="E282">
        <v>0</v>
      </c>
      <c r="F282">
        <v>0</v>
      </c>
      <c r="G282">
        <v>0</v>
      </c>
      <c r="H282">
        <v>0</v>
      </c>
      <c r="I282" s="3">
        <v>1</v>
      </c>
      <c r="J282" s="3">
        <v>4</v>
      </c>
      <c r="K282" s="3">
        <v>7</v>
      </c>
      <c r="L282" s="3">
        <v>2</v>
      </c>
      <c r="M282" s="3">
        <v>0</v>
      </c>
      <c r="N282" s="12">
        <v>0</v>
      </c>
    </row>
    <row r="283" spans="1:14" hidden="1" x14ac:dyDescent="0.25">
      <c r="A283">
        <v>204649022</v>
      </c>
      <c r="B283" t="s">
        <v>210</v>
      </c>
      <c r="C283" t="s">
        <v>89</v>
      </c>
      <c r="D283" s="3">
        <v>3</v>
      </c>
      <c r="E283" s="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</v>
      </c>
      <c r="L283">
        <v>0</v>
      </c>
      <c r="M283">
        <v>0</v>
      </c>
      <c r="N283" s="11">
        <v>0.5</v>
      </c>
    </row>
    <row r="284" spans="1:14" hidden="1" x14ac:dyDescent="0.25">
      <c r="A284">
        <v>212892254</v>
      </c>
      <c r="B284" t="s">
        <v>211</v>
      </c>
      <c r="C284" t="s">
        <v>89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</row>
  </sheetData>
  <autoFilter ref="A1:N284">
    <filterColumn colId="9">
      <filters>
        <filter val="3"/>
        <filter val="4"/>
        <filter val="5"/>
        <filter val="6"/>
        <filter val="7"/>
      </filters>
    </filterColumn>
  </autoFilter>
  <pageMargins left="0.75" right="0.75" top="1" bottom="1" header="0.5" footer="0.5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T281"/>
  <sheetViews>
    <sheetView tabSelected="1" zoomScale="90" zoomScaleNormal="90" workbookViewId="0">
      <selection activeCell="G286" sqref="G286"/>
    </sheetView>
  </sheetViews>
  <sheetFormatPr baseColWidth="10" defaultColWidth="9.140625" defaultRowHeight="15" x14ac:dyDescent="0.25"/>
  <cols>
    <col min="1" max="1" width="10.85546875" style="4" customWidth="1"/>
    <col min="2" max="2" width="47.5703125" style="4" bestFit="1" customWidth="1"/>
    <col min="3" max="3" width="12.140625" style="4" bestFit="1" customWidth="1"/>
    <col min="4" max="4" width="45.140625" bestFit="1" customWidth="1"/>
    <col min="5" max="5" width="12.5703125" bestFit="1" customWidth="1"/>
    <col min="6" max="6" width="37.42578125" bestFit="1" customWidth="1"/>
    <col min="7" max="7" width="37.42578125" customWidth="1"/>
    <col min="8" max="9" width="23.5703125" customWidth="1"/>
    <col min="10" max="11" width="23.85546875" customWidth="1"/>
    <col min="12" max="13" width="30.7109375" customWidth="1"/>
    <col min="14" max="15" width="22.28515625" customWidth="1"/>
    <col min="16" max="17" width="25.140625" customWidth="1"/>
    <col min="18" max="18" width="10.140625" bestFit="1" customWidth="1"/>
    <col min="19" max="19" width="16.42578125" bestFit="1" customWidth="1"/>
    <col min="20" max="20" width="14.7109375" bestFit="1" customWidth="1"/>
  </cols>
  <sheetData>
    <row r="1" spans="1:20" x14ac:dyDescent="0.25">
      <c r="A1" s="14" t="s">
        <v>222</v>
      </c>
      <c r="B1" s="14" t="s">
        <v>223</v>
      </c>
      <c r="C1" s="14" t="s">
        <v>224</v>
      </c>
      <c r="D1" s="14" t="s">
        <v>225</v>
      </c>
      <c r="E1" s="16" t="s">
        <v>1</v>
      </c>
      <c r="F1" s="17" t="s">
        <v>227</v>
      </c>
      <c r="G1" s="17" t="s">
        <v>875</v>
      </c>
      <c r="H1" s="16" t="s">
        <v>3</v>
      </c>
      <c r="I1" s="16" t="s">
        <v>4</v>
      </c>
      <c r="J1" s="16" t="s">
        <v>5</v>
      </c>
      <c r="K1" s="16" t="s">
        <v>6</v>
      </c>
      <c r="L1" s="16" t="s">
        <v>7</v>
      </c>
      <c r="M1" s="16" t="s">
        <v>8</v>
      </c>
      <c r="N1" s="16" t="s">
        <v>9</v>
      </c>
      <c r="O1" s="16" t="s">
        <v>10</v>
      </c>
      <c r="P1" s="16" t="s">
        <v>11</v>
      </c>
      <c r="Q1" s="16" t="s">
        <v>12</v>
      </c>
      <c r="R1" s="9" t="s">
        <v>216</v>
      </c>
      <c r="S1" s="9" t="s">
        <v>217</v>
      </c>
      <c r="T1" s="9" t="s">
        <v>873</v>
      </c>
    </row>
    <row r="2" spans="1:20" hidden="1" x14ac:dyDescent="0.25">
      <c r="A2" s="8" t="s">
        <v>319</v>
      </c>
      <c r="B2" s="4" t="str">
        <f>VLOOKUP($A2,Julio!$A$3:$S$280,2,0)</f>
        <v>CARLOS CRAMER PRODUCTOS AROMÁTICOS S.A. C.I.</v>
      </c>
      <c r="C2" s="4" t="str">
        <f>VLOOKUP($A2,Julio!$A$3:$S$280,3,0)</f>
        <v>Laboratorio</v>
      </c>
      <c r="D2" s="4" t="s">
        <v>22</v>
      </c>
      <c r="E2" s="4" t="s">
        <v>23</v>
      </c>
      <c r="F2" s="4" t="str">
        <f>VLOOKUP(A2,Julio!$A$3:$S$280,6,0)</f>
        <v>Maritza Susana Marifil Bustamante</v>
      </c>
      <c r="G2" s="19">
        <f>VLOOKUP($A2,Julio!$A$3:$S$280,8,0)</f>
        <v>42984</v>
      </c>
      <c r="H2" s="4">
        <v>9</v>
      </c>
      <c r="I2" s="4">
        <v>12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18">
        <v>0</v>
      </c>
      <c r="S2" s="4">
        <f>70000*R2</f>
        <v>0</v>
      </c>
      <c r="T2" s="4">
        <f>VLOOKUP(A2,Julio!$A$3:$S$280,19,0)</f>
        <v>0</v>
      </c>
    </row>
    <row r="3" spans="1:20" hidden="1" x14ac:dyDescent="0.25">
      <c r="A3" s="8" t="s">
        <v>384</v>
      </c>
      <c r="B3" s="4" t="str">
        <f>VLOOKUP(A3,Julio!$A$3:$S$280,2,0)</f>
        <v>CARLOS CRAMER PRODUCTOS AROMÁTICOS S.A. C.I.</v>
      </c>
      <c r="C3" s="4" t="str">
        <f>VLOOKUP($A3,Julio!$A$3:$S$280,3,0)</f>
        <v>Laboratorio</v>
      </c>
      <c r="D3" s="4" t="s">
        <v>22</v>
      </c>
      <c r="E3" s="4" t="s">
        <v>24</v>
      </c>
      <c r="F3" s="4" t="str">
        <f>VLOOKUP(A3,Julio!$A$3:$S$280,6,0)</f>
        <v>Jesus Rafael Rodriguez Vielma</v>
      </c>
      <c r="G3" s="19">
        <f>VLOOKUP($A3,Julio!$A$3:$S$280,8,0)</f>
        <v>43899</v>
      </c>
      <c r="H3" s="4">
        <v>9</v>
      </c>
      <c r="I3" s="4">
        <v>12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18">
        <v>0</v>
      </c>
      <c r="S3" s="4">
        <f>70000*R3</f>
        <v>0</v>
      </c>
      <c r="T3" s="4">
        <f>VLOOKUP(A3,Julio!$A$3:$S$280,19,0)</f>
        <v>35000</v>
      </c>
    </row>
    <row r="4" spans="1:20" hidden="1" x14ac:dyDescent="0.25">
      <c r="A4" s="8" t="s">
        <v>559</v>
      </c>
      <c r="B4" s="4" t="str">
        <f>VLOOKUP(A4,Julio!$A$3:$S$280,2,0)</f>
        <v>CARLOS CRAMER PRODUCTOS AROMÁTICOS S.A. C.I.</v>
      </c>
      <c r="C4" s="4" t="str">
        <f>VLOOKUP($A4,Julio!$A$3:$S$280,3,0)</f>
        <v>Operaciones</v>
      </c>
      <c r="D4" s="4" t="s">
        <v>45</v>
      </c>
      <c r="E4" s="4" t="s">
        <v>63</v>
      </c>
      <c r="F4" s="4" t="str">
        <f>VLOOKUP(A4,Julio!$A$3:$S$280,6,0)</f>
        <v>Nicolás Alexis Sandoval Contreras</v>
      </c>
      <c r="G4" s="19">
        <f>VLOOKUP($A4,Julio!$A$3:$S$280,8,0)</f>
        <v>45264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3</v>
      </c>
      <c r="O4" s="4">
        <v>4</v>
      </c>
      <c r="P4" s="4">
        <v>0</v>
      </c>
      <c r="Q4" s="4">
        <v>0</v>
      </c>
      <c r="R4" s="18">
        <v>0</v>
      </c>
      <c r="S4" s="4">
        <f>70000*R4</f>
        <v>0</v>
      </c>
      <c r="T4" s="4">
        <f>VLOOKUP(A4,Julio!$A$3:$S$280,19,0)</f>
        <v>70000</v>
      </c>
    </row>
    <row r="5" spans="1:20" hidden="1" x14ac:dyDescent="0.25">
      <c r="A5" s="8" t="s">
        <v>260</v>
      </c>
      <c r="B5" s="4" t="str">
        <f>VLOOKUP(A5,Julio!$A$3:$S$280,2,0)</f>
        <v>CARLOS CRAMER PRODUCTOS AROMÁTICOS S.A. C.I.</v>
      </c>
      <c r="C5" s="4" t="str">
        <f>VLOOKUP($A5,Julio!$A$3:$S$280,3,0)</f>
        <v>Laboratorio</v>
      </c>
      <c r="D5" s="4" t="s">
        <v>78</v>
      </c>
      <c r="E5" s="4" t="s">
        <v>77</v>
      </c>
      <c r="F5" s="4" t="str">
        <f>VLOOKUP(A5,Julio!$A$3:$S$280,6,0)</f>
        <v>Nancy Del Carmen Gatica Cornejo</v>
      </c>
      <c r="G5" s="19">
        <f>VLOOKUP($A5,Julio!$A$3:$S$280,8,0)</f>
        <v>43899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7</v>
      </c>
      <c r="O5" s="4">
        <v>11</v>
      </c>
      <c r="P5" s="4">
        <v>0</v>
      </c>
      <c r="Q5" s="4">
        <v>0</v>
      </c>
      <c r="R5" s="18">
        <v>0</v>
      </c>
      <c r="S5" s="4">
        <f>70000*R5</f>
        <v>0</v>
      </c>
      <c r="T5" s="4">
        <f>VLOOKUP(A5,Julio!$A$3:$S$280,19,0)</f>
        <v>0</v>
      </c>
    </row>
    <row r="6" spans="1:20" hidden="1" x14ac:dyDescent="0.25">
      <c r="A6" s="8" t="s">
        <v>276</v>
      </c>
      <c r="B6" s="4" t="str">
        <f>VLOOKUP(A6,Julio!$A$3:$S$280,2,0)</f>
        <v>CARLOS CRAMER PRODUCTOS AROMÁTICOS S.A. C.I.</v>
      </c>
      <c r="C6" s="4" t="str">
        <f>VLOOKUP($A6,Julio!$A$3:$S$280,3,0)</f>
        <v>Laboratorio</v>
      </c>
      <c r="D6" s="4" t="s">
        <v>89</v>
      </c>
      <c r="E6" s="4" t="s">
        <v>94</v>
      </c>
      <c r="F6" s="4" t="str">
        <f>VLOOKUP(A6,Julio!$A$3:$S$280,6,0)</f>
        <v>Lisa Alvarado Magne</v>
      </c>
      <c r="G6" s="19">
        <f>VLOOKUP($A6,Julio!$A$3:$S$280,8,0)</f>
        <v>45726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5</v>
      </c>
      <c r="O6" s="4">
        <v>4</v>
      </c>
      <c r="P6" s="4">
        <v>1</v>
      </c>
      <c r="Q6" s="4">
        <v>0</v>
      </c>
      <c r="R6" s="18">
        <v>0</v>
      </c>
      <c r="S6" s="4">
        <f>70000*R6</f>
        <v>0</v>
      </c>
      <c r="T6" s="4">
        <f>VLOOKUP(A6,Julio!$A$3:$S$280,19,0)</f>
        <v>0</v>
      </c>
    </row>
    <row r="7" spans="1:20" hidden="1" x14ac:dyDescent="0.25">
      <c r="A7" s="8" t="s">
        <v>265</v>
      </c>
      <c r="B7" s="4" t="str">
        <f>VLOOKUP(A7,Julio!$A$3:$S$280,2,0)</f>
        <v>SABORES Y FRAGANCIAS.CL COMERCIAL LTDA.</v>
      </c>
      <c r="C7" s="4" t="str">
        <f>VLOOKUP($A7,Julio!$A$3:$S$280,3,0)</f>
        <v>Laboratorio</v>
      </c>
      <c r="D7" s="4" t="s">
        <v>89</v>
      </c>
      <c r="E7" s="4" t="s">
        <v>102</v>
      </c>
      <c r="F7" s="4" t="str">
        <f>VLOOKUP(A7,Julio!$A$3:$S$280,6,0)</f>
        <v>María José Fernanda Durán Ñancupil</v>
      </c>
      <c r="G7" s="19">
        <f>VLOOKUP($A7,Julio!$A$3:$S$280,8,0)</f>
        <v>45628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6</v>
      </c>
      <c r="O7" s="4">
        <v>3</v>
      </c>
      <c r="P7" s="4">
        <v>1</v>
      </c>
      <c r="Q7" s="4">
        <v>1</v>
      </c>
      <c r="R7" s="18">
        <v>0</v>
      </c>
      <c r="S7" s="4">
        <f>70000*R7</f>
        <v>0</v>
      </c>
      <c r="T7" s="4">
        <f>VLOOKUP(A7,Julio!$A$3:$S$280,19,0)</f>
        <v>0</v>
      </c>
    </row>
    <row r="8" spans="1:20" hidden="1" x14ac:dyDescent="0.25">
      <c r="A8" s="8" t="s">
        <v>335</v>
      </c>
      <c r="B8" s="4" t="str">
        <f>VLOOKUP(A8,Julio!$A$3:$S$280,2,0)</f>
        <v>CARLOS CRAMER PRODUCTOS AROMÁTICOS S.A. C.I.</v>
      </c>
      <c r="C8" s="4" t="str">
        <f>VLOOKUP($A8,Julio!$A$3:$S$280,3,0)</f>
        <v>Laboratorio</v>
      </c>
      <c r="D8" s="4" t="s">
        <v>89</v>
      </c>
      <c r="E8" s="4" t="s">
        <v>103</v>
      </c>
      <c r="F8" s="4" t="str">
        <f>VLOOKUP(A8,Julio!$A$3:$S$280,6,0)</f>
        <v>Camila Alejandra Curín Hudson</v>
      </c>
      <c r="G8" s="19">
        <f>VLOOKUP($A8,Julio!$A$3:$S$280,8,0)</f>
        <v>45327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3</v>
      </c>
      <c r="O8" s="4">
        <v>4</v>
      </c>
      <c r="P8" s="4">
        <v>0</v>
      </c>
      <c r="Q8" s="4">
        <v>0</v>
      </c>
      <c r="R8" s="18">
        <v>0</v>
      </c>
      <c r="S8" s="4">
        <f>70000*R8</f>
        <v>0</v>
      </c>
      <c r="T8" s="4">
        <f>VLOOKUP(A8,Julio!$A$3:$S$280,19,0)</f>
        <v>35000</v>
      </c>
    </row>
    <row r="9" spans="1:20" hidden="1" x14ac:dyDescent="0.25">
      <c r="A9" s="8" t="s">
        <v>306</v>
      </c>
      <c r="B9" s="4" t="str">
        <f>VLOOKUP(A9,Julio!$A$3:$S$280,2,0)</f>
        <v>CARLOS CRAMER PRODUCTOS AROMÁTICOS S.A. C.I.</v>
      </c>
      <c r="C9" s="4" t="str">
        <f>VLOOKUP($A9,Julio!$A$3:$S$280,3,0)</f>
        <v>Laboratorio</v>
      </c>
      <c r="D9" s="4" t="s">
        <v>89</v>
      </c>
      <c r="E9" s="4" t="s">
        <v>104</v>
      </c>
      <c r="F9" s="4" t="str">
        <f>VLOOKUP(A9,Julio!$A$3:$S$280,6,0)</f>
        <v>Peter Benjamín Anabalón León</v>
      </c>
      <c r="G9" s="19">
        <f>VLOOKUP($A9,Julio!$A$3:$S$280,8,0)</f>
        <v>45404</v>
      </c>
      <c r="H9" s="4">
        <v>8</v>
      </c>
      <c r="I9" s="4">
        <v>12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0</v>
      </c>
      <c r="R9" s="18">
        <v>0</v>
      </c>
      <c r="S9" s="4">
        <f>70000*R9</f>
        <v>0</v>
      </c>
      <c r="T9" s="4">
        <f>VLOOKUP(A9,Julio!$A$3:$S$280,19,0)</f>
        <v>0</v>
      </c>
    </row>
    <row r="10" spans="1:20" hidden="1" x14ac:dyDescent="0.25">
      <c r="A10" s="8" t="s">
        <v>310</v>
      </c>
      <c r="B10" s="4" t="str">
        <f>VLOOKUP(A10,Julio!$A$3:$S$280,2,0)</f>
        <v>SABORES Y FRAGANCIAS.CL COMERCIAL LTDA.</v>
      </c>
      <c r="C10" s="4" t="str">
        <f>VLOOKUP($A10,Julio!$A$3:$S$280,3,0)</f>
        <v>Operaciones</v>
      </c>
      <c r="D10" s="4" t="s">
        <v>19</v>
      </c>
      <c r="E10" s="4" t="s">
        <v>131</v>
      </c>
      <c r="F10" s="4" t="str">
        <f>VLOOKUP(A10,Julio!$A$3:$S$280,6,0)</f>
        <v>Francisco Javier Vásquez Adrián</v>
      </c>
      <c r="G10" s="19">
        <f>VLOOKUP($A10,Julio!$A$3:$S$280,8,0)</f>
        <v>44789</v>
      </c>
      <c r="H10" s="4">
        <v>9</v>
      </c>
      <c r="I10" s="4">
        <v>12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18">
        <v>0</v>
      </c>
      <c r="S10" s="4">
        <f>70000*R10</f>
        <v>0</v>
      </c>
      <c r="T10" s="4">
        <f>VLOOKUP(A10,Julio!$A$3:$S$280,19,0)</f>
        <v>0</v>
      </c>
    </row>
    <row r="11" spans="1:20" hidden="1" x14ac:dyDescent="0.25">
      <c r="A11" s="8" t="s">
        <v>364</v>
      </c>
      <c r="B11" s="4" t="str">
        <f>VLOOKUP(A11,Julio!$A$3:$S$280,2,0)</f>
        <v>CARLOS CRAMER PRODUCTOS AROMÁTICOS S.A. C.I.</v>
      </c>
      <c r="C11" s="4" t="str">
        <f>VLOOKUP($A11,Julio!$A$3:$S$280,3,0)</f>
        <v>M.A</v>
      </c>
      <c r="D11" s="4" t="s">
        <v>153</v>
      </c>
      <c r="E11" s="4" t="s">
        <v>128</v>
      </c>
      <c r="F11" s="4" t="str">
        <f>VLOOKUP(A11,Julio!$A$3:$S$280,6,0)</f>
        <v>Alejandro Andrés Ayala Salas</v>
      </c>
      <c r="G11" s="19">
        <f>VLOOKUP($A11,Julio!$A$3:$S$280,8,0)</f>
        <v>45824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5</v>
      </c>
      <c r="O11" s="4">
        <v>7</v>
      </c>
      <c r="P11" s="4">
        <v>0</v>
      </c>
      <c r="Q11" s="4">
        <v>1</v>
      </c>
      <c r="R11" s="18">
        <v>0</v>
      </c>
      <c r="S11" s="4">
        <f>70000*R11</f>
        <v>0</v>
      </c>
      <c r="T11" s="4">
        <f>VLOOKUP(A11,Julio!$A$3:$S$280,19,0)</f>
        <v>35000</v>
      </c>
    </row>
    <row r="12" spans="1:20" hidden="1" x14ac:dyDescent="0.25">
      <c r="A12" s="8" t="s">
        <v>323</v>
      </c>
      <c r="B12" s="4" t="str">
        <f>VLOOKUP(A12,Julio!$A$3:$S$280,2,0)</f>
        <v>CARLOS CRAMER PRODUCTOS AROMÁTICOS S.A. C.I.</v>
      </c>
      <c r="C12" s="4" t="str">
        <f>VLOOKUP($A12,Julio!$A$3:$S$280,3,0)</f>
        <v>Operaciones</v>
      </c>
      <c r="D12" s="4" t="s">
        <v>19</v>
      </c>
      <c r="E12" s="4" t="s">
        <v>67</v>
      </c>
      <c r="F12" s="4" t="str">
        <f>VLOOKUP(A12,Julio!$A$3:$S$280,6,0)</f>
        <v>Juan Ramon Suarez Hernandez</v>
      </c>
      <c r="G12" s="19">
        <f>VLOOKUP($A12,Julio!$A$3:$S$280,8,0)</f>
        <v>42681</v>
      </c>
      <c r="H12" s="4">
        <v>9</v>
      </c>
      <c r="I12" s="4">
        <v>12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18">
        <v>0</v>
      </c>
      <c r="S12" s="4">
        <f>70000*R12</f>
        <v>0</v>
      </c>
      <c r="T12" s="4">
        <f>VLOOKUP(A12,Julio!$A$3:$S$280,19,0)</f>
        <v>0</v>
      </c>
    </row>
    <row r="13" spans="1:20" hidden="1" x14ac:dyDescent="0.25">
      <c r="A13" s="8" t="s">
        <v>295</v>
      </c>
      <c r="B13" s="4" t="str">
        <f>VLOOKUP(A13,Julio!$A$3:$S$280,2,0)</f>
        <v>CARLOS CRAMER PRODUCTOS AROMÁTICOS S.A. C.I.</v>
      </c>
      <c r="C13" s="4" t="str">
        <f>VLOOKUP($A13,Julio!$A$3:$S$280,3,0)</f>
        <v>Operaciones</v>
      </c>
      <c r="D13" s="4" t="s">
        <v>19</v>
      </c>
      <c r="E13" s="4" t="s">
        <v>162</v>
      </c>
      <c r="F13" s="4" t="str">
        <f>VLOOKUP(A13,Julio!$A$3:$S$280,6,0)</f>
        <v>Ignacio Nicolas Cordova Pavez</v>
      </c>
      <c r="G13" s="19">
        <f>VLOOKUP($A13,Julio!$A$3:$S$280,8,0)</f>
        <v>45574</v>
      </c>
      <c r="H13" s="4">
        <v>9</v>
      </c>
      <c r="I13" s="4">
        <v>12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18">
        <v>0</v>
      </c>
      <c r="S13" s="4">
        <f>70000*R13</f>
        <v>0</v>
      </c>
      <c r="T13" s="4">
        <f>VLOOKUP(A13,Julio!$A$3:$S$280,19,0)</f>
        <v>0</v>
      </c>
    </row>
    <row r="14" spans="1:20" hidden="1" x14ac:dyDescent="0.25">
      <c r="A14" s="8" t="s">
        <v>742</v>
      </c>
      <c r="B14" s="4" t="str">
        <f>VLOOKUP(A14,Julio!$A$3:$S$280,2,0)</f>
        <v>CARLOS CRAMER PRODUCTOS AROMÁTICOS S.A. C.I.</v>
      </c>
      <c r="C14" s="4" t="str">
        <f>VLOOKUP($A14,Julio!$A$3:$S$280,3,0)</f>
        <v>Operaciones</v>
      </c>
      <c r="D14" s="4" t="s">
        <v>19</v>
      </c>
      <c r="E14" s="4" t="s">
        <v>81</v>
      </c>
      <c r="F14" s="4" t="str">
        <f>VLOOKUP(A14,Julio!$A$3:$S$280,6,0)</f>
        <v>Cristian Andres Cid Valdebenito</v>
      </c>
      <c r="G14" s="19">
        <f>VLOOKUP($A14,Julio!$A$3:$S$280,8,0)</f>
        <v>42788</v>
      </c>
      <c r="H14" s="4">
        <v>2</v>
      </c>
      <c r="I14" s="4">
        <v>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18">
        <v>0</v>
      </c>
      <c r="S14" s="4">
        <f>70000*R14</f>
        <v>0</v>
      </c>
      <c r="T14" s="4">
        <f>VLOOKUP(A14,Julio!$A$3:$S$280,19,0)</f>
        <v>70000</v>
      </c>
    </row>
    <row r="15" spans="1:20" hidden="1" x14ac:dyDescent="0.25">
      <c r="A15" s="8" t="s">
        <v>325</v>
      </c>
      <c r="B15" s="4" t="str">
        <f>VLOOKUP(A15,Julio!$A$3:$S$280,2,0)</f>
        <v>SERVICIOS DE PRODUCCIÓN Y LOGÍSTICA CCPA LTDA.</v>
      </c>
      <c r="C15" s="4" t="str">
        <f>VLOOKUP($A15,Julio!$A$3:$S$280,3,0)</f>
        <v>Operaciones</v>
      </c>
      <c r="D15" s="4" t="s">
        <v>19</v>
      </c>
      <c r="E15" s="4" t="s">
        <v>34</v>
      </c>
      <c r="F15" s="4" t="str">
        <f>VLOOKUP(A15,Julio!$A$3:$S$280,6,0)</f>
        <v>Claudio Antonio Gutierrez Caceres</v>
      </c>
      <c r="G15" s="19">
        <f>VLOOKUP($A15,Julio!$A$3:$S$280,8,0)</f>
        <v>38404</v>
      </c>
      <c r="H15" s="4">
        <v>9</v>
      </c>
      <c r="I15" s="4">
        <v>12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18">
        <v>0</v>
      </c>
      <c r="S15" s="4">
        <f>70000*R15</f>
        <v>0</v>
      </c>
      <c r="T15" s="4">
        <f>VLOOKUP(A15,Julio!$A$3:$S$280,19,0)</f>
        <v>0</v>
      </c>
    </row>
    <row r="16" spans="1:20" hidden="1" x14ac:dyDescent="0.25">
      <c r="A16" s="8" t="s">
        <v>243</v>
      </c>
      <c r="B16" s="4" t="str">
        <f>VLOOKUP(A16,Julio!$A$3:$S$280,2,0)</f>
        <v>CARLOS CRAMER PRODUCTOS AROMÁTICOS S.A. C.I.</v>
      </c>
      <c r="C16" s="4" t="str">
        <f>VLOOKUP($A16,Julio!$A$3:$S$280,3,0)</f>
        <v>Laboratorio</v>
      </c>
      <c r="D16" s="4" t="s">
        <v>89</v>
      </c>
      <c r="E16" s="4" t="s">
        <v>206</v>
      </c>
      <c r="F16" s="4" t="str">
        <f>VLOOKUP(A16,Julio!$A$3:$S$280,6,0)</f>
        <v>Maria Veronica Finol Morles</v>
      </c>
      <c r="G16" s="19">
        <f>VLOOKUP($A16,Julio!$A$3:$S$280,8,0)</f>
        <v>43655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4</v>
      </c>
      <c r="O16" s="4">
        <v>8</v>
      </c>
      <c r="P16" s="4">
        <v>1</v>
      </c>
      <c r="Q16" s="4">
        <v>0</v>
      </c>
      <c r="R16" s="18">
        <v>0</v>
      </c>
      <c r="S16" s="4">
        <f>70000*R16</f>
        <v>0</v>
      </c>
      <c r="T16" s="4">
        <f>VLOOKUP(A16,Julio!$A$3:$S$280,19,0)</f>
        <v>0</v>
      </c>
    </row>
    <row r="17" spans="1:20" hidden="1" x14ac:dyDescent="0.25">
      <c r="A17" s="8" t="s">
        <v>314</v>
      </c>
      <c r="B17" s="4" t="str">
        <f>VLOOKUP(A17,Julio!$A$3:$S$280,2,0)</f>
        <v>CARLOS CRAMER PRODUCTOS AROMÁTICOS S.A. C.I.</v>
      </c>
      <c r="C17" s="4" t="str">
        <f>VLOOKUP($A17,Julio!$A$3:$S$280,3,0)</f>
        <v>Laboratorio</v>
      </c>
      <c r="D17" s="4" t="s">
        <v>89</v>
      </c>
      <c r="E17" s="4" t="s">
        <v>111</v>
      </c>
      <c r="F17" s="4" t="str">
        <f>VLOOKUP(A17,Julio!$A$3:$S$280,6,0)</f>
        <v>Fernanda Jazmín Rojas Uribe</v>
      </c>
      <c r="G17" s="19">
        <f>VLOOKUP($A17,Julio!$A$3:$S$280,8,0)</f>
        <v>44704</v>
      </c>
      <c r="H17" s="4">
        <v>9</v>
      </c>
      <c r="I17" s="4">
        <v>12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18">
        <v>0</v>
      </c>
      <c r="S17" s="4">
        <f>70000*R17</f>
        <v>0</v>
      </c>
      <c r="T17" s="4">
        <f>VLOOKUP(A17,Julio!$A$3:$S$280,19,0)</f>
        <v>0</v>
      </c>
    </row>
    <row r="18" spans="1:20" hidden="1" x14ac:dyDescent="0.25">
      <c r="A18" s="8" t="s">
        <v>248</v>
      </c>
      <c r="B18" s="4" t="str">
        <f>VLOOKUP(A18,Julio!$A$3:$S$280,2,0)</f>
        <v>CARLOS CRAMER PRODUCTOS AROMÁTICOS S.A. C.I.</v>
      </c>
      <c r="C18" s="4" t="str">
        <f>VLOOKUP($A18,Julio!$A$3:$S$280,3,0)</f>
        <v>Laboratorio</v>
      </c>
      <c r="D18" s="4" t="s">
        <v>89</v>
      </c>
      <c r="E18" s="4" t="s">
        <v>209</v>
      </c>
      <c r="F18" s="4" t="str">
        <f>VLOOKUP(A18,Julio!$A$3:$S$280,6,0)</f>
        <v>Consuelo Dominique Orellana Díaz</v>
      </c>
      <c r="G18" s="19">
        <f>VLOOKUP($A18,Julio!$A$3:$S$280,8,0)</f>
        <v>45754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4</v>
      </c>
      <c r="O18" s="4">
        <v>7</v>
      </c>
      <c r="P18" s="4">
        <v>2</v>
      </c>
      <c r="Q18" s="4">
        <v>0</v>
      </c>
      <c r="R18" s="18">
        <v>0</v>
      </c>
      <c r="S18" s="4">
        <f>70000*R18</f>
        <v>0</v>
      </c>
      <c r="T18" s="4">
        <f>VLOOKUP(A18,Julio!$A$3:$S$280,19,0)</f>
        <v>0</v>
      </c>
    </row>
    <row r="19" spans="1:20" x14ac:dyDescent="0.25">
      <c r="A19" s="8" t="s">
        <v>271</v>
      </c>
      <c r="B19" s="4" t="str">
        <f>VLOOKUP(A19,Julio!$A$3:$S$280,2,0)</f>
        <v>CARLOS CRAMER PRODUCTOS AROMÁTICOS S.A. C.I.</v>
      </c>
      <c r="C19" s="4" t="str">
        <f>VLOOKUP($A19,Julio!$A$3:$S$280,3,0)</f>
        <v>Operaciones</v>
      </c>
      <c r="D19" s="4" t="s">
        <v>45</v>
      </c>
      <c r="E19" s="4" t="s">
        <v>55</v>
      </c>
      <c r="F19" s="4" t="str">
        <f>VLOOKUP(A19,Julio!$A$3:$S$280,6,0)</f>
        <v>Javier Alonso Alarcon Andrade</v>
      </c>
      <c r="G19" s="19">
        <f>VLOOKUP($A19,Julio!$A$3:$S$280,8,0)</f>
        <v>44348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5</v>
      </c>
      <c r="O19" s="4">
        <v>1</v>
      </c>
      <c r="P19" s="4">
        <v>0</v>
      </c>
      <c r="Q19" s="4">
        <v>0</v>
      </c>
      <c r="R19" s="18">
        <v>0.5</v>
      </c>
      <c r="S19" s="4">
        <f>70000*R19</f>
        <v>35000</v>
      </c>
      <c r="T19" s="4">
        <f>VLOOKUP(A19,Julio!$A$3:$S$280,19,0)</f>
        <v>0</v>
      </c>
    </row>
    <row r="20" spans="1:20" hidden="1" x14ac:dyDescent="0.25">
      <c r="A20" s="8" t="s">
        <v>528</v>
      </c>
      <c r="B20" s="4" t="str">
        <f>VLOOKUP(A20,Julio!$A$3:$S$280,2,0)</f>
        <v>CARLOS CRAMER PRODUCTOS AROMÁTICOS S.A. C.I.</v>
      </c>
      <c r="C20" s="4" t="str">
        <f>VLOOKUP($A20,Julio!$A$3:$S$280,3,0)</f>
        <v>Operaciones</v>
      </c>
      <c r="D20" s="4" t="s">
        <v>45</v>
      </c>
      <c r="E20" s="4" t="s">
        <v>74</v>
      </c>
      <c r="F20" s="4" t="str">
        <f>VLOOKUP(A20,Julio!$A$3:$S$280,6,0)</f>
        <v>Luis Bladimir Jiménez Torrealba</v>
      </c>
      <c r="G20" s="19">
        <f>VLOOKUP($A20,Julio!$A$3:$S$280,8,0)</f>
        <v>45460</v>
      </c>
      <c r="H20" s="4">
        <v>0</v>
      </c>
      <c r="I20" s="4">
        <v>0</v>
      </c>
      <c r="J20" s="4">
        <v>0</v>
      </c>
      <c r="K20" s="4">
        <v>3</v>
      </c>
      <c r="L20" s="4">
        <v>0</v>
      </c>
      <c r="M20" s="4">
        <v>0</v>
      </c>
      <c r="N20" s="4">
        <v>0</v>
      </c>
      <c r="O20" s="4">
        <v>3</v>
      </c>
      <c r="P20" s="4">
        <v>0</v>
      </c>
      <c r="Q20" s="4">
        <v>0</v>
      </c>
      <c r="R20" s="18">
        <v>0.5</v>
      </c>
      <c r="S20" s="4">
        <f>70000*R20</f>
        <v>35000</v>
      </c>
      <c r="T20" s="4">
        <f>VLOOKUP(A20,Julio!$A$3:$S$280,19,0)</f>
        <v>70000</v>
      </c>
    </row>
    <row r="21" spans="1:20" hidden="1" x14ac:dyDescent="0.25">
      <c r="A21" s="8" t="s">
        <v>642</v>
      </c>
      <c r="B21" s="4" t="str">
        <f>VLOOKUP(A21,Julio!$A$3:$S$280,2,0)</f>
        <v>CARLOS CRAMER PRODUCTOS AROMÁTICOS S.A. C.I.</v>
      </c>
      <c r="C21" s="4" t="str">
        <f>VLOOKUP($A21,Julio!$A$3:$S$280,3,0)</f>
        <v>Laboratorio</v>
      </c>
      <c r="D21" s="4" t="s">
        <v>76</v>
      </c>
      <c r="E21" s="4" t="s">
        <v>75</v>
      </c>
      <c r="F21" s="4" t="str">
        <f>VLOOKUP(A21,Julio!$A$3:$S$280,6,0)</f>
        <v>Pamela Andrea Castro Coronado</v>
      </c>
      <c r="G21" s="19">
        <f>VLOOKUP($A21,Julio!$A$3:$S$280,8,0)</f>
        <v>44459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3</v>
      </c>
      <c r="O21" s="4">
        <v>2</v>
      </c>
      <c r="P21" s="4">
        <v>0</v>
      </c>
      <c r="Q21" s="4">
        <v>0</v>
      </c>
      <c r="R21" s="18">
        <v>0.5</v>
      </c>
      <c r="S21" s="4">
        <f>70000*R21</f>
        <v>35000</v>
      </c>
      <c r="T21" s="4">
        <f>VLOOKUP(A21,Julio!$A$3:$S$280,19,0)</f>
        <v>70000</v>
      </c>
    </row>
    <row r="22" spans="1:20" hidden="1" x14ac:dyDescent="0.25">
      <c r="A22" s="8" t="s">
        <v>609</v>
      </c>
      <c r="B22" s="4" t="str">
        <f>VLOOKUP(A22,Julio!$A$3:$S$280,2,0)</f>
        <v>CARLOS CRAMER PRODUCTOS AROMÁTICOS S.A. C.I.</v>
      </c>
      <c r="C22" s="4" t="str">
        <f>VLOOKUP($A22,Julio!$A$3:$S$280,3,0)</f>
        <v>Laboratorio</v>
      </c>
      <c r="D22" s="4" t="s">
        <v>78</v>
      </c>
      <c r="E22" s="4" t="s">
        <v>44</v>
      </c>
      <c r="F22" s="4" t="str">
        <f>VLOOKUP(A22,Julio!$A$3:$S$280,6,0)</f>
        <v>Felipe Andrés Veas Oyarzún</v>
      </c>
      <c r="G22" s="19">
        <f>VLOOKUP($A22,Julio!$A$3:$S$280,8,0)</f>
        <v>44743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2</v>
      </c>
      <c r="O22" s="4">
        <v>4</v>
      </c>
      <c r="P22" s="4">
        <v>0</v>
      </c>
      <c r="Q22" s="4">
        <v>0</v>
      </c>
      <c r="R22" s="18">
        <v>0.5</v>
      </c>
      <c r="S22" s="4">
        <f>70000*R22</f>
        <v>35000</v>
      </c>
      <c r="T22" s="4">
        <f>VLOOKUP(A22,Julio!$A$3:$S$280,19,0)</f>
        <v>70000</v>
      </c>
    </row>
    <row r="23" spans="1:20" hidden="1" x14ac:dyDescent="0.25">
      <c r="A23" s="8" t="s">
        <v>543</v>
      </c>
      <c r="B23" s="4" t="str">
        <f>VLOOKUP(A23,Julio!$A$3:$S$280,2,0)</f>
        <v>CARLOS CRAMER PRODUCTOS AROMÁTICOS S.A. C.I.</v>
      </c>
      <c r="C23" s="4" t="str">
        <f>VLOOKUP($A23,Julio!$A$3:$S$280,3,0)</f>
        <v>Laboratorio</v>
      </c>
      <c r="D23" s="4" t="s">
        <v>78</v>
      </c>
      <c r="E23" s="4" t="s">
        <v>81</v>
      </c>
      <c r="F23" s="4" t="str">
        <f>VLOOKUP(A23,Julio!$A$3:$S$280,6,0)</f>
        <v>Cristian Ignacio Ramos Castillo</v>
      </c>
      <c r="G23" s="19">
        <f>VLOOKUP($A23,Julio!$A$3:$S$280,8,0)</f>
        <v>45364</v>
      </c>
      <c r="H23" s="4">
        <v>0</v>
      </c>
      <c r="I23" s="4">
        <v>0</v>
      </c>
      <c r="J23" s="4">
        <v>0</v>
      </c>
      <c r="K23" s="4">
        <v>2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18">
        <v>0.5</v>
      </c>
      <c r="S23" s="4">
        <f>70000*R23</f>
        <v>35000</v>
      </c>
      <c r="T23" s="4">
        <f>VLOOKUP(A23,Julio!$A$3:$S$280,19,0)</f>
        <v>70000</v>
      </c>
    </row>
    <row r="24" spans="1:20" hidden="1" x14ac:dyDescent="0.25">
      <c r="A24" s="8" t="s">
        <v>840</v>
      </c>
      <c r="B24" s="4" t="str">
        <f>VLOOKUP(A24,Julio!$A$3:$S$280,2,0)</f>
        <v>CARLOS CRAMER PRODUCTOS AROMÁTICOS S.A. C.I.</v>
      </c>
      <c r="C24" s="4" t="str">
        <f>VLOOKUP($A24,Julio!$A$3:$S$280,3,0)</f>
        <v>Laboratorio</v>
      </c>
      <c r="D24" s="4" t="s">
        <v>89</v>
      </c>
      <c r="E24" s="4" t="s">
        <v>98</v>
      </c>
      <c r="F24" s="4" t="str">
        <f>VLOOKUP(A24,Julio!$A$3:$S$280,6,0)</f>
        <v>Maximiliano Andrés Olave Manriquez</v>
      </c>
      <c r="G24" s="19">
        <f>VLOOKUP($A24,Julio!$A$3:$S$280,8,0)</f>
        <v>45817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3</v>
      </c>
      <c r="P24" s="4">
        <v>0</v>
      </c>
      <c r="Q24" s="4">
        <v>0</v>
      </c>
      <c r="R24" s="18">
        <v>0.5</v>
      </c>
      <c r="S24" s="4">
        <f>70000*R24</f>
        <v>35000</v>
      </c>
      <c r="T24" s="4">
        <f>VLOOKUP(A24,Julio!$A$3:$S$280,19,0)</f>
        <v>35000</v>
      </c>
    </row>
    <row r="25" spans="1:20" hidden="1" x14ac:dyDescent="0.25">
      <c r="A25" s="8" t="s">
        <v>605</v>
      </c>
      <c r="B25" s="4" t="str">
        <f>VLOOKUP(A25,Julio!$A$3:$S$280,2,0)</f>
        <v>SABORES Y FRAGANCIAS.CL COMERCIAL LTDA.</v>
      </c>
      <c r="C25" s="4" t="str">
        <f>VLOOKUP($A25,Julio!$A$3:$S$280,3,0)</f>
        <v>Laboratorio</v>
      </c>
      <c r="D25" s="4" t="s">
        <v>89</v>
      </c>
      <c r="E25" s="4" t="s">
        <v>100</v>
      </c>
      <c r="F25" s="4" t="str">
        <f>VLOOKUP(A25,Julio!$A$3:$S$280,6,0)</f>
        <v>Crisch Rachel Rebolledo Cariz</v>
      </c>
      <c r="G25" s="19">
        <f>VLOOKUP($A25,Julio!$A$3:$S$280,8,0)</f>
        <v>44872</v>
      </c>
      <c r="H25" s="4">
        <v>0</v>
      </c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5</v>
      </c>
      <c r="P25" s="4">
        <v>1</v>
      </c>
      <c r="Q25" s="4">
        <v>0</v>
      </c>
      <c r="R25" s="18">
        <v>0.5</v>
      </c>
      <c r="S25" s="4">
        <f>70000*R25</f>
        <v>35000</v>
      </c>
      <c r="T25" s="4">
        <f>VLOOKUP(A25,Julio!$A$3:$S$280,19,0)</f>
        <v>70000</v>
      </c>
    </row>
    <row r="26" spans="1:20" hidden="1" x14ac:dyDescent="0.25">
      <c r="A26" s="8" t="s">
        <v>841</v>
      </c>
      <c r="B26" s="4" t="e">
        <f>VLOOKUP(A26,Julio!$A$3:$S$280,2,0)</f>
        <v>#N/A</v>
      </c>
      <c r="C26" s="4" t="e">
        <f>VLOOKUP($A26,Julio!$A$3:$S$280,3,0)</f>
        <v>#N/A</v>
      </c>
      <c r="D26" s="4" t="s">
        <v>89</v>
      </c>
      <c r="E26" s="4" t="s">
        <v>59</v>
      </c>
      <c r="F26" s="4" t="s">
        <v>874</v>
      </c>
      <c r="G26" s="19">
        <v>45859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3</v>
      </c>
      <c r="P26" s="4">
        <v>0</v>
      </c>
      <c r="Q26" s="4">
        <v>0</v>
      </c>
      <c r="R26" s="18">
        <v>0.5</v>
      </c>
      <c r="S26" s="4">
        <v>0</v>
      </c>
      <c r="T26" s="4" t="e">
        <f>VLOOKUP(A26,Julio!$A$3:$S$280,19,0)</f>
        <v>#N/A</v>
      </c>
    </row>
    <row r="27" spans="1:20" x14ac:dyDescent="0.25">
      <c r="A27" s="8" t="s">
        <v>252</v>
      </c>
      <c r="B27" s="4" t="str">
        <f>VLOOKUP(A27,Julio!$A$3:$S$280,2,0)</f>
        <v>CARLOS CRAMER PRODUCTOS AROMÁTICOS S.A. C.I.</v>
      </c>
      <c r="C27" s="4" t="str">
        <f>VLOOKUP($A27,Julio!$A$3:$S$280,3,0)</f>
        <v>Laboratorio</v>
      </c>
      <c r="D27" s="4" t="s">
        <v>89</v>
      </c>
      <c r="E27" s="4" t="s">
        <v>102</v>
      </c>
      <c r="F27" s="4" t="str">
        <f>VLOOKUP(A27,Julio!$A$3:$S$280,6,0)</f>
        <v>María Jesús Del Carmen Arellano Curi</v>
      </c>
      <c r="G27" s="19">
        <f>VLOOKUP($A27,Julio!$A$3:$S$280,8,0)</f>
        <v>44718</v>
      </c>
      <c r="H27" s="4">
        <v>0</v>
      </c>
      <c r="I27" s="2">
        <v>1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4</v>
      </c>
      <c r="P27" s="4">
        <v>0</v>
      </c>
      <c r="Q27" s="8">
        <v>1</v>
      </c>
      <c r="R27" s="18">
        <v>0.5</v>
      </c>
      <c r="S27" s="4">
        <f>70000*R27</f>
        <v>35000</v>
      </c>
      <c r="T27" s="4">
        <f>VLOOKUP(A27,Julio!$A$3:$S$280,19,0)</f>
        <v>0</v>
      </c>
    </row>
    <row r="28" spans="1:20" hidden="1" x14ac:dyDescent="0.25">
      <c r="A28" s="8" t="s">
        <v>795</v>
      </c>
      <c r="B28" s="4" t="str">
        <f>VLOOKUP(A28,Julio!$A$3:$S$280,2,0)</f>
        <v>CARLOS CRAMER PRODUCTOS AROMÁTICOS S.A. C.I.</v>
      </c>
      <c r="C28" s="4" t="str">
        <f>VLOOKUP($A28,Julio!$A$3:$S$280,3,0)</f>
        <v>Operaciones</v>
      </c>
      <c r="D28" s="4" t="s">
        <v>19</v>
      </c>
      <c r="E28" s="4" t="s">
        <v>116</v>
      </c>
      <c r="F28" s="4" t="str">
        <f>VLOOKUP(A28,Julio!$A$3:$S$280,6,0)</f>
        <v>Marcelo Nicanor Morales Barrera</v>
      </c>
      <c r="G28" s="19">
        <f>VLOOKUP($A28,Julio!$A$3:$S$280,8,0)</f>
        <v>41078</v>
      </c>
      <c r="H28" s="4">
        <v>0</v>
      </c>
      <c r="I28" s="4">
        <v>5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0</v>
      </c>
      <c r="R28" s="18">
        <v>0.5</v>
      </c>
      <c r="S28" s="4">
        <f>70000*R28</f>
        <v>35000</v>
      </c>
      <c r="T28" s="4">
        <f>VLOOKUP(A28,Julio!$A$3:$S$280,19,0)</f>
        <v>70000</v>
      </c>
    </row>
    <row r="29" spans="1:20" hidden="1" x14ac:dyDescent="0.25">
      <c r="A29" s="8" t="s">
        <v>341</v>
      </c>
      <c r="B29" s="4" t="str">
        <f>VLOOKUP(A29,Julio!$A$3:$S$280,2,0)</f>
        <v>SABORES Y FRAGANCIAS.CL COMERCIAL LTDA.</v>
      </c>
      <c r="C29" s="4" t="str">
        <f>VLOOKUP($A29,Julio!$A$3:$S$280,3,0)</f>
        <v>Operaciones</v>
      </c>
      <c r="D29" s="4" t="s">
        <v>19</v>
      </c>
      <c r="E29" s="4" t="s">
        <v>28</v>
      </c>
      <c r="F29" s="4" t="str">
        <f>VLOOKUP(A29,Julio!$A$3:$S$280,6,0)</f>
        <v>Jose Miguel Huerta Moreno</v>
      </c>
      <c r="G29" s="19">
        <f>VLOOKUP($A29,Julio!$A$3:$S$280,8,0)</f>
        <v>41946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3</v>
      </c>
      <c r="P29" s="4">
        <v>0</v>
      </c>
      <c r="Q29" s="4">
        <v>0</v>
      </c>
      <c r="R29" s="18">
        <v>0.5</v>
      </c>
      <c r="S29" s="4">
        <f>70000*R29</f>
        <v>35000</v>
      </c>
      <c r="T29" s="4">
        <f>VLOOKUP(A29,Julio!$A$3:$S$280,19,0)</f>
        <v>35000</v>
      </c>
    </row>
    <row r="30" spans="1:20" hidden="1" x14ac:dyDescent="0.25">
      <c r="A30" s="8" t="s">
        <v>496</v>
      </c>
      <c r="B30" s="4" t="str">
        <f>VLOOKUP(A30,Julio!$A$3:$S$280,2,0)</f>
        <v>CARLOS CRAMER PRODUCTOS AROMÁTICOS S.A. C.I.</v>
      </c>
      <c r="C30" s="4" t="str">
        <f>VLOOKUP($A30,Julio!$A$3:$S$280,3,0)</f>
        <v>Operaciones</v>
      </c>
      <c r="D30" s="4" t="s">
        <v>19</v>
      </c>
      <c r="E30" s="4" t="s">
        <v>134</v>
      </c>
      <c r="F30" s="4" t="str">
        <f>VLOOKUP(A30,Julio!$A$3:$S$280,6,0)</f>
        <v>Luciano Enrique Pinilla Pozo</v>
      </c>
      <c r="G30" s="19">
        <f>VLOOKUP($A30,Julio!$A$3:$S$280,8,0)</f>
        <v>45565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18">
        <v>0.5</v>
      </c>
      <c r="S30" s="4">
        <f>70000*R30</f>
        <v>35000</v>
      </c>
      <c r="T30" s="4">
        <f>VLOOKUP(A30,Julio!$A$3:$S$280,19,0)</f>
        <v>70000</v>
      </c>
    </row>
    <row r="31" spans="1:20" hidden="1" x14ac:dyDescent="0.25">
      <c r="A31" s="8" t="s">
        <v>397</v>
      </c>
      <c r="B31" s="4" t="str">
        <f>VLOOKUP(A31,Julio!$A$3:$S$280,2,0)</f>
        <v>CARLOS CRAMER PRODUCTOS AROMÁTICOS S.A. C.I.</v>
      </c>
      <c r="C31" s="4" t="str">
        <f>VLOOKUP($A31,Julio!$A$3:$S$280,3,0)</f>
        <v>Operaciones</v>
      </c>
      <c r="D31" s="4" t="s">
        <v>19</v>
      </c>
      <c r="E31" s="4" t="s">
        <v>139</v>
      </c>
      <c r="F31" s="4" t="str">
        <f>VLOOKUP(A31,Julio!$A$3:$S$280,6,0)</f>
        <v>Benjamín Sebastián Bustos Flores</v>
      </c>
      <c r="G31" s="19">
        <f>VLOOKUP($A31,Julio!$A$3:$S$280,8,0)</f>
        <v>45293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18">
        <v>0.5</v>
      </c>
      <c r="S31" s="4">
        <f>70000*R31</f>
        <v>35000</v>
      </c>
      <c r="T31" s="4">
        <f>VLOOKUP(A31,Julio!$A$3:$S$280,19,0)</f>
        <v>35000</v>
      </c>
    </row>
    <row r="32" spans="1:20" hidden="1" x14ac:dyDescent="0.25">
      <c r="A32" s="8" t="s">
        <v>468</v>
      </c>
      <c r="B32" s="4" t="str">
        <f>VLOOKUP(A32,Julio!$A$3:$S$280,2,0)</f>
        <v>CARLOS CRAMER PRODUCTOS AROMÁTICOS S.A. C.I.</v>
      </c>
      <c r="C32" s="4" t="str">
        <f>VLOOKUP($A32,Julio!$A$3:$S$280,3,0)</f>
        <v>Operaciones</v>
      </c>
      <c r="D32" s="4" t="s">
        <v>19</v>
      </c>
      <c r="E32" s="4" t="s">
        <v>140</v>
      </c>
      <c r="F32" s="4" t="str">
        <f>VLOOKUP(A32,Julio!$A$3:$S$280,6,0)</f>
        <v>Sergio Vladimir Jerez Cea</v>
      </c>
      <c r="G32" s="19">
        <f>VLOOKUP($A32,Julio!$A$3:$S$280,8,0)</f>
        <v>45663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  <c r="Q32" s="4">
        <v>0</v>
      </c>
      <c r="R32" s="18">
        <v>0.5</v>
      </c>
      <c r="S32" s="4">
        <f>70000*R32</f>
        <v>35000</v>
      </c>
      <c r="T32" s="4">
        <f>VLOOKUP(A32,Julio!$A$3:$S$280,19,0)</f>
        <v>70000</v>
      </c>
    </row>
    <row r="33" spans="1:20" hidden="1" x14ac:dyDescent="0.25">
      <c r="A33" s="8" t="s">
        <v>459</v>
      </c>
      <c r="B33" s="4" t="str">
        <f>VLOOKUP(A33,Julio!$A$3:$S$280,2,0)</f>
        <v>CARLOS CRAMER PRODUCTOS AROMÁTICOS S.A. C.I.</v>
      </c>
      <c r="C33" s="4" t="str">
        <f>VLOOKUP($A33,Julio!$A$3:$S$280,3,0)</f>
        <v>Operaciones</v>
      </c>
      <c r="D33" s="4" t="s">
        <v>19</v>
      </c>
      <c r="E33" s="4" t="s">
        <v>74</v>
      </c>
      <c r="F33" s="4" t="str">
        <f>VLOOKUP(A33,Julio!$A$3:$S$280,6,0)</f>
        <v>Luis Avelino Toloza Guaita</v>
      </c>
      <c r="G33" s="19">
        <f>VLOOKUP($A33,Julio!$A$3:$S$280,8,0)</f>
        <v>45670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1</v>
      </c>
      <c r="P33" s="4">
        <v>0</v>
      </c>
      <c r="Q33" s="4">
        <v>3</v>
      </c>
      <c r="R33" s="18">
        <v>0.5</v>
      </c>
      <c r="S33" s="4">
        <f>70000*R33</f>
        <v>35000</v>
      </c>
      <c r="T33" s="4">
        <f>VLOOKUP(A33,Julio!$A$3:$S$280,19,0)</f>
        <v>70000</v>
      </c>
    </row>
    <row r="34" spans="1:20" hidden="1" x14ac:dyDescent="0.25">
      <c r="A34" s="8" t="s">
        <v>417</v>
      </c>
      <c r="B34" s="4" t="str">
        <f>VLOOKUP(A34,Julio!$A$3:$S$280,2,0)</f>
        <v>CARLOS CRAMER PRODUCTOS AROMÁTICOS S.A. C.I.</v>
      </c>
      <c r="C34" s="4" t="str">
        <f>VLOOKUP($A34,Julio!$A$3:$S$280,3,0)</f>
        <v>Operaciones</v>
      </c>
      <c r="D34" s="4" t="s">
        <v>19</v>
      </c>
      <c r="E34" s="4" t="s">
        <v>147</v>
      </c>
      <c r="F34" s="4" t="str">
        <f>VLOOKUP(A34,Julio!$A$3:$S$280,6,0)</f>
        <v>Ariel Domingo Santelices Martínez</v>
      </c>
      <c r="G34" s="19">
        <f>VLOOKUP($A34,Julio!$A$3:$S$280,8,0)</f>
        <v>45782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  <c r="Q34" s="4">
        <v>0</v>
      </c>
      <c r="R34" s="18">
        <v>0.5</v>
      </c>
      <c r="S34" s="4">
        <f>70000*R34</f>
        <v>35000</v>
      </c>
      <c r="T34" s="4">
        <f>VLOOKUP(A34,Julio!$A$3:$S$280,19,0)</f>
        <v>70000</v>
      </c>
    </row>
    <row r="35" spans="1:20" hidden="1" x14ac:dyDescent="0.25">
      <c r="A35" s="8" t="s">
        <v>404</v>
      </c>
      <c r="B35" s="4" t="str">
        <f>VLOOKUP(A35,Julio!$A$3:$S$280,2,0)</f>
        <v>CARLOS CRAMER PRODUCTOS AROMÁTICOS S.A. C.I.</v>
      </c>
      <c r="C35" s="4" t="str">
        <f>VLOOKUP($A35,Julio!$A$3:$S$280,3,0)</f>
        <v>Operaciones</v>
      </c>
      <c r="D35" s="4" t="s">
        <v>19</v>
      </c>
      <c r="E35" s="4" t="s">
        <v>149</v>
      </c>
      <c r="F35" s="4" t="str">
        <f>VLOOKUP(A35,Julio!$A$3:$S$280,6,0)</f>
        <v>Moisés Gabriel Soto Escobar</v>
      </c>
      <c r="G35" s="19">
        <f>VLOOKUP($A35,Julio!$A$3:$S$280,8,0)</f>
        <v>45803</v>
      </c>
      <c r="H35" s="4">
        <v>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18">
        <v>0.5</v>
      </c>
      <c r="S35" s="4">
        <f>70000*R35</f>
        <v>35000</v>
      </c>
      <c r="T35" s="4">
        <f>VLOOKUP(A35,Julio!$A$3:$S$280,19,0)</f>
        <v>35000</v>
      </c>
    </row>
    <row r="36" spans="1:20" hidden="1" x14ac:dyDescent="0.25">
      <c r="A36" s="8" t="s">
        <v>488</v>
      </c>
      <c r="B36" s="4" t="str">
        <f>VLOOKUP(A36,Julio!$A$3:$S$280,2,0)</f>
        <v>CARLOS CRAMER PRODUCTOS AROMÁTICOS S.A. C.I.</v>
      </c>
      <c r="C36" s="4" t="str">
        <f>VLOOKUP($A36,Julio!$A$3:$S$280,3,0)</f>
        <v>Operaciones</v>
      </c>
      <c r="D36" s="4" t="s">
        <v>19</v>
      </c>
      <c r="E36" s="4" t="s">
        <v>152</v>
      </c>
      <c r="F36" s="4" t="str">
        <f>VLOOKUP(A36,Julio!$A$3:$S$280,6,0)</f>
        <v>Edmundo Iván Guerra Castro</v>
      </c>
      <c r="G36" s="19">
        <f>VLOOKUP($A36,Julio!$A$3:$S$280,8,0)</f>
        <v>45586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1</v>
      </c>
      <c r="O36" s="4">
        <v>1</v>
      </c>
      <c r="P36" s="4">
        <v>0</v>
      </c>
      <c r="Q36" s="4">
        <v>0</v>
      </c>
      <c r="R36" s="18">
        <v>0.5</v>
      </c>
      <c r="S36" s="4">
        <f>70000*R36</f>
        <v>35000</v>
      </c>
      <c r="T36" s="4">
        <f>VLOOKUP(A36,Julio!$A$3:$S$280,19,0)</f>
        <v>70000</v>
      </c>
    </row>
    <row r="37" spans="1:20" hidden="1" x14ac:dyDescent="0.25">
      <c r="A37" s="8" t="s">
        <v>689</v>
      </c>
      <c r="B37" s="4" t="str">
        <f>VLOOKUP(A37,Julio!$A$3:$S$280,2,0)</f>
        <v>CARLOS CRAMER PRODUCTOS AROMÁTICOS S.A. C.I.</v>
      </c>
      <c r="C37" s="4" t="str">
        <f>VLOOKUP($A37,Julio!$A$3:$S$280,3,0)</f>
        <v>Operaciones</v>
      </c>
      <c r="D37" s="4" t="s">
        <v>19</v>
      </c>
      <c r="E37" s="4" t="s">
        <v>158</v>
      </c>
      <c r="F37" s="4" t="str">
        <f>VLOOKUP(A37,Julio!$A$3:$S$280,6,0)</f>
        <v>Moises Enrique Palomo Salas</v>
      </c>
      <c r="G37" s="19">
        <f>VLOOKUP($A37,Julio!$A$3:$S$280,8,0)</f>
        <v>43592</v>
      </c>
      <c r="H37" s="4">
        <v>0</v>
      </c>
      <c r="I37" s="4">
        <v>0</v>
      </c>
      <c r="J37" s="4">
        <v>0</v>
      </c>
      <c r="K37" s="4">
        <v>3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18">
        <v>0.5</v>
      </c>
      <c r="S37" s="4">
        <f>70000*R37</f>
        <v>35000</v>
      </c>
      <c r="T37" s="4">
        <f>VLOOKUP(A37,Julio!$A$3:$S$280,19,0)</f>
        <v>70000</v>
      </c>
    </row>
    <row r="38" spans="1:20" hidden="1" x14ac:dyDescent="0.25">
      <c r="A38" s="8" t="s">
        <v>357</v>
      </c>
      <c r="B38" s="4" t="str">
        <f>VLOOKUP(A38,Julio!$A$3:$S$280,2,0)</f>
        <v>CARLOS CRAMER PRODUCTOS AROMÁTICOS S.A. C.I.</v>
      </c>
      <c r="C38" s="4" t="str">
        <f>VLOOKUP($A38,Julio!$A$3:$S$280,3,0)</f>
        <v>Laboratorio</v>
      </c>
      <c r="D38" s="4" t="s">
        <v>89</v>
      </c>
      <c r="E38" s="4" t="s">
        <v>65</v>
      </c>
      <c r="F38" s="4" t="str">
        <f>VLOOKUP(A38,Julio!$A$3:$S$280,6,0)</f>
        <v>Daniel Elias Adonis Adones</v>
      </c>
      <c r="G38" s="19">
        <f>VLOOKUP($A38,Julio!$A$3:$S$280,8,0)</f>
        <v>44676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5</v>
      </c>
      <c r="P38" s="4">
        <v>0</v>
      </c>
      <c r="Q38" s="4">
        <v>0</v>
      </c>
      <c r="R38" s="18">
        <v>0.5</v>
      </c>
      <c r="S38" s="4">
        <f>70000*R38</f>
        <v>35000</v>
      </c>
      <c r="T38" s="4">
        <f>VLOOKUP(A38,Julio!$A$3:$S$280,19,0)</f>
        <v>35000</v>
      </c>
    </row>
    <row r="39" spans="1:20" hidden="1" x14ac:dyDescent="0.25">
      <c r="A39" s="8" t="s">
        <v>842</v>
      </c>
      <c r="B39" s="4" t="str">
        <f>VLOOKUP(A39,Julio!$A$3:$S$280,2,0)</f>
        <v>CARLOS CRAMER PRODUCTOS AROMÁTICOS S.A. C.I.</v>
      </c>
      <c r="C39" s="4" t="str">
        <f>VLOOKUP($A39,Julio!$A$3:$S$280,3,0)</f>
        <v>Laboratorio</v>
      </c>
      <c r="D39" s="4" t="s">
        <v>89</v>
      </c>
      <c r="E39" s="4" t="s">
        <v>175</v>
      </c>
      <c r="F39" s="4" t="str">
        <f>VLOOKUP(A39,Julio!$A$3:$S$280,6,0)</f>
        <v>Victor Felipe Morales Troncoso</v>
      </c>
      <c r="G39" s="19">
        <f>VLOOKUP($A39,Julio!$A$3:$S$280,8,0)</f>
        <v>43850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3</v>
      </c>
      <c r="P39" s="4">
        <v>0</v>
      </c>
      <c r="Q39" s="4">
        <v>0</v>
      </c>
      <c r="R39" s="18">
        <v>0.5</v>
      </c>
      <c r="S39" s="4">
        <f>70000*R39</f>
        <v>35000</v>
      </c>
      <c r="T39" s="4">
        <f>VLOOKUP(A39,Julio!$A$3:$S$280,19,0)</f>
        <v>70000</v>
      </c>
    </row>
    <row r="40" spans="1:20" hidden="1" x14ac:dyDescent="0.25">
      <c r="A40" s="8" t="s">
        <v>843</v>
      </c>
      <c r="B40" s="4" t="str">
        <f>VLOOKUP(A40,Julio!$A$3:$S$280,2,0)</f>
        <v>CARLOS CRAMER PRODUCTOS AROMÁTICOS S.A. C.I.</v>
      </c>
      <c r="C40" s="4" t="str">
        <f>VLOOKUP($A40,Julio!$A$3:$S$280,3,0)</f>
        <v>Operaciones</v>
      </c>
      <c r="D40" s="4" t="s">
        <v>19</v>
      </c>
      <c r="E40" s="4" t="s">
        <v>178</v>
      </c>
      <c r="F40" s="4" t="str">
        <f>VLOOKUP(A40,Julio!$A$3:$S$280,6,0)</f>
        <v>Julio Guillermo Mora Rojas</v>
      </c>
      <c r="G40" s="19">
        <f>VLOOKUP($A40,Julio!$A$3:$S$280,8,0)</f>
        <v>33664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1</v>
      </c>
      <c r="O40" s="4">
        <v>2</v>
      </c>
      <c r="P40" s="4">
        <v>0</v>
      </c>
      <c r="Q40" s="4">
        <v>0</v>
      </c>
      <c r="R40" s="18">
        <v>0.5</v>
      </c>
      <c r="S40" s="4">
        <f>70000*R40</f>
        <v>35000</v>
      </c>
      <c r="T40" s="4">
        <f>VLOOKUP(A40,Julio!$A$3:$S$280,19,0)</f>
        <v>70000</v>
      </c>
    </row>
    <row r="41" spans="1:20" hidden="1" x14ac:dyDescent="0.25">
      <c r="A41" s="8" t="s">
        <v>486</v>
      </c>
      <c r="B41" s="4" t="str">
        <f>VLOOKUP(A41,Julio!$A$3:$S$280,2,0)</f>
        <v>CARLOS CRAMER PRODUCTOS AROMÁTICOS S.A. C.I.</v>
      </c>
      <c r="C41" s="4" t="str">
        <f>VLOOKUP($A41,Julio!$A$3:$S$280,3,0)</f>
        <v>Operaciones</v>
      </c>
      <c r="D41" s="4" t="s">
        <v>19</v>
      </c>
      <c r="E41" s="4" t="s">
        <v>194</v>
      </c>
      <c r="F41" s="4" t="str">
        <f>VLOOKUP(A41,Julio!$A$3:$S$280,6,0)</f>
        <v>Héctor Joaquín Fuentes Carvajal</v>
      </c>
      <c r="G41" s="19">
        <f>VLOOKUP($A41,Julio!$A$3:$S$280,8,0)</f>
        <v>45600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0</v>
      </c>
      <c r="P41" s="4">
        <v>0</v>
      </c>
      <c r="Q41" s="4">
        <v>0</v>
      </c>
      <c r="R41" s="18">
        <v>0.5</v>
      </c>
      <c r="S41" s="4">
        <f>70000*R41</f>
        <v>35000</v>
      </c>
      <c r="T41" s="4">
        <f>VLOOKUP(A41,Julio!$A$3:$S$280,19,0)</f>
        <v>70000</v>
      </c>
    </row>
    <row r="42" spans="1:20" hidden="1" x14ac:dyDescent="0.25">
      <c r="A42" s="8" t="s">
        <v>724</v>
      </c>
      <c r="B42" s="4" t="str">
        <f>VLOOKUP(A42,Julio!$A$3:$S$280,2,0)</f>
        <v>CARLOS CRAMER PRODUCTOS AROMÁTICOS S.A. C.I.</v>
      </c>
      <c r="C42" s="4" t="str">
        <f>VLOOKUP($A42,Julio!$A$3:$S$280,3,0)</f>
        <v>Operaciones</v>
      </c>
      <c r="D42" s="4" t="s">
        <v>19</v>
      </c>
      <c r="E42" s="4" t="s">
        <v>198</v>
      </c>
      <c r="F42" s="4" t="str">
        <f>VLOOKUP(A42,Julio!$A$3:$S$280,6,0)</f>
        <v>Mirko Andres Godoy Rojas</v>
      </c>
      <c r="G42" s="19">
        <f>VLOOKUP($A42,Julio!$A$3:$S$280,8,0)</f>
        <v>43041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1</v>
      </c>
      <c r="N42" s="4">
        <v>1</v>
      </c>
      <c r="O42" s="4">
        <v>0</v>
      </c>
      <c r="P42" s="4">
        <v>0</v>
      </c>
      <c r="Q42" s="4">
        <v>1</v>
      </c>
      <c r="R42" s="18">
        <v>0.5</v>
      </c>
      <c r="S42" s="4">
        <f>70000*R42</f>
        <v>35000</v>
      </c>
      <c r="T42" s="4">
        <f>VLOOKUP(A42,Julio!$A$3:$S$280,19,0)</f>
        <v>70000</v>
      </c>
    </row>
    <row r="43" spans="1:20" hidden="1" x14ac:dyDescent="0.25">
      <c r="A43" s="8" t="s">
        <v>844</v>
      </c>
      <c r="B43" s="4" t="str">
        <f>VLOOKUP(A43,Julio!$A$3:$S$280,2,0)</f>
        <v>SERVICIOS DE PRODUCCIÓN Y LOGÍSTICA CCPA LTDA.</v>
      </c>
      <c r="C43" s="4" t="str">
        <f>VLOOKUP($A43,Julio!$A$3:$S$280,3,0)</f>
        <v>Operaciones</v>
      </c>
      <c r="D43" s="4" t="s">
        <v>19</v>
      </c>
      <c r="E43" s="4" t="s">
        <v>28</v>
      </c>
      <c r="F43" s="4" t="str">
        <f>VLOOKUP(A43,Julio!$A$3:$S$280,6,0)</f>
        <v>Jose Antonio Oliva Ordenes</v>
      </c>
      <c r="G43" s="19">
        <f>VLOOKUP($A43,Julio!$A$3:$S$280,8,0)</f>
        <v>42179</v>
      </c>
      <c r="H43" s="4">
        <v>0</v>
      </c>
      <c r="I43" s="4">
        <v>7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18">
        <v>0.5</v>
      </c>
      <c r="S43" s="4">
        <f>70000*R43</f>
        <v>35000</v>
      </c>
      <c r="T43" s="4">
        <f>VLOOKUP(A43,Julio!$A$3:$S$280,19,0)</f>
        <v>70000</v>
      </c>
    </row>
    <row r="44" spans="1:20" hidden="1" x14ac:dyDescent="0.25">
      <c r="A44" s="8" t="s">
        <v>354</v>
      </c>
      <c r="B44" s="4" t="str">
        <f>VLOOKUP(A44,Julio!$A$3:$S$280,2,0)</f>
        <v>CARLOS CRAMER PRODUCTOS AROMÁTICOS S.A. C.I.</v>
      </c>
      <c r="C44" s="4" t="str">
        <f>VLOOKUP($A44,Julio!$A$3:$S$280,3,0)</f>
        <v>Laboratorio</v>
      </c>
      <c r="D44" s="4" t="s">
        <v>89</v>
      </c>
      <c r="E44" s="4" t="s">
        <v>80</v>
      </c>
      <c r="F44" s="4" t="str">
        <f>VLOOKUP(A44,Julio!$A$3:$S$280,6,0)</f>
        <v>Francisca Constanza Alarcon Madariaga</v>
      </c>
      <c r="G44" s="19">
        <f>VLOOKUP($A44,Julio!$A$3:$S$280,8,0)</f>
        <v>43836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  <c r="O44" s="4">
        <v>3</v>
      </c>
      <c r="P44" s="4">
        <v>0</v>
      </c>
      <c r="Q44" s="4">
        <v>0</v>
      </c>
      <c r="R44" s="18">
        <v>0.5</v>
      </c>
      <c r="S44" s="4">
        <f>70000*R44</f>
        <v>35000</v>
      </c>
      <c r="T44" s="4">
        <f>VLOOKUP(A44,Julio!$A$3:$S$280,19,0)</f>
        <v>35000</v>
      </c>
    </row>
    <row r="45" spans="1:20" hidden="1" x14ac:dyDescent="0.25">
      <c r="A45" s="8" t="s">
        <v>359</v>
      </c>
      <c r="B45" s="4" t="str">
        <f>VLOOKUP(A45,Julio!$A$3:$S$280,2,0)</f>
        <v>CARLOS CRAMER PRODUCTOS AROMÁTICOS S.A. C.I.</v>
      </c>
      <c r="C45" s="4" t="str">
        <f>VLOOKUP($A45,Julio!$A$3:$S$280,3,0)</f>
        <v>Laboratorio</v>
      </c>
      <c r="D45" s="4" t="s">
        <v>89</v>
      </c>
      <c r="E45" s="4" t="s">
        <v>67</v>
      </c>
      <c r="F45" s="4" t="str">
        <f>VLOOKUP(A45,Julio!$A$3:$S$280,6,0)</f>
        <v>Juan Manuel González Soto</v>
      </c>
      <c r="G45" s="19">
        <f>VLOOKUP($A45,Julio!$A$3:$S$280,8,0)</f>
        <v>44718</v>
      </c>
      <c r="H45" s="4">
        <v>0</v>
      </c>
      <c r="I45" s="4">
        <v>0</v>
      </c>
      <c r="J45" s="4">
        <v>0</v>
      </c>
      <c r="K45" s="4">
        <v>1</v>
      </c>
      <c r="L45" s="4">
        <v>0</v>
      </c>
      <c r="M45" s="4">
        <v>0</v>
      </c>
      <c r="N45" s="4">
        <v>2</v>
      </c>
      <c r="O45" s="4">
        <v>0</v>
      </c>
      <c r="P45" s="4">
        <v>0</v>
      </c>
      <c r="Q45" s="4">
        <v>0</v>
      </c>
      <c r="R45" s="18">
        <v>0.5</v>
      </c>
      <c r="S45" s="4">
        <f>70000*R45</f>
        <v>35000</v>
      </c>
      <c r="T45" s="4">
        <f>VLOOKUP(A45,Julio!$A$3:$S$280,19,0)</f>
        <v>35000</v>
      </c>
    </row>
    <row r="46" spans="1:20" hidden="1" x14ac:dyDescent="0.25">
      <c r="A46" s="8" t="s">
        <v>461</v>
      </c>
      <c r="B46" s="4" t="str">
        <f>VLOOKUP(A46,Julio!$A$3:$S$280,2,0)</f>
        <v>CARLOS CRAMER PRODUCTOS AROMÁTICOS S.A. C.I.</v>
      </c>
      <c r="C46" s="4" t="str">
        <f>VLOOKUP($A46,Julio!$A$3:$S$280,3,0)</f>
        <v>Laboratorio</v>
      </c>
      <c r="D46" s="4" t="s">
        <v>89</v>
      </c>
      <c r="E46" s="4" t="s">
        <v>108</v>
      </c>
      <c r="F46" s="4" t="str">
        <f>VLOOKUP(A46,Julio!$A$3:$S$280,6,0)</f>
        <v>Jazmín Loreley Contador Guzmán</v>
      </c>
      <c r="G46" s="19">
        <f>VLOOKUP($A46,Julio!$A$3:$S$280,8,0)</f>
        <v>45670</v>
      </c>
      <c r="H46" s="4">
        <v>0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18">
        <v>0.5</v>
      </c>
      <c r="S46" s="4">
        <f>70000*R46</f>
        <v>35000</v>
      </c>
      <c r="T46" s="4">
        <f>VLOOKUP(A46,Julio!$A$3:$S$280,19,0)</f>
        <v>70000</v>
      </c>
    </row>
    <row r="47" spans="1:20" x14ac:dyDescent="0.25">
      <c r="A47" s="8" t="s">
        <v>257</v>
      </c>
      <c r="B47" s="4" t="str">
        <f>VLOOKUP(A47,Julio!$A$3:$S$280,2,0)</f>
        <v>CARLOS CRAMER PRODUCTOS AROMÁTICOS S.A. C.I.</v>
      </c>
      <c r="C47" s="4" t="str">
        <f>VLOOKUP($A47,Julio!$A$3:$S$280,3,0)</f>
        <v>Laboratorio</v>
      </c>
      <c r="D47" s="4" t="s">
        <v>89</v>
      </c>
      <c r="E47" s="4" t="s">
        <v>210</v>
      </c>
      <c r="F47" s="4" t="str">
        <f>VLOOKUP(A47,Julio!$A$3:$S$280,6,0)</f>
        <v>Marixa Lucia Valdenegro Castro</v>
      </c>
      <c r="G47" s="19">
        <f>VLOOKUP($A47,Julio!$A$3:$S$280,8,0)</f>
        <v>44502</v>
      </c>
      <c r="H47" s="4">
        <v>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2</v>
      </c>
      <c r="P47" s="4">
        <v>0</v>
      </c>
      <c r="Q47" s="4">
        <v>0</v>
      </c>
      <c r="R47" s="18">
        <v>0.5</v>
      </c>
      <c r="S47" s="4">
        <f>70000*R47</f>
        <v>35000</v>
      </c>
      <c r="T47" s="4">
        <f>VLOOKUP(A47,Julio!$A$3:$S$280,19,0)</f>
        <v>0</v>
      </c>
    </row>
    <row r="48" spans="1:20" hidden="1" x14ac:dyDescent="0.25">
      <c r="A48" s="8" t="s">
        <v>845</v>
      </c>
      <c r="B48" s="4" t="e">
        <f>VLOOKUP(A48,Julio!$A$3:$S$280,2,0)</f>
        <v>#N/A</v>
      </c>
      <c r="C48" s="4" t="e">
        <f>VLOOKUP($A48,Julio!$A$3:$S$280,3,0)</f>
        <v>#N/A</v>
      </c>
      <c r="D48" s="4" t="s">
        <v>14</v>
      </c>
      <c r="E48" s="4" t="s">
        <v>15</v>
      </c>
      <c r="F48" s="4" t="s">
        <v>876</v>
      </c>
      <c r="G48" s="19">
        <v>44536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1</v>
      </c>
      <c r="S48" s="12">
        <f>70000*R48</f>
        <v>70000</v>
      </c>
      <c r="T48" s="4" t="e">
        <f>VLOOKUP(A48,Julio!$A$3:$S$280,19,0)</f>
        <v>#N/A</v>
      </c>
    </row>
    <row r="49" spans="1:20" hidden="1" x14ac:dyDescent="0.25">
      <c r="A49" s="8" t="s">
        <v>846</v>
      </c>
      <c r="B49" s="4" t="e">
        <f>VLOOKUP(A49,Julio!$A$3:$S$280,2,0)</f>
        <v>#N/A</v>
      </c>
      <c r="C49" s="4" t="e">
        <f>VLOOKUP($A49,Julio!$A$3:$S$280,3,0)</f>
        <v>#N/A</v>
      </c>
      <c r="D49" s="4" t="s">
        <v>14</v>
      </c>
      <c r="E49" s="4" t="s">
        <v>16</v>
      </c>
      <c r="F49" s="4" t="s">
        <v>877</v>
      </c>
      <c r="G49" s="19">
        <v>44564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1</v>
      </c>
      <c r="S49" s="12">
        <f>70000*R49</f>
        <v>70000</v>
      </c>
      <c r="T49" s="4" t="e">
        <f>VLOOKUP(A49,Julio!$A$3:$S$280,19,0)</f>
        <v>#N/A</v>
      </c>
    </row>
    <row r="50" spans="1:20" hidden="1" x14ac:dyDescent="0.25">
      <c r="A50" s="8" t="s">
        <v>872</v>
      </c>
      <c r="B50" s="4" t="e">
        <f>VLOOKUP(A50,Julio!$A$3:$S$280,2,0)</f>
        <v>#N/A</v>
      </c>
      <c r="C50" s="4" t="e">
        <f>VLOOKUP($A50,Julio!$A$3:$S$280,3,0)</f>
        <v>#N/A</v>
      </c>
      <c r="D50" s="4" t="s">
        <v>14</v>
      </c>
      <c r="E50" s="4" t="s">
        <v>17</v>
      </c>
      <c r="F50" s="4" t="s">
        <v>878</v>
      </c>
      <c r="G50" s="19">
        <v>42457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1</v>
      </c>
      <c r="S50" s="12">
        <f>70000*R50</f>
        <v>70000</v>
      </c>
      <c r="T50" s="4" t="e">
        <f>VLOOKUP(A50,Julio!$A$3:$S$280,19,0)</f>
        <v>#N/A</v>
      </c>
    </row>
    <row r="51" spans="1:20" hidden="1" x14ac:dyDescent="0.25">
      <c r="A51" s="8" t="s">
        <v>847</v>
      </c>
      <c r="B51" s="4" t="e">
        <f>VLOOKUP(A51,Julio!$A$3:$S$280,2,0)</f>
        <v>#N/A</v>
      </c>
      <c r="C51" s="4" t="e">
        <f>VLOOKUP($A51,Julio!$A$3:$S$280,3,0)</f>
        <v>#N/A</v>
      </c>
      <c r="D51" s="4" t="s">
        <v>14</v>
      </c>
      <c r="E51" s="4" t="s">
        <v>16</v>
      </c>
      <c r="F51" s="4" t="s">
        <v>880</v>
      </c>
      <c r="G51" s="19">
        <v>45838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1</v>
      </c>
      <c r="S51" s="12">
        <f>70000*R51</f>
        <v>70000</v>
      </c>
      <c r="T51" s="4" t="e">
        <f>VLOOKUP(A51,Julio!$A$3:$S$280,19,0)</f>
        <v>#N/A</v>
      </c>
    </row>
    <row r="52" spans="1:20" hidden="1" x14ac:dyDescent="0.25">
      <c r="A52" s="8" t="s">
        <v>660</v>
      </c>
      <c r="B52" s="4" t="str">
        <f>VLOOKUP(A52,Julio!$A$3:$S$280,2,0)</f>
        <v>CARLOS CRAMER PRODUCTOS AROMÁTICOS S.A. C.I.</v>
      </c>
      <c r="C52" s="4" t="str">
        <f>VLOOKUP($A52,Julio!$A$3:$S$280,3,0)</f>
        <v>Operaciones</v>
      </c>
      <c r="D52" s="4" t="s">
        <v>19</v>
      </c>
      <c r="E52" s="4" t="s">
        <v>18</v>
      </c>
      <c r="F52" s="4" t="s">
        <v>879</v>
      </c>
      <c r="G52" s="19">
        <f>VLOOKUP($A52,Julio!$A$3:$S$280,8,0)</f>
        <v>44236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1</v>
      </c>
      <c r="S52" s="4">
        <f>70000*R52</f>
        <v>70000</v>
      </c>
      <c r="T52" s="4">
        <f>VLOOKUP(A52,Julio!$A$3:$S$280,19,0)</f>
        <v>70000</v>
      </c>
    </row>
    <row r="53" spans="1:20" hidden="1" x14ac:dyDescent="0.25">
      <c r="A53" s="8" t="s">
        <v>632</v>
      </c>
      <c r="B53" s="4" t="str">
        <f>VLOOKUP(A53,Julio!$A$3:$S$280,2,0)</f>
        <v>CARLOS CRAMER PRODUCTOS AROMÁTICOS S.A. C.I.</v>
      </c>
      <c r="C53" s="4" t="str">
        <f>VLOOKUP($A53,Julio!$A$3:$S$280,3,0)</f>
        <v>Operaciones</v>
      </c>
      <c r="D53" s="4" t="s">
        <v>19</v>
      </c>
      <c r="E53" s="4" t="s">
        <v>20</v>
      </c>
      <c r="F53" s="4" t="str">
        <f>VLOOKUP(A53,Julio!$A$3:$S$280,6,0)</f>
        <v>Carlos Isaac Torres Gana</v>
      </c>
      <c r="G53" s="19">
        <f>VLOOKUP($A53,Julio!$A$3:$S$280,8,0)</f>
        <v>44578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0</v>
      </c>
      <c r="Q53" s="4">
        <v>0</v>
      </c>
      <c r="R53" s="4">
        <v>1</v>
      </c>
      <c r="S53" s="4">
        <f>70000*R53</f>
        <v>70000</v>
      </c>
      <c r="T53" s="4">
        <f>VLOOKUP(A53,Julio!$A$3:$S$280,19,0)</f>
        <v>70000</v>
      </c>
    </row>
    <row r="54" spans="1:20" hidden="1" x14ac:dyDescent="0.25">
      <c r="A54" s="8" t="s">
        <v>687</v>
      </c>
      <c r="B54" s="4" t="str">
        <f>VLOOKUP(A54,Julio!$A$3:$S$280,2,0)</f>
        <v>SABORES Y FRAGANCIAS.CL COMERCIAL LTDA.</v>
      </c>
      <c r="C54" s="4" t="str">
        <f>VLOOKUP($A54,Julio!$A$3:$S$280,3,0)</f>
        <v>Laboratorio</v>
      </c>
      <c r="D54" s="4" t="s">
        <v>22</v>
      </c>
      <c r="E54" s="4" t="s">
        <v>21</v>
      </c>
      <c r="F54" s="4" t="str">
        <f>VLOOKUP(A54,Julio!$A$3:$S$280,6,0)</f>
        <v>Renato Jose Flores Hernandez</v>
      </c>
      <c r="G54" s="19">
        <f>VLOOKUP($A54,Julio!$A$3:$S$280,8,0)</f>
        <v>43647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1</v>
      </c>
      <c r="S54" s="4">
        <f>70000*R54</f>
        <v>70000</v>
      </c>
      <c r="T54" s="4">
        <f>VLOOKUP(A54,Julio!$A$3:$S$280,19,0)</f>
        <v>70000</v>
      </c>
    </row>
    <row r="55" spans="1:20" hidden="1" x14ac:dyDescent="0.25">
      <c r="A55" s="8" t="s">
        <v>564</v>
      </c>
      <c r="B55" s="4" t="str">
        <f>VLOOKUP(A55,Julio!$A$3:$S$280,2,0)</f>
        <v>CARLOS CRAMER PRODUCTOS AROMÁTICOS S.A. C.I.</v>
      </c>
      <c r="C55" s="4" t="str">
        <f>VLOOKUP($A55,Julio!$A$3:$S$280,3,0)</f>
        <v>Laboratorio</v>
      </c>
      <c r="D55" s="4" t="s">
        <v>22</v>
      </c>
      <c r="E55" s="4" t="s">
        <v>25</v>
      </c>
      <c r="F55" s="4" t="str">
        <f>VLOOKUP(A55,Julio!$A$3:$S$280,6,0)</f>
        <v>Bastian Antonio Santander Cruces</v>
      </c>
      <c r="G55" s="19">
        <f>VLOOKUP($A55,Julio!$A$3:$S$280,8,0)</f>
        <v>45229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1</v>
      </c>
      <c r="S55" s="4">
        <f>70000*R55</f>
        <v>70000</v>
      </c>
      <c r="T55" s="4">
        <f>VLOOKUP(A55,Julio!$A$3:$S$280,19,0)</f>
        <v>70000</v>
      </c>
    </row>
    <row r="56" spans="1:20" hidden="1" x14ac:dyDescent="0.25">
      <c r="A56" s="8" t="s">
        <v>566</v>
      </c>
      <c r="B56" s="4" t="str">
        <f>VLOOKUP(A56,Julio!$A$3:$S$280,2,0)</f>
        <v>CARLOS CRAMER PRODUCTOS AROMÁTICOS S.A. C.I.</v>
      </c>
      <c r="C56" s="4" t="str">
        <f>VLOOKUP($A56,Julio!$A$3:$S$280,3,0)</f>
        <v>Laboratorio</v>
      </c>
      <c r="D56" s="4" t="s">
        <v>22</v>
      </c>
      <c r="E56" s="4" t="s">
        <v>26</v>
      </c>
      <c r="F56" s="4" t="str">
        <f>VLOOKUP(A56,Julio!$A$3:$S$280,6,0)</f>
        <v>Sebastián Andrés Miranda Rojas</v>
      </c>
      <c r="G56" s="19">
        <f>VLOOKUP($A56,Julio!$A$3:$S$280,8,0)</f>
        <v>45201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2</v>
      </c>
      <c r="O56" s="4">
        <v>2</v>
      </c>
      <c r="P56" s="4">
        <v>0</v>
      </c>
      <c r="Q56" s="4">
        <v>0</v>
      </c>
      <c r="R56" s="18">
        <v>1</v>
      </c>
      <c r="S56" s="4">
        <f>70000*R56</f>
        <v>70000</v>
      </c>
      <c r="T56" s="4">
        <f>VLOOKUP(A56,Julio!$A$3:$S$280,19,0)</f>
        <v>70000</v>
      </c>
    </row>
    <row r="57" spans="1:20" hidden="1" x14ac:dyDescent="0.25">
      <c r="A57" s="8" t="s">
        <v>457</v>
      </c>
      <c r="B57" s="4" t="str">
        <f>VLOOKUP(A57,Julio!$A$3:$S$280,2,0)</f>
        <v>CARLOS CRAMER PRODUCTOS AROMÁTICOS S.A. C.I.</v>
      </c>
      <c r="C57" s="4" t="str">
        <f>VLOOKUP($A57,Julio!$A$3:$S$280,3,0)</f>
        <v>Laboratorio</v>
      </c>
      <c r="D57" s="4" t="s">
        <v>22</v>
      </c>
      <c r="E57" s="4" t="s">
        <v>27</v>
      </c>
      <c r="F57" s="4" t="str">
        <f>VLOOKUP(A57,Julio!$A$3:$S$280,6,0)</f>
        <v>Italo Rafael Cuenca Rimasca</v>
      </c>
      <c r="G57" s="19">
        <f>VLOOKUP($A57,Julio!$A$3:$S$280,8,0)</f>
        <v>45691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1</v>
      </c>
      <c r="S57" s="4">
        <f>70000*R57</f>
        <v>70000</v>
      </c>
      <c r="T57" s="4">
        <f>VLOOKUP(A57,Julio!$A$3:$S$280,19,0)</f>
        <v>70000</v>
      </c>
    </row>
    <row r="58" spans="1:20" hidden="1" x14ac:dyDescent="0.25">
      <c r="A58" s="8" t="s">
        <v>452</v>
      </c>
      <c r="B58" s="4" t="str">
        <f>VLOOKUP(A58,Julio!$A$3:$S$280,2,0)</f>
        <v>CARLOS CRAMER PRODUCTOS AROMÁTICOS S.A. C.I.</v>
      </c>
      <c r="C58" s="4" t="str">
        <f>VLOOKUP($A58,Julio!$A$3:$S$280,3,0)</f>
        <v>Laboratorio</v>
      </c>
      <c r="D58" s="4" t="s">
        <v>22</v>
      </c>
      <c r="E58" s="4" t="s">
        <v>28</v>
      </c>
      <c r="F58" s="4" t="str">
        <f>VLOOKUP(A58,Julio!$A$3:$S$280,6,0)</f>
        <v>Jose Mauricio Romero Romero</v>
      </c>
      <c r="G58" s="19">
        <f>VLOOKUP($A58,Julio!$A$3:$S$280,8,0)</f>
        <v>45705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1</v>
      </c>
      <c r="O58" s="4">
        <v>1</v>
      </c>
      <c r="P58" s="4">
        <v>0</v>
      </c>
      <c r="Q58" s="4">
        <v>1</v>
      </c>
      <c r="R58" s="18">
        <v>1</v>
      </c>
      <c r="S58" s="4">
        <f>70000*R58</f>
        <v>70000</v>
      </c>
      <c r="T58" s="4">
        <f>VLOOKUP(A58,Julio!$A$3:$S$280,19,0)</f>
        <v>70000</v>
      </c>
    </row>
    <row r="59" spans="1:20" hidden="1" x14ac:dyDescent="0.25">
      <c r="A59" s="8" t="s">
        <v>402</v>
      </c>
      <c r="B59" s="4" t="str">
        <f>VLOOKUP(A59,Julio!$A$3:$S$280,2,0)</f>
        <v>CARLOS CRAMER PRODUCTOS AROMÁTICOS S.A. C.I.</v>
      </c>
      <c r="C59" s="4" t="str">
        <f>VLOOKUP($A59,Julio!$A$3:$S$280,3,0)</f>
        <v>Laboratorio</v>
      </c>
      <c r="D59" s="4" t="s">
        <v>22</v>
      </c>
      <c r="E59" s="4" t="s">
        <v>29</v>
      </c>
      <c r="F59" s="4" t="str">
        <f>VLOOKUP(A59,Julio!$A$3:$S$280,6,0)</f>
        <v>Verónica Alejandra Sassi Arévalo</v>
      </c>
      <c r="G59" s="19">
        <f>VLOOKUP($A59,Julio!$A$3:$S$280,8,0)</f>
        <v>45810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1</v>
      </c>
      <c r="S59" s="4">
        <f>70000*R59</f>
        <v>70000</v>
      </c>
      <c r="T59" s="4">
        <f>VLOOKUP(A59,Julio!$A$3:$S$280,19,0)</f>
        <v>70000</v>
      </c>
    </row>
    <row r="60" spans="1:20" hidden="1" x14ac:dyDescent="0.25">
      <c r="A60" s="8" t="s">
        <v>848</v>
      </c>
      <c r="B60" s="4" t="str">
        <f>VLOOKUP(A60,Julio!$A$3:$S$280,2,0)</f>
        <v>CARLOS CRAMER PRODUCTOS AROMÁTICOS S.A. C.I.</v>
      </c>
      <c r="C60" s="4" t="str">
        <f>VLOOKUP($A60,Julio!$A$3:$S$280,3,0)</f>
        <v>Laboratorio</v>
      </c>
      <c r="D60" s="4" t="s">
        <v>22</v>
      </c>
      <c r="E60" s="4" t="s">
        <v>31</v>
      </c>
      <c r="F60" s="4" t="str">
        <f>VLOOKUP(A60,Julio!$A$3:$S$280,6,0)</f>
        <v>Angela Beatriz Araya Méndez</v>
      </c>
      <c r="G60" s="19">
        <f>VLOOKUP($A60,Julio!$A$3:$S$280,8,0)</f>
        <v>45782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1</v>
      </c>
      <c r="S60" s="4">
        <f>70000*R60</f>
        <v>70000</v>
      </c>
      <c r="T60" s="4">
        <f>VLOOKUP(A60,Julio!$A$3:$S$280,19,0)</f>
        <v>70000</v>
      </c>
    </row>
    <row r="61" spans="1:20" hidden="1" x14ac:dyDescent="0.25">
      <c r="A61" s="8" t="s">
        <v>775</v>
      </c>
      <c r="B61" s="4" t="str">
        <f>VLOOKUP(A61,Julio!$A$3:$S$280,2,0)</f>
        <v>CARLOS CRAMER PRODUCTOS AROMÁTICOS S.A. C.I.</v>
      </c>
      <c r="C61" s="4" t="str">
        <f>VLOOKUP($A61,Julio!$A$3:$S$280,3,0)</f>
        <v>Operaciones</v>
      </c>
      <c r="D61" s="4" t="s">
        <v>33</v>
      </c>
      <c r="E61" s="4" t="s">
        <v>32</v>
      </c>
      <c r="F61" s="4" t="str">
        <f>VLOOKUP(A61,Julio!$A$3:$S$280,6,0)</f>
        <v>Diego Camilo Morales Orellana</v>
      </c>
      <c r="G61" s="19">
        <f>VLOOKUP($A61,Julio!$A$3:$S$280,8,0)</f>
        <v>42220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2</v>
      </c>
      <c r="P61" s="4">
        <v>0</v>
      </c>
      <c r="Q61" s="4">
        <v>0</v>
      </c>
      <c r="R61" s="4">
        <v>1</v>
      </c>
      <c r="S61" s="4">
        <f>70000*R61</f>
        <v>70000</v>
      </c>
      <c r="T61" s="4">
        <f>VLOOKUP(A61,Julio!$A$3:$S$280,19,0)</f>
        <v>70000</v>
      </c>
    </row>
    <row r="62" spans="1:20" hidden="1" x14ac:dyDescent="0.25">
      <c r="A62" s="8" t="s">
        <v>805</v>
      </c>
      <c r="B62" s="4" t="str">
        <f>VLOOKUP(A62,Julio!$A$3:$S$280,2,0)</f>
        <v>CARLOS CRAMER PRODUCTOS AROMÁTICOS S.A. C.I.</v>
      </c>
      <c r="C62" s="4" t="str">
        <f>VLOOKUP($A62,Julio!$A$3:$S$280,3,0)</f>
        <v>Operaciones</v>
      </c>
      <c r="D62" s="4" t="s">
        <v>35</v>
      </c>
      <c r="E62" s="4" t="s">
        <v>34</v>
      </c>
      <c r="F62" s="4" t="str">
        <f>VLOOKUP(A62,Julio!$A$3:$S$280,6,0)</f>
        <v>Claudio Azua Mardones</v>
      </c>
      <c r="G62" s="19">
        <f>VLOOKUP($A62,Julio!$A$3:$S$280,8,0)</f>
        <v>40538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1</v>
      </c>
      <c r="S62" s="4">
        <f>70000*R62</f>
        <v>70000</v>
      </c>
      <c r="T62" s="4">
        <f>VLOOKUP(A62,Julio!$A$3:$S$280,19,0)</f>
        <v>70000</v>
      </c>
    </row>
    <row r="63" spans="1:20" hidden="1" x14ac:dyDescent="0.25">
      <c r="A63" s="8" t="s">
        <v>849</v>
      </c>
      <c r="B63" s="4" t="str">
        <f>VLOOKUP(A63,Julio!$A$3:$S$280,2,0)</f>
        <v>SERVICIOS DE PRODUCCIÓN Y LOGÍSTICA CCPA LTDA.</v>
      </c>
      <c r="C63" s="4" t="str">
        <f>VLOOKUP($A63,Julio!$A$3:$S$280,3,0)</f>
        <v>Operaciones</v>
      </c>
      <c r="D63" s="4" t="s">
        <v>38</v>
      </c>
      <c r="E63" s="4" t="s">
        <v>37</v>
      </c>
      <c r="F63" s="4" t="str">
        <f>VLOOKUP(A63,Julio!$A$3:$S$280,6,0)</f>
        <v>Matías Nicolás Castro Rojas</v>
      </c>
      <c r="G63" s="19">
        <f>VLOOKUP($A63,Julio!$A$3:$S$280,8,0)</f>
        <v>44879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1</v>
      </c>
      <c r="S63" s="4">
        <f>70000*R63</f>
        <v>70000</v>
      </c>
      <c r="T63" s="4">
        <f>VLOOKUP(A63,Julio!$A$3:$S$280,19,0)</f>
        <v>70000</v>
      </c>
    </row>
    <row r="64" spans="1:20" hidden="1" x14ac:dyDescent="0.25">
      <c r="A64" s="8" t="s">
        <v>697</v>
      </c>
      <c r="B64" s="4" t="str">
        <f>VLOOKUP(A64,Julio!$A$3:$S$280,2,0)</f>
        <v>SERVICIOS DE PRODUCCIÓN Y LOGÍSTICA CCPA LTDA.</v>
      </c>
      <c r="C64" s="4" t="str">
        <f>VLOOKUP($A64,Julio!$A$3:$S$280,3,0)</f>
        <v>Operaciones</v>
      </c>
      <c r="D64" s="4" t="s">
        <v>39</v>
      </c>
      <c r="E64" s="4" t="s">
        <v>20</v>
      </c>
      <c r="F64" s="4" t="str">
        <f>VLOOKUP(A64,Julio!$A$3:$S$280,6,0)</f>
        <v>Carlos Rodrigo Riquelme Jara</v>
      </c>
      <c r="G64" s="19">
        <f>VLOOKUP($A64,Julio!$A$3:$S$280,8,0)</f>
        <v>43367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1</v>
      </c>
      <c r="S64" s="4">
        <f>70000*R64</f>
        <v>70000</v>
      </c>
      <c r="T64" s="4">
        <f>VLOOKUP(A64,Julio!$A$3:$S$280,19,0)</f>
        <v>70000</v>
      </c>
    </row>
    <row r="65" spans="1:20" hidden="1" x14ac:dyDescent="0.25">
      <c r="A65" s="8" t="s">
        <v>734</v>
      </c>
      <c r="B65" s="4" t="str">
        <f>VLOOKUP(A65,Julio!$A$3:$S$280,2,0)</f>
        <v>SERVICIOS DE PRODUCCIÓN Y LOGÍSTICA CCPA LTDA.</v>
      </c>
      <c r="C65" s="4" t="str">
        <f>VLOOKUP($A65,Julio!$A$3:$S$280,3,0)</f>
        <v>Operaciones</v>
      </c>
      <c r="D65" s="4" t="s">
        <v>39</v>
      </c>
      <c r="E65" s="4" t="s">
        <v>40</v>
      </c>
      <c r="F65" s="4" t="str">
        <f>VLOOKUP(A65,Julio!$A$3:$S$280,6,0)</f>
        <v>Eduardo Andres Utreras Sanchez</v>
      </c>
      <c r="G65" s="19">
        <f>VLOOKUP($A65,Julio!$A$3:$S$280,8,0)</f>
        <v>42870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1</v>
      </c>
      <c r="O65" s="4">
        <v>1</v>
      </c>
      <c r="P65" s="4">
        <v>0</v>
      </c>
      <c r="Q65" s="4">
        <v>0</v>
      </c>
      <c r="R65" s="18">
        <v>1</v>
      </c>
      <c r="S65" s="4">
        <f>70000*R65</f>
        <v>70000</v>
      </c>
      <c r="T65" s="4">
        <f>VLOOKUP(A65,Julio!$A$3:$S$280,19,0)</f>
        <v>70000</v>
      </c>
    </row>
    <row r="66" spans="1:20" hidden="1" x14ac:dyDescent="0.25">
      <c r="A66" s="8" t="s">
        <v>828</v>
      </c>
      <c r="B66" s="4" t="str">
        <f>VLOOKUP(A66,Julio!$A$3:$S$280,2,0)</f>
        <v>SERVICIOS DE PRODUCCIÓN Y LOGÍSTICA CCPA LTDA.</v>
      </c>
      <c r="C66" s="4" t="str">
        <f>VLOOKUP($A66,Julio!$A$3:$S$280,3,0)</f>
        <v>Operaciones</v>
      </c>
      <c r="D66" s="4" t="s">
        <v>39</v>
      </c>
      <c r="E66" s="4" t="s">
        <v>41</v>
      </c>
      <c r="F66" s="4" t="str">
        <f>VLOOKUP(A66,Julio!$A$3:$S$280,6,0)</f>
        <v>Flaminio Del Carmen Agurto Urrutia</v>
      </c>
      <c r="G66" s="19">
        <f>VLOOKUP($A66,Julio!$A$3:$S$280,8,0)</f>
        <v>34290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1</v>
      </c>
      <c r="S66" s="4">
        <f>70000*R66</f>
        <v>70000</v>
      </c>
      <c r="T66" s="4">
        <f>VLOOKUP(A66,Julio!$A$3:$S$280,19,0)</f>
        <v>70000</v>
      </c>
    </row>
    <row r="67" spans="1:20" hidden="1" x14ac:dyDescent="0.25">
      <c r="A67" s="8" t="s">
        <v>750</v>
      </c>
      <c r="B67" s="4" t="str">
        <f>VLOOKUP(A67,Julio!$A$3:$S$280,2,0)</f>
        <v>SERVICIOS DE PRODUCCIÓN Y LOGÍSTICA CCPA LTDA.</v>
      </c>
      <c r="C67" s="4" t="str">
        <f>VLOOKUP($A67,Julio!$A$3:$S$280,3,0)</f>
        <v>Operaciones</v>
      </c>
      <c r="D67" s="4" t="s">
        <v>38</v>
      </c>
      <c r="E67" s="4" t="s">
        <v>42</v>
      </c>
      <c r="F67" s="4" t="str">
        <f>VLOOKUP(A67,Julio!$A$3:$S$280,6,0)</f>
        <v>Erik Enrique Moreno Corral</v>
      </c>
      <c r="G67" s="19">
        <f>VLOOKUP($A67,Julio!$A$3:$S$280,8,0)</f>
        <v>42676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1</v>
      </c>
      <c r="S67" s="4">
        <f>70000*R67</f>
        <v>70000</v>
      </c>
      <c r="T67" s="4">
        <f>VLOOKUP(A67,Julio!$A$3:$S$280,19,0)</f>
        <v>70000</v>
      </c>
    </row>
    <row r="68" spans="1:20" hidden="1" x14ac:dyDescent="0.25">
      <c r="A68" s="8" t="s">
        <v>756</v>
      </c>
      <c r="B68" s="4" t="str">
        <f>VLOOKUP(A68,Julio!$A$3:$S$280,2,0)</f>
        <v>SERVICIOS DE PRODUCCIÓN Y LOGÍSTICA CCPA LTDA.</v>
      </c>
      <c r="C68" s="4" t="str">
        <f>VLOOKUP($A68,Julio!$A$3:$S$280,3,0)</f>
        <v>Operaciones</v>
      </c>
      <c r="D68" s="4" t="s">
        <v>38</v>
      </c>
      <c r="E68" s="4" t="s">
        <v>43</v>
      </c>
      <c r="F68" s="4" t="str">
        <f>VLOOKUP(A68,Julio!$A$3:$S$280,6,0)</f>
        <v>Ruben Antonio Diaz .</v>
      </c>
      <c r="G68" s="19">
        <f>VLOOKUP($A68,Julio!$A$3:$S$280,8,0)</f>
        <v>42618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1</v>
      </c>
      <c r="S68" s="4">
        <f>70000*R68</f>
        <v>70000</v>
      </c>
      <c r="T68" s="4">
        <f>VLOOKUP(A68,Julio!$A$3:$S$280,19,0)</f>
        <v>70000</v>
      </c>
    </row>
    <row r="69" spans="1:20" hidden="1" x14ac:dyDescent="0.25">
      <c r="A69" s="8" t="s">
        <v>594</v>
      </c>
      <c r="B69" s="4" t="str">
        <f>VLOOKUP(A69,Julio!$A$3:$S$280,2,0)</f>
        <v>CARLOS CRAMER PRODUCTOS AROMÁTICOS S.A. C.I.</v>
      </c>
      <c r="C69" s="4" t="str">
        <f>VLOOKUP($A69,Julio!$A$3:$S$280,3,0)</f>
        <v>Operaciones</v>
      </c>
      <c r="D69" s="4" t="s">
        <v>45</v>
      </c>
      <c r="E69" s="4" t="s">
        <v>44</v>
      </c>
      <c r="F69" s="4" t="str">
        <f>VLOOKUP(A69,Julio!$A$3:$S$280,6,0)</f>
        <v>Felipe Francisco Vargas Carmona</v>
      </c>
      <c r="G69" s="19">
        <f>VLOOKUP($A69,Julio!$A$3:$S$280,8,0)</f>
        <v>44929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4">
        <v>0</v>
      </c>
      <c r="Q69" s="4">
        <v>0</v>
      </c>
      <c r="R69" s="18">
        <v>1</v>
      </c>
      <c r="S69" s="4">
        <f>70000*R69</f>
        <v>70000</v>
      </c>
      <c r="T69" s="4">
        <f>VLOOKUP(A69,Julio!$A$3:$S$280,19,0)</f>
        <v>70000</v>
      </c>
    </row>
    <row r="70" spans="1:20" hidden="1" x14ac:dyDescent="0.25">
      <c r="A70" s="8" t="s">
        <v>720</v>
      </c>
      <c r="B70" s="4" t="str">
        <f>VLOOKUP(A70,Julio!$A$3:$S$280,2,0)</f>
        <v>SERVICIOS DE PRODUCCIÓN Y LOGÍSTICA CCPA LTDA.</v>
      </c>
      <c r="C70" s="4" t="str">
        <f>VLOOKUP($A70,Julio!$A$3:$S$280,3,0)</f>
        <v>Operaciones</v>
      </c>
      <c r="D70" s="4" t="s">
        <v>39</v>
      </c>
      <c r="E70" s="4" t="s">
        <v>46</v>
      </c>
      <c r="F70" s="4" t="str">
        <f>VLOOKUP(A70,Julio!$A$3:$S$280,6,0)</f>
        <v>Bernardo Esteban Oviedo Castillo</v>
      </c>
      <c r="G70" s="19">
        <f>VLOOKUP($A70,Julio!$A$3:$S$280,8,0)</f>
        <v>43157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1</v>
      </c>
      <c r="R70" s="4">
        <v>1</v>
      </c>
      <c r="S70" s="4">
        <f>70000*R70</f>
        <v>70000</v>
      </c>
      <c r="T70" s="4">
        <f>VLOOKUP(A70,Julio!$A$3:$S$280,19,0)</f>
        <v>70000</v>
      </c>
    </row>
    <row r="71" spans="1:20" hidden="1" x14ac:dyDescent="0.25">
      <c r="A71" s="8" t="s">
        <v>752</v>
      </c>
      <c r="B71" s="4" t="str">
        <f>VLOOKUP(A71,Julio!$A$3:$S$280,2,0)</f>
        <v>CARLOS CRAMER PRODUCTOS AROMÁTICOS S.A. C.I.</v>
      </c>
      <c r="C71" s="4" t="str">
        <f>VLOOKUP($A71,Julio!$A$3:$S$280,3,0)</f>
        <v>Operaciones</v>
      </c>
      <c r="D71" s="4" t="s">
        <v>45</v>
      </c>
      <c r="E71" s="4" t="s">
        <v>47</v>
      </c>
      <c r="F71" s="4" t="str">
        <f>VLOOKUP(A71,Julio!$A$3:$S$280,6,0)</f>
        <v>Edgar Habraham Rupallan Guaringa</v>
      </c>
      <c r="G71" s="19">
        <f>VLOOKUP($A71,Julio!$A$3:$S$280,8,0)</f>
        <v>42641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1</v>
      </c>
      <c r="S71" s="4">
        <f>70000*R71</f>
        <v>70000</v>
      </c>
      <c r="T71" s="4">
        <f>VLOOKUP(A71,Julio!$A$3:$S$280,19,0)</f>
        <v>70000</v>
      </c>
    </row>
    <row r="72" spans="1:20" hidden="1" x14ac:dyDescent="0.25">
      <c r="A72" s="8" t="s">
        <v>797</v>
      </c>
      <c r="B72" s="4" t="str">
        <f>VLOOKUP(A72,Julio!$A$3:$S$280,2,0)</f>
        <v>CARLOS CRAMER PRODUCTOS AROMÁTICOS S.A. C.I.</v>
      </c>
      <c r="C72" s="4" t="str">
        <f>VLOOKUP($A72,Julio!$A$3:$S$280,3,0)</f>
        <v>Operaciones</v>
      </c>
      <c r="D72" s="4" t="s">
        <v>49</v>
      </c>
      <c r="E72" s="4" t="s">
        <v>48</v>
      </c>
      <c r="F72" s="4" t="str">
        <f>VLOOKUP(A72,Julio!$A$3:$S$280,6,0)</f>
        <v>Hector Daniel Donaire Cartagena</v>
      </c>
      <c r="G72" s="19">
        <f>VLOOKUP($A72,Julio!$A$3:$S$280,8,0)</f>
        <v>41053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0</v>
      </c>
      <c r="P72" s="4">
        <v>0</v>
      </c>
      <c r="Q72" s="4">
        <v>0</v>
      </c>
      <c r="R72" s="18">
        <v>1</v>
      </c>
      <c r="S72" s="4">
        <f>70000*R72</f>
        <v>70000</v>
      </c>
      <c r="T72" s="4">
        <f>VLOOKUP(A72,Julio!$A$3:$S$280,19,0)</f>
        <v>70000</v>
      </c>
    </row>
    <row r="73" spans="1:20" hidden="1" x14ac:dyDescent="0.25">
      <c r="A73" s="8" t="s">
        <v>648</v>
      </c>
      <c r="B73" s="4" t="str">
        <f>VLOOKUP(A73,Julio!$A$3:$S$280,2,0)</f>
        <v>CARLOS CRAMER PRODUCTOS AROMÁTICOS S.A. C.I.</v>
      </c>
      <c r="C73" s="4" t="str">
        <f>VLOOKUP($A73,Julio!$A$3:$S$280,3,0)</f>
        <v>Operaciones</v>
      </c>
      <c r="D73" s="4" t="s">
        <v>45</v>
      </c>
      <c r="E73" s="4" t="s">
        <v>50</v>
      </c>
      <c r="F73" s="4" t="str">
        <f>VLOOKUP(A73,Julio!$A$3:$S$280,6,0)</f>
        <v>Germain Alexander Montes Medina</v>
      </c>
      <c r="G73" s="19">
        <f>VLOOKUP($A73,Julio!$A$3:$S$280,8,0)</f>
        <v>44418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1</v>
      </c>
      <c r="S73" s="4">
        <f>70000*R73</f>
        <v>70000</v>
      </c>
      <c r="T73" s="4">
        <f>VLOOKUP(A73,Julio!$A$3:$S$280,19,0)</f>
        <v>70000</v>
      </c>
    </row>
    <row r="74" spans="1:20" hidden="1" x14ac:dyDescent="0.25">
      <c r="A74" s="8" t="s">
        <v>793</v>
      </c>
      <c r="B74" s="4" t="str">
        <f>VLOOKUP(A74,Julio!$A$3:$S$280,2,0)</f>
        <v>CARLOS CRAMER PRODUCTOS AROMÁTICOS S.A. C.I.</v>
      </c>
      <c r="C74" s="4" t="str">
        <f>VLOOKUP($A74,Julio!$A$3:$S$280,3,0)</f>
        <v>Operaciones</v>
      </c>
      <c r="D74" s="4" t="s">
        <v>52</v>
      </c>
      <c r="E74" s="4" t="s">
        <v>51</v>
      </c>
      <c r="F74" s="4" t="str">
        <f>VLOOKUP(A74,Julio!$A$3:$S$280,6,0)</f>
        <v>Enrique Jean Pierre Millapan Jelves</v>
      </c>
      <c r="G74" s="19">
        <f>VLOOKUP($A74,Julio!$A$3:$S$280,8,0)</f>
        <v>41183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1</v>
      </c>
      <c r="S74" s="4">
        <f>70000*R74</f>
        <v>70000</v>
      </c>
      <c r="T74" s="4">
        <f>VLOOKUP(A74,Julio!$A$3:$S$280,19,0)</f>
        <v>70000</v>
      </c>
    </row>
    <row r="75" spans="1:20" hidden="1" x14ac:dyDescent="0.25">
      <c r="A75" s="8" t="s">
        <v>728</v>
      </c>
      <c r="B75" s="4" t="str">
        <f>VLOOKUP(A75,Julio!$A$3:$S$280,2,0)</f>
        <v>CARLOS CRAMER PRODUCTOS AROMÁTICOS S.A. C.I.</v>
      </c>
      <c r="C75" s="4" t="str">
        <f>VLOOKUP($A75,Julio!$A$3:$S$280,3,0)</f>
        <v>Operaciones</v>
      </c>
      <c r="D75" s="4" t="s">
        <v>45</v>
      </c>
      <c r="E75" s="4" t="s">
        <v>53</v>
      </c>
      <c r="F75" s="4" t="str">
        <f>VLOOKUP(A75,Julio!$A$3:$S$280,6,0)</f>
        <v>Miguel Angel Carrasco Caniulao</v>
      </c>
      <c r="G75" s="19">
        <f>VLOOKUP($A75,Julio!$A$3:$S$280,8,0)</f>
        <v>42989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1</v>
      </c>
      <c r="S75" s="4">
        <f>70000*R75</f>
        <v>70000</v>
      </c>
      <c r="T75" s="4">
        <f>VLOOKUP(A75,Julio!$A$3:$S$280,19,0)</f>
        <v>70000</v>
      </c>
    </row>
    <row r="76" spans="1:20" hidden="1" x14ac:dyDescent="0.25">
      <c r="A76" s="8" t="s">
        <v>799</v>
      </c>
      <c r="B76" s="4" t="str">
        <f>VLOOKUP(A76,Julio!$A$3:$S$280,2,0)</f>
        <v>CARLOS CRAMER PRODUCTOS AROMÁTICOS S.A. C.I.</v>
      </c>
      <c r="C76" s="4" t="str">
        <f>VLOOKUP($A76,Julio!$A$3:$S$280,3,0)</f>
        <v>Operaciones</v>
      </c>
      <c r="D76" s="4" t="s">
        <v>45</v>
      </c>
      <c r="E76" s="4" t="s">
        <v>44</v>
      </c>
      <c r="F76" s="4" t="str">
        <f>VLOOKUP(A76,Julio!$A$3:$S$280,6,0)</f>
        <v>Felipe Esteban Carrasco Esparza</v>
      </c>
      <c r="G76" s="19">
        <f>VLOOKUP($A76,Julio!$A$3:$S$280,8,0)</f>
        <v>41038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1</v>
      </c>
      <c r="S76" s="4">
        <f>70000*R76</f>
        <v>70000</v>
      </c>
      <c r="T76" s="4">
        <f>VLOOKUP(A76,Julio!$A$3:$S$280,19,0)</f>
        <v>70000</v>
      </c>
    </row>
    <row r="77" spans="1:20" hidden="1" x14ac:dyDescent="0.25">
      <c r="A77" s="8" t="s">
        <v>782</v>
      </c>
      <c r="B77" s="4" t="str">
        <f>VLOOKUP(A77,Julio!$A$3:$S$280,2,0)</f>
        <v>CARLOS CRAMER PRODUCTOS AROMÁTICOS S.A. C.I.</v>
      </c>
      <c r="C77" s="4" t="str">
        <f>VLOOKUP($A77,Julio!$A$3:$S$280,3,0)</f>
        <v>Operaciones</v>
      </c>
      <c r="D77" s="4" t="s">
        <v>45</v>
      </c>
      <c r="E77" s="4" t="s">
        <v>54</v>
      </c>
      <c r="F77" s="4" t="str">
        <f>VLOOKUP(A77,Julio!$A$3:$S$280,6,0)</f>
        <v>Mario Patricio Caceres Mora</v>
      </c>
      <c r="G77" s="19">
        <f>VLOOKUP($A77,Julio!$A$3:$S$280,8,0)</f>
        <v>41851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1</v>
      </c>
      <c r="S77" s="4">
        <f>70000*R77</f>
        <v>70000</v>
      </c>
      <c r="T77" s="4">
        <f>VLOOKUP(A77,Julio!$A$3:$S$280,19,0)</f>
        <v>70000</v>
      </c>
    </row>
    <row r="78" spans="1:20" hidden="1" x14ac:dyDescent="0.25">
      <c r="A78" s="8" t="s">
        <v>625</v>
      </c>
      <c r="B78" s="4" t="str">
        <f>VLOOKUP(A78,Julio!$A$3:$S$280,2,0)</f>
        <v>CARLOS CRAMER PRODUCTOS AROMÁTICOS S.A. C.I.</v>
      </c>
      <c r="C78" s="4" t="str">
        <f>VLOOKUP($A78,Julio!$A$3:$S$280,3,0)</f>
        <v>Operaciones</v>
      </c>
      <c r="D78" s="4" t="s">
        <v>45</v>
      </c>
      <c r="E78" s="4" t="s">
        <v>56</v>
      </c>
      <c r="F78" s="4" t="str">
        <f>VLOOKUP(A78,Julio!$A$3:$S$280,6,0)</f>
        <v>Rodrigo David Arenas Guerra</v>
      </c>
      <c r="G78" s="19">
        <f>VLOOKUP($A78,Julio!$A$3:$S$280,8,0)</f>
        <v>44613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</v>
      </c>
      <c r="P78" s="4">
        <v>0</v>
      </c>
      <c r="Q78" s="4">
        <v>0</v>
      </c>
      <c r="R78" s="4">
        <v>1</v>
      </c>
      <c r="S78" s="4">
        <f>70000*R78</f>
        <v>70000</v>
      </c>
      <c r="T78" s="4">
        <f>VLOOKUP(A78,Julio!$A$3:$S$280,19,0)</f>
        <v>70000</v>
      </c>
    </row>
    <row r="79" spans="1:20" hidden="1" x14ac:dyDescent="0.25">
      <c r="A79" s="8" t="s">
        <v>850</v>
      </c>
      <c r="B79" s="4" t="str">
        <f>VLOOKUP(A79,Julio!$A$3:$S$280,2,0)</f>
        <v>CARLOS CRAMER PRODUCTOS AROMÁTICOS S.A. C.I.</v>
      </c>
      <c r="C79" s="4" t="str">
        <f>VLOOKUP($A79,Julio!$A$3:$S$280,3,0)</f>
        <v>Operaciones</v>
      </c>
      <c r="D79" s="4" t="s">
        <v>45</v>
      </c>
      <c r="E79" s="4" t="s">
        <v>58</v>
      </c>
      <c r="F79" s="4" t="str">
        <f>VLOOKUP(A79,Julio!$A$3:$S$280,6,0)</f>
        <v>Jacob Esteban Paredes Soto</v>
      </c>
      <c r="G79" s="19">
        <f>VLOOKUP($A79,Julio!$A$3:$S$280,8,0)</f>
        <v>44536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1</v>
      </c>
      <c r="S79" s="4">
        <f>70000*R79</f>
        <v>70000</v>
      </c>
      <c r="T79" s="4">
        <f>VLOOKUP(A79,Julio!$A$3:$S$280,19,0)</f>
        <v>70000</v>
      </c>
    </row>
    <row r="80" spans="1:20" hidden="1" x14ac:dyDescent="0.25">
      <c r="A80" s="8" t="s">
        <v>710</v>
      </c>
      <c r="B80" s="4" t="str">
        <f>VLOOKUP(A80,Julio!$A$3:$S$280,2,0)</f>
        <v>CARLOS CRAMER PRODUCTOS AROMÁTICOS S.A. C.I.</v>
      </c>
      <c r="C80" s="4" t="str">
        <f>VLOOKUP($A80,Julio!$A$3:$S$280,3,0)</f>
        <v>Operaciones</v>
      </c>
      <c r="D80" s="4" t="s">
        <v>45</v>
      </c>
      <c r="E80" s="4" t="s">
        <v>59</v>
      </c>
      <c r="F80" s="4" t="str">
        <f>VLOOKUP(A80,Julio!$A$3:$S$280,6,0)</f>
        <v>Isaac Eduardo Nuñez Cartes</v>
      </c>
      <c r="G80" s="19">
        <f>VLOOKUP($A80,Julio!$A$3:$S$280,8,0)</f>
        <v>43256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1</v>
      </c>
      <c r="S80" s="4">
        <f>70000*R80</f>
        <v>70000</v>
      </c>
      <c r="T80" s="4">
        <f>VLOOKUP(A80,Julio!$A$3:$S$280,19,0)</f>
        <v>70000</v>
      </c>
    </row>
    <row r="81" spans="1:20" hidden="1" x14ac:dyDescent="0.25">
      <c r="A81" s="8" t="s">
        <v>672</v>
      </c>
      <c r="B81" s="4" t="str">
        <f>VLOOKUP(A81,Julio!$A$3:$S$280,2,0)</f>
        <v>CARLOS CRAMER PRODUCTOS AROMÁTICOS S.A. C.I.</v>
      </c>
      <c r="C81" s="4" t="str">
        <f>VLOOKUP($A81,Julio!$A$3:$S$280,3,0)</f>
        <v>Operaciones</v>
      </c>
      <c r="D81" s="4" t="s">
        <v>45</v>
      </c>
      <c r="E81" s="4" t="s">
        <v>60</v>
      </c>
      <c r="F81" s="4" t="str">
        <f>VLOOKUP(A81,Julio!$A$3:$S$280,6,0)</f>
        <v xml:space="preserve">Emmanuel Lestin </v>
      </c>
      <c r="G81" s="19">
        <f>VLOOKUP($A81,Julio!$A$3:$S$280,8,0)</f>
        <v>43913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1</v>
      </c>
      <c r="S81" s="4">
        <f>70000*R81</f>
        <v>70000</v>
      </c>
      <c r="T81" s="4">
        <f>VLOOKUP(A81,Julio!$A$3:$S$280,19,0)</f>
        <v>70000</v>
      </c>
    </row>
    <row r="82" spans="1:20" hidden="1" x14ac:dyDescent="0.25">
      <c r="A82" s="8" t="s">
        <v>349</v>
      </c>
      <c r="B82" s="4" t="str">
        <f>VLOOKUP(A82,Julio!$A$3:$S$280,2,0)</f>
        <v>CARLOS CRAMER PRODUCTOS AROMÁTICOS S.A. C.I.</v>
      </c>
      <c r="C82" s="4" t="str">
        <f>VLOOKUP($A82,Julio!$A$3:$S$280,3,0)</f>
        <v>Operaciones</v>
      </c>
      <c r="D82" s="4" t="s">
        <v>45</v>
      </c>
      <c r="E82" s="4" t="s">
        <v>61</v>
      </c>
      <c r="F82" s="4" t="str">
        <f>VLOOKUP(A82,Julio!$A$3:$S$280,6,0)</f>
        <v>Christopher Alejandro Poblete Huina</v>
      </c>
      <c r="G82" s="19">
        <f>VLOOKUP($A82,Julio!$A$3:$S$280,8,0)</f>
        <v>45460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1</v>
      </c>
      <c r="S82" s="4">
        <f>70000*R82</f>
        <v>70000</v>
      </c>
      <c r="T82" s="4">
        <f>VLOOKUP(A82,Julio!$A$3:$S$280,19,0)</f>
        <v>70000</v>
      </c>
    </row>
    <row r="83" spans="1:20" hidden="1" x14ac:dyDescent="0.25">
      <c r="A83" s="8" t="s">
        <v>801</v>
      </c>
      <c r="B83" s="4" t="str">
        <f>VLOOKUP(A83,Julio!$A$3:$S$280,2,0)</f>
        <v>SERVICIOS DE PRODUCCIÓN Y LOGÍSTICA CCPA LTDA.</v>
      </c>
      <c r="C83" s="4" t="str">
        <f>VLOOKUP($A83,Julio!$A$3:$S$280,3,0)</f>
        <v>Operaciones</v>
      </c>
      <c r="D83" s="4" t="s">
        <v>39</v>
      </c>
      <c r="E83" s="4" t="s">
        <v>62</v>
      </c>
      <c r="F83" s="4" t="str">
        <f>VLOOKUP(A83,Julio!$A$3:$S$280,6,0)</f>
        <v>Pablo Barrales Palma</v>
      </c>
      <c r="G83" s="19">
        <f>VLOOKUP($A83,Julio!$A$3:$S$280,8,0)</f>
        <v>40925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1</v>
      </c>
      <c r="R83" s="4">
        <v>1</v>
      </c>
      <c r="S83" s="4">
        <f>70000*R83</f>
        <v>70000</v>
      </c>
      <c r="T83" s="4">
        <f>VLOOKUP(A83,Julio!$A$3:$S$280,19,0)</f>
        <v>70000</v>
      </c>
    </row>
    <row r="84" spans="1:20" hidden="1" x14ac:dyDescent="0.25">
      <c r="A84" s="8" t="s">
        <v>394</v>
      </c>
      <c r="B84" s="4" t="str">
        <f>VLOOKUP(A84,Julio!$A$3:$S$280,2,0)</f>
        <v>CARLOS CRAMER PRODUCTOS AROMÁTICOS S.A. C.I.</v>
      </c>
      <c r="C84" s="4" t="str">
        <f>VLOOKUP($A84,Julio!$A$3:$S$280,3,0)</f>
        <v>Operaciones</v>
      </c>
      <c r="D84" s="4" t="s">
        <v>45</v>
      </c>
      <c r="E84" s="4" t="s">
        <v>64</v>
      </c>
      <c r="F84" s="4" t="str">
        <f>VLOOKUP(A84,Julio!$A$3:$S$280,6,0)</f>
        <v>Jorge Byron Carter Palomera</v>
      </c>
      <c r="G84" s="19">
        <f>VLOOKUP($A84,Julio!$A$3:$S$280,8,0)</f>
        <v>45558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18">
        <v>1</v>
      </c>
      <c r="S84" s="4">
        <f>70000*R84</f>
        <v>70000</v>
      </c>
      <c r="T84" s="4">
        <f>VLOOKUP(A84,Julio!$A$3:$S$280,19,0)</f>
        <v>35000</v>
      </c>
    </row>
    <row r="85" spans="1:20" hidden="1" x14ac:dyDescent="0.25">
      <c r="A85" s="8" t="s">
        <v>392</v>
      </c>
      <c r="B85" s="4" t="str">
        <f>VLOOKUP(A85,Julio!$A$3:$S$280,2,0)</f>
        <v>CARLOS CRAMER PRODUCTOS AROMÁTICOS S.A. C.I.</v>
      </c>
      <c r="C85" s="4" t="str">
        <f>VLOOKUP($A85,Julio!$A$3:$S$280,3,0)</f>
        <v>Operaciones</v>
      </c>
      <c r="D85" s="4" t="s">
        <v>45</v>
      </c>
      <c r="E85" s="4" t="s">
        <v>65</v>
      </c>
      <c r="F85" s="4" t="str">
        <f>VLOOKUP(A85,Julio!$A$3:$S$280,6,0)</f>
        <v>Daniel Nicolas Moreno Araneda</v>
      </c>
      <c r="G85" s="19">
        <f>VLOOKUP($A85,Julio!$A$3:$S$280,8,0)</f>
        <v>45565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1</v>
      </c>
      <c r="R85" s="4">
        <v>1</v>
      </c>
      <c r="S85" s="4">
        <f>70000*R85</f>
        <v>70000</v>
      </c>
      <c r="T85" s="4">
        <f>VLOOKUP(A85,Julio!$A$3:$S$280,19,0)</f>
        <v>35000</v>
      </c>
    </row>
    <row r="86" spans="1:20" hidden="1" x14ac:dyDescent="0.25">
      <c r="A86" s="8" t="s">
        <v>494</v>
      </c>
      <c r="B86" s="4" t="str">
        <f>VLOOKUP(A86,Julio!$A$3:$S$280,2,0)</f>
        <v>CARLOS CRAMER PRODUCTOS AROMÁTICOS S.A. C.I.</v>
      </c>
      <c r="C86" s="4" t="str">
        <f>VLOOKUP($A86,Julio!$A$3:$S$280,3,0)</f>
        <v>Operaciones</v>
      </c>
      <c r="D86" s="4" t="s">
        <v>45</v>
      </c>
      <c r="E86" s="4" t="s">
        <v>66</v>
      </c>
      <c r="F86" s="4" t="str">
        <f>VLOOKUP(A86,Julio!$A$3:$S$280,6,0)</f>
        <v>Gabriel Antonio Segura Ponce</v>
      </c>
      <c r="G86" s="19">
        <f>VLOOKUP($A86,Julio!$A$3:$S$280,8,0)</f>
        <v>45574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1</v>
      </c>
      <c r="S86" s="4">
        <f>70000*R86</f>
        <v>70000</v>
      </c>
      <c r="T86" s="4">
        <f>VLOOKUP(A86,Julio!$A$3:$S$280,19,0)</f>
        <v>70000</v>
      </c>
    </row>
    <row r="87" spans="1:20" hidden="1" x14ac:dyDescent="0.25">
      <c r="A87" s="8" t="s">
        <v>830</v>
      </c>
      <c r="B87" s="4" t="str">
        <f>VLOOKUP(A87,Julio!$A$3:$S$280,2,0)</f>
        <v>SERVICIOS DE PRODUCCIÓN Y LOGÍSTICA CCPA LTDA.</v>
      </c>
      <c r="C87" s="4" t="str">
        <f>VLOOKUP($A87,Julio!$A$3:$S$280,3,0)</f>
        <v>Operaciones</v>
      </c>
      <c r="D87" s="4" t="s">
        <v>39</v>
      </c>
      <c r="E87" s="4" t="s">
        <v>67</v>
      </c>
      <c r="F87" s="4" t="str">
        <f>VLOOKUP(A87,Julio!$A$3:$S$280,6,0)</f>
        <v>Juan Gorki Diaz Vergara</v>
      </c>
      <c r="G87" s="19">
        <f>VLOOKUP($A87,Julio!$A$3:$S$280,8,0)</f>
        <v>34246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1</v>
      </c>
      <c r="S87" s="4">
        <f>70000*R87</f>
        <v>70000</v>
      </c>
      <c r="T87" s="4">
        <f>VLOOKUP(A87,Julio!$A$3:$S$280,19,0)</f>
        <v>70000</v>
      </c>
    </row>
    <row r="88" spans="1:20" hidden="1" x14ac:dyDescent="0.25">
      <c r="A88" s="8" t="s">
        <v>490</v>
      </c>
      <c r="B88" s="4" t="str">
        <f>VLOOKUP(A88,Julio!$A$3:$S$280,2,0)</f>
        <v>CARLOS CRAMER PRODUCTOS AROMÁTICOS S.A. C.I.</v>
      </c>
      <c r="C88" s="4" t="str">
        <f>VLOOKUP($A88,Julio!$A$3:$S$280,3,0)</f>
        <v>Operaciones</v>
      </c>
      <c r="D88" s="4" t="s">
        <v>45</v>
      </c>
      <c r="E88" s="4" t="s">
        <v>68</v>
      </c>
      <c r="F88" s="4" t="str">
        <f>VLOOKUP(A88,Julio!$A$3:$S$280,6,0)</f>
        <v>Germán Eduardo Díaz Sandoval</v>
      </c>
      <c r="G88" s="19">
        <f>VLOOKUP($A88,Julio!$A$3:$S$280,8,0)</f>
        <v>45586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1</v>
      </c>
      <c r="S88" s="4">
        <f>70000*R88</f>
        <v>70000</v>
      </c>
      <c r="T88" s="4">
        <f>VLOOKUP(A88,Julio!$A$3:$S$280,19,0)</f>
        <v>70000</v>
      </c>
    </row>
    <row r="89" spans="1:20" hidden="1" x14ac:dyDescent="0.25">
      <c r="A89" s="8" t="s">
        <v>706</v>
      </c>
      <c r="B89" s="4" t="str">
        <f>VLOOKUP(A89,Julio!$A$3:$S$280,2,0)</f>
        <v>SERVICIOS DE PRODUCCIÓN Y LOGÍSTICA CCPA LTDA.</v>
      </c>
      <c r="C89" s="4" t="str">
        <f>VLOOKUP($A89,Julio!$A$3:$S$280,3,0)</f>
        <v>Operaciones</v>
      </c>
      <c r="D89" s="4" t="s">
        <v>39</v>
      </c>
      <c r="E89" s="4" t="s">
        <v>69</v>
      </c>
      <c r="F89" s="4" t="str">
        <f>VLOOKUP(A89,Julio!$A$3:$S$280,6,0)</f>
        <v>Marco Andres Curallanca Trecanahuel</v>
      </c>
      <c r="G89" s="19">
        <f>VLOOKUP($A89,Julio!$A$3:$S$280,8,0)</f>
        <v>43271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1</v>
      </c>
      <c r="S89" s="4">
        <f>70000*R89</f>
        <v>70000</v>
      </c>
      <c r="T89" s="4">
        <f>VLOOKUP(A89,Julio!$A$3:$S$280,19,0)</f>
        <v>70000</v>
      </c>
    </row>
    <row r="90" spans="1:20" hidden="1" x14ac:dyDescent="0.25">
      <c r="A90" s="8" t="s">
        <v>746</v>
      </c>
      <c r="B90" s="4" t="str">
        <f>VLOOKUP(A90,Julio!$A$3:$S$280,2,0)</f>
        <v>CARLOS CRAMER PRODUCTOS AROMÁTICOS S.A. C.I.</v>
      </c>
      <c r="C90" s="4" t="str">
        <f>VLOOKUP($A90,Julio!$A$3:$S$280,3,0)</f>
        <v>Operaciones</v>
      </c>
      <c r="D90" s="4" t="s">
        <v>45</v>
      </c>
      <c r="E90" s="4" t="s">
        <v>67</v>
      </c>
      <c r="F90" s="4" t="str">
        <f>VLOOKUP(A90,Julio!$A$3:$S$280,6,0)</f>
        <v>Juan Jose Yañez Espinoza</v>
      </c>
      <c r="G90" s="19">
        <f>VLOOKUP($A90,Julio!$A$3:$S$280,8,0)</f>
        <v>42758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1</v>
      </c>
      <c r="R90" s="4">
        <v>1</v>
      </c>
      <c r="S90" s="4">
        <f>70000*R90</f>
        <v>70000</v>
      </c>
      <c r="T90" s="4">
        <f>VLOOKUP(A90,Julio!$A$3:$S$280,19,0)</f>
        <v>70000</v>
      </c>
    </row>
    <row r="91" spans="1:20" hidden="1" x14ac:dyDescent="0.25">
      <c r="A91" s="8" t="s">
        <v>331</v>
      </c>
      <c r="B91" s="4" t="str">
        <f>VLOOKUP(A91,Julio!$A$3:$S$280,2,0)</f>
        <v>SERVICIOS DE PRODUCCIÓN Y LOGÍSTICA CCPA LTDA.</v>
      </c>
      <c r="C91" s="4" t="str">
        <f>VLOOKUP($A91,Julio!$A$3:$S$280,3,0)</f>
        <v>Operaciones</v>
      </c>
      <c r="D91" s="4" t="s">
        <v>45</v>
      </c>
      <c r="E91" s="4" t="s">
        <v>70</v>
      </c>
      <c r="F91" s="4" t="str">
        <f>VLOOKUP(A91,Julio!$A$3:$S$280,6,0)</f>
        <v>Kevin Andrés Vásquez Acevedo</v>
      </c>
      <c r="G91" s="19">
        <f>VLOOKUP($A91,Julio!$A$3:$S$280,8,0)</f>
        <v>45628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  <c r="Q91" s="4">
        <v>1</v>
      </c>
      <c r="R91" s="4">
        <v>1</v>
      </c>
      <c r="S91" s="4">
        <f>70000*R91</f>
        <v>70000</v>
      </c>
      <c r="T91" s="4">
        <f>VLOOKUP(A91,Julio!$A$3:$S$280,19,0)</f>
        <v>70000</v>
      </c>
    </row>
    <row r="92" spans="1:20" hidden="1" x14ac:dyDescent="0.25">
      <c r="A92" s="8" t="s">
        <v>380</v>
      </c>
      <c r="B92" s="4" t="str">
        <f>VLOOKUP(A92,Julio!$A$3:$S$280,2,0)</f>
        <v>CARLOS CRAMER PRODUCTOS AROMÁTICOS S.A. C.I.</v>
      </c>
      <c r="C92" s="4" t="str">
        <f>VLOOKUP($A92,Julio!$A$3:$S$280,3,0)</f>
        <v>Operaciones</v>
      </c>
      <c r="D92" s="4" t="s">
        <v>38</v>
      </c>
      <c r="E92" s="4" t="s">
        <v>71</v>
      </c>
      <c r="F92" s="4" t="str">
        <f>VLOOKUP(A92,Julio!$A$3:$S$280,6,0)</f>
        <v>Fernando Ignacio Ramos Velásquez</v>
      </c>
      <c r="G92" s="19">
        <f>VLOOKUP($A92,Julio!$A$3:$S$280,8,0)</f>
        <v>45663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1</v>
      </c>
      <c r="O92" s="4">
        <v>0</v>
      </c>
      <c r="P92" s="4">
        <v>0</v>
      </c>
      <c r="Q92" s="4">
        <v>0</v>
      </c>
      <c r="R92" s="18">
        <v>1</v>
      </c>
      <c r="S92" s="4">
        <f>70000*R92</f>
        <v>70000</v>
      </c>
      <c r="T92" s="4">
        <f>VLOOKUP(A92,Julio!$A$3:$S$280,19,0)</f>
        <v>35000</v>
      </c>
    </row>
    <row r="93" spans="1:20" hidden="1" x14ac:dyDescent="0.25">
      <c r="A93" s="8" t="s">
        <v>347</v>
      </c>
      <c r="B93" s="4" t="str">
        <f>VLOOKUP(A93,Julio!$A$3:$S$280,2,0)</f>
        <v>CARLOS CRAMER PRODUCTOS AROMÁTICOS S.A. C.I.</v>
      </c>
      <c r="C93" s="4" t="str">
        <f>VLOOKUP($A93,Julio!$A$3:$S$280,3,0)</f>
        <v>Operaciones</v>
      </c>
      <c r="D93" s="4" t="s">
        <v>45</v>
      </c>
      <c r="E93" s="4" t="s">
        <v>72</v>
      </c>
      <c r="F93" s="4" t="str">
        <f>VLOOKUP(A93,Julio!$A$3:$S$280,6,0)</f>
        <v>Ricardo Javier Millanao Millanao</v>
      </c>
      <c r="G93" s="19">
        <f>VLOOKUP($A93,Julio!$A$3:$S$280,8,0)</f>
        <v>45663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1</v>
      </c>
      <c r="Q93" s="4">
        <v>0</v>
      </c>
      <c r="R93" s="4">
        <v>1</v>
      </c>
      <c r="S93" s="4">
        <f>70000*R93</f>
        <v>70000</v>
      </c>
      <c r="T93" s="4">
        <f>VLOOKUP(A93,Julio!$A$3:$S$280,19,0)</f>
        <v>70000</v>
      </c>
    </row>
    <row r="94" spans="1:20" hidden="1" x14ac:dyDescent="0.25">
      <c r="A94" s="8" t="s">
        <v>474</v>
      </c>
      <c r="B94" s="4" t="str">
        <f>VLOOKUP(A94,Julio!$A$3:$S$280,2,0)</f>
        <v>CARLOS CRAMER PRODUCTOS AROMÁTICOS S.A. C.I.</v>
      </c>
      <c r="C94" s="4" t="str">
        <f>VLOOKUP($A94,Julio!$A$3:$S$280,3,0)</f>
        <v>Operaciones</v>
      </c>
      <c r="D94" s="4" t="s">
        <v>45</v>
      </c>
      <c r="E94" s="4" t="s">
        <v>73</v>
      </c>
      <c r="F94" s="4" t="str">
        <f>VLOOKUP(A94,Julio!$A$3:$S$280,6,0)</f>
        <v>Alfonso Alejandro Velásquez Vergara</v>
      </c>
      <c r="G94" s="19">
        <f>VLOOKUP($A94,Julio!$A$3:$S$280,8,0)</f>
        <v>45663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1</v>
      </c>
      <c r="O94" s="4">
        <v>1</v>
      </c>
      <c r="P94" s="4">
        <v>0</v>
      </c>
      <c r="Q94" s="4">
        <v>0</v>
      </c>
      <c r="R94" s="18">
        <v>1</v>
      </c>
      <c r="S94" s="4">
        <f>70000*R94</f>
        <v>70000</v>
      </c>
      <c r="T94" s="4">
        <f>VLOOKUP(A94,Julio!$A$3:$S$280,19,0)</f>
        <v>70000</v>
      </c>
    </row>
    <row r="95" spans="1:20" hidden="1" x14ac:dyDescent="0.25">
      <c r="A95" s="8" t="s">
        <v>545</v>
      </c>
      <c r="B95" s="4" t="str">
        <f>VLOOKUP(A95,Julio!$A$3:$S$280,2,0)</f>
        <v>CARLOS CRAMER PRODUCTOS AROMÁTICOS S.A. C.I.</v>
      </c>
      <c r="C95" s="4" t="str">
        <f>VLOOKUP($A95,Julio!$A$3:$S$280,3,0)</f>
        <v>Operaciones</v>
      </c>
      <c r="D95" s="4" t="s">
        <v>45</v>
      </c>
      <c r="E95" s="4" t="s">
        <v>32</v>
      </c>
      <c r="F95" s="4" t="str">
        <f>VLOOKUP(A95,Julio!$A$3:$S$280,6,0)</f>
        <v>Diego Alejandro Islas Huenchuman</v>
      </c>
      <c r="G95" s="19">
        <f>VLOOKUP($A95,Julio!$A$3:$S$280,8,0)</f>
        <v>45364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1</v>
      </c>
      <c r="S95" s="4">
        <f>70000*R95</f>
        <v>70000</v>
      </c>
      <c r="T95" s="4">
        <f>VLOOKUP(A95,Julio!$A$3:$S$280,19,0)</f>
        <v>70000</v>
      </c>
    </row>
    <row r="96" spans="1:20" hidden="1" x14ac:dyDescent="0.25">
      <c r="A96" s="8" t="s">
        <v>540</v>
      </c>
      <c r="B96" s="4" t="str">
        <f>VLOOKUP(A96,Julio!$A$3:$S$280,2,0)</f>
        <v>CARLOS CRAMER PRODUCTOS AROMÁTICOS S.A. C.I.</v>
      </c>
      <c r="C96" s="4" t="str">
        <f>VLOOKUP($A96,Julio!$A$3:$S$280,3,0)</f>
        <v>Operaciones</v>
      </c>
      <c r="D96" s="4" t="s">
        <v>45</v>
      </c>
      <c r="E96" s="4" t="s">
        <v>26</v>
      </c>
      <c r="F96" s="4" t="str">
        <f>VLOOKUP(A96,Julio!$A$3:$S$280,6,0)</f>
        <v>Sebastián Antonio Ramírez Jeldes</v>
      </c>
      <c r="G96" s="19">
        <f>VLOOKUP($A96,Julio!$A$3:$S$280,8,0)</f>
        <v>45404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1</v>
      </c>
      <c r="S96" s="4">
        <f>70000*R96</f>
        <v>70000</v>
      </c>
      <c r="T96" s="4">
        <f>VLOOKUP(A96,Julio!$A$3:$S$280,19,0)</f>
        <v>70000</v>
      </c>
    </row>
    <row r="97" spans="1:20" hidden="1" x14ac:dyDescent="0.25">
      <c r="A97" s="8" t="s">
        <v>584</v>
      </c>
      <c r="B97" s="4" t="str">
        <f>VLOOKUP(A97,Julio!$A$3:$S$280,2,0)</f>
        <v>CARLOS CRAMER PRODUCTOS AROMÁTICOS S.A. C.I.</v>
      </c>
      <c r="C97" s="4" t="str">
        <f>VLOOKUP($A97,Julio!$A$3:$S$280,3,0)</f>
        <v>Operaciones</v>
      </c>
      <c r="D97" s="4" t="s">
        <v>45</v>
      </c>
      <c r="E97" s="4" t="s">
        <v>56</v>
      </c>
      <c r="F97" s="4" t="str">
        <f>VLOOKUP(A97,Julio!$A$3:$S$280,6,0)</f>
        <v>Rodrigo Alexander Soto Vera</v>
      </c>
      <c r="G97" s="19">
        <f>VLOOKUP($A97,Julio!$A$3:$S$280,8,0)</f>
        <v>45019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1</v>
      </c>
      <c r="S97" s="4">
        <f>70000*R97</f>
        <v>70000</v>
      </c>
      <c r="T97" s="4">
        <f>VLOOKUP(A97,Julio!$A$3:$S$280,19,0)</f>
        <v>70000</v>
      </c>
    </row>
    <row r="98" spans="1:20" hidden="1" x14ac:dyDescent="0.25">
      <c r="A98" s="8" t="s">
        <v>814</v>
      </c>
      <c r="B98" s="4" t="str">
        <f>VLOOKUP(A98,Julio!$A$3:$S$280,2,0)</f>
        <v>CARLOS CRAMER PRODUCTOS AROMÁTICOS S.A. C.I.</v>
      </c>
      <c r="C98" s="4" t="str">
        <f>VLOOKUP($A98,Julio!$A$3:$S$280,3,0)</f>
        <v>Laboratorio</v>
      </c>
      <c r="D98" s="4" t="s">
        <v>78</v>
      </c>
      <c r="E98" s="4" t="s">
        <v>79</v>
      </c>
      <c r="F98" s="4" t="str">
        <f>VLOOKUP(A98,Julio!$A$3:$S$280,6,0)</f>
        <v>Octavio Orellana Cifuentes</v>
      </c>
      <c r="G98" s="19">
        <f>VLOOKUP($A98,Julio!$A$3:$S$280,8,0)</f>
        <v>39294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1</v>
      </c>
      <c r="S98" s="4">
        <f>70000*R98</f>
        <v>70000</v>
      </c>
      <c r="T98" s="4">
        <f>VLOOKUP(A98,Julio!$A$3:$S$280,19,0)</f>
        <v>70000</v>
      </c>
    </row>
    <row r="99" spans="1:20" hidden="1" x14ac:dyDescent="0.25">
      <c r="A99" s="8" t="s">
        <v>472</v>
      </c>
      <c r="B99" s="4" t="str">
        <f>VLOOKUP(A99,Julio!$A$3:$S$280,2,0)</f>
        <v>CARLOS CRAMER PRODUCTOS AROMÁTICOS S.A. C.I.</v>
      </c>
      <c r="C99" s="4" t="str">
        <f>VLOOKUP($A99,Julio!$A$3:$S$280,3,0)</f>
        <v>Laboratorio</v>
      </c>
      <c r="D99" s="4" t="s">
        <v>78</v>
      </c>
      <c r="E99" s="4" t="s">
        <v>80</v>
      </c>
      <c r="F99" s="4" t="str">
        <f>VLOOKUP(A99,Julio!$A$3:$S$280,6,0)</f>
        <v>Francisca Soraya Diaz Vera</v>
      </c>
      <c r="G99" s="19">
        <f>VLOOKUP($A99,Julio!$A$3:$S$280,8,0)</f>
        <v>45663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1</v>
      </c>
      <c r="P99" s="4">
        <v>0</v>
      </c>
      <c r="Q99" s="4">
        <v>0</v>
      </c>
      <c r="R99" s="4">
        <v>1</v>
      </c>
      <c r="S99" s="4">
        <f>70000*R99</f>
        <v>70000</v>
      </c>
      <c r="T99" s="4">
        <f>VLOOKUP(A99,Julio!$A$3:$S$280,19,0)</f>
        <v>70000</v>
      </c>
    </row>
    <row r="100" spans="1:20" hidden="1" x14ac:dyDescent="0.25">
      <c r="A100" s="8" t="s">
        <v>549</v>
      </c>
      <c r="B100" s="4" t="str">
        <f>VLOOKUP(A100,Julio!$A$3:$S$280,2,0)</f>
        <v>CARLOS CRAMER PRODUCTOS AROMÁTICOS S.A. C.I.</v>
      </c>
      <c r="C100" s="4" t="str">
        <f>VLOOKUP($A100,Julio!$A$3:$S$280,3,0)</f>
        <v>Laboratorio</v>
      </c>
      <c r="D100" s="4" t="s">
        <v>78</v>
      </c>
      <c r="E100" s="4" t="s">
        <v>66</v>
      </c>
      <c r="F100" s="4" t="str">
        <f>VLOOKUP(A100,Julio!$A$3:$S$280,6,0)</f>
        <v>Gabriel Alejandro San Martin Lamilla</v>
      </c>
      <c r="G100" s="19">
        <f>VLOOKUP($A100,Julio!$A$3:$S$280,8,0)</f>
        <v>45334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1</v>
      </c>
      <c r="S100" s="4">
        <f>70000*R100</f>
        <v>70000</v>
      </c>
      <c r="T100" s="4">
        <f>VLOOKUP(A100,Julio!$A$3:$S$280,19,0)</f>
        <v>70000</v>
      </c>
    </row>
    <row r="101" spans="1:20" hidden="1" x14ac:dyDescent="0.25">
      <c r="A101" s="8" t="s">
        <v>408</v>
      </c>
      <c r="B101" s="4" t="str">
        <f>VLOOKUP(A101,Julio!$A$3:$S$280,2,0)</f>
        <v>CARLOS CRAMER PRODUCTOS AROMÁTICOS S.A. C.I.</v>
      </c>
      <c r="C101" s="4" t="str">
        <f>VLOOKUP($A101,Julio!$A$3:$S$280,3,0)</f>
        <v>Laboratorio</v>
      </c>
      <c r="D101" s="4" t="s">
        <v>78</v>
      </c>
      <c r="E101" s="4" t="s">
        <v>82</v>
      </c>
      <c r="F101" s="4" t="str">
        <f>VLOOKUP(A101,Julio!$A$3:$S$280,6,0)</f>
        <v>Denise Patricia Silva Barrientos</v>
      </c>
      <c r="G101" s="19">
        <f>VLOOKUP($A101,Julio!$A$3:$S$280,8,0)</f>
        <v>45803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1</v>
      </c>
      <c r="S101" s="4">
        <f>70000*R101</f>
        <v>70000</v>
      </c>
      <c r="T101" s="4">
        <f>VLOOKUP(A101,Julio!$A$3:$S$280,19,0)</f>
        <v>70000</v>
      </c>
    </row>
    <row r="102" spans="1:20" hidden="1" x14ac:dyDescent="0.25">
      <c r="A102" s="8" t="s">
        <v>851</v>
      </c>
      <c r="B102" s="4" t="str">
        <f>VLOOKUP(A102,Julio!$A$3:$S$280,2,0)</f>
        <v>CARLOS CRAMER PRODUCTOS AROMÁTICOS S.A. C.I.</v>
      </c>
      <c r="C102" s="4" t="str">
        <f>VLOOKUP($A102,Julio!$A$3:$S$280,3,0)</f>
        <v>Laboratorio</v>
      </c>
      <c r="D102" s="4" t="s">
        <v>78</v>
      </c>
      <c r="E102" s="4" t="s">
        <v>84</v>
      </c>
      <c r="F102" s="4" t="str">
        <f>VLOOKUP(A102,Julio!$A$3:$S$280,6,0)</f>
        <v>Scarlette Nataly Ávila Bravo</v>
      </c>
      <c r="G102" s="19">
        <f>VLOOKUP($A102,Julio!$A$3:$S$280,8,0)</f>
        <v>45782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1</v>
      </c>
      <c r="S102" s="4">
        <f>70000*R102</f>
        <v>70000</v>
      </c>
      <c r="T102" s="4">
        <f>VLOOKUP(A102,Julio!$A$3:$S$280,19,0)</f>
        <v>70000</v>
      </c>
    </row>
    <row r="103" spans="1:20" hidden="1" x14ac:dyDescent="0.25">
      <c r="A103" s="8" t="s">
        <v>361</v>
      </c>
      <c r="B103" s="4" t="str">
        <f>VLOOKUP(A103,Julio!$A$3:$S$280,2,0)</f>
        <v>CARLOS CRAMER PRODUCTOS AROMÁTICOS S.A. C.I.</v>
      </c>
      <c r="C103" s="4" t="str">
        <f>VLOOKUP($A103,Julio!$A$3:$S$280,3,0)</f>
        <v>Laboratorio</v>
      </c>
      <c r="D103" s="4" t="s">
        <v>78</v>
      </c>
      <c r="E103" s="4" t="s">
        <v>55</v>
      </c>
      <c r="F103" s="4" t="str">
        <f>VLOOKUP(A103,Julio!$A$3:$S$280,6,0)</f>
        <v>Javier Ignacio Chavarría Catalán</v>
      </c>
      <c r="G103" s="19">
        <f>VLOOKUP($A103,Julio!$A$3:$S$280,8,0)</f>
        <v>45826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1</v>
      </c>
      <c r="S103" s="4">
        <f>70000*R103</f>
        <v>70000</v>
      </c>
      <c r="T103" s="4">
        <f>VLOOKUP(A103,Julio!$A$3:$S$280,19,0)</f>
        <v>35000</v>
      </c>
    </row>
    <row r="104" spans="1:20" x14ac:dyDescent="0.25">
      <c r="A104" s="8" t="s">
        <v>293</v>
      </c>
      <c r="B104" s="4" t="str">
        <f>VLOOKUP(A104,Julio!$A$3:$S$280,2,0)</f>
        <v>CARLOS CRAMER PRODUCTOS AROMÁTICOS S.A. C.I.</v>
      </c>
      <c r="C104" s="4" t="str">
        <f>VLOOKUP($A104,Julio!$A$3:$S$280,3,0)</f>
        <v>Laboratorio</v>
      </c>
      <c r="D104" s="4" t="s">
        <v>78</v>
      </c>
      <c r="E104" s="4" t="s">
        <v>85</v>
      </c>
      <c r="F104" s="4" t="str">
        <f>VLOOKUP(A104,Julio!$A$3:$S$280,6,0)</f>
        <v>Melanie Alejandra Sandoval Herrera</v>
      </c>
      <c r="G104" s="19">
        <f>VLOOKUP($A104,Julio!$A$3:$S$280,8,0)</f>
        <v>45833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1</v>
      </c>
      <c r="S104" s="4">
        <f>70000*R104</f>
        <v>70000</v>
      </c>
      <c r="T104" s="4">
        <f>VLOOKUP(A104,Julio!$A$3:$S$280,19,0)</f>
        <v>0</v>
      </c>
    </row>
    <row r="105" spans="1:20" x14ac:dyDescent="0.25">
      <c r="A105" s="8" t="s">
        <v>291</v>
      </c>
      <c r="B105" s="4" t="str">
        <f>VLOOKUP(A105,Julio!$A$3:$S$280,2,0)</f>
        <v>CARLOS CRAMER PRODUCTOS AROMÁTICOS S.A. C.I.</v>
      </c>
      <c r="C105" s="4" t="str">
        <f>VLOOKUP($A105,Julio!$A$3:$S$280,3,0)</f>
        <v>Laboratorio</v>
      </c>
      <c r="D105" s="4" t="s">
        <v>78</v>
      </c>
      <c r="E105" s="4" t="s">
        <v>20</v>
      </c>
      <c r="F105" s="4" t="str">
        <f>VLOOKUP(A105,Julio!$A$3:$S$280,6,0)</f>
        <v>Carlos Cristian Riquelme Cabrera</v>
      </c>
      <c r="G105" s="19">
        <f>VLOOKUP($A105,Julio!$A$3:$S$280,8,0)</f>
        <v>45833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1</v>
      </c>
      <c r="S105" s="4">
        <f>70000*R105</f>
        <v>70000</v>
      </c>
      <c r="T105" s="4">
        <f>VLOOKUP(A105,Julio!$A$3:$S$280,19,0)</f>
        <v>0</v>
      </c>
    </row>
    <row r="106" spans="1:20" x14ac:dyDescent="0.25">
      <c r="A106" s="8" t="s">
        <v>852</v>
      </c>
      <c r="B106" s="4" t="str">
        <f>VLOOKUP(A106,Julio!$A$3:$S$280,2,0)</f>
        <v>CARLOS CRAMER PRODUCTOS AROMÁTICOS S.A. C.I.</v>
      </c>
      <c r="C106" s="4" t="str">
        <f>VLOOKUP($A106,Julio!$A$3:$S$280,3,0)</f>
        <v>Laboratorio</v>
      </c>
      <c r="D106" s="4" t="s">
        <v>78</v>
      </c>
      <c r="E106" s="4" t="s">
        <v>87</v>
      </c>
      <c r="F106" s="4" t="str">
        <f>VLOOKUP(A106,Julio!$A$3:$S$280,6,0)</f>
        <v>Cristina Alejandra Mariqueo Sanchez</v>
      </c>
      <c r="G106" s="19">
        <f>VLOOKUP($A106,Julio!$A$3:$S$280,8,0)</f>
        <v>45845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1</v>
      </c>
      <c r="O106" s="4">
        <v>0</v>
      </c>
      <c r="P106" s="4">
        <v>0</v>
      </c>
      <c r="Q106" s="4">
        <v>0</v>
      </c>
      <c r="R106" s="18">
        <v>0.5</v>
      </c>
      <c r="S106" s="4">
        <f>70000*R106</f>
        <v>35000</v>
      </c>
      <c r="T106" s="4">
        <f>VLOOKUP(A106,Julio!$A$3:$S$280,19,0)</f>
        <v>0</v>
      </c>
    </row>
    <row r="107" spans="1:20" hidden="1" x14ac:dyDescent="0.25">
      <c r="A107" s="8" t="s">
        <v>517</v>
      </c>
      <c r="B107" s="4" t="str">
        <f>VLOOKUP(A107,Julio!$A$3:$S$280,2,0)</f>
        <v>CARLOS CRAMER PRODUCTOS AROMÁTICOS S.A. C.I.</v>
      </c>
      <c r="C107" s="4" t="str">
        <f>VLOOKUP($A107,Julio!$A$3:$S$280,3,0)</f>
        <v>Laboratorio</v>
      </c>
      <c r="D107" s="4" t="s">
        <v>89</v>
      </c>
      <c r="E107" s="4" t="s">
        <v>88</v>
      </c>
      <c r="F107" s="4" t="str">
        <f>VLOOKUP(A107,Julio!$A$3:$S$280,6,0)</f>
        <v>Katiuska Andrea Carrasco Elgueta</v>
      </c>
      <c r="G107" s="19">
        <f>VLOOKUP($A107,Julio!$A$3:$S$280,8,0)</f>
        <v>45502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1</v>
      </c>
      <c r="S107" s="4">
        <f>70000*R107</f>
        <v>70000</v>
      </c>
      <c r="T107" s="4">
        <f>VLOOKUP(A107,Julio!$A$3:$S$280,19,0)</f>
        <v>70000</v>
      </c>
    </row>
    <row r="108" spans="1:20" hidden="1" x14ac:dyDescent="0.25">
      <c r="A108" s="8" t="s">
        <v>338</v>
      </c>
      <c r="B108" s="4" t="str">
        <f>VLOOKUP(A108,Julio!$A$3:$S$280,2,0)</f>
        <v>CARLOS CRAMER PRODUCTOS AROMÁTICOS S.A. C.I.</v>
      </c>
      <c r="C108" s="4" t="str">
        <f>VLOOKUP($A108,Julio!$A$3:$S$280,3,0)</f>
        <v>Laboratorio</v>
      </c>
      <c r="D108" s="4" t="s">
        <v>89</v>
      </c>
      <c r="E108" s="4" t="s">
        <v>90</v>
      </c>
      <c r="F108" s="4" t="str">
        <f>VLOOKUP(A108,Julio!$A$3:$S$280,6,0)</f>
        <v>Patricia Karla Nicole Berrios Serantoni</v>
      </c>
      <c r="G108" s="19">
        <f>VLOOKUP($A108,Julio!$A$3:$S$280,8,0)</f>
        <v>44725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1</v>
      </c>
      <c r="O108" s="4">
        <v>2</v>
      </c>
      <c r="P108" s="4">
        <v>0</v>
      </c>
      <c r="Q108" s="4">
        <v>0</v>
      </c>
      <c r="R108" s="18">
        <v>1</v>
      </c>
      <c r="S108" s="4">
        <f>70000*R108</f>
        <v>70000</v>
      </c>
      <c r="T108" s="4">
        <f>VLOOKUP(A108,Julio!$A$3:$S$280,19,0)</f>
        <v>35000</v>
      </c>
    </row>
    <row r="109" spans="1:20" hidden="1" x14ac:dyDescent="0.25">
      <c r="A109" s="8" t="s">
        <v>853</v>
      </c>
      <c r="B109" s="4" t="str">
        <f>VLOOKUP(A109,Julio!$A$3:$S$280,2,0)</f>
        <v>SABORES Y FRAGANCIAS.CL COMERCIAL LTDA.</v>
      </c>
      <c r="C109" s="4" t="str">
        <f>VLOOKUP($A109,Julio!$A$3:$S$280,3,0)</f>
        <v>Laboratorio</v>
      </c>
      <c r="D109" s="4" t="s">
        <v>89</v>
      </c>
      <c r="E109" s="4" t="s">
        <v>92</v>
      </c>
      <c r="F109" s="4" t="str">
        <f>VLOOKUP(A109,Julio!$A$3:$S$280,6,0)</f>
        <v>Catalina Andrea Ortega González</v>
      </c>
      <c r="G109" s="19">
        <f>VLOOKUP($A109,Julio!$A$3:$S$280,8,0)</f>
        <v>45516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1</v>
      </c>
      <c r="S109" s="4">
        <f>70000*R109</f>
        <v>70000</v>
      </c>
      <c r="T109" s="4">
        <f>VLOOKUP(A109,Julio!$A$3:$S$280,19,0)</f>
        <v>35000</v>
      </c>
    </row>
    <row r="110" spans="1:20" hidden="1" x14ac:dyDescent="0.25">
      <c r="A110" s="8" t="s">
        <v>478</v>
      </c>
      <c r="B110" s="4" t="str">
        <f>VLOOKUP(A110,Julio!$A$3:$S$280,2,0)</f>
        <v>CARLOS CRAMER PRODUCTOS AROMÁTICOS S.A. C.I.</v>
      </c>
      <c r="C110" s="4" t="str">
        <f>VLOOKUP($A110,Julio!$A$3:$S$280,3,0)</f>
        <v>Laboratorio</v>
      </c>
      <c r="D110" s="4" t="s">
        <v>89</v>
      </c>
      <c r="E110" s="4" t="s">
        <v>93</v>
      </c>
      <c r="F110" s="4" t="str">
        <f>VLOOKUP(A110,Julio!$A$3:$S$280,6,0)</f>
        <v>Janis Camila Meza Álvarez</v>
      </c>
      <c r="G110" s="19">
        <f>VLOOKUP($A110,Julio!$A$3:$S$280,8,0)</f>
        <v>45621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1</v>
      </c>
      <c r="S110" s="4">
        <f>70000*R110</f>
        <v>70000</v>
      </c>
      <c r="T110" s="4">
        <f>VLOOKUP(A110,Julio!$A$3:$S$280,19,0)</f>
        <v>70000</v>
      </c>
    </row>
    <row r="111" spans="1:20" hidden="1" x14ac:dyDescent="0.25">
      <c r="A111" s="8" t="s">
        <v>440</v>
      </c>
      <c r="B111" s="4" t="str">
        <f>VLOOKUP(A111,Julio!$A$3:$S$280,2,0)</f>
        <v>CARLOS CRAMER PRODUCTOS AROMÁTICOS S.A. C.I.</v>
      </c>
      <c r="C111" s="4" t="str">
        <f>VLOOKUP($A111,Julio!$A$3:$S$280,3,0)</f>
        <v>Laboratorio</v>
      </c>
      <c r="D111" s="4" t="s">
        <v>89</v>
      </c>
      <c r="E111" s="4" t="s">
        <v>95</v>
      </c>
      <c r="F111" s="4" t="str">
        <f>VLOOKUP(A111,Julio!$A$3:$S$280,6,0)</f>
        <v>Alejandra Gajardo Carrasco</v>
      </c>
      <c r="G111" s="19">
        <f>VLOOKUP($A111,Julio!$A$3:$S$280,8,0)</f>
        <v>45726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1</v>
      </c>
      <c r="O111" s="4">
        <v>1</v>
      </c>
      <c r="P111" s="4">
        <v>0</v>
      </c>
      <c r="Q111" s="4">
        <v>0</v>
      </c>
      <c r="R111" s="18">
        <v>1</v>
      </c>
      <c r="S111" s="4">
        <f>70000*R111</f>
        <v>70000</v>
      </c>
      <c r="T111" s="4">
        <f>VLOOKUP(A111,Julio!$A$3:$S$280,19,0)</f>
        <v>70000</v>
      </c>
    </row>
    <row r="112" spans="1:20" hidden="1" x14ac:dyDescent="0.25">
      <c r="A112" s="8" t="s">
        <v>616</v>
      </c>
      <c r="B112" s="4" t="str">
        <f>VLOOKUP(A112,Julio!$A$3:$S$280,2,0)</f>
        <v>CARLOS CRAMER PRODUCTOS AROMÁTICOS S.A. C.I.</v>
      </c>
      <c r="C112" s="4" t="str">
        <f>VLOOKUP($A112,Julio!$A$3:$S$280,3,0)</f>
        <v>Laboratorio</v>
      </c>
      <c r="D112" s="4" t="s">
        <v>96</v>
      </c>
      <c r="E112" s="4" t="s">
        <v>17</v>
      </c>
      <c r="F112" s="4" t="str">
        <f>VLOOKUP(A112,Julio!$A$3:$S$280,6,0)</f>
        <v>Marcela Gisselle Álamos Silva</v>
      </c>
      <c r="G112" s="19">
        <f>VLOOKUP($A112,Julio!$A$3:$S$280,8,0)</f>
        <v>44669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1</v>
      </c>
      <c r="S112" s="4">
        <f>70000*R112</f>
        <v>70000</v>
      </c>
      <c r="T112" s="4">
        <f>VLOOKUP(A112,Julio!$A$3:$S$280,19,0)</f>
        <v>70000</v>
      </c>
    </row>
    <row r="113" spans="1:20" hidden="1" x14ac:dyDescent="0.25">
      <c r="A113" s="8" t="s">
        <v>515</v>
      </c>
      <c r="B113" s="4" t="str">
        <f>VLOOKUP(A113,Julio!$A$3:$S$280,2,0)</f>
        <v>CARLOS CRAMER PRODUCTOS AROMÁTICOS S.A. C.I.</v>
      </c>
      <c r="C113" s="4" t="str">
        <f>VLOOKUP($A113,Julio!$A$3:$S$280,3,0)</f>
        <v>Laboratorio</v>
      </c>
      <c r="D113" s="4" t="s">
        <v>89</v>
      </c>
      <c r="E113" s="4" t="s">
        <v>99</v>
      </c>
      <c r="F113" s="4" t="str">
        <f>VLOOKUP(A113,Julio!$A$3:$S$280,6,0)</f>
        <v>Estrella Araceli Andrada Pelaitay</v>
      </c>
      <c r="G113" s="19">
        <f>VLOOKUP($A113,Julio!$A$3:$S$280,8,0)</f>
        <v>45502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1</v>
      </c>
      <c r="S113" s="4">
        <f>70000*R113</f>
        <v>70000</v>
      </c>
      <c r="T113" s="4">
        <f>VLOOKUP(A113,Julio!$A$3:$S$280,19,0)</f>
        <v>70000</v>
      </c>
    </row>
    <row r="114" spans="1:20" hidden="1" x14ac:dyDescent="0.25">
      <c r="A114" s="8" t="s">
        <v>476</v>
      </c>
      <c r="B114" s="4" t="str">
        <f>VLOOKUP(A114,Julio!$A$3:$S$280,2,0)</f>
        <v>CARLOS CRAMER PRODUCTOS AROMÁTICOS S.A. C.I.</v>
      </c>
      <c r="C114" s="4" t="str">
        <f>VLOOKUP($A114,Julio!$A$3:$S$280,3,0)</f>
        <v>Laboratorio</v>
      </c>
      <c r="D114" s="4" t="s">
        <v>89</v>
      </c>
      <c r="E114" s="4" t="s">
        <v>101</v>
      </c>
      <c r="F114" s="4" t="str">
        <f>VLOOKUP(A114,Julio!$A$3:$S$280,6,0)</f>
        <v>Joyce Andrea González Ulloa</v>
      </c>
      <c r="G114" s="19">
        <f>VLOOKUP($A114,Julio!$A$3:$S$280,8,0)</f>
        <v>45621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1</v>
      </c>
      <c r="S114" s="4">
        <f>70000*R114</f>
        <v>70000</v>
      </c>
      <c r="T114" s="4">
        <f>VLOOKUP(A114,Julio!$A$3:$S$280,19,0)</f>
        <v>70000</v>
      </c>
    </row>
    <row r="115" spans="1:20" hidden="1" x14ac:dyDescent="0.25">
      <c r="A115" s="8" t="s">
        <v>465</v>
      </c>
      <c r="B115" s="4" t="str">
        <f>VLOOKUP(A115,Julio!$A$3:$S$280,2,0)</f>
        <v>CARLOS CRAMER PRODUCTOS AROMÁTICOS S.A. C.I.</v>
      </c>
      <c r="C115" s="4" t="str">
        <f>VLOOKUP($A115,Julio!$A$3:$S$280,3,0)</f>
        <v>Laboratorio</v>
      </c>
      <c r="D115" s="4" t="s">
        <v>89</v>
      </c>
      <c r="E115" s="4" t="s">
        <v>80</v>
      </c>
      <c r="F115" s="4" t="str">
        <f>VLOOKUP(A115,Julio!$A$3:$S$280,6,0)</f>
        <v>Francisca Javiera Mercado González</v>
      </c>
      <c r="G115" s="19">
        <f>VLOOKUP($A115,Julio!$A$3:$S$280,8,0)</f>
        <v>45663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1</v>
      </c>
      <c r="O115" s="4">
        <v>0</v>
      </c>
      <c r="P115" s="4">
        <v>0</v>
      </c>
      <c r="Q115" s="4">
        <v>2</v>
      </c>
      <c r="R115" s="18">
        <v>1</v>
      </c>
      <c r="S115" s="4">
        <f>70000*R115</f>
        <v>70000</v>
      </c>
      <c r="T115" s="4">
        <f>VLOOKUP(A115,Julio!$A$3:$S$280,19,0)</f>
        <v>70000</v>
      </c>
    </row>
    <row r="116" spans="1:20" x14ac:dyDescent="0.25">
      <c r="A116" s="8" t="s">
        <v>280</v>
      </c>
      <c r="B116" s="4" t="str">
        <f>VLOOKUP(A116,Julio!$A$3:$S$280,2,0)</f>
        <v>CARLOS CRAMER PRODUCTOS AROMÁTICOS S.A. C.I.</v>
      </c>
      <c r="C116" s="4" t="str">
        <f>VLOOKUP($A116,Julio!$A$3:$S$280,3,0)</f>
        <v>Laboratorio</v>
      </c>
      <c r="D116" s="4" t="s">
        <v>89</v>
      </c>
      <c r="E116" s="4" t="s">
        <v>105</v>
      </c>
      <c r="F116" s="4" t="str">
        <f>VLOOKUP(A116,Julio!$A$3:$S$280,6,0)</f>
        <v>Giovanni Araya Curín</v>
      </c>
      <c r="G116" s="19">
        <f>VLOOKUP($A116,Julio!$A$3:$S$280,8,0)</f>
        <v>45845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1</v>
      </c>
      <c r="O116" s="4">
        <v>1</v>
      </c>
      <c r="P116" s="4">
        <v>0</v>
      </c>
      <c r="Q116" s="4">
        <v>0</v>
      </c>
      <c r="R116" s="18">
        <v>0.5</v>
      </c>
      <c r="S116" s="4">
        <f>70000*R116</f>
        <v>35000</v>
      </c>
      <c r="T116" s="4">
        <f>VLOOKUP(A116,Julio!$A$3:$S$280,19,0)</f>
        <v>0</v>
      </c>
    </row>
    <row r="117" spans="1:20" hidden="1" x14ac:dyDescent="0.25">
      <c r="A117" s="8" t="s">
        <v>629</v>
      </c>
      <c r="B117" s="4" t="str">
        <f>VLOOKUP(A117,Julio!$A$3:$S$280,2,0)</f>
        <v>CARLOS CRAMER PRODUCTOS AROMÁTICOS S.A. C.I.</v>
      </c>
      <c r="C117" s="4" t="str">
        <f>VLOOKUP($A117,Julio!$A$3:$S$280,3,0)</f>
        <v>Laboratorio</v>
      </c>
      <c r="D117" s="4" t="s">
        <v>89</v>
      </c>
      <c r="E117" s="4" t="s">
        <v>106</v>
      </c>
      <c r="F117" s="4" t="str">
        <f>VLOOKUP(A117,Julio!$A$3:$S$280,6,0)</f>
        <v>Benjamin Antonio Godoy Rodriguez</v>
      </c>
      <c r="G117" s="19">
        <f>VLOOKUP($A117,Julio!$A$3:$S$280,8,0)</f>
        <v>44593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1</v>
      </c>
      <c r="P117" s="4">
        <v>1</v>
      </c>
      <c r="Q117" s="4">
        <v>1</v>
      </c>
      <c r="R117" s="4">
        <v>1</v>
      </c>
      <c r="S117" s="4">
        <f>70000*R117</f>
        <v>70000</v>
      </c>
      <c r="T117" s="4">
        <f>VLOOKUP(A117,Julio!$A$3:$S$280,19,0)</f>
        <v>70000</v>
      </c>
    </row>
    <row r="118" spans="1:20" hidden="1" x14ac:dyDescent="0.25">
      <c r="A118" s="8" t="s">
        <v>611</v>
      </c>
      <c r="B118" s="4" t="str">
        <f>VLOOKUP(A118,Julio!$A$3:$S$280,2,0)</f>
        <v>CARLOS CRAMER PRODUCTOS AROMÁTICOS S.A. C.I.</v>
      </c>
      <c r="C118" s="4" t="str">
        <f>VLOOKUP($A118,Julio!$A$3:$S$280,3,0)</f>
        <v>Laboratorio</v>
      </c>
      <c r="D118" s="4" t="s">
        <v>89</v>
      </c>
      <c r="E118" s="4" t="s">
        <v>107</v>
      </c>
      <c r="F118" s="4" t="str">
        <f>VLOOKUP(A118,Julio!$A$3:$S$280,6,0)</f>
        <v>Santiago Tomás Soto Castro</v>
      </c>
      <c r="G118" s="19">
        <f>VLOOKUP($A118,Julio!$A$3:$S$280,8,0)</f>
        <v>44718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1</v>
      </c>
      <c r="S118" s="4">
        <f>70000*R118</f>
        <v>70000</v>
      </c>
      <c r="T118" s="4">
        <f>VLOOKUP(A118,Julio!$A$3:$S$280,19,0)</f>
        <v>70000</v>
      </c>
    </row>
    <row r="119" spans="1:20" hidden="1" x14ac:dyDescent="0.25">
      <c r="A119" s="8" t="s">
        <v>507</v>
      </c>
      <c r="B119" s="4" t="str">
        <f>VLOOKUP(A119,Julio!$A$3:$S$280,2,0)</f>
        <v>CARLOS CRAMER PRODUCTOS AROMÁTICOS S.A. C.I.</v>
      </c>
      <c r="C119" s="4" t="str">
        <f>VLOOKUP($A119,Julio!$A$3:$S$280,3,0)</f>
        <v>Laboratorio</v>
      </c>
      <c r="D119" s="4" t="s">
        <v>89</v>
      </c>
      <c r="E119" s="4" t="s">
        <v>108</v>
      </c>
      <c r="F119" s="4" t="str">
        <f>VLOOKUP(A119,Julio!$A$3:$S$280,6,0)</f>
        <v>Jazmín Susana Castillo Ponce</v>
      </c>
      <c r="G119" s="19">
        <f>VLOOKUP($A119,Julio!$A$3:$S$280,8,0)</f>
        <v>45523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1</v>
      </c>
      <c r="P119" s="4">
        <v>0</v>
      </c>
      <c r="Q119" s="4">
        <v>0</v>
      </c>
      <c r="R119" s="4">
        <v>1</v>
      </c>
      <c r="S119" s="4">
        <f>70000*R119</f>
        <v>70000</v>
      </c>
      <c r="T119" s="4">
        <f>VLOOKUP(A119,Julio!$A$3:$S$280,19,0)</f>
        <v>70000</v>
      </c>
    </row>
    <row r="120" spans="1:20" hidden="1" x14ac:dyDescent="0.25">
      <c r="A120" s="8" t="s">
        <v>854</v>
      </c>
      <c r="B120" s="4" t="str">
        <f>VLOOKUP(A120,Julio!$A$3:$S$280,2,0)</f>
        <v>CARLOS CRAMER PRODUCTOS AROMÁTICOS S.A. C.I.</v>
      </c>
      <c r="C120" s="4" t="str">
        <f>VLOOKUP($A120,Julio!$A$3:$S$280,3,0)</f>
        <v>Laboratorio</v>
      </c>
      <c r="D120" s="4" t="s">
        <v>89</v>
      </c>
      <c r="E120" s="4" t="s">
        <v>110</v>
      </c>
      <c r="F120" s="4" t="str">
        <f>VLOOKUP(A120,Julio!$A$3:$S$280,6,0)</f>
        <v>Víctor José Benítez Uribe</v>
      </c>
      <c r="G120" s="19">
        <f>VLOOKUP($A120,Julio!$A$3:$S$280,8,0)</f>
        <v>45257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1</v>
      </c>
      <c r="P120" s="4">
        <v>0</v>
      </c>
      <c r="Q120" s="4">
        <v>0</v>
      </c>
      <c r="R120" s="4">
        <v>1</v>
      </c>
      <c r="S120" s="4">
        <f>70000*R120</f>
        <v>70000</v>
      </c>
      <c r="T120" s="4">
        <f>VLOOKUP(A120,Julio!$A$3:$S$280,19,0)</f>
        <v>70000</v>
      </c>
    </row>
    <row r="121" spans="1:20" hidden="1" x14ac:dyDescent="0.25">
      <c r="A121" s="8" t="s">
        <v>423</v>
      </c>
      <c r="B121" s="4" t="str">
        <f>VLOOKUP(A121,Julio!$A$3:$S$280,2,0)</f>
        <v>CARLOS CRAMER PRODUCTOS AROMÁTICOS S.A. C.I.</v>
      </c>
      <c r="C121" s="4" t="str">
        <f>VLOOKUP($A121,Julio!$A$3:$S$280,3,0)</f>
        <v>Laboratorio</v>
      </c>
      <c r="D121" s="4" t="s">
        <v>89</v>
      </c>
      <c r="E121" s="4" t="s">
        <v>111</v>
      </c>
      <c r="F121" s="4" t="str">
        <f>VLOOKUP(A121,Julio!$A$3:$S$280,6,0)</f>
        <v>Fernanda Luna Lizana Parraguez</v>
      </c>
      <c r="G121" s="19">
        <f>VLOOKUP($A121,Julio!$A$3:$S$280,8,0)</f>
        <v>45768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1</v>
      </c>
      <c r="S121" s="4">
        <f>70000*R121</f>
        <v>70000</v>
      </c>
      <c r="T121" s="4">
        <f>VLOOKUP(A121,Julio!$A$3:$S$280,19,0)</f>
        <v>70000</v>
      </c>
    </row>
    <row r="122" spans="1:20" hidden="1" x14ac:dyDescent="0.25">
      <c r="A122" s="8" t="s">
        <v>412</v>
      </c>
      <c r="B122" s="4" t="str">
        <f>VLOOKUP(A122,Julio!$A$3:$S$280,2,0)</f>
        <v>CARLOS CRAMER PRODUCTOS AROMÁTICOS S.A. C.I.</v>
      </c>
      <c r="C122" s="4" t="str">
        <f>VLOOKUP($A122,Julio!$A$3:$S$280,3,0)</f>
        <v>Laboratorio</v>
      </c>
      <c r="D122" s="4" t="s">
        <v>89</v>
      </c>
      <c r="E122" s="4" t="s">
        <v>112</v>
      </c>
      <c r="F122" s="4" t="str">
        <f>VLOOKUP(A122,Julio!$A$3:$S$280,6,0)</f>
        <v>Macarena Alexandra Contreras Vera</v>
      </c>
      <c r="G122" s="19">
        <f>VLOOKUP($A122,Julio!$A$3:$S$280,8,0)</f>
        <v>45782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1</v>
      </c>
      <c r="S122" s="4">
        <f>70000*R122</f>
        <v>70000</v>
      </c>
      <c r="T122" s="4">
        <f>VLOOKUP(A122,Julio!$A$3:$S$280,19,0)</f>
        <v>70000</v>
      </c>
    </row>
    <row r="123" spans="1:20" hidden="1" x14ac:dyDescent="0.25">
      <c r="A123" s="8" t="s">
        <v>410</v>
      </c>
      <c r="B123" s="4" t="str">
        <f>VLOOKUP(A123,Julio!$A$3:$S$280,2,0)</f>
        <v>CARLOS CRAMER PRODUCTOS AROMÁTICOS S.A. C.I.</v>
      </c>
      <c r="C123" s="4" t="str">
        <f>VLOOKUP($A123,Julio!$A$3:$S$280,3,0)</f>
        <v>Laboratorio</v>
      </c>
      <c r="D123" s="4" t="s">
        <v>89</v>
      </c>
      <c r="E123" s="4" t="s">
        <v>113</v>
      </c>
      <c r="F123" s="4" t="str">
        <f>VLOOKUP(A123,Julio!$A$3:$S$280,6,0)</f>
        <v>Kiara De Las Mercedes Maldonado Vega</v>
      </c>
      <c r="G123" s="19">
        <f>VLOOKUP($A123,Julio!$A$3:$S$280,8,0)</f>
        <v>45789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1</v>
      </c>
      <c r="R123" s="4">
        <v>1</v>
      </c>
      <c r="S123" s="4">
        <f>70000*R123</f>
        <v>70000</v>
      </c>
      <c r="T123" s="4">
        <f>VLOOKUP(A123,Julio!$A$3:$S$280,19,0)</f>
        <v>70000</v>
      </c>
    </row>
    <row r="124" spans="1:20" hidden="1" x14ac:dyDescent="0.25">
      <c r="A124" s="8" t="s">
        <v>685</v>
      </c>
      <c r="B124" s="4" t="str">
        <f>VLOOKUP(A124,Julio!$A$3:$S$280,2,0)</f>
        <v>CARLOS CRAMER PRODUCTOS AROMÁTICOS S.A. C.I.</v>
      </c>
      <c r="C124" s="4" t="str">
        <f>VLOOKUP($A124,Julio!$A$3:$S$280,3,0)</f>
        <v>Operaciones</v>
      </c>
      <c r="D124" s="4" t="s">
        <v>19</v>
      </c>
      <c r="E124" s="4" t="s">
        <v>114</v>
      </c>
      <c r="F124" s="4" t="str">
        <f>VLOOKUP(A124,Julio!$A$3:$S$280,6,0)</f>
        <v>Manuel Jesus Abarca Moreira</v>
      </c>
      <c r="G124" s="19">
        <f>VLOOKUP($A124,Julio!$A$3:$S$280,8,0)</f>
        <v>43747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2</v>
      </c>
      <c r="O124" s="4">
        <v>2</v>
      </c>
      <c r="P124" s="4">
        <v>2</v>
      </c>
      <c r="Q124" s="4">
        <v>2</v>
      </c>
      <c r="R124" s="18">
        <v>1</v>
      </c>
      <c r="S124" s="4">
        <f>70000*R124</f>
        <v>70000</v>
      </c>
      <c r="T124" s="4">
        <f>VLOOKUP(A124,Julio!$A$3:$S$280,19,0)</f>
        <v>70000</v>
      </c>
    </row>
    <row r="125" spans="1:20" hidden="1" x14ac:dyDescent="0.25">
      <c r="A125" s="8" t="s">
        <v>714</v>
      </c>
      <c r="B125" s="4" t="str">
        <f>VLOOKUP(A125,Julio!$A$3:$S$280,2,0)</f>
        <v>SABORES Y FRAGANCIAS.CL COMERCIAL LTDA.</v>
      </c>
      <c r="C125" s="4" t="str">
        <f>VLOOKUP($A125,Julio!$A$3:$S$280,3,0)</f>
        <v>Operaciones</v>
      </c>
      <c r="D125" s="4" t="s">
        <v>19</v>
      </c>
      <c r="E125" s="4" t="s">
        <v>28</v>
      </c>
      <c r="F125" s="4" t="str">
        <f>VLOOKUP(A125,Julio!$A$3:$S$280,6,0)</f>
        <v>Jose Ignacio Donoso Ortega</v>
      </c>
      <c r="G125" s="19">
        <f>VLOOKUP($A125,Julio!$A$3:$S$280,8,0)</f>
        <v>43215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1</v>
      </c>
      <c r="R125" s="4">
        <v>1</v>
      </c>
      <c r="S125" s="4">
        <f>70000*R125</f>
        <v>70000</v>
      </c>
      <c r="T125" s="4">
        <f>VLOOKUP(A125,Julio!$A$3:$S$280,19,0)</f>
        <v>70000</v>
      </c>
    </row>
    <row r="126" spans="1:20" hidden="1" x14ac:dyDescent="0.25">
      <c r="A126" s="8" t="s">
        <v>826</v>
      </c>
      <c r="B126" s="4" t="str">
        <f>VLOOKUP(A126,Julio!$A$3:$S$280,2,0)</f>
        <v>CARLOS CRAMER PRODUCTOS AROMÁTICOS S.A. C.I.</v>
      </c>
      <c r="C126" s="4" t="str">
        <f>VLOOKUP($A126,Julio!$A$3:$S$280,3,0)</f>
        <v>Operaciones</v>
      </c>
      <c r="D126" s="4" t="s">
        <v>19</v>
      </c>
      <c r="E126" s="4" t="s">
        <v>56</v>
      </c>
      <c r="F126" s="4" t="str">
        <f>VLOOKUP(A126,Julio!$A$3:$S$280,6,0)</f>
        <v>Rodrigo Del Rosario Carrasco Torres</v>
      </c>
      <c r="G126" s="19">
        <f>VLOOKUP($A126,Julio!$A$3:$S$280,8,0)</f>
        <v>34382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1</v>
      </c>
      <c r="S126" s="4">
        <f>70000*R126</f>
        <v>70000</v>
      </c>
      <c r="T126" s="4">
        <f>VLOOKUP(A126,Julio!$A$3:$S$280,19,0)</f>
        <v>70000</v>
      </c>
    </row>
    <row r="127" spans="1:20" hidden="1" x14ac:dyDescent="0.25">
      <c r="A127" s="8" t="s">
        <v>592</v>
      </c>
      <c r="B127" s="4" t="str">
        <f>VLOOKUP(A127,Julio!$A$3:$S$280,2,0)</f>
        <v>SABORES Y FRAGANCIAS.CL COMERCIAL LTDA.</v>
      </c>
      <c r="C127" s="4" t="str">
        <f>VLOOKUP($A127,Julio!$A$3:$S$280,3,0)</f>
        <v>Operaciones</v>
      </c>
      <c r="D127" s="4" t="s">
        <v>19</v>
      </c>
      <c r="E127" s="4" t="s">
        <v>115</v>
      </c>
      <c r="F127" s="4" t="str">
        <f>VLOOKUP(A127,Julio!$A$3:$S$280,6,0)</f>
        <v>Angelo Alexander Daza Valdebenito</v>
      </c>
      <c r="G127" s="19">
        <f>VLOOKUP($A127,Julio!$A$3:$S$280,8,0)</f>
        <v>44942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1</v>
      </c>
      <c r="P127" s="4">
        <v>0</v>
      </c>
      <c r="Q127" s="4">
        <v>0</v>
      </c>
      <c r="R127" s="4">
        <v>1</v>
      </c>
      <c r="S127" s="4">
        <f>70000*R127</f>
        <v>70000</v>
      </c>
      <c r="T127" s="4">
        <f>VLOOKUP(A127,Julio!$A$3:$S$280,19,0)</f>
        <v>70000</v>
      </c>
    </row>
    <row r="128" spans="1:20" hidden="1" x14ac:dyDescent="0.25">
      <c r="A128" s="8" t="s">
        <v>773</v>
      </c>
      <c r="B128" s="4" t="str">
        <f>VLOOKUP(A128,Julio!$A$3:$S$280,2,0)</f>
        <v>CARLOS CRAMER PRODUCTOS AROMÁTICOS S.A. C.I.</v>
      </c>
      <c r="C128" s="4" t="str">
        <f>VLOOKUP($A128,Julio!$A$3:$S$280,3,0)</f>
        <v>Operaciones</v>
      </c>
      <c r="D128" s="4" t="s">
        <v>19</v>
      </c>
      <c r="E128" s="4" t="s">
        <v>117</v>
      </c>
      <c r="F128" s="4" t="str">
        <f>VLOOKUP(A128,Julio!$A$3:$S$280,6,0)</f>
        <v>Mirta Rosa Beroiza Sandoval</v>
      </c>
      <c r="G128" s="19">
        <f>VLOOKUP($A128,Julio!$A$3:$S$280,8,0)</f>
        <v>42228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2</v>
      </c>
      <c r="R128" s="4">
        <v>1</v>
      </c>
      <c r="S128" s="4">
        <f>70000*R128</f>
        <v>70000</v>
      </c>
      <c r="T128" s="4">
        <f>VLOOKUP(A128,Julio!$A$3:$S$280,19,0)</f>
        <v>70000</v>
      </c>
    </row>
    <row r="129" spans="1:20" hidden="1" x14ac:dyDescent="0.25">
      <c r="A129" s="8" t="s">
        <v>681</v>
      </c>
      <c r="B129" s="4" t="str">
        <f>VLOOKUP(A129,Julio!$A$3:$S$280,2,0)</f>
        <v>CARLOS CRAMER PRODUCTOS AROMÁTICOS S.A. C.I.</v>
      </c>
      <c r="C129" s="4" t="str">
        <f>VLOOKUP($A129,Julio!$A$3:$S$280,3,0)</f>
        <v>Operaciones</v>
      </c>
      <c r="D129" s="4" t="s">
        <v>19</v>
      </c>
      <c r="E129" s="4" t="s">
        <v>20</v>
      </c>
      <c r="F129" s="4" t="str">
        <f>VLOOKUP(A129,Julio!$A$3:$S$280,6,0)</f>
        <v>Carlos Emilio Muñoz Lopez</v>
      </c>
      <c r="G129" s="19">
        <f>VLOOKUP($A129,Julio!$A$3:$S$280,8,0)</f>
        <v>43803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1</v>
      </c>
      <c r="O129" s="4">
        <v>0</v>
      </c>
      <c r="P129" s="4">
        <v>1</v>
      </c>
      <c r="Q129" s="4">
        <v>0</v>
      </c>
      <c r="R129" s="18">
        <v>1</v>
      </c>
      <c r="S129" s="4">
        <f>70000*R129</f>
        <v>70000</v>
      </c>
      <c r="T129" s="4">
        <f>VLOOKUP(A129,Julio!$A$3:$S$280,19,0)</f>
        <v>70000</v>
      </c>
    </row>
    <row r="130" spans="1:20" hidden="1" x14ac:dyDescent="0.25">
      <c r="A130" s="8" t="s">
        <v>835</v>
      </c>
      <c r="B130" s="4" t="str">
        <f>VLOOKUP(A130,Julio!$A$3:$S$280,2,0)</f>
        <v>CARLOS CRAMER PRODUCTOS AROMÁTICOS S.A. C.I.</v>
      </c>
      <c r="C130" s="4" t="str">
        <f>VLOOKUP($A130,Julio!$A$3:$S$280,3,0)</f>
        <v>Operaciones</v>
      </c>
      <c r="D130" s="4" t="s">
        <v>19</v>
      </c>
      <c r="E130" s="4" t="s">
        <v>118</v>
      </c>
      <c r="F130" s="4" t="str">
        <f>VLOOKUP(A130,Julio!$A$3:$S$280,6,0)</f>
        <v>Raul Antonio Rojas Guerrero</v>
      </c>
      <c r="G130" s="19">
        <f>VLOOKUP($A130,Julio!$A$3:$S$280,8,0)</f>
        <v>32630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1</v>
      </c>
      <c r="S130" s="4">
        <f>70000*R130</f>
        <v>70000</v>
      </c>
      <c r="T130" s="4">
        <f>VLOOKUP(A130,Julio!$A$3:$S$280,19,0)</f>
        <v>70000</v>
      </c>
    </row>
    <row r="131" spans="1:20" hidden="1" x14ac:dyDescent="0.25">
      <c r="A131" s="8" t="s">
        <v>788</v>
      </c>
      <c r="B131" s="4" t="str">
        <f>VLOOKUP(A131,Julio!$A$3:$S$280,2,0)</f>
        <v>CARLOS CRAMER PRODUCTOS AROMÁTICOS S.A. C.I.</v>
      </c>
      <c r="C131" s="4" t="str">
        <f>VLOOKUP($A131,Julio!$A$3:$S$280,3,0)</f>
        <v>Operaciones</v>
      </c>
      <c r="D131" s="4" t="s">
        <v>19</v>
      </c>
      <c r="E131" s="4" t="s">
        <v>69</v>
      </c>
      <c r="F131" s="4" t="str">
        <f>VLOOKUP(A131,Julio!$A$3:$S$280,6,0)</f>
        <v>Marco Antonio Urtubia Muñoz</v>
      </c>
      <c r="G131" s="19">
        <f>VLOOKUP($A131,Julio!$A$3:$S$280,8,0)</f>
        <v>41262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1</v>
      </c>
      <c r="S131" s="4">
        <f>70000*R131</f>
        <v>70000</v>
      </c>
      <c r="T131" s="4">
        <f>VLOOKUP(A131,Julio!$A$3:$S$280,19,0)</f>
        <v>70000</v>
      </c>
    </row>
    <row r="132" spans="1:20" hidden="1" x14ac:dyDescent="0.25">
      <c r="A132" s="8" t="s">
        <v>820</v>
      </c>
      <c r="B132" s="4" t="str">
        <f>VLOOKUP(A132,Julio!$A$3:$S$280,2,0)</f>
        <v>CARLOS CRAMER PRODUCTOS AROMÁTICOS S.A. C.I.</v>
      </c>
      <c r="C132" s="4" t="str">
        <f>VLOOKUP($A132,Julio!$A$3:$S$280,3,0)</f>
        <v>Operaciones</v>
      </c>
      <c r="D132" s="4" t="s">
        <v>19</v>
      </c>
      <c r="E132" s="4" t="s">
        <v>119</v>
      </c>
      <c r="F132" s="4" t="str">
        <f>VLOOKUP(A132,Julio!$A$3:$S$280,6,0)</f>
        <v>Andres Benito Hurtado Estrada</v>
      </c>
      <c r="G132" s="19">
        <f>VLOOKUP($A132,Julio!$A$3:$S$280,8,0)</f>
        <v>38642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1</v>
      </c>
      <c r="S132" s="4">
        <f>70000*R132</f>
        <v>70000</v>
      </c>
      <c r="T132" s="4">
        <f>VLOOKUP(A132,Julio!$A$3:$S$280,19,0)</f>
        <v>70000</v>
      </c>
    </row>
    <row r="133" spans="1:20" hidden="1" x14ac:dyDescent="0.25">
      <c r="A133" s="8" t="s">
        <v>588</v>
      </c>
      <c r="B133" s="4" t="str">
        <f>VLOOKUP(A133,Julio!$A$3:$S$280,2,0)</f>
        <v>CARLOS CRAMER PRODUCTOS AROMÁTICOS S.A. C.I.</v>
      </c>
      <c r="C133" s="4" t="str">
        <f>VLOOKUP($A133,Julio!$A$3:$S$280,3,0)</f>
        <v>Operaciones</v>
      </c>
      <c r="D133" s="4" t="s">
        <v>19</v>
      </c>
      <c r="E133" s="4" t="s">
        <v>65</v>
      </c>
      <c r="F133" s="4" t="str">
        <f>VLOOKUP(A133,Julio!$A$3:$S$280,6,0)</f>
        <v>Daniel Enrique Torrealba Mujica</v>
      </c>
      <c r="G133" s="19">
        <f>VLOOKUP($A133,Julio!$A$3:$S$280,8,0)</f>
        <v>44977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1</v>
      </c>
      <c r="P133" s="4">
        <v>0</v>
      </c>
      <c r="Q133" s="4">
        <v>0</v>
      </c>
      <c r="R133" s="4">
        <v>1</v>
      </c>
      <c r="S133" s="4">
        <f>70000*R133</f>
        <v>70000</v>
      </c>
      <c r="T133" s="4">
        <f>VLOOKUP(A133,Julio!$A$3:$S$280,19,0)</f>
        <v>70000</v>
      </c>
    </row>
    <row r="134" spans="1:20" hidden="1" x14ac:dyDescent="0.25">
      <c r="A134" s="8" t="s">
        <v>650</v>
      </c>
      <c r="B134" s="4" t="str">
        <f>VLOOKUP(A134,Julio!$A$3:$S$280,2,0)</f>
        <v>CARLOS CRAMER PRODUCTOS AROMÁTICOS S.A. C.I.</v>
      </c>
      <c r="C134" s="4" t="str">
        <f>VLOOKUP($A134,Julio!$A$3:$S$280,3,0)</f>
        <v>Operaciones</v>
      </c>
      <c r="D134" s="4" t="s">
        <v>19</v>
      </c>
      <c r="E134" s="4" t="s">
        <v>120</v>
      </c>
      <c r="F134" s="4" t="str">
        <f>VLOOKUP(A134,Julio!$A$3:$S$280,6,0)</f>
        <v>David Alejandro Garcia Barbeito</v>
      </c>
      <c r="G134" s="19">
        <f>VLOOKUP($A134,Julio!$A$3:$S$280,8,0)</f>
        <v>44403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1</v>
      </c>
      <c r="S134" s="4">
        <f>70000*R134</f>
        <v>70000</v>
      </c>
      <c r="T134" s="4">
        <f>VLOOKUP(A134,Julio!$A$3:$S$280,19,0)</f>
        <v>70000</v>
      </c>
    </row>
    <row r="135" spans="1:20" hidden="1" x14ac:dyDescent="0.25">
      <c r="A135" s="8" t="s">
        <v>658</v>
      </c>
      <c r="B135" s="4" t="str">
        <f>VLOOKUP(A135,Julio!$A$3:$S$280,2,0)</f>
        <v>CARLOS CRAMER PRODUCTOS AROMÁTICOS S.A. C.I.</v>
      </c>
      <c r="C135" s="4" t="str">
        <f>VLOOKUP($A135,Julio!$A$3:$S$280,3,0)</f>
        <v>Operaciones</v>
      </c>
      <c r="D135" s="4" t="s">
        <v>19</v>
      </c>
      <c r="E135" s="4" t="s">
        <v>121</v>
      </c>
      <c r="F135" s="4" t="str">
        <f>VLOOKUP(A135,Julio!$A$3:$S$280,6,0)</f>
        <v>Jonathan Andres Meza Guzman</v>
      </c>
      <c r="G135" s="19">
        <f>VLOOKUP($A135,Julio!$A$3:$S$280,8,0)</f>
        <v>44252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1</v>
      </c>
      <c r="R135" s="4">
        <v>1</v>
      </c>
      <c r="S135" s="4">
        <f>70000*R135</f>
        <v>70000</v>
      </c>
      <c r="T135" s="4">
        <f>VLOOKUP(A135,Julio!$A$3:$S$280,19,0)</f>
        <v>70000</v>
      </c>
    </row>
    <row r="136" spans="1:20" hidden="1" x14ac:dyDescent="0.25">
      <c r="A136" s="8" t="s">
        <v>855</v>
      </c>
      <c r="B136" s="4" t="str">
        <f>VLOOKUP(A136,Julio!$A$3:$S$280,2,0)</f>
        <v>CARLOS CRAMER PRODUCTOS AROMÁTICOS S.A. C.I.</v>
      </c>
      <c r="C136" s="4" t="str">
        <f>VLOOKUP($A136,Julio!$A$3:$S$280,3,0)</f>
        <v>Operaciones</v>
      </c>
      <c r="D136" s="4" t="s">
        <v>19</v>
      </c>
      <c r="E136" s="4" t="s">
        <v>121</v>
      </c>
      <c r="F136" s="4" t="str">
        <f>VLOOKUP(A136,Julio!$A$3:$S$280,6,0)</f>
        <v>Jonathan Enrique Figueroa Lara</v>
      </c>
      <c r="G136" s="19">
        <f>VLOOKUP($A136,Julio!$A$3:$S$280,8,0)</f>
        <v>43346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1</v>
      </c>
      <c r="S136" s="4">
        <f>70000*R136</f>
        <v>70000</v>
      </c>
      <c r="T136" s="4">
        <f>VLOOKUP(A136,Julio!$A$3:$S$280,19,0)</f>
        <v>70000</v>
      </c>
    </row>
    <row r="137" spans="1:20" hidden="1" x14ac:dyDescent="0.25">
      <c r="A137" s="8" t="s">
        <v>837</v>
      </c>
      <c r="B137" s="4" t="str">
        <f>VLOOKUP(A137,Julio!$A$3:$S$280,2,0)</f>
        <v>CARLOS CRAMER PRODUCTOS AROMÁTICOS S.A. C.I.</v>
      </c>
      <c r="C137" s="4" t="str">
        <f>VLOOKUP($A137,Julio!$A$3:$S$280,3,0)</f>
        <v>Operaciones</v>
      </c>
      <c r="D137" s="4" t="s">
        <v>19</v>
      </c>
      <c r="E137" s="4" t="s">
        <v>123</v>
      </c>
      <c r="F137" s="4" t="str">
        <f>VLOOKUP(A137,Julio!$A$3:$S$280,6,0)</f>
        <v>Angel Reynaldo Cristi Cortes</v>
      </c>
      <c r="G137" s="19">
        <f>VLOOKUP($A137,Julio!$A$3:$S$280,8,0)</f>
        <v>31932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1</v>
      </c>
      <c r="Q137" s="4">
        <v>1</v>
      </c>
      <c r="R137" s="4">
        <v>1</v>
      </c>
      <c r="S137" s="4">
        <f>70000*R137</f>
        <v>70000</v>
      </c>
      <c r="T137" s="4">
        <f>VLOOKUP(A137,Julio!$A$3:$S$280,19,0)</f>
        <v>70000</v>
      </c>
    </row>
    <row r="138" spans="1:20" hidden="1" x14ac:dyDescent="0.25">
      <c r="A138" s="8" t="s">
        <v>722</v>
      </c>
      <c r="B138" s="4" t="str">
        <f>VLOOKUP(A138,Julio!$A$3:$S$280,2,0)</f>
        <v>CARLOS CRAMER PRODUCTOS AROMÁTICOS S.A. C.I.</v>
      </c>
      <c r="C138" s="4" t="str">
        <f>VLOOKUP($A138,Julio!$A$3:$S$280,3,0)</f>
        <v>Operaciones</v>
      </c>
      <c r="D138" s="4" t="s">
        <v>19</v>
      </c>
      <c r="E138" s="4" t="s">
        <v>20</v>
      </c>
      <c r="F138" s="4" t="str">
        <f>VLOOKUP(A138,Julio!$A$3:$S$280,6,0)</f>
        <v>Carlos Alberto Pacheco Cisterna</v>
      </c>
      <c r="G138" s="19">
        <f>VLOOKUP($A138,Julio!$A$3:$S$280,8,0)</f>
        <v>43081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1</v>
      </c>
      <c r="S138" s="4">
        <f>70000*R138</f>
        <v>70000</v>
      </c>
      <c r="T138" s="4">
        <f>VLOOKUP(A138,Julio!$A$3:$S$280,19,0)</f>
        <v>70000</v>
      </c>
    </row>
    <row r="139" spans="1:20" hidden="1" x14ac:dyDescent="0.25">
      <c r="A139" s="8" t="s">
        <v>636</v>
      </c>
      <c r="B139" s="4" t="str">
        <f>VLOOKUP(A139,Julio!$A$3:$S$280,2,0)</f>
        <v>SABORES Y FRAGANCIAS.CL COMERCIAL LTDA.</v>
      </c>
      <c r="C139" s="4" t="str">
        <f>VLOOKUP($A139,Julio!$A$3:$S$280,3,0)</f>
        <v>Operaciones</v>
      </c>
      <c r="D139" s="4" t="s">
        <v>19</v>
      </c>
      <c r="E139" s="4" t="s">
        <v>124</v>
      </c>
      <c r="F139" s="4" t="str">
        <f>VLOOKUP(A139,Julio!$A$3:$S$280,6,0)</f>
        <v>Hernán Andrés Vargas Herrera</v>
      </c>
      <c r="G139" s="19">
        <f>VLOOKUP($A139,Julio!$A$3:$S$280,8,0)</f>
        <v>44564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1</v>
      </c>
      <c r="S139" s="4">
        <f>70000*R139</f>
        <v>70000</v>
      </c>
      <c r="T139" s="4">
        <f>VLOOKUP(A139,Julio!$A$3:$S$280,19,0)</f>
        <v>70000</v>
      </c>
    </row>
    <row r="140" spans="1:20" hidden="1" x14ac:dyDescent="0.25">
      <c r="A140" s="8" t="s">
        <v>644</v>
      </c>
      <c r="B140" s="4" t="str">
        <f>VLOOKUP(A140,Julio!$A$3:$S$280,2,0)</f>
        <v>SABORES Y FRAGANCIAS.CL COMERCIAL LTDA.</v>
      </c>
      <c r="C140" s="4" t="str">
        <f>VLOOKUP($A140,Julio!$A$3:$S$280,3,0)</f>
        <v>Operaciones</v>
      </c>
      <c r="D140" s="4" t="s">
        <v>19</v>
      </c>
      <c r="E140" s="4" t="s">
        <v>125</v>
      </c>
      <c r="F140" s="4" t="str">
        <f>VLOOKUP(A140,Julio!$A$3:$S$280,6,0)</f>
        <v>Bayron Andres Torres Otarola</v>
      </c>
      <c r="G140" s="19">
        <f>VLOOKUP($A140,Julio!$A$3:$S$280,8,0)</f>
        <v>44431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1</v>
      </c>
      <c r="R140" s="4">
        <v>1</v>
      </c>
      <c r="S140" s="4">
        <f>70000*R140</f>
        <v>70000</v>
      </c>
      <c r="T140" s="4">
        <f>VLOOKUP(A140,Julio!$A$3:$S$280,19,0)</f>
        <v>70000</v>
      </c>
    </row>
    <row r="141" spans="1:20" hidden="1" x14ac:dyDescent="0.25">
      <c r="A141" s="8" t="s">
        <v>730</v>
      </c>
      <c r="B141" s="4" t="str">
        <f>VLOOKUP(A141,Julio!$A$3:$S$280,2,0)</f>
        <v>SABORES Y FRAGANCIAS.CL COMERCIAL LTDA.</v>
      </c>
      <c r="C141" s="4" t="str">
        <f>VLOOKUP($A141,Julio!$A$3:$S$280,3,0)</f>
        <v>Operaciones</v>
      </c>
      <c r="D141" s="4" t="s">
        <v>19</v>
      </c>
      <c r="E141" s="4" t="s">
        <v>65</v>
      </c>
      <c r="F141" s="4" t="str">
        <f>VLOOKUP(A141,Julio!$A$3:$S$280,6,0)</f>
        <v>Daniel Alexis Quiroz Troncoso</v>
      </c>
      <c r="G141" s="19">
        <f>VLOOKUP($A141,Julio!$A$3:$S$280,8,0)</f>
        <v>42984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1</v>
      </c>
      <c r="S141" s="4">
        <f>70000*R141</f>
        <v>70000</v>
      </c>
      <c r="T141" s="4">
        <f>VLOOKUP(A141,Julio!$A$3:$S$280,19,0)</f>
        <v>70000</v>
      </c>
    </row>
    <row r="142" spans="1:20" hidden="1" x14ac:dyDescent="0.25">
      <c r="A142" s="8" t="s">
        <v>580</v>
      </c>
      <c r="B142" s="4" t="str">
        <f>VLOOKUP(A142,Julio!$A$3:$S$280,2,0)</f>
        <v>SABORES Y FRAGANCIAS.CL COMERCIAL LTDA.</v>
      </c>
      <c r="C142" s="4" t="str">
        <f>VLOOKUP($A142,Julio!$A$3:$S$280,3,0)</f>
        <v>Operaciones</v>
      </c>
      <c r="D142" s="4" t="s">
        <v>19</v>
      </c>
      <c r="E142" s="4" t="s">
        <v>126</v>
      </c>
      <c r="F142" s="4" t="str">
        <f>VLOOKUP(A142,Julio!$A$3:$S$280,6,0)</f>
        <v>Rodolfo Antonio Dorantes Chavez</v>
      </c>
      <c r="G142" s="19">
        <f>VLOOKUP($A142,Julio!$A$3:$S$280,8,0)</f>
        <v>45054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1</v>
      </c>
      <c r="S142" s="4">
        <f>70000*R142</f>
        <v>70000</v>
      </c>
      <c r="T142" s="4">
        <f>VLOOKUP(A142,Julio!$A$3:$S$280,19,0)</f>
        <v>70000</v>
      </c>
    </row>
    <row r="143" spans="1:20" hidden="1" x14ac:dyDescent="0.25">
      <c r="A143" s="8" t="s">
        <v>856</v>
      </c>
      <c r="B143" s="4" t="str">
        <f>VLOOKUP(A143,Julio!$A$3:$S$280,2,0)</f>
        <v>SABORES Y FRAGANCIAS.CL COMERCIAL LTDA.</v>
      </c>
      <c r="C143" s="4" t="str">
        <f>VLOOKUP($A143,Julio!$A$3:$S$280,3,0)</f>
        <v>Operaciones</v>
      </c>
      <c r="D143" s="4" t="s">
        <v>19</v>
      </c>
      <c r="E143" s="4" t="s">
        <v>128</v>
      </c>
      <c r="F143" s="4" t="str">
        <f>VLOOKUP(A143,Julio!$A$3:$S$280,6,0)</f>
        <v>Alejandro Antonio Holguin Meneses</v>
      </c>
      <c r="G143" s="19">
        <f>VLOOKUP($A143,Julio!$A$3:$S$280,8,0)</f>
        <v>44207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1</v>
      </c>
      <c r="S143" s="4">
        <f>70000*R143</f>
        <v>70000</v>
      </c>
      <c r="T143" s="4">
        <f>VLOOKUP(A143,Julio!$A$3:$S$280,19,0)</f>
        <v>70000</v>
      </c>
    </row>
    <row r="144" spans="1:20" hidden="1" x14ac:dyDescent="0.25">
      <c r="A144" s="8" t="s">
        <v>602</v>
      </c>
      <c r="B144" s="4" t="str">
        <f>VLOOKUP(A144,Julio!$A$3:$S$280,2,0)</f>
        <v>SABORES Y FRAGANCIAS.CL COMERCIAL LTDA.</v>
      </c>
      <c r="C144" s="4" t="str">
        <f>VLOOKUP($A144,Julio!$A$3:$S$280,3,0)</f>
        <v>Operaciones</v>
      </c>
      <c r="D144" s="4" t="s">
        <v>19</v>
      </c>
      <c r="E144" s="4" t="s">
        <v>44</v>
      </c>
      <c r="F144" s="4" t="str">
        <f>VLOOKUP(A144,Julio!$A$3:$S$280,6,0)</f>
        <v>Felipe Ignacio López Villanueva</v>
      </c>
      <c r="G144" s="19">
        <f>VLOOKUP($A144,Julio!$A$3:$S$280,8,0)</f>
        <v>44879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1</v>
      </c>
      <c r="S144" s="4">
        <f>70000*R144</f>
        <v>70000</v>
      </c>
      <c r="T144" s="4">
        <f>VLOOKUP(A144,Julio!$A$3:$S$280,19,0)</f>
        <v>70000</v>
      </c>
    </row>
    <row r="145" spans="1:20" hidden="1" x14ac:dyDescent="0.25">
      <c r="A145" s="8" t="s">
        <v>678</v>
      </c>
      <c r="B145" s="4" t="str">
        <f>VLOOKUP(A145,Julio!$A$3:$S$280,2,0)</f>
        <v>CARLOS CRAMER PRODUCTOS AROMÁTICOS S.A. C.I.</v>
      </c>
      <c r="C145" s="4" t="str">
        <f>VLOOKUP($A145,Julio!$A$3:$S$280,3,0)</f>
        <v>Operaciones</v>
      </c>
      <c r="D145" s="4" t="s">
        <v>19</v>
      </c>
      <c r="E145" s="4" t="s">
        <v>129</v>
      </c>
      <c r="F145" s="4" t="str">
        <f>VLOOKUP(A145,Julio!$A$3:$S$280,6,0)</f>
        <v>Franklin Ramon Boscan Petit</v>
      </c>
      <c r="G145" s="19">
        <f>VLOOKUP($A145,Julio!$A$3:$S$280,8,0)</f>
        <v>43865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1</v>
      </c>
      <c r="S145" s="4">
        <f>70000*R145</f>
        <v>70000</v>
      </c>
      <c r="T145" s="4">
        <f>VLOOKUP(A145,Julio!$A$3:$S$280,19,0)</f>
        <v>70000</v>
      </c>
    </row>
    <row r="146" spans="1:20" hidden="1" x14ac:dyDescent="0.25">
      <c r="A146" s="8" t="s">
        <v>618</v>
      </c>
      <c r="B146" s="4" t="str">
        <f>VLOOKUP(A146,Julio!$A$3:$S$280,2,0)</f>
        <v>SABORES Y FRAGANCIAS.CL COMERCIAL LTDA.</v>
      </c>
      <c r="C146" s="4" t="str">
        <f>VLOOKUP($A146,Julio!$A$3:$S$280,3,0)</f>
        <v>Operaciones</v>
      </c>
      <c r="D146" s="4" t="s">
        <v>19</v>
      </c>
      <c r="E146" s="4" t="s">
        <v>130</v>
      </c>
      <c r="F146" s="4" t="str">
        <f>VLOOKUP(A146,Julio!$A$3:$S$280,6,0)</f>
        <v>Wladimir Eulogio Osiel Órdenes Morales</v>
      </c>
      <c r="G146" s="19">
        <f>VLOOKUP($A146,Julio!$A$3:$S$280,8,0)</f>
        <v>44662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1</v>
      </c>
      <c r="S146" s="4">
        <f>70000*R146</f>
        <v>70000</v>
      </c>
      <c r="T146" s="4">
        <f>VLOOKUP(A146,Julio!$A$3:$S$280,19,0)</f>
        <v>70000</v>
      </c>
    </row>
    <row r="147" spans="1:20" hidden="1" x14ac:dyDescent="0.25">
      <c r="A147" s="8" t="s">
        <v>670</v>
      </c>
      <c r="B147" s="4" t="str">
        <f>VLOOKUP(A147,Julio!$A$3:$S$280,2,0)</f>
        <v>SABORES Y FRAGANCIAS.CL COMERCIAL LTDA.</v>
      </c>
      <c r="C147" s="4" t="str">
        <f>VLOOKUP($A147,Julio!$A$3:$S$280,3,0)</f>
        <v>Operaciones</v>
      </c>
      <c r="D147" s="4" t="s">
        <v>132</v>
      </c>
      <c r="E147" s="4" t="s">
        <v>131</v>
      </c>
      <c r="F147" s="4" t="str">
        <f>VLOOKUP(A147,Julio!$A$3:$S$280,6,0)</f>
        <v>Francisco Javier Carreño Gonzalez</v>
      </c>
      <c r="G147" s="19">
        <f>VLOOKUP($A147,Julio!$A$3:$S$280,8,0)</f>
        <v>44096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1</v>
      </c>
      <c r="S147" s="4">
        <f>70000*R147</f>
        <v>70000</v>
      </c>
      <c r="T147" s="4">
        <f>VLOOKUP(A147,Julio!$A$3:$S$280,19,0)</f>
        <v>70000</v>
      </c>
    </row>
    <row r="148" spans="1:20" hidden="1" x14ac:dyDescent="0.25">
      <c r="A148" s="8" t="s">
        <v>857</v>
      </c>
      <c r="B148" s="4" t="str">
        <f>VLOOKUP(A148,Julio!$A$3:$S$280,2,0)</f>
        <v>SABORES Y FRAGANCIAS.CL COMERCIAL LTDA.</v>
      </c>
      <c r="C148" s="4" t="str">
        <f>VLOOKUP($A148,Julio!$A$3:$S$280,3,0)</f>
        <v>Operaciones</v>
      </c>
      <c r="D148" s="4" t="s">
        <v>19</v>
      </c>
      <c r="E148" s="4" t="s">
        <v>54</v>
      </c>
      <c r="F148" s="4" t="str">
        <f>VLOOKUP(A148,Julio!$A$3:$S$280,6,0)</f>
        <v>Mario Gilmar Alvarado Bravo</v>
      </c>
      <c r="G148" s="19">
        <f>VLOOKUP($A148,Julio!$A$3:$S$280,8,0)</f>
        <v>45166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1</v>
      </c>
      <c r="S148" s="4">
        <f>70000*R148</f>
        <v>70000</v>
      </c>
      <c r="T148" s="4">
        <f>VLOOKUP(A148,Julio!$A$3:$S$280,19,0)</f>
        <v>35000</v>
      </c>
    </row>
    <row r="149" spans="1:20" hidden="1" x14ac:dyDescent="0.25">
      <c r="A149" s="8" t="s">
        <v>557</v>
      </c>
      <c r="B149" s="4" t="str">
        <f>VLOOKUP(A149,Julio!$A$3:$S$280,2,0)</f>
        <v>SABORES Y FRAGANCIAS.CL COMERCIAL LTDA.</v>
      </c>
      <c r="C149" s="4" t="str">
        <f>VLOOKUP($A149,Julio!$A$3:$S$280,3,0)</f>
        <v>Operaciones</v>
      </c>
      <c r="D149" s="4" t="s">
        <v>19</v>
      </c>
      <c r="E149" s="4" t="s">
        <v>121</v>
      </c>
      <c r="F149" s="4" t="str">
        <f>VLOOKUP(A149,Julio!$A$3:$S$280,6,0)</f>
        <v>Jonathan Alexis Bustos Aguilera</v>
      </c>
      <c r="G149" s="19">
        <f>VLOOKUP($A149,Julio!$A$3:$S$280,8,0)</f>
        <v>45271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1</v>
      </c>
      <c r="S149" s="4">
        <f>70000*R149</f>
        <v>70000</v>
      </c>
      <c r="T149" s="4">
        <f>VLOOKUP(A149,Julio!$A$3:$S$280,19,0)</f>
        <v>70000</v>
      </c>
    </row>
    <row r="150" spans="1:20" hidden="1" x14ac:dyDescent="0.25">
      <c r="A150" s="8" t="s">
        <v>638</v>
      </c>
      <c r="B150" s="4" t="str">
        <f>VLOOKUP(A150,Julio!$A$3:$S$280,2,0)</f>
        <v>CARLOS CRAMER PRODUCTOS AROMÁTICOS S.A. C.I.</v>
      </c>
      <c r="C150" s="4" t="str">
        <f>VLOOKUP($A150,Julio!$A$3:$S$280,3,0)</f>
        <v>Operaciones</v>
      </c>
      <c r="D150" s="4" t="s">
        <v>19</v>
      </c>
      <c r="E150" s="4" t="s">
        <v>135</v>
      </c>
      <c r="F150" s="4" t="str">
        <f>VLOOKUP(A150,Julio!$A$3:$S$280,6,0)</f>
        <v>Eugenio Antonio Rodriguez Rosales</v>
      </c>
      <c r="G150" s="19">
        <f>VLOOKUP($A150,Julio!$A$3:$S$280,8,0)</f>
        <v>44522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1</v>
      </c>
      <c r="R150" s="4">
        <v>1</v>
      </c>
      <c r="S150" s="4">
        <f>70000*R150</f>
        <v>70000</v>
      </c>
      <c r="T150" s="4">
        <f>VLOOKUP(A150,Julio!$A$3:$S$280,19,0)</f>
        <v>70000</v>
      </c>
    </row>
    <row r="151" spans="1:20" hidden="1" x14ac:dyDescent="0.25">
      <c r="A151" s="8" t="s">
        <v>562</v>
      </c>
      <c r="B151" s="4" t="str">
        <f>VLOOKUP(A151,Julio!$A$3:$S$280,2,0)</f>
        <v>CARLOS CRAMER PRODUCTOS AROMÁTICOS S.A. C.I.</v>
      </c>
      <c r="C151" s="4" t="str">
        <f>VLOOKUP($A151,Julio!$A$3:$S$280,3,0)</f>
        <v>Operaciones</v>
      </c>
      <c r="D151" s="4" t="s">
        <v>19</v>
      </c>
      <c r="E151" s="4" t="s">
        <v>64</v>
      </c>
      <c r="F151" s="4" t="str">
        <f>VLOOKUP(A151,Julio!$A$3:$S$280,6,0)</f>
        <v>Jorge Hernan Salvatierra Lira</v>
      </c>
      <c r="G151" s="19">
        <f>VLOOKUP($A151,Julio!$A$3:$S$280,8,0)</f>
        <v>45257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1</v>
      </c>
      <c r="S151" s="4">
        <f>70000*R151</f>
        <v>70000</v>
      </c>
      <c r="T151" s="4">
        <f>VLOOKUP(A151,Julio!$A$3:$S$280,19,0)</f>
        <v>70000</v>
      </c>
    </row>
    <row r="152" spans="1:20" hidden="1" x14ac:dyDescent="0.25">
      <c r="A152" s="8" t="s">
        <v>646</v>
      </c>
      <c r="B152" s="4" t="str">
        <f>VLOOKUP(A152,Julio!$A$3:$S$280,2,0)</f>
        <v>CARLOS CRAMER PRODUCTOS AROMÁTICOS S.A. C.I.</v>
      </c>
      <c r="C152" s="4" t="str">
        <f>VLOOKUP($A152,Julio!$A$3:$S$280,3,0)</f>
        <v>Operaciones</v>
      </c>
      <c r="D152" s="4" t="s">
        <v>19</v>
      </c>
      <c r="E152" s="4" t="s">
        <v>136</v>
      </c>
      <c r="F152" s="4" t="str">
        <f>VLOOKUP(A152,Julio!$A$3:$S$280,6,0)</f>
        <v>Jhon Esteban Urbano Sanchez</v>
      </c>
      <c r="G152" s="19">
        <f>VLOOKUP($A152,Julio!$A$3:$S$280,8,0)</f>
        <v>44431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1</v>
      </c>
      <c r="O152" s="4">
        <v>0</v>
      </c>
      <c r="P152" s="4">
        <v>0</v>
      </c>
      <c r="Q152" s="4">
        <v>0</v>
      </c>
      <c r="R152" s="18">
        <v>1</v>
      </c>
      <c r="S152" s="4">
        <f>70000*R152</f>
        <v>70000</v>
      </c>
      <c r="T152" s="4">
        <f>VLOOKUP(A152,Julio!$A$3:$S$280,19,0)</f>
        <v>70000</v>
      </c>
    </row>
    <row r="153" spans="1:20" hidden="1" x14ac:dyDescent="0.25">
      <c r="A153" s="8" t="s">
        <v>695</v>
      </c>
      <c r="B153" s="4" t="str">
        <f>VLOOKUP(A153,Julio!$A$3:$S$280,2,0)</f>
        <v>CARLOS CRAMER PRODUCTOS AROMÁTICOS S.A. C.I.</v>
      </c>
      <c r="C153" s="4" t="str">
        <f>VLOOKUP($A153,Julio!$A$3:$S$280,3,0)</f>
        <v>Operaciones</v>
      </c>
      <c r="D153" s="4" t="s">
        <v>19</v>
      </c>
      <c r="E153" s="4" t="s">
        <v>34</v>
      </c>
      <c r="F153" s="4" t="str">
        <f>VLOOKUP(A153,Julio!$A$3:$S$280,6,0)</f>
        <v>Claudio Alexis Lizana Gatica</v>
      </c>
      <c r="G153" s="19">
        <f>VLOOKUP($A153,Julio!$A$3:$S$280,8,0)</f>
        <v>43395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1</v>
      </c>
      <c r="S153" s="4">
        <f>70000*R153</f>
        <v>70000</v>
      </c>
      <c r="T153" s="4">
        <f>VLOOKUP(A153,Julio!$A$3:$S$280,19,0)</f>
        <v>70000</v>
      </c>
    </row>
    <row r="154" spans="1:20" hidden="1" x14ac:dyDescent="0.25">
      <c r="A154" s="8" t="s">
        <v>748</v>
      </c>
      <c r="B154" s="4" t="str">
        <f>VLOOKUP(A154,Julio!$A$3:$S$280,2,0)</f>
        <v>CARLOS CRAMER PRODUCTOS AROMÁTICOS S.A. C.I.</v>
      </c>
      <c r="C154" s="4" t="str">
        <f>VLOOKUP($A154,Julio!$A$3:$S$280,3,0)</f>
        <v>Operaciones</v>
      </c>
      <c r="D154" s="4" t="s">
        <v>19</v>
      </c>
      <c r="E154" s="4" t="s">
        <v>74</v>
      </c>
      <c r="F154" s="4" t="str">
        <f>VLOOKUP(A154,Julio!$A$3:$S$280,6,0)</f>
        <v>Luis Andres Barrera Orellana</v>
      </c>
      <c r="G154" s="19">
        <f>VLOOKUP($A154,Julio!$A$3:$S$280,8,0)</f>
        <v>42695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1</v>
      </c>
      <c r="S154" s="4">
        <f>70000*R154</f>
        <v>70000</v>
      </c>
      <c r="T154" s="4">
        <f>VLOOKUP(A154,Julio!$A$3:$S$280,19,0)</f>
        <v>70000</v>
      </c>
    </row>
    <row r="155" spans="1:20" hidden="1" x14ac:dyDescent="0.25">
      <c r="A155" s="8" t="s">
        <v>390</v>
      </c>
      <c r="B155" s="4" t="str">
        <f>VLOOKUP(A155,Julio!$A$3:$S$280,2,0)</f>
        <v>CARLOS CRAMER PRODUCTOS AROMÁTICOS S.A. C.I.</v>
      </c>
      <c r="C155" s="4" t="str">
        <f>VLOOKUP($A155,Julio!$A$3:$S$280,3,0)</f>
        <v>Operaciones</v>
      </c>
      <c r="D155" s="4" t="s">
        <v>19</v>
      </c>
      <c r="E155" s="4" t="s">
        <v>137</v>
      </c>
      <c r="F155" s="4" t="str">
        <f>VLOOKUP(A155,Julio!$A$3:$S$280,6,0)</f>
        <v>Sixto Manuel Beiza Mardones</v>
      </c>
      <c r="G155" s="19">
        <f>VLOOKUP($A155,Julio!$A$3:$S$280,8,0)</f>
        <v>45614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1</v>
      </c>
      <c r="S155" s="4">
        <f>70000*R155</f>
        <v>70000</v>
      </c>
      <c r="T155" s="4">
        <f>VLOOKUP(A155,Julio!$A$3:$S$280,19,0)</f>
        <v>35000</v>
      </c>
    </row>
    <row r="156" spans="1:20" hidden="1" x14ac:dyDescent="0.25">
      <c r="A156" s="8" t="s">
        <v>482</v>
      </c>
      <c r="B156" s="4" t="str">
        <f>VLOOKUP(A156,Julio!$A$3:$S$280,2,0)</f>
        <v>CARLOS CRAMER PRODUCTOS AROMÁTICOS S.A. C.I.</v>
      </c>
      <c r="C156" s="4" t="str">
        <f>VLOOKUP($A156,Julio!$A$3:$S$280,3,0)</f>
        <v>Operaciones</v>
      </c>
      <c r="D156" s="4" t="s">
        <v>19</v>
      </c>
      <c r="E156" s="4" t="s">
        <v>56</v>
      </c>
      <c r="F156" s="4" t="str">
        <f>VLOOKUP(A156,Julio!$A$3:$S$280,6,0)</f>
        <v>Rodrigo Andrés Cisternas Castro</v>
      </c>
      <c r="G156" s="19">
        <f>VLOOKUP($A156,Julio!$A$3:$S$280,8,0)</f>
        <v>45614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1</v>
      </c>
      <c r="S156" s="4">
        <f>70000*R156</f>
        <v>70000</v>
      </c>
      <c r="T156" s="4">
        <f>VLOOKUP(A156,Julio!$A$3:$S$280,19,0)</f>
        <v>70000</v>
      </c>
    </row>
    <row r="157" spans="1:20" hidden="1" x14ac:dyDescent="0.25">
      <c r="A157" s="8" t="s">
        <v>480</v>
      </c>
      <c r="B157" s="4" t="str">
        <f>VLOOKUP(A157,Julio!$A$3:$S$280,2,0)</f>
        <v>SABORES Y FRAGANCIAS.CL COMERCIAL LTDA.</v>
      </c>
      <c r="C157" s="4" t="str">
        <f>VLOOKUP($A157,Julio!$A$3:$S$280,3,0)</f>
        <v>Operaciones</v>
      </c>
      <c r="D157" s="4" t="s">
        <v>19</v>
      </c>
      <c r="E157" s="4" t="s">
        <v>138</v>
      </c>
      <c r="F157" s="4" t="str">
        <f>VLOOKUP(A157,Julio!$A$3:$S$280,6,0)</f>
        <v>Harry Giovanny Marin Calvache</v>
      </c>
      <c r="G157" s="19">
        <f>VLOOKUP($A157,Julio!$A$3:$S$280,8,0)</f>
        <v>45621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1</v>
      </c>
      <c r="P157" s="4">
        <v>0</v>
      </c>
      <c r="Q157" s="4">
        <v>0</v>
      </c>
      <c r="R157" s="4">
        <v>1</v>
      </c>
      <c r="S157" s="4">
        <f>70000*R157</f>
        <v>70000</v>
      </c>
      <c r="T157" s="4">
        <f>VLOOKUP(A157,Julio!$A$3:$S$280,19,0)</f>
        <v>70000</v>
      </c>
    </row>
    <row r="158" spans="1:20" hidden="1" x14ac:dyDescent="0.25">
      <c r="A158" s="8" t="s">
        <v>858</v>
      </c>
      <c r="B158" s="4" t="str">
        <f>VLOOKUP(A158,Julio!$A$3:$S$280,2,0)</f>
        <v>CARLOS CRAMER PRODUCTOS AROMÁTICOS S.A. C.I.</v>
      </c>
      <c r="C158" s="4" t="str">
        <f>VLOOKUP($A158,Julio!$A$3:$S$280,3,0)</f>
        <v>Operaciones</v>
      </c>
      <c r="D158" s="4" t="s">
        <v>19</v>
      </c>
      <c r="E158" s="4" t="s">
        <v>142</v>
      </c>
      <c r="F158" s="4" t="s">
        <v>881</v>
      </c>
      <c r="G158" s="19">
        <f>VLOOKUP($A158,Julio!$A$3:$S$280,8,0)</f>
        <v>44641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1</v>
      </c>
      <c r="S158" s="4">
        <f>70000*R158</f>
        <v>70000</v>
      </c>
      <c r="T158" s="4">
        <f>VLOOKUP(A158,Julio!$A$3:$S$280,19,0)</f>
        <v>70000</v>
      </c>
    </row>
    <row r="159" spans="1:20" hidden="1" x14ac:dyDescent="0.25">
      <c r="A159" s="8" t="s">
        <v>446</v>
      </c>
      <c r="B159" s="4" t="str">
        <f>VLOOKUP(A159,Julio!$A$3:$S$280,2,0)</f>
        <v>SABORES Y FRAGANCIAS.CL COMERCIAL LTDA.</v>
      </c>
      <c r="C159" s="4" t="str">
        <f>VLOOKUP($A159,Julio!$A$3:$S$280,3,0)</f>
        <v>Operaciones</v>
      </c>
      <c r="D159" s="4" t="s">
        <v>19</v>
      </c>
      <c r="E159" s="4" t="s">
        <v>13</v>
      </c>
      <c r="F159" s="4" t="str">
        <f>VLOOKUP(A159,Julio!$A$3:$S$280,6,0)</f>
        <v>Cesar Alfonso Franco Marulanda</v>
      </c>
      <c r="G159" s="19">
        <f>VLOOKUP($A159,Julio!$A$3:$S$280,8,0)</f>
        <v>45705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1</v>
      </c>
      <c r="S159" s="4">
        <f>70000*R159</f>
        <v>70000</v>
      </c>
      <c r="T159" s="4">
        <f>VLOOKUP(A159,Julio!$A$3:$S$280,19,0)</f>
        <v>70000</v>
      </c>
    </row>
    <row r="160" spans="1:20" hidden="1" x14ac:dyDescent="0.25">
      <c r="A160" s="8" t="s">
        <v>530</v>
      </c>
      <c r="B160" s="4" t="str">
        <f>VLOOKUP(A160,Julio!$A$3:$S$280,2,0)</f>
        <v>CARLOS CRAMER PRODUCTOS AROMÁTICOS S.A. C.I.</v>
      </c>
      <c r="C160" s="4" t="str">
        <f>VLOOKUP($A160,Julio!$A$3:$S$280,3,0)</f>
        <v>Operaciones</v>
      </c>
      <c r="D160" s="4" t="s">
        <v>19</v>
      </c>
      <c r="E160" s="4" t="s">
        <v>114</v>
      </c>
      <c r="F160" s="4" t="str">
        <f>VLOOKUP(A160,Julio!$A$3:$S$280,6,0)</f>
        <v>Manuel Enrique Peña Ayala</v>
      </c>
      <c r="G160" s="19">
        <f>VLOOKUP($A160,Julio!$A$3:$S$280,8,0)</f>
        <v>45453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1</v>
      </c>
      <c r="S160" s="4">
        <f>70000*R160</f>
        <v>70000</v>
      </c>
      <c r="T160" s="4">
        <f>VLOOKUP(A160,Julio!$A$3:$S$280,19,0)</f>
        <v>70000</v>
      </c>
    </row>
    <row r="161" spans="1:20" hidden="1" x14ac:dyDescent="0.25">
      <c r="A161" s="8" t="s">
        <v>442</v>
      </c>
      <c r="B161" s="4" t="str">
        <f>VLOOKUP(A161,Julio!$A$3:$S$280,2,0)</f>
        <v>SABORES Y FRAGANCIAS.CL COMERCIAL LTDA.</v>
      </c>
      <c r="C161" s="4" t="str">
        <f>VLOOKUP($A161,Julio!$A$3:$S$280,3,0)</f>
        <v>Operaciones</v>
      </c>
      <c r="D161" s="4" t="s">
        <v>19</v>
      </c>
      <c r="E161" s="4" t="s">
        <v>143</v>
      </c>
      <c r="F161" s="4" t="str">
        <f>VLOOKUP(A161,Julio!$A$3:$S$280,6,0)</f>
        <v>Mauricio Esteban Pavez Suarez</v>
      </c>
      <c r="G161" s="19">
        <f>VLOOKUP($A161,Julio!$A$3:$S$280,8,0)</f>
        <v>45726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1</v>
      </c>
      <c r="S161" s="4">
        <f>70000*R161</f>
        <v>70000</v>
      </c>
      <c r="T161" s="4">
        <f>VLOOKUP(A161,Julio!$A$3:$S$280,19,0)</f>
        <v>70000</v>
      </c>
    </row>
    <row r="162" spans="1:20" hidden="1" x14ac:dyDescent="0.25">
      <c r="A162" s="8" t="s">
        <v>547</v>
      </c>
      <c r="B162" s="4" t="str">
        <f>VLOOKUP(A162,Julio!$A$3:$S$280,2,0)</f>
        <v>SABORES Y FRAGANCIAS.CL COMERCIAL LTDA.</v>
      </c>
      <c r="C162" s="4" t="str">
        <f>VLOOKUP($A162,Julio!$A$3:$S$280,3,0)</f>
        <v>Operaciones</v>
      </c>
      <c r="D162" s="4" t="s">
        <v>19</v>
      </c>
      <c r="E162" s="4" t="s">
        <v>67</v>
      </c>
      <c r="F162" s="4" t="str">
        <f>VLOOKUP(A162,Julio!$A$3:$S$280,6,0)</f>
        <v>Juan Ramón Yañez Ruiz</v>
      </c>
      <c r="G162" s="19">
        <f>VLOOKUP($A162,Julio!$A$3:$S$280,8,0)</f>
        <v>45362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1</v>
      </c>
      <c r="R162" s="4">
        <v>1</v>
      </c>
      <c r="S162" s="4">
        <f>70000*R162</f>
        <v>70000</v>
      </c>
      <c r="T162" s="4">
        <f>VLOOKUP(A162,Julio!$A$3:$S$280,19,0)</f>
        <v>70000</v>
      </c>
    </row>
    <row r="163" spans="1:20" hidden="1" x14ac:dyDescent="0.25">
      <c r="A163" s="8" t="s">
        <v>438</v>
      </c>
      <c r="B163" s="4" t="str">
        <f>VLOOKUP(A163,Julio!$A$3:$S$280,2,0)</f>
        <v>CARLOS CRAMER PRODUCTOS AROMÁTICOS S.A. C.I.</v>
      </c>
      <c r="C163" s="4" t="str">
        <f>VLOOKUP($A163,Julio!$A$3:$S$280,3,0)</f>
        <v>Operaciones</v>
      </c>
      <c r="D163" s="4" t="s">
        <v>19</v>
      </c>
      <c r="E163" s="4" t="s">
        <v>144</v>
      </c>
      <c r="F163" s="4" t="str">
        <f>VLOOKUP(A163,Julio!$A$3:$S$280,6,0)</f>
        <v>Freddy Andrés Hidalgo Aburto</v>
      </c>
      <c r="G163" s="19">
        <f>VLOOKUP($A163,Julio!$A$3:$S$280,8,0)</f>
        <v>45733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1</v>
      </c>
      <c r="O163" s="4">
        <v>0</v>
      </c>
      <c r="P163" s="4">
        <v>1</v>
      </c>
      <c r="Q163" s="4">
        <v>0</v>
      </c>
      <c r="R163" s="18">
        <v>1</v>
      </c>
      <c r="S163" s="4">
        <f>70000*R163</f>
        <v>70000</v>
      </c>
      <c r="T163" s="4">
        <f>VLOOKUP(A163,Julio!$A$3:$S$280,19,0)</f>
        <v>70000</v>
      </c>
    </row>
    <row r="164" spans="1:20" hidden="1" x14ac:dyDescent="0.25">
      <c r="A164" s="8" t="s">
        <v>436</v>
      </c>
      <c r="B164" s="4" t="str">
        <f>VLOOKUP(A164,Julio!$A$3:$S$280,2,0)</f>
        <v>CARLOS CRAMER PRODUCTOS AROMÁTICOS S.A. C.I.</v>
      </c>
      <c r="C164" s="4" t="str">
        <f>VLOOKUP($A164,Julio!$A$3:$S$280,3,0)</f>
        <v>Operaciones</v>
      </c>
      <c r="D164" s="4" t="s">
        <v>19</v>
      </c>
      <c r="E164" s="4" t="s">
        <v>145</v>
      </c>
      <c r="F164" s="4" t="str">
        <f>VLOOKUP(A164,Julio!$A$3:$S$280,6,0)</f>
        <v>Pedro Miguel Vergara Ramirez</v>
      </c>
      <c r="G164" s="19">
        <f>VLOOKUP($A164,Julio!$A$3:$S$280,8,0)</f>
        <v>45747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1</v>
      </c>
      <c r="R164" s="18">
        <v>1</v>
      </c>
      <c r="S164" s="4">
        <f>70000*R164</f>
        <v>70000</v>
      </c>
      <c r="T164" s="4">
        <f>VLOOKUP(A164,Julio!$A$3:$S$280,19,0)</f>
        <v>70000</v>
      </c>
    </row>
    <row r="165" spans="1:20" hidden="1" x14ac:dyDescent="0.25">
      <c r="A165" s="8" t="s">
        <v>415</v>
      </c>
      <c r="B165" s="4" t="str">
        <f>VLOOKUP(A165,Julio!$A$3:$S$280,2,0)</f>
        <v>CARLOS CRAMER PRODUCTOS AROMÁTICOS S.A. C.I.</v>
      </c>
      <c r="C165" s="4" t="str">
        <f>VLOOKUP($A165,Julio!$A$3:$S$280,3,0)</f>
        <v>Operaciones</v>
      </c>
      <c r="D165" s="4" t="s">
        <v>19</v>
      </c>
      <c r="E165" s="4" t="s">
        <v>146</v>
      </c>
      <c r="F165" s="4" t="str">
        <f>VLOOKUP(A165,Julio!$A$3:$S$280,6,0)</f>
        <v>Jonatan Rubén Díaz Lara</v>
      </c>
      <c r="G165" s="19">
        <f>VLOOKUP($A165,Julio!$A$3:$S$280,8,0)</f>
        <v>45782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1</v>
      </c>
      <c r="S165" s="4">
        <f>70000*R165</f>
        <v>70000</v>
      </c>
      <c r="T165" s="4">
        <f>VLOOKUP(A165,Julio!$A$3:$S$280,19,0)</f>
        <v>70000</v>
      </c>
    </row>
    <row r="166" spans="1:20" hidden="1" x14ac:dyDescent="0.25">
      <c r="A166" s="8" t="s">
        <v>627</v>
      </c>
      <c r="B166" s="4" t="str">
        <f>VLOOKUP(A166,Julio!$A$3:$S$280,2,0)</f>
        <v>SABORES Y FRAGANCIAS.CL COMERCIAL LTDA.</v>
      </c>
      <c r="C166" s="4" t="str">
        <f>VLOOKUP($A166,Julio!$A$3:$S$280,3,0)</f>
        <v>Operaciones</v>
      </c>
      <c r="D166" s="4" t="s">
        <v>19</v>
      </c>
      <c r="E166" s="4" t="s">
        <v>32</v>
      </c>
      <c r="F166" s="4" t="str">
        <f>VLOOKUP(A166,Julio!$A$3:$S$280,6,0)</f>
        <v>Diego Rafael Rodriguez Castillo</v>
      </c>
      <c r="G166" s="19">
        <f>VLOOKUP($A166,Julio!$A$3:$S$280,8,0)</f>
        <v>44606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1</v>
      </c>
      <c r="S166" s="4">
        <f>70000*R166</f>
        <v>70000</v>
      </c>
      <c r="T166" s="4">
        <f>VLOOKUP(A166,Julio!$A$3:$S$280,19,0)</f>
        <v>70000</v>
      </c>
    </row>
    <row r="167" spans="1:20" hidden="1" x14ac:dyDescent="0.25">
      <c r="A167" s="8" t="s">
        <v>538</v>
      </c>
      <c r="B167" s="4" t="str">
        <f>VLOOKUP(A167,Julio!$A$3:$S$280,2,0)</f>
        <v>SABORES Y FRAGANCIAS.CL COMERCIAL LTDA.</v>
      </c>
      <c r="C167" s="4" t="str">
        <f>VLOOKUP($A167,Julio!$A$3:$S$280,3,0)</f>
        <v>Operaciones</v>
      </c>
      <c r="D167" s="4" t="s">
        <v>19</v>
      </c>
      <c r="E167" s="4" t="s">
        <v>98</v>
      </c>
      <c r="F167" s="4" t="str">
        <f>VLOOKUP(A167,Julio!$A$3:$S$280,6,0)</f>
        <v>Maximiliano Adolfo Duran Barrales</v>
      </c>
      <c r="G167" s="19">
        <f>VLOOKUP($A167,Julio!$A$3:$S$280,8,0)</f>
        <v>45404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1</v>
      </c>
      <c r="S167" s="4">
        <f>70000*R167</f>
        <v>70000</v>
      </c>
      <c r="T167" s="4">
        <f>VLOOKUP(A167,Julio!$A$3:$S$280,19,0)</f>
        <v>70000</v>
      </c>
    </row>
    <row r="168" spans="1:20" hidden="1" x14ac:dyDescent="0.25">
      <c r="A168" s="8" t="s">
        <v>406</v>
      </c>
      <c r="B168" s="4" t="str">
        <f>VLOOKUP(A168,Julio!$A$3:$S$280,2,0)</f>
        <v>SABORES Y FRAGANCIAS.CL COMERCIAL LTDA.</v>
      </c>
      <c r="C168" s="4" t="str">
        <f>VLOOKUP($A168,Julio!$A$3:$S$280,3,0)</f>
        <v>Operaciones</v>
      </c>
      <c r="D168" s="4" t="s">
        <v>19</v>
      </c>
      <c r="E168" s="4" t="s">
        <v>148</v>
      </c>
      <c r="F168" s="4" t="str">
        <f>VLOOKUP(A168,Julio!$A$3:$S$280,6,0)</f>
        <v xml:space="preserve">Leandro Elías Agustín Arancibia </v>
      </c>
      <c r="G168" s="19">
        <f>VLOOKUP($A168,Julio!$A$3:$S$280,8,0)</f>
        <v>45803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1</v>
      </c>
      <c r="S168" s="4">
        <f>70000*R168</f>
        <v>70000</v>
      </c>
      <c r="T168" s="4">
        <f>VLOOKUP(A168,Julio!$A$3:$S$280,19,0)</f>
        <v>70000</v>
      </c>
    </row>
    <row r="169" spans="1:20" hidden="1" x14ac:dyDescent="0.25">
      <c r="A169" s="8" t="s">
        <v>536</v>
      </c>
      <c r="B169" s="4" t="str">
        <f>VLOOKUP(A169,Julio!$A$3:$S$280,2,0)</f>
        <v>SABORES Y FRAGANCIAS.CL COMERCIAL LTDA.</v>
      </c>
      <c r="C169" s="4" t="str">
        <f>VLOOKUP($A169,Julio!$A$3:$S$280,3,0)</f>
        <v>Operaciones</v>
      </c>
      <c r="D169" s="4" t="s">
        <v>19</v>
      </c>
      <c r="E169" s="4" t="s">
        <v>114</v>
      </c>
      <c r="F169" s="4" t="str">
        <f>VLOOKUP(A169,Julio!$A$3:$S$280,6,0)</f>
        <v>Manuel Jesús Aranguiz Maya</v>
      </c>
      <c r="G169" s="19">
        <f>VLOOKUP($A169,Julio!$A$3:$S$280,8,0)</f>
        <v>45420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1</v>
      </c>
      <c r="S169" s="4">
        <f>70000*R169</f>
        <v>70000</v>
      </c>
      <c r="T169" s="4">
        <f>VLOOKUP(A169,Julio!$A$3:$S$280,19,0)</f>
        <v>70000</v>
      </c>
    </row>
    <row r="170" spans="1:20" hidden="1" x14ac:dyDescent="0.25">
      <c r="A170" s="8" t="s">
        <v>732</v>
      </c>
      <c r="B170" s="4" t="str">
        <f>VLOOKUP(A170,Julio!$A$3:$S$280,2,0)</f>
        <v>CARLOS CRAMER PRODUCTOS AROMÁTICOS S.A. C.I.</v>
      </c>
      <c r="C170" s="4" t="str">
        <f>VLOOKUP($A170,Julio!$A$3:$S$280,3,0)</f>
        <v>Operaciones</v>
      </c>
      <c r="D170" s="4" t="s">
        <v>19</v>
      </c>
      <c r="E170" s="4" t="s">
        <v>150</v>
      </c>
      <c r="F170" s="4" t="str">
        <f>VLOOKUP(A170,Julio!$A$3:$S$280,6,0)</f>
        <v>Richard Agustin Bustamante Castro</v>
      </c>
      <c r="G170" s="19">
        <f>VLOOKUP($A170,Julio!$A$3:$S$280,8,0)</f>
        <v>42919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1</v>
      </c>
      <c r="S170" s="4">
        <f>70000*R170</f>
        <v>70000</v>
      </c>
      <c r="T170" s="4">
        <f>VLOOKUP(A170,Julio!$A$3:$S$280,19,0)</f>
        <v>70000</v>
      </c>
    </row>
    <row r="171" spans="1:20" hidden="1" x14ac:dyDescent="0.25">
      <c r="A171" s="8" t="s">
        <v>399</v>
      </c>
      <c r="B171" s="4" t="str">
        <f>VLOOKUP(A171,Julio!$A$3:$S$280,2,0)</f>
        <v>CARLOS CRAMER PRODUCTOS AROMÁTICOS S.A. C.I.</v>
      </c>
      <c r="C171" s="4" t="str">
        <f>VLOOKUP($A171,Julio!$A$3:$S$280,3,0)</f>
        <v>Operaciones</v>
      </c>
      <c r="D171" s="4" t="s">
        <v>19</v>
      </c>
      <c r="E171" s="4" t="s">
        <v>151</v>
      </c>
      <c r="F171" s="4" t="str">
        <f>VLOOKUP(A171,Julio!$A$3:$S$280,6,0)</f>
        <v>Jarol Andrés Árias Rangel</v>
      </c>
      <c r="G171" s="19">
        <f>VLOOKUP($A171,Julio!$A$3:$S$280,8,0)</f>
        <v>45810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1</v>
      </c>
      <c r="S171" s="4">
        <f>70000*R171</f>
        <v>70000</v>
      </c>
      <c r="T171" s="4">
        <f>VLOOKUP(A171,Julio!$A$3:$S$280,19,0)</f>
        <v>70000</v>
      </c>
    </row>
    <row r="172" spans="1:20" hidden="1" x14ac:dyDescent="0.25">
      <c r="A172" s="8" t="s">
        <v>434</v>
      </c>
      <c r="B172" s="4" t="str">
        <f>VLOOKUP(A172,Julio!$A$3:$S$280,2,0)</f>
        <v>CARLOS CRAMER PRODUCTOS AROMÁTICOS S.A. C.I.</v>
      </c>
      <c r="C172" s="4" t="str">
        <f>VLOOKUP($A172,Julio!$A$3:$S$280,3,0)</f>
        <v>Operaciones</v>
      </c>
      <c r="D172" s="4" t="s">
        <v>19</v>
      </c>
      <c r="E172" s="4" t="s">
        <v>63</v>
      </c>
      <c r="F172" s="4" t="str">
        <f>VLOOKUP(A172,Julio!$A$3:$S$280,6,0)</f>
        <v>Nicolás Ignacio Mondaca Montero</v>
      </c>
      <c r="G172" s="19">
        <f>VLOOKUP($A172,Julio!$A$3:$S$280,8,0)</f>
        <v>45747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1</v>
      </c>
      <c r="S172" s="4">
        <f>70000*R172</f>
        <v>70000</v>
      </c>
      <c r="T172" s="4">
        <f>VLOOKUP(A172,Julio!$A$3:$S$280,19,0)</f>
        <v>70000</v>
      </c>
    </row>
    <row r="173" spans="1:20" hidden="1" x14ac:dyDescent="0.25">
      <c r="A173" s="8" t="s">
        <v>373</v>
      </c>
      <c r="B173" s="4" t="str">
        <f>VLOOKUP(A173,Julio!$A$3:$S$280,2,0)</f>
        <v>CARLOS CRAMER PRODUCTOS AROMÁTICOS S.A. C.I.</v>
      </c>
      <c r="C173" s="4" t="str">
        <f>VLOOKUP($A173,Julio!$A$3:$S$280,3,0)</f>
        <v>Operaciones</v>
      </c>
      <c r="D173" s="4" t="s">
        <v>19</v>
      </c>
      <c r="E173" s="4" t="s">
        <v>67</v>
      </c>
      <c r="F173" s="4" t="str">
        <f>VLOOKUP(A173,Julio!$A$3:$S$280,6,0)</f>
        <v>Juan Rodrigo Muñoz Salinas</v>
      </c>
      <c r="G173" s="19">
        <f>VLOOKUP($A173,Julio!$A$3:$S$280,8,0)</f>
        <v>45817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1</v>
      </c>
      <c r="O173" s="4">
        <v>0</v>
      </c>
      <c r="P173" s="4">
        <v>0</v>
      </c>
      <c r="Q173" s="4">
        <v>0</v>
      </c>
      <c r="R173" s="18">
        <v>1</v>
      </c>
      <c r="S173" s="4">
        <f>70000*R173</f>
        <v>70000</v>
      </c>
      <c r="T173" s="4">
        <f>VLOOKUP(A173,Julio!$A$3:$S$280,19,0)</f>
        <v>35000</v>
      </c>
    </row>
    <row r="174" spans="1:20" hidden="1" x14ac:dyDescent="0.25">
      <c r="A174" s="8" t="s">
        <v>859</v>
      </c>
      <c r="B174" s="4" t="e">
        <f>VLOOKUP(A174,Julio!$A$3:$S$280,2,0)</f>
        <v>#N/A</v>
      </c>
      <c r="C174" s="4" t="e">
        <f>VLOOKUP($A174,Julio!$A$3:$S$280,3,0)</f>
        <v>#N/A</v>
      </c>
      <c r="D174" s="4" t="s">
        <v>19</v>
      </c>
      <c r="E174" s="4" t="s">
        <v>131</v>
      </c>
      <c r="F174" s="4" t="s">
        <v>883</v>
      </c>
      <c r="G174" s="19">
        <v>45866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1</v>
      </c>
      <c r="R174" s="4">
        <v>1</v>
      </c>
      <c r="S174" s="4">
        <v>0</v>
      </c>
      <c r="T174" s="4" t="e">
        <f>VLOOKUP(A174,Julio!$A$3:$S$280,19,0)</f>
        <v>#N/A</v>
      </c>
    </row>
    <row r="175" spans="1:20" hidden="1" x14ac:dyDescent="0.25">
      <c r="A175" s="8" t="s">
        <v>386</v>
      </c>
      <c r="B175" s="4" t="str">
        <f>VLOOKUP(A175,Julio!$A$3:$S$280,2,0)</f>
        <v>CARLOS CRAMER PRODUCTOS AROMÁTICOS S.A. C.I.</v>
      </c>
      <c r="C175" s="4" t="str">
        <f>VLOOKUP($A175,Julio!$A$3:$S$280,3,0)</f>
        <v>Operaciones</v>
      </c>
      <c r="D175" s="4" t="s">
        <v>19</v>
      </c>
      <c r="E175" s="4" t="s">
        <v>81</v>
      </c>
      <c r="F175" s="4" t="s">
        <v>882</v>
      </c>
      <c r="G175" s="19">
        <f>VLOOKUP($A175,Julio!$A$3:$S$280,8,0)</f>
        <v>43865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1</v>
      </c>
      <c r="S175" s="4">
        <f>70000*R175</f>
        <v>70000</v>
      </c>
      <c r="T175" s="4">
        <f>VLOOKUP(A175,Julio!$A$3:$S$280,19,0)</f>
        <v>35000</v>
      </c>
    </row>
    <row r="176" spans="1:20" hidden="1" x14ac:dyDescent="0.25">
      <c r="A176" s="8" t="s">
        <v>578</v>
      </c>
      <c r="B176" s="4" t="str">
        <f>VLOOKUP(A176,Julio!$A$3:$S$280,2,0)</f>
        <v>CARLOS CRAMER PRODUCTOS AROMÁTICOS S.A. C.I.</v>
      </c>
      <c r="C176" s="4" t="str">
        <f>VLOOKUP($A176,Julio!$A$3:$S$280,3,0)</f>
        <v>Operaciones</v>
      </c>
      <c r="D176" s="4" t="s">
        <v>19</v>
      </c>
      <c r="E176" s="4" t="s">
        <v>81</v>
      </c>
      <c r="F176" s="4" t="str">
        <f>VLOOKUP(A176,Julio!$A$3:$S$280,6,0)</f>
        <v>Cristian Alejandro Araya Amaro</v>
      </c>
      <c r="G176" s="19">
        <f>VLOOKUP($A176,Julio!$A$3:$S$280,8,0)</f>
        <v>45082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1</v>
      </c>
      <c r="S176" s="4">
        <f>70000*R176</f>
        <v>70000</v>
      </c>
      <c r="T176" s="4">
        <f>VLOOKUP(A176,Julio!$A$3:$S$280,19,0)</f>
        <v>70000</v>
      </c>
    </row>
    <row r="177" spans="1:20" hidden="1" x14ac:dyDescent="0.25">
      <c r="A177" s="8" t="s">
        <v>780</v>
      </c>
      <c r="B177" s="4" t="str">
        <f>VLOOKUP(A177,Julio!$A$3:$S$280,2,0)</f>
        <v>CARLOS CRAMER PRODUCTOS AROMÁTICOS S.A. C.I.</v>
      </c>
      <c r="C177" s="4" t="str">
        <f>VLOOKUP($A177,Julio!$A$3:$S$280,3,0)</f>
        <v>Operaciones</v>
      </c>
      <c r="D177" s="4" t="s">
        <v>19</v>
      </c>
      <c r="E177" s="4" t="s">
        <v>154</v>
      </c>
      <c r="F177" s="4" t="str">
        <f>VLOOKUP(A177,Julio!$A$3:$S$280,6,0)</f>
        <v>Mariano Alfonso Villagra Soto</v>
      </c>
      <c r="G177" s="19">
        <f>VLOOKUP($A177,Julio!$A$3:$S$280,8,0)</f>
        <v>41914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1</v>
      </c>
      <c r="S177" s="4">
        <f>70000*R177</f>
        <v>70000</v>
      </c>
      <c r="T177" s="4">
        <f>VLOOKUP(A177,Julio!$A$3:$S$280,19,0)</f>
        <v>70000</v>
      </c>
    </row>
    <row r="178" spans="1:20" hidden="1" x14ac:dyDescent="0.25">
      <c r="A178" s="8" t="s">
        <v>654</v>
      </c>
      <c r="B178" s="4" t="str">
        <f>VLOOKUP(A178,Julio!$A$3:$S$280,2,0)</f>
        <v>CARLOS CRAMER PRODUCTOS AROMÁTICOS S.A. C.I.</v>
      </c>
      <c r="C178" s="4" t="str">
        <f>VLOOKUP($A178,Julio!$A$3:$S$280,3,0)</f>
        <v>Operaciones</v>
      </c>
      <c r="D178" s="4" t="s">
        <v>19</v>
      </c>
      <c r="E178" s="4" t="s">
        <v>67</v>
      </c>
      <c r="F178" s="4" t="str">
        <f>VLOOKUP(A178,Julio!$A$3:$S$280,6,0)</f>
        <v>Juan Pablo Sanchez Montano</v>
      </c>
      <c r="G178" s="19">
        <f>VLOOKUP($A178,Julio!$A$3:$S$280,8,0)</f>
        <v>44361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1</v>
      </c>
      <c r="S178" s="4">
        <f>70000*R178</f>
        <v>70000</v>
      </c>
      <c r="T178" s="4">
        <f>VLOOKUP(A178,Julio!$A$3:$S$280,19,0)</f>
        <v>70000</v>
      </c>
    </row>
    <row r="179" spans="1:20" hidden="1" x14ac:dyDescent="0.25">
      <c r="A179" s="8" t="s">
        <v>664</v>
      </c>
      <c r="B179" s="4" t="str">
        <f>VLOOKUP(A179,Julio!$A$3:$S$280,2,0)</f>
        <v>CARLOS CRAMER PRODUCTOS AROMÁTICOS S.A. C.I.</v>
      </c>
      <c r="C179" s="4" t="str">
        <f>VLOOKUP($A179,Julio!$A$3:$S$280,3,0)</f>
        <v>Operaciones</v>
      </c>
      <c r="D179" s="4" t="s">
        <v>19</v>
      </c>
      <c r="E179" s="4" t="s">
        <v>131</v>
      </c>
      <c r="F179" s="4" t="str">
        <f>VLOOKUP(A179,Julio!$A$3:$S$280,6,0)</f>
        <v>Francisco Alejandro Soto Nuñez</v>
      </c>
      <c r="G179" s="19">
        <f>VLOOKUP($A179,Julio!$A$3:$S$280,8,0)</f>
        <v>44200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1</v>
      </c>
      <c r="S179" s="4">
        <f>70000*R179</f>
        <v>70000</v>
      </c>
      <c r="T179" s="4">
        <f>VLOOKUP(A179,Julio!$A$3:$S$280,19,0)</f>
        <v>70000</v>
      </c>
    </row>
    <row r="180" spans="1:20" hidden="1" x14ac:dyDescent="0.25">
      <c r="A180" s="8" t="s">
        <v>716</v>
      </c>
      <c r="B180" s="4" t="str">
        <f>VLOOKUP(A180,Julio!$A$3:$S$280,2,0)</f>
        <v>CARLOS CRAMER PRODUCTOS AROMÁTICOS S.A. C.I.</v>
      </c>
      <c r="C180" s="4" t="str">
        <f>VLOOKUP($A180,Julio!$A$3:$S$280,3,0)</f>
        <v>Operaciones</v>
      </c>
      <c r="D180" s="4" t="s">
        <v>19</v>
      </c>
      <c r="E180" s="4" t="s">
        <v>155</v>
      </c>
      <c r="F180" s="4" t="str">
        <f>VLOOKUP(A180,Julio!$A$3:$S$280,6,0)</f>
        <v>Roger Jesus Diaz Jorquera</v>
      </c>
      <c r="G180" s="19">
        <f>VLOOKUP($A180,Julio!$A$3:$S$280,8,0)</f>
        <v>43200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1</v>
      </c>
      <c r="S180" s="4">
        <f>70000*R180</f>
        <v>70000</v>
      </c>
      <c r="T180" s="4">
        <f>VLOOKUP(A180,Julio!$A$3:$S$280,19,0)</f>
        <v>70000</v>
      </c>
    </row>
    <row r="181" spans="1:20" hidden="1" x14ac:dyDescent="0.25">
      <c r="A181" s="8" t="s">
        <v>576</v>
      </c>
      <c r="B181" s="4" t="str">
        <f>VLOOKUP(A181,Julio!$A$3:$S$280,2,0)</f>
        <v>CARLOS CRAMER PRODUCTOS AROMÁTICOS S.A. C.I.</v>
      </c>
      <c r="C181" s="4" t="str">
        <f>VLOOKUP($A181,Julio!$A$3:$S$280,3,0)</f>
        <v>Operaciones</v>
      </c>
      <c r="D181" s="4" t="s">
        <v>19</v>
      </c>
      <c r="E181" s="4" t="s">
        <v>156</v>
      </c>
      <c r="F181" s="4" t="str">
        <f>VLOOKUP(A181,Julio!$A$3:$S$280,6,0)</f>
        <v>Esteban Rolando Marchant Rojas</v>
      </c>
      <c r="G181" s="19">
        <f>VLOOKUP($A181,Julio!$A$3:$S$280,8,0)</f>
        <v>45096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1</v>
      </c>
      <c r="S181" s="4">
        <f>70000*R181</f>
        <v>70000</v>
      </c>
      <c r="T181" s="4">
        <f>VLOOKUP(A181,Julio!$A$3:$S$280,19,0)</f>
        <v>70000</v>
      </c>
    </row>
    <row r="182" spans="1:20" hidden="1" x14ac:dyDescent="0.25">
      <c r="A182" s="8" t="s">
        <v>652</v>
      </c>
      <c r="B182" s="4" t="str">
        <f>VLOOKUP(A182,Julio!$A$3:$S$280,2,0)</f>
        <v>CARLOS CRAMER PRODUCTOS AROMÁTICOS S.A. C.I.</v>
      </c>
      <c r="C182" s="4" t="str">
        <f>VLOOKUP($A182,Julio!$A$3:$S$280,3,0)</f>
        <v>Operaciones</v>
      </c>
      <c r="D182" s="4" t="s">
        <v>19</v>
      </c>
      <c r="E182" s="4" t="s">
        <v>74</v>
      </c>
      <c r="F182" s="4" t="str">
        <f>VLOOKUP(A182,Julio!$A$3:$S$280,6,0)</f>
        <v>Luis Mauricio Machuca Gomez</v>
      </c>
      <c r="G182" s="19">
        <f>VLOOKUP($A182,Julio!$A$3:$S$280,8,0)</f>
        <v>44403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1</v>
      </c>
      <c r="Q182" s="4">
        <v>0</v>
      </c>
      <c r="R182" s="4">
        <v>1</v>
      </c>
      <c r="S182" s="4">
        <f>70000*R182</f>
        <v>70000</v>
      </c>
      <c r="T182" s="4">
        <f>VLOOKUP(A182,Julio!$A$3:$S$280,19,0)</f>
        <v>70000</v>
      </c>
    </row>
    <row r="183" spans="1:20" hidden="1" x14ac:dyDescent="0.25">
      <c r="A183" s="8" t="s">
        <v>718</v>
      </c>
      <c r="B183" s="4" t="str">
        <f>VLOOKUP(A183,Julio!$A$3:$S$280,2,0)</f>
        <v>CARLOS CRAMER PRODUCTOS AROMÁTICOS S.A. C.I.</v>
      </c>
      <c r="C183" s="4" t="str">
        <f>VLOOKUP($A183,Julio!$A$3:$S$280,3,0)</f>
        <v>Operaciones</v>
      </c>
      <c r="D183" s="4" t="s">
        <v>19</v>
      </c>
      <c r="E183" s="4" t="s">
        <v>131</v>
      </c>
      <c r="F183" s="4" t="str">
        <f>VLOOKUP(A183,Julio!$A$3:$S$280,6,0)</f>
        <v>Francisco Javier Rojas Cataldo</v>
      </c>
      <c r="G183" s="19">
        <f>VLOOKUP($A183,Julio!$A$3:$S$280,8,0)</f>
        <v>43178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1</v>
      </c>
      <c r="S183" s="4">
        <f>70000*R183</f>
        <v>70000</v>
      </c>
      <c r="T183" s="4">
        <f>VLOOKUP(A183,Julio!$A$3:$S$280,19,0)</f>
        <v>70000</v>
      </c>
    </row>
    <row r="184" spans="1:20" hidden="1" x14ac:dyDescent="0.25">
      <c r="A184" s="8" t="s">
        <v>382</v>
      </c>
      <c r="B184" s="4" t="str">
        <f>VLOOKUP(A184,Julio!$A$3:$S$280,2,0)</f>
        <v>CARLOS CRAMER PRODUCTOS AROMÁTICOS S.A. C.I.</v>
      </c>
      <c r="C184" s="4" t="str">
        <f>VLOOKUP($A184,Julio!$A$3:$S$280,3,0)</f>
        <v>Operaciones</v>
      </c>
      <c r="D184" s="4" t="s">
        <v>19</v>
      </c>
      <c r="E184" s="4" t="s">
        <v>157</v>
      </c>
      <c r="F184" s="4" t="str">
        <f>VLOOKUP(A184,Julio!$A$3:$S$280,6,0)</f>
        <v>Roberto Enrique Romero Jensen</v>
      </c>
      <c r="G184" s="19">
        <f>VLOOKUP($A184,Julio!$A$3:$S$280,8,0)</f>
        <v>44445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1</v>
      </c>
      <c r="S184" s="4">
        <f>70000*R184</f>
        <v>70000</v>
      </c>
      <c r="T184" s="4">
        <f>VLOOKUP(A184,Julio!$A$3:$S$280,19,0)</f>
        <v>35000</v>
      </c>
    </row>
    <row r="185" spans="1:20" hidden="1" x14ac:dyDescent="0.25">
      <c r="A185" s="8" t="s">
        <v>758</v>
      </c>
      <c r="B185" s="4" t="str">
        <f>VLOOKUP(A185,Julio!$A$3:$S$280,2,0)</f>
        <v>CARLOS CRAMER PRODUCTOS AROMÁTICOS S.A. C.I.</v>
      </c>
      <c r="C185" s="4" t="str">
        <f>VLOOKUP($A185,Julio!$A$3:$S$280,3,0)</f>
        <v>Operaciones</v>
      </c>
      <c r="D185" s="4" t="s">
        <v>19</v>
      </c>
      <c r="E185" s="4" t="s">
        <v>159</v>
      </c>
      <c r="F185" s="4" t="str">
        <f>VLOOKUP(A185,Julio!$A$3:$S$280,6,0)</f>
        <v>Hernan Alejandro Pavez Bastías</v>
      </c>
      <c r="G185" s="19">
        <f>VLOOKUP($A185,Julio!$A$3:$S$280,8,0)</f>
        <v>42530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1</v>
      </c>
      <c r="P185" s="4">
        <v>0</v>
      </c>
      <c r="Q185" s="4">
        <v>0</v>
      </c>
      <c r="R185" s="4">
        <v>1</v>
      </c>
      <c r="S185" s="4">
        <f>70000*R185</f>
        <v>70000</v>
      </c>
      <c r="T185" s="4">
        <f>VLOOKUP(A185,Julio!$A$3:$S$280,19,0)</f>
        <v>70000</v>
      </c>
    </row>
    <row r="186" spans="1:20" hidden="1" x14ac:dyDescent="0.25">
      <c r="A186" s="8" t="s">
        <v>509</v>
      </c>
      <c r="B186" s="4" t="str">
        <f>VLOOKUP(A186,Julio!$A$3:$S$280,2,0)</f>
        <v>CARLOS CRAMER PRODUCTOS AROMÁTICOS S.A. C.I.</v>
      </c>
      <c r="C186" s="4" t="str">
        <f>VLOOKUP($A186,Julio!$A$3:$S$280,3,0)</f>
        <v>Operaciones</v>
      </c>
      <c r="D186" s="4" t="s">
        <v>19</v>
      </c>
      <c r="E186" s="4" t="s">
        <v>160</v>
      </c>
      <c r="F186" s="4" t="str">
        <f>VLOOKUP(A186,Julio!$A$3:$S$280,6,0)</f>
        <v>Hugo Enrique Adrian Medel</v>
      </c>
      <c r="G186" s="19">
        <f>VLOOKUP($A186,Julio!$A$3:$S$280,8,0)</f>
        <v>45509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1</v>
      </c>
      <c r="S186" s="4">
        <f>70000*R186</f>
        <v>70000</v>
      </c>
      <c r="T186" s="4">
        <f>VLOOKUP(A186,Julio!$A$3:$S$280,19,0)</f>
        <v>70000</v>
      </c>
    </row>
    <row r="187" spans="1:20" hidden="1" x14ac:dyDescent="0.25">
      <c r="A187" s="8" t="s">
        <v>511</v>
      </c>
      <c r="B187" s="4" t="str">
        <f>VLOOKUP(A187,Julio!$A$3:$S$280,2,0)</f>
        <v>CARLOS CRAMER PRODUCTOS AROMÁTICOS S.A. C.I.</v>
      </c>
      <c r="C187" s="4" t="str">
        <f>VLOOKUP($A187,Julio!$A$3:$S$280,3,0)</f>
        <v>Operaciones</v>
      </c>
      <c r="D187" s="4" t="s">
        <v>19</v>
      </c>
      <c r="E187" s="4" t="s">
        <v>81</v>
      </c>
      <c r="F187" s="4" t="str">
        <f>VLOOKUP(A187,Julio!$A$3:$S$280,6,0)</f>
        <v>Cristian Alberto Fornari Sanchez</v>
      </c>
      <c r="G187" s="19">
        <f>VLOOKUP($A187,Julio!$A$3:$S$280,8,0)</f>
        <v>45509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1</v>
      </c>
      <c r="S187" s="4">
        <f>70000*R187</f>
        <v>70000</v>
      </c>
      <c r="T187" s="4">
        <f>VLOOKUP(A187,Julio!$A$3:$S$280,19,0)</f>
        <v>70000</v>
      </c>
    </row>
    <row r="188" spans="1:20" hidden="1" x14ac:dyDescent="0.25">
      <c r="A188" s="8" t="s">
        <v>505</v>
      </c>
      <c r="B188" s="4" t="str">
        <f>VLOOKUP(A188,Julio!$A$3:$S$280,2,0)</f>
        <v>CARLOS CRAMER PRODUCTOS AROMÁTICOS S.A. C.I.</v>
      </c>
      <c r="C188" s="4" t="str">
        <f>VLOOKUP($A188,Julio!$A$3:$S$280,3,0)</f>
        <v>Operaciones</v>
      </c>
      <c r="D188" s="4" t="s">
        <v>19</v>
      </c>
      <c r="E188" s="4" t="s">
        <v>67</v>
      </c>
      <c r="F188" s="4" t="str">
        <f>VLOOKUP(A188,Julio!$A$3:$S$280,6,0)</f>
        <v>Juan Rodrigo Campos Llancaleo</v>
      </c>
      <c r="G188" s="19">
        <f>VLOOKUP($A188,Julio!$A$3:$S$280,8,0)</f>
        <v>45530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1</v>
      </c>
      <c r="P188" s="4">
        <v>0</v>
      </c>
      <c r="Q188" s="4">
        <v>1</v>
      </c>
      <c r="R188" s="4">
        <v>1</v>
      </c>
      <c r="S188" s="4">
        <f>70000*R188</f>
        <v>70000</v>
      </c>
      <c r="T188" s="4">
        <f>VLOOKUP(A188,Julio!$A$3:$S$280,19,0)</f>
        <v>70000</v>
      </c>
    </row>
    <row r="189" spans="1:20" x14ac:dyDescent="0.25">
      <c r="A189" s="8" t="s">
        <v>308</v>
      </c>
      <c r="B189" s="4" t="str">
        <f>VLOOKUP(A189,Julio!$A$3:$S$280,2,0)</f>
        <v>CARLOS CRAMER PRODUCTOS AROMÁTICOS S.A. C.I.</v>
      </c>
      <c r="C189" s="4" t="str">
        <f>VLOOKUP($A189,Julio!$A$3:$S$280,3,0)</f>
        <v>Operaciones</v>
      </c>
      <c r="D189" s="4" t="s">
        <v>19</v>
      </c>
      <c r="E189" s="4" t="s">
        <v>81</v>
      </c>
      <c r="F189" s="4" t="str">
        <f>VLOOKUP(A189,Julio!$A$3:$S$280,6,0)</f>
        <v>Cristian Fernando Barrera Navarrete</v>
      </c>
      <c r="G189" s="19">
        <f>VLOOKUP($A189,Julio!$A$3:$S$280,8,0)</f>
        <v>45138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1</v>
      </c>
      <c r="O189" s="4">
        <v>0</v>
      </c>
      <c r="P189" s="4">
        <v>0</v>
      </c>
      <c r="Q189" s="4">
        <v>0</v>
      </c>
      <c r="R189" s="18">
        <v>1</v>
      </c>
      <c r="S189" s="4">
        <f>70000*R189</f>
        <v>70000</v>
      </c>
      <c r="T189" s="4">
        <f>VLOOKUP(A189,Julio!$A$3:$S$280,19,0)</f>
        <v>0</v>
      </c>
    </row>
    <row r="190" spans="1:20" hidden="1" x14ac:dyDescent="0.25">
      <c r="A190" s="8" t="s">
        <v>498</v>
      </c>
      <c r="B190" s="4" t="str">
        <f>VLOOKUP(A190,Julio!$A$3:$S$280,2,0)</f>
        <v>CARLOS CRAMER PRODUCTOS AROMÁTICOS S.A. C.I.</v>
      </c>
      <c r="C190" s="4" t="str">
        <f>VLOOKUP($A190,Julio!$A$3:$S$280,3,0)</f>
        <v>Operaciones</v>
      </c>
      <c r="D190" s="4" t="s">
        <v>19</v>
      </c>
      <c r="E190" s="4" t="s">
        <v>161</v>
      </c>
      <c r="F190" s="4" t="str">
        <f>VLOOKUP(A190,Julio!$A$3:$S$280,6,0)</f>
        <v>Antony Eliecer Carrasco Hurtado</v>
      </c>
      <c r="G190" s="19">
        <f>VLOOKUP($A190,Julio!$A$3:$S$280,8,0)</f>
        <v>45565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1</v>
      </c>
      <c r="S190" s="4">
        <f>70000*R190</f>
        <v>70000</v>
      </c>
      <c r="T190" s="4">
        <f>VLOOKUP(A190,Julio!$A$3:$S$280,19,0)</f>
        <v>70000</v>
      </c>
    </row>
    <row r="191" spans="1:20" hidden="1" x14ac:dyDescent="0.25">
      <c r="A191" s="8" t="s">
        <v>492</v>
      </c>
      <c r="B191" s="4" t="str">
        <f>VLOOKUP(A191,Julio!$A$3:$S$280,2,0)</f>
        <v>CARLOS CRAMER PRODUCTOS AROMÁTICOS S.A. C.I.</v>
      </c>
      <c r="C191" s="4" t="str">
        <f>VLOOKUP($A191,Julio!$A$3:$S$280,3,0)</f>
        <v>Operaciones</v>
      </c>
      <c r="D191" s="4" t="s">
        <v>19</v>
      </c>
      <c r="E191" s="4" t="s">
        <v>37</v>
      </c>
      <c r="F191" s="4" t="str">
        <f>VLOOKUP(A191,Julio!$A$3:$S$280,6,0)</f>
        <v>Matías Sebastián Muñoz Lagos</v>
      </c>
      <c r="G191" s="19">
        <f>VLOOKUP($A191,Julio!$A$3:$S$280,8,0)</f>
        <v>45579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1</v>
      </c>
      <c r="Q191" s="4">
        <v>0</v>
      </c>
      <c r="R191" s="4">
        <v>1</v>
      </c>
      <c r="S191" s="4">
        <f>70000*R191</f>
        <v>70000</v>
      </c>
      <c r="T191" s="4">
        <f>VLOOKUP(A191,Julio!$A$3:$S$280,19,0)</f>
        <v>70000</v>
      </c>
    </row>
    <row r="192" spans="1:20" hidden="1" x14ac:dyDescent="0.25">
      <c r="A192" s="8" t="s">
        <v>501</v>
      </c>
      <c r="B192" s="4" t="str">
        <f>VLOOKUP(A192,Julio!$A$3:$S$280,2,0)</f>
        <v>CARLOS CRAMER PRODUCTOS AROMÁTICOS S.A. C.I.</v>
      </c>
      <c r="C192" s="4" t="str">
        <f>VLOOKUP($A192,Julio!$A$3:$S$280,3,0)</f>
        <v>Operaciones</v>
      </c>
      <c r="D192" s="4" t="s">
        <v>19</v>
      </c>
      <c r="E192" s="4" t="s">
        <v>140</v>
      </c>
      <c r="F192" s="4" t="str">
        <f>VLOOKUP(A192,Julio!$A$3:$S$280,6,0)</f>
        <v>Sergio Manuel Aros Lobos</v>
      </c>
      <c r="G192" s="19">
        <f>VLOOKUP($A192,Julio!$A$3:$S$280,8,0)</f>
        <v>45537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1</v>
      </c>
      <c r="O192" s="4">
        <v>0</v>
      </c>
      <c r="P192" s="4">
        <v>1</v>
      </c>
      <c r="Q192" s="4">
        <v>0</v>
      </c>
      <c r="R192" s="18">
        <v>1</v>
      </c>
      <c r="S192" s="4">
        <f>70000*R192</f>
        <v>70000</v>
      </c>
      <c r="T192" s="4">
        <f>VLOOKUP(A192,Julio!$A$3:$S$280,19,0)</f>
        <v>70000</v>
      </c>
    </row>
    <row r="193" spans="1:20" hidden="1" x14ac:dyDescent="0.25">
      <c r="A193" s="8" t="s">
        <v>484</v>
      </c>
      <c r="B193" s="4" t="str">
        <f>VLOOKUP(A193,Julio!$A$3:$S$280,2,0)</f>
        <v>CARLOS CRAMER PRODUCTOS AROMÁTICOS S.A. C.I.</v>
      </c>
      <c r="C193" s="4" t="str">
        <f>VLOOKUP($A193,Julio!$A$3:$S$280,3,0)</f>
        <v>Operaciones</v>
      </c>
      <c r="D193" s="4" t="s">
        <v>19</v>
      </c>
      <c r="E193" s="4" t="s">
        <v>67</v>
      </c>
      <c r="F193" s="4" t="str">
        <f>VLOOKUP(A193,Julio!$A$3:$S$280,6,0)</f>
        <v>Juan Antonio Maulén Jiménez</v>
      </c>
      <c r="G193" s="19">
        <f>VLOOKUP($A193,Julio!$A$3:$S$280,8,0)</f>
        <v>45600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1</v>
      </c>
      <c r="R193" s="4">
        <v>1</v>
      </c>
      <c r="S193" s="4">
        <f>70000*R193</f>
        <v>70000</v>
      </c>
      <c r="T193" s="4">
        <f>VLOOKUP(A193,Julio!$A$3:$S$280,19,0)</f>
        <v>70000</v>
      </c>
    </row>
    <row r="194" spans="1:20" hidden="1" x14ac:dyDescent="0.25">
      <c r="A194" s="8" t="s">
        <v>763</v>
      </c>
      <c r="B194" s="4" t="str">
        <f>VLOOKUP(A194,Julio!$A$3:$S$280,2,0)</f>
        <v>CARLOS CRAMER PRODUCTOS AROMÁTICOS S.A. C.I.</v>
      </c>
      <c r="C194" s="4" t="str">
        <f>VLOOKUP($A194,Julio!$A$3:$S$280,3,0)</f>
        <v>Operaciones</v>
      </c>
      <c r="D194" s="4" t="s">
        <v>19</v>
      </c>
      <c r="E194" s="4" t="s">
        <v>131</v>
      </c>
      <c r="F194" s="4" t="str">
        <f>VLOOKUP(A194,Julio!$A$3:$S$280,6,0)</f>
        <v>Francisco Segundo Gomez Moreno</v>
      </c>
      <c r="G194" s="19">
        <f>VLOOKUP($A194,Julio!$A$3:$S$280,8,0)</f>
        <v>42430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1</v>
      </c>
      <c r="S194" s="4">
        <f>70000*R194</f>
        <v>70000</v>
      </c>
      <c r="T194" s="4">
        <f>VLOOKUP(A194,Julio!$A$3:$S$280,19,0)</f>
        <v>70000</v>
      </c>
    </row>
    <row r="195" spans="1:20" hidden="1" x14ac:dyDescent="0.25">
      <c r="A195" s="8" t="s">
        <v>520</v>
      </c>
      <c r="B195" s="4" t="str">
        <f>VLOOKUP(A195,Julio!$A$3:$S$280,2,0)</f>
        <v>CARLOS CRAMER PRODUCTOS AROMÁTICOS S.A. C.I.</v>
      </c>
      <c r="C195" s="4" t="str">
        <f>VLOOKUP($A195,Julio!$A$3:$S$280,3,0)</f>
        <v>Operaciones</v>
      </c>
      <c r="D195" s="4" t="s">
        <v>19</v>
      </c>
      <c r="E195" s="4" t="s">
        <v>163</v>
      </c>
      <c r="F195" s="4" t="str">
        <f>VLOOKUP(A195,Julio!$A$3:$S$280,6,0)</f>
        <v>Orlando Andres Orellana Ossa</v>
      </c>
      <c r="G195" s="19">
        <f>VLOOKUP($A195,Julio!$A$3:$S$280,8,0)</f>
        <v>45483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1</v>
      </c>
      <c r="S195" s="4">
        <f>70000*R195</f>
        <v>70000</v>
      </c>
      <c r="T195" s="4">
        <f>VLOOKUP(A195,Julio!$A$3:$S$280,19,0)</f>
        <v>70000</v>
      </c>
    </row>
    <row r="196" spans="1:20" hidden="1" x14ac:dyDescent="0.25">
      <c r="A196" s="8" t="s">
        <v>568</v>
      </c>
      <c r="B196" s="4" t="str">
        <f>VLOOKUP(A196,Julio!$A$3:$S$280,2,0)</f>
        <v>CARLOS CRAMER PRODUCTOS AROMÁTICOS S.A. C.I.</v>
      </c>
      <c r="C196" s="4" t="str">
        <f>VLOOKUP($A196,Julio!$A$3:$S$280,3,0)</f>
        <v>Operaciones</v>
      </c>
      <c r="D196" s="4" t="s">
        <v>19</v>
      </c>
      <c r="E196" s="4" t="s">
        <v>40</v>
      </c>
      <c r="F196" s="4" t="str">
        <f>VLOOKUP(A196,Julio!$A$3:$S$280,6,0)</f>
        <v>Eduardo Humberto Briones Araya</v>
      </c>
      <c r="G196" s="19">
        <f>VLOOKUP($A196,Julio!$A$3:$S$280,8,0)</f>
        <v>45180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1</v>
      </c>
      <c r="Q196" s="4">
        <v>0</v>
      </c>
      <c r="R196" s="4">
        <v>1</v>
      </c>
      <c r="S196" s="4">
        <f>70000*R196</f>
        <v>70000</v>
      </c>
      <c r="T196" s="4">
        <f>VLOOKUP(A196,Julio!$A$3:$S$280,19,0)</f>
        <v>70000</v>
      </c>
    </row>
    <row r="197" spans="1:20" hidden="1" x14ac:dyDescent="0.25">
      <c r="A197" s="8" t="s">
        <v>607</v>
      </c>
      <c r="B197" s="4" t="str">
        <f>VLOOKUP(A197,Julio!$A$3:$S$280,2,0)</f>
        <v>CARLOS CRAMER PRODUCTOS AROMÁTICOS S.A. C.I.</v>
      </c>
      <c r="C197" s="4" t="str">
        <f>VLOOKUP($A197,Julio!$A$3:$S$280,3,0)</f>
        <v>Operaciones</v>
      </c>
      <c r="D197" s="4" t="s">
        <v>19</v>
      </c>
      <c r="E197" s="4" t="s">
        <v>164</v>
      </c>
      <c r="F197" s="4" t="str">
        <f>VLOOKUP(A197,Julio!$A$3:$S$280,6,0)</f>
        <v>Rafael Antonio Cárcamo Baeza</v>
      </c>
      <c r="G197" s="19">
        <f>VLOOKUP($A197,Julio!$A$3:$S$280,8,0)</f>
        <v>44858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1</v>
      </c>
      <c r="S197" s="4">
        <f>70000*R197</f>
        <v>70000</v>
      </c>
      <c r="T197" s="4">
        <f>VLOOKUP(A197,Julio!$A$3:$S$280,19,0)</f>
        <v>70000</v>
      </c>
    </row>
    <row r="198" spans="1:20" hidden="1" x14ac:dyDescent="0.25">
      <c r="A198" s="8" t="s">
        <v>470</v>
      </c>
      <c r="B198" s="4" t="str">
        <f>VLOOKUP(A198,Julio!$A$3:$S$280,2,0)</f>
        <v>CARLOS CRAMER PRODUCTOS AROMÁTICOS S.A. C.I.</v>
      </c>
      <c r="C198" s="4" t="str">
        <f>VLOOKUP($A198,Julio!$A$3:$S$280,3,0)</f>
        <v>Operaciones</v>
      </c>
      <c r="D198" s="4" t="s">
        <v>19</v>
      </c>
      <c r="E198" s="4" t="s">
        <v>34</v>
      </c>
      <c r="F198" s="4" t="str">
        <f>VLOOKUP(A198,Julio!$A$3:$S$280,6,0)</f>
        <v>Claudio Enrique Roa Manque</v>
      </c>
      <c r="G198" s="19">
        <f>VLOOKUP($A198,Julio!$A$3:$S$280,8,0)</f>
        <v>45663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1</v>
      </c>
      <c r="S198" s="4">
        <f>70000*R198</f>
        <v>70000</v>
      </c>
      <c r="T198" s="4">
        <f>VLOOKUP(A198,Julio!$A$3:$S$280,19,0)</f>
        <v>70000</v>
      </c>
    </row>
    <row r="199" spans="1:20" hidden="1" x14ac:dyDescent="0.25">
      <c r="A199" s="8" t="s">
        <v>598</v>
      </c>
      <c r="B199" s="4" t="str">
        <f>VLOOKUP(A199,Julio!$A$3:$S$280,2,0)</f>
        <v>CARLOS CRAMER PRODUCTOS AROMÁTICOS S.A. C.I.</v>
      </c>
      <c r="C199" s="4" t="str">
        <f>VLOOKUP($A199,Julio!$A$3:$S$280,3,0)</f>
        <v>Operaciones</v>
      </c>
      <c r="D199" s="4" t="s">
        <v>19</v>
      </c>
      <c r="E199" s="4" t="s">
        <v>115</v>
      </c>
      <c r="F199" s="4" t="str">
        <f>VLOOKUP(A199,Julio!$A$3:$S$280,6,0)</f>
        <v>Angelo Andrés Henríquez Gallardo</v>
      </c>
      <c r="G199" s="19">
        <f>VLOOKUP($A199,Julio!$A$3:$S$280,8,0)</f>
        <v>44900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1</v>
      </c>
      <c r="S199" s="4">
        <f>70000*R199</f>
        <v>70000</v>
      </c>
      <c r="T199" s="4">
        <f>VLOOKUP(A199,Julio!$A$3:$S$280,19,0)</f>
        <v>70000</v>
      </c>
    </row>
    <row r="200" spans="1:20" hidden="1" x14ac:dyDescent="0.25">
      <c r="A200" s="8" t="s">
        <v>551</v>
      </c>
      <c r="B200" s="4" t="str">
        <f>VLOOKUP(A200,Julio!$A$3:$S$280,2,0)</f>
        <v>CARLOS CRAMER PRODUCTOS AROMÁTICOS S.A. C.I.</v>
      </c>
      <c r="C200" s="4" t="str">
        <f>VLOOKUP($A200,Julio!$A$3:$S$280,3,0)</f>
        <v>Operaciones</v>
      </c>
      <c r="D200" s="4" t="s">
        <v>19</v>
      </c>
      <c r="E200" s="4" t="s">
        <v>73</v>
      </c>
      <c r="F200" s="4" t="str">
        <f>VLOOKUP(A200,Julio!$A$3:$S$280,6,0)</f>
        <v>Alfonso Antonio Badilla Olmedo</v>
      </c>
      <c r="G200" s="19">
        <f>VLOOKUP($A200,Julio!$A$3:$S$280,8,0)</f>
        <v>45327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1</v>
      </c>
      <c r="S200" s="4">
        <f>70000*R200</f>
        <v>70000</v>
      </c>
      <c r="T200" s="4">
        <f>VLOOKUP(A200,Julio!$A$3:$S$280,19,0)</f>
        <v>70000</v>
      </c>
    </row>
    <row r="201" spans="1:20" hidden="1" x14ac:dyDescent="0.25">
      <c r="A201" s="8" t="s">
        <v>455</v>
      </c>
      <c r="B201" s="4" t="str">
        <f>VLOOKUP(A201,Julio!$A$3:$S$280,2,0)</f>
        <v>CARLOS CRAMER PRODUCTOS AROMÁTICOS S.A. C.I.</v>
      </c>
      <c r="C201" s="4" t="str">
        <f>VLOOKUP($A201,Julio!$A$3:$S$280,3,0)</f>
        <v>Operaciones</v>
      </c>
      <c r="D201" s="4" t="s">
        <v>19</v>
      </c>
      <c r="E201" s="4" t="s">
        <v>165</v>
      </c>
      <c r="F201" s="4" t="str">
        <f>VLOOKUP(A201,Julio!$A$3:$S$280,6,0)</f>
        <v>Jordan Israel Olivares Aguilera</v>
      </c>
      <c r="G201" s="19">
        <f>VLOOKUP($A201,Julio!$A$3:$S$280,8,0)</f>
        <v>45698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1</v>
      </c>
      <c r="S201" s="4">
        <f>70000*R201</f>
        <v>70000</v>
      </c>
      <c r="T201" s="4">
        <f>VLOOKUP(A201,Julio!$A$3:$S$280,19,0)</f>
        <v>70000</v>
      </c>
    </row>
    <row r="202" spans="1:20" hidden="1" x14ac:dyDescent="0.25">
      <c r="A202" s="8" t="s">
        <v>700</v>
      </c>
      <c r="B202" s="4" t="str">
        <f>VLOOKUP(A202,Julio!$A$3:$S$280,2,0)</f>
        <v>CARLOS CRAMER PRODUCTOS AROMÁTICOS S.A. C.I.</v>
      </c>
      <c r="C202" s="4" t="str">
        <f>VLOOKUP($A202,Julio!$A$3:$S$280,3,0)</f>
        <v>Operaciones</v>
      </c>
      <c r="D202" s="4" t="s">
        <v>19</v>
      </c>
      <c r="E202" s="4" t="s">
        <v>28</v>
      </c>
      <c r="F202" s="4" t="str">
        <f>VLOOKUP(A202,Julio!$A$3:$S$280,6,0)</f>
        <v>Jose Pascual Huenten Llancaleo</v>
      </c>
      <c r="G202" s="19">
        <f>VLOOKUP($A202,Julio!$A$3:$S$280,8,0)</f>
        <v>43340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1</v>
      </c>
      <c r="S202" s="4">
        <f>70000*R202</f>
        <v>70000</v>
      </c>
      <c r="T202" s="4">
        <f>VLOOKUP(A202,Julio!$A$3:$S$280,19,0)</f>
        <v>70000</v>
      </c>
    </row>
    <row r="203" spans="1:20" hidden="1" x14ac:dyDescent="0.25">
      <c r="A203" s="8" t="s">
        <v>378</v>
      </c>
      <c r="B203" s="4" t="str">
        <f>VLOOKUP(A203,Julio!$A$3:$S$280,2,0)</f>
        <v>CARLOS CRAMER PRODUCTOS AROMÁTICOS S.A. C.I.</v>
      </c>
      <c r="C203" s="4" t="str">
        <f>VLOOKUP($A203,Julio!$A$3:$S$280,3,0)</f>
        <v>Operaciones</v>
      </c>
      <c r="D203" s="4" t="s">
        <v>19</v>
      </c>
      <c r="E203" s="4" t="s">
        <v>34</v>
      </c>
      <c r="F203" s="4" t="str">
        <f>VLOOKUP(A203,Julio!$A$3:$S$280,6,0)</f>
        <v>Claudio Esteban Lisboa Mondaca</v>
      </c>
      <c r="G203" s="19">
        <f>VLOOKUP($A203,Julio!$A$3:$S$280,8,0)</f>
        <v>45782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1</v>
      </c>
      <c r="S203" s="4">
        <f>70000*R203</f>
        <v>70000</v>
      </c>
      <c r="T203" s="4">
        <f>VLOOKUP(A203,Julio!$A$3:$S$280,19,0)</f>
        <v>35000</v>
      </c>
    </row>
    <row r="204" spans="1:20" hidden="1" x14ac:dyDescent="0.25">
      <c r="A204" s="8" t="s">
        <v>448</v>
      </c>
      <c r="B204" s="4" t="str">
        <f>VLOOKUP(A204,Julio!$A$3:$S$280,2,0)</f>
        <v>CARLOS CRAMER PRODUCTOS AROMÁTICOS S.A. C.I.</v>
      </c>
      <c r="C204" s="4" t="str">
        <f>VLOOKUP($A204,Julio!$A$3:$S$280,3,0)</f>
        <v>Operaciones</v>
      </c>
      <c r="D204" s="4" t="s">
        <v>19</v>
      </c>
      <c r="E204" s="4" t="s">
        <v>72</v>
      </c>
      <c r="F204" s="4" t="str">
        <f>VLOOKUP(A204,Julio!$A$3:$S$280,6,0)</f>
        <v>Ricardo Antonio Silva Tapia</v>
      </c>
      <c r="G204" s="19">
        <f>VLOOKUP($A204,Julio!$A$3:$S$280,8,0)</f>
        <v>45705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1</v>
      </c>
      <c r="Q204" s="4">
        <v>0</v>
      </c>
      <c r="R204" s="4">
        <v>1</v>
      </c>
      <c r="S204" s="4">
        <f>70000*R204</f>
        <v>70000</v>
      </c>
      <c r="T204" s="4">
        <f>VLOOKUP(A204,Julio!$A$3:$S$280,19,0)</f>
        <v>70000</v>
      </c>
    </row>
    <row r="205" spans="1:20" hidden="1" x14ac:dyDescent="0.25">
      <c r="A205" s="8" t="s">
        <v>426</v>
      </c>
      <c r="B205" s="4" t="str">
        <f>VLOOKUP(A205,Julio!$A$3:$S$280,2,0)</f>
        <v>CARLOS CRAMER PRODUCTOS AROMÁTICOS S.A. C.I.</v>
      </c>
      <c r="C205" s="4" t="str">
        <f>VLOOKUP($A205,Julio!$A$3:$S$280,3,0)</f>
        <v>Operaciones</v>
      </c>
      <c r="D205" s="4" t="s">
        <v>19</v>
      </c>
      <c r="E205" s="4" t="s">
        <v>166</v>
      </c>
      <c r="F205" s="4" t="str">
        <f>VLOOKUP(A205,Julio!$A$3:$S$280,6,0)</f>
        <v>Jamppier Alejandro Saavedra Riquelme</v>
      </c>
      <c r="G205" s="19">
        <f>VLOOKUP($A205,Julio!$A$3:$S$280,8,0)</f>
        <v>45768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1</v>
      </c>
      <c r="S205" s="4">
        <f>70000*R205</f>
        <v>70000</v>
      </c>
      <c r="T205" s="4">
        <f>VLOOKUP(A205,Julio!$A$3:$S$280,19,0)</f>
        <v>70000</v>
      </c>
    </row>
    <row r="206" spans="1:20" hidden="1" x14ac:dyDescent="0.25">
      <c r="A206" s="8" t="s">
        <v>860</v>
      </c>
      <c r="B206" s="4" t="str">
        <f>VLOOKUP(A206,Julio!$A$3:$S$280,2,0)</f>
        <v>CARLOS CRAMER PRODUCTOS AROMÁTICOS S.A. C.I.</v>
      </c>
      <c r="C206" s="4" t="str">
        <f>VLOOKUP($A206,Julio!$A$3:$S$280,3,0)</f>
        <v>Operaciones</v>
      </c>
      <c r="D206" s="4" t="s">
        <v>19</v>
      </c>
      <c r="E206" s="4" t="s">
        <v>120</v>
      </c>
      <c r="F206" s="4" t="str">
        <f>VLOOKUP(A206,Julio!$A$3:$S$280,6,0)</f>
        <v>David Orlando San Martin Santibañez</v>
      </c>
      <c r="G206" s="19">
        <f>VLOOKUP($A206,Julio!$A$3:$S$280,8,0)</f>
        <v>45397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1</v>
      </c>
      <c r="S206" s="4">
        <f>70000*R206</f>
        <v>70000</v>
      </c>
      <c r="T206" s="4">
        <f>VLOOKUP(A206,Julio!$A$3:$S$280,19,0)</f>
        <v>70000</v>
      </c>
    </row>
    <row r="207" spans="1:20" hidden="1" x14ac:dyDescent="0.25">
      <c r="A207" s="8" t="s">
        <v>861</v>
      </c>
      <c r="B207" s="4" t="str">
        <f>VLOOKUP(A207,Julio!$A$3:$S$280,2,0)</f>
        <v>CARLOS CRAMER PRODUCTOS AROMÁTICOS S.A. C.I.</v>
      </c>
      <c r="C207" s="4" t="str">
        <f>VLOOKUP($A207,Julio!$A$3:$S$280,3,0)</f>
        <v>Operaciones</v>
      </c>
      <c r="D207" s="4" t="s">
        <v>19</v>
      </c>
      <c r="E207" s="4" t="s">
        <v>115</v>
      </c>
      <c r="F207" s="4" t="str">
        <f>VLOOKUP(A207,Julio!$A$3:$S$280,6,0)</f>
        <v>Angelo Franco Cabrera Concha</v>
      </c>
      <c r="G207" s="19">
        <f>VLOOKUP($A207,Julio!$A$3:$S$280,8,0)</f>
        <v>45810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1</v>
      </c>
      <c r="S207" s="4">
        <f>70000*R207</f>
        <v>70000</v>
      </c>
      <c r="T207" s="4">
        <f>VLOOKUP(A207,Julio!$A$3:$S$280,19,0)</f>
        <v>70000</v>
      </c>
    </row>
    <row r="208" spans="1:20" hidden="1" x14ac:dyDescent="0.25">
      <c r="A208" s="8" t="s">
        <v>329</v>
      </c>
      <c r="B208" s="4" t="str">
        <f>VLOOKUP(A208,Julio!$A$3:$S$280,2,0)</f>
        <v>CARLOS CRAMER PRODUCTOS AROMÁTICOS S.A. C.I.</v>
      </c>
      <c r="C208" s="4" t="str">
        <f>VLOOKUP($A208,Julio!$A$3:$S$280,3,0)</f>
        <v>Operaciones</v>
      </c>
      <c r="D208" s="4" t="s">
        <v>19</v>
      </c>
      <c r="E208" s="4" t="s">
        <v>110</v>
      </c>
      <c r="F208" s="4" t="str">
        <f>VLOOKUP(A208,Julio!$A$3:$S$280,6,0)</f>
        <v>Víctor Manuel González Díaz</v>
      </c>
      <c r="G208" s="19">
        <f>VLOOKUP($A208,Julio!$A$3:$S$280,8,0)</f>
        <v>45817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1</v>
      </c>
      <c r="S208" s="4">
        <f>70000*R208</f>
        <v>70000</v>
      </c>
      <c r="T208" s="4">
        <f>VLOOKUP(A208,Julio!$A$3:$S$280,19,0)</f>
        <v>35000</v>
      </c>
    </row>
    <row r="209" spans="1:20" hidden="1" x14ac:dyDescent="0.25">
      <c r="A209" s="8" t="s">
        <v>376</v>
      </c>
      <c r="B209" s="4" t="str">
        <f>VLOOKUP(A209,Julio!$A$3:$S$280,2,0)</f>
        <v>CARLOS CRAMER PRODUCTOS AROMÁTICOS S.A. C.I.</v>
      </c>
      <c r="C209" s="4" t="str">
        <f>VLOOKUP($A209,Julio!$A$3:$S$280,3,0)</f>
        <v>Operaciones</v>
      </c>
      <c r="D209" s="4" t="s">
        <v>19</v>
      </c>
      <c r="E209" s="4" t="s">
        <v>169</v>
      </c>
      <c r="F209" s="4" t="str">
        <f>VLOOKUP(A209,Julio!$A$3:$S$280,6,0)</f>
        <v>Edgardo Ambrosio Valenzuela Riquelme</v>
      </c>
      <c r="G209" s="19">
        <f>VLOOKUP($A209,Julio!$A$3:$S$280,8,0)</f>
        <v>45817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1</v>
      </c>
      <c r="S209" s="4">
        <f>70000*R209</f>
        <v>70000</v>
      </c>
      <c r="T209" s="4">
        <f>VLOOKUP(A209,Julio!$A$3:$S$280,19,0)</f>
        <v>35000</v>
      </c>
    </row>
    <row r="210" spans="1:20" hidden="1" x14ac:dyDescent="0.25">
      <c r="A210" s="8" t="s">
        <v>419</v>
      </c>
      <c r="B210" s="4" t="str">
        <f>VLOOKUP(A210,Julio!$A$3:$S$280,2,0)</f>
        <v>CARLOS CRAMER PRODUCTOS AROMÁTICOS S.A. C.I.</v>
      </c>
      <c r="C210" s="4" t="str">
        <f>VLOOKUP($A210,Julio!$A$3:$S$280,3,0)</f>
        <v>Operaciones</v>
      </c>
      <c r="D210" s="4" t="s">
        <v>19</v>
      </c>
      <c r="E210" s="4" t="s">
        <v>110</v>
      </c>
      <c r="F210" s="4" t="str">
        <f>VLOOKUP(A210,Julio!$A$3:$S$280,6,0)</f>
        <v>Víctor Boris Ortiz López</v>
      </c>
      <c r="G210" s="19">
        <f>VLOOKUP($A210,Julio!$A$3:$S$280,8,0)</f>
        <v>45782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1</v>
      </c>
      <c r="S210" s="4">
        <f>70000*R210</f>
        <v>70000</v>
      </c>
      <c r="T210" s="4">
        <f>VLOOKUP(A210,Julio!$A$3:$S$280,19,0)</f>
        <v>70000</v>
      </c>
    </row>
    <row r="211" spans="1:20" hidden="1" x14ac:dyDescent="0.25">
      <c r="A211" s="8" t="s">
        <v>590</v>
      </c>
      <c r="B211" s="4" t="str">
        <f>VLOOKUP(A211,Julio!$A$3:$S$280,2,0)</f>
        <v>CARLOS CRAMER PRODUCTOS AROMÁTICOS S.A. C.I.</v>
      </c>
      <c r="C211" s="4" t="str">
        <f>VLOOKUP($A211,Julio!$A$3:$S$280,3,0)</f>
        <v>Operaciones</v>
      </c>
      <c r="D211" s="4" t="s">
        <v>19</v>
      </c>
      <c r="E211" s="4" t="s">
        <v>170</v>
      </c>
      <c r="F211" s="4" t="str">
        <f>VLOOKUP(A211,Julio!$A$3:$S$280,6,0)</f>
        <v>Alexander Araos Deramond</v>
      </c>
      <c r="G211" s="19">
        <f>VLOOKUP($A211,Julio!$A$3:$S$280,8,0)</f>
        <v>44949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1</v>
      </c>
      <c r="Q211" s="4">
        <v>0</v>
      </c>
      <c r="R211" s="4">
        <v>1</v>
      </c>
      <c r="S211" s="4">
        <f>70000*R211</f>
        <v>70000</v>
      </c>
      <c r="T211" s="4">
        <f>VLOOKUP(A211,Julio!$A$3:$S$280,19,0)</f>
        <v>70000</v>
      </c>
    </row>
    <row r="212" spans="1:20" hidden="1" x14ac:dyDescent="0.25">
      <c r="A212" s="8" t="s">
        <v>526</v>
      </c>
      <c r="B212" s="4" t="str">
        <f>VLOOKUP(A212,Julio!$A$3:$S$280,2,0)</f>
        <v>CARLOS CRAMER PRODUCTOS AROMÁTICOS S.A. C.I.</v>
      </c>
      <c r="C212" s="4" t="str">
        <f>VLOOKUP($A212,Julio!$A$3:$S$280,3,0)</f>
        <v>Operaciones</v>
      </c>
      <c r="D212" s="4" t="s">
        <v>19</v>
      </c>
      <c r="E212" s="4" t="s">
        <v>171</v>
      </c>
      <c r="F212" s="4" t="str">
        <f>VLOOKUP(A212,Julio!$A$3:$S$280,6,0)</f>
        <v>José Piedrahita Villada</v>
      </c>
      <c r="G212" s="19">
        <f>VLOOKUP($A212,Julio!$A$3:$S$280,8,0)</f>
        <v>45467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1</v>
      </c>
      <c r="P212" s="4">
        <v>0</v>
      </c>
      <c r="Q212" s="4">
        <v>0</v>
      </c>
      <c r="R212" s="4">
        <v>1</v>
      </c>
      <c r="S212" s="4">
        <f>70000*R212</f>
        <v>70000</v>
      </c>
      <c r="T212" s="4">
        <f>VLOOKUP(A212,Julio!$A$3:$S$280,19,0)</f>
        <v>70000</v>
      </c>
    </row>
    <row r="213" spans="1:20" hidden="1" x14ac:dyDescent="0.25">
      <c r="A213" s="8" t="s">
        <v>862</v>
      </c>
      <c r="B213" s="4" t="e">
        <f>VLOOKUP(A213,Julio!$A$3:$S$280,2,0)</f>
        <v>#N/A</v>
      </c>
      <c r="C213" s="4" t="e">
        <f>VLOOKUP($A213,Julio!$A$3:$S$280,3,0)</f>
        <v>#N/A</v>
      </c>
      <c r="D213" s="4" t="s">
        <v>19</v>
      </c>
      <c r="E213" s="4" t="s">
        <v>172</v>
      </c>
      <c r="F213" s="4" t="s">
        <v>884</v>
      </c>
      <c r="G213" s="19">
        <v>45866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1</v>
      </c>
      <c r="P213" s="4">
        <v>0</v>
      </c>
      <c r="Q213" s="4">
        <v>1</v>
      </c>
      <c r="R213" s="4">
        <v>1</v>
      </c>
      <c r="S213" s="4">
        <v>0</v>
      </c>
      <c r="T213" s="4" t="e">
        <f>VLOOKUP(A213,Julio!$A$3:$S$280,19,0)</f>
        <v>#N/A</v>
      </c>
    </row>
    <row r="214" spans="1:20" hidden="1" x14ac:dyDescent="0.25">
      <c r="A214" s="8" t="s">
        <v>824</v>
      </c>
      <c r="B214" s="4" t="str">
        <f>VLOOKUP(A214,Julio!$A$3:$S$280,2,0)</f>
        <v>CARLOS CRAMER PRODUCTOS AROMÁTICOS S.A. C.I.</v>
      </c>
      <c r="C214" s="4" t="str">
        <f>VLOOKUP($A214,Julio!$A$3:$S$280,3,0)</f>
        <v>Laboratorio</v>
      </c>
      <c r="D214" s="4" t="s">
        <v>89</v>
      </c>
      <c r="E214" s="4" t="s">
        <v>173</v>
      </c>
      <c r="F214" s="4" t="str">
        <f>VLOOKUP(A214,Julio!$A$3:$S$280,6,0)</f>
        <v>Fresia Flores Bermedo</v>
      </c>
      <c r="G214" s="19">
        <f>VLOOKUP($A214,Julio!$A$3:$S$280,8,0)</f>
        <v>36774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1</v>
      </c>
      <c r="S214" s="4">
        <f>70000*R214</f>
        <v>70000</v>
      </c>
      <c r="T214" s="4">
        <f>VLOOKUP(A214,Julio!$A$3:$S$280,19,0)</f>
        <v>70000</v>
      </c>
    </row>
    <row r="215" spans="1:20" hidden="1" x14ac:dyDescent="0.25">
      <c r="A215" s="8" t="s">
        <v>343</v>
      </c>
      <c r="B215" s="4" t="str">
        <f>VLOOKUP(A215,Julio!$A$3:$S$280,2,0)</f>
        <v>CARLOS CRAMER PRODUCTOS AROMÁTICOS S.A. C.I.</v>
      </c>
      <c r="C215" s="4" t="str">
        <f>VLOOKUP($A215,Julio!$A$3:$S$280,3,0)</f>
        <v>Laboratorio</v>
      </c>
      <c r="D215" s="4" t="s">
        <v>89</v>
      </c>
      <c r="E215" s="4" t="s">
        <v>13</v>
      </c>
      <c r="F215" s="4" t="str">
        <f>VLOOKUP(A215,Julio!$A$3:$S$280,6,0)</f>
        <v>Cesar Antonio Solis Cartes</v>
      </c>
      <c r="G215" s="19">
        <f>VLOOKUP($A215,Julio!$A$3:$S$280,8,0)</f>
        <v>40136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1</v>
      </c>
      <c r="S215" s="4">
        <f>70000*R215</f>
        <v>70000</v>
      </c>
      <c r="T215" s="4">
        <f>VLOOKUP(A215,Julio!$A$3:$S$280,19,0)</f>
        <v>35000</v>
      </c>
    </row>
    <row r="216" spans="1:20" hidden="1" x14ac:dyDescent="0.25">
      <c r="A216" s="8" t="s">
        <v>863</v>
      </c>
      <c r="B216" s="4" t="str">
        <f>VLOOKUP(A216,Julio!$A$3:$S$280,2,0)</f>
        <v>CARLOS CRAMER PRODUCTOS AROMÁTICOS S.A. C.I.</v>
      </c>
      <c r="C216" s="4" t="str">
        <f>VLOOKUP($A216,Julio!$A$3:$S$280,3,0)</f>
        <v>Laboratorio</v>
      </c>
      <c r="D216" s="4" t="s">
        <v>89</v>
      </c>
      <c r="E216" s="4" t="s">
        <v>55</v>
      </c>
      <c r="F216" s="4" t="str">
        <f>VLOOKUP(A216,Julio!$A$3:$S$280,6,0)</f>
        <v>Javier Andrés Hernández Carrasco</v>
      </c>
      <c r="G216" s="19">
        <f>VLOOKUP($A216,Julio!$A$3:$S$280,8,0)</f>
        <v>45747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1</v>
      </c>
      <c r="S216" s="4">
        <f>70000*R216</f>
        <v>70000</v>
      </c>
      <c r="T216" s="4">
        <f>VLOOKUP(A216,Julio!$A$3:$S$280,19,0)</f>
        <v>70000</v>
      </c>
    </row>
    <row r="217" spans="1:20" hidden="1" x14ac:dyDescent="0.25">
      <c r="A217" s="8" t="s">
        <v>574</v>
      </c>
      <c r="B217" s="4" t="str">
        <f>VLOOKUP(A217,Julio!$A$3:$S$280,2,0)</f>
        <v>CARLOS CRAMER PRODUCTOS AROMÁTICOS S.A. C.I.</v>
      </c>
      <c r="C217" s="4" t="str">
        <f>VLOOKUP($A217,Julio!$A$3:$S$280,3,0)</f>
        <v>Operaciones</v>
      </c>
      <c r="D217" s="4" t="s">
        <v>19</v>
      </c>
      <c r="E217" s="4" t="s">
        <v>69</v>
      </c>
      <c r="F217" s="4" t="str">
        <f>VLOOKUP(A217,Julio!$A$3:$S$280,6,0)</f>
        <v>Marco Antonio Calfucura Meliñir</v>
      </c>
      <c r="G217" s="19">
        <f>VLOOKUP($A217,Julio!$A$3:$S$280,8,0)</f>
        <v>45104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1</v>
      </c>
      <c r="S217" s="4">
        <f>70000*R217</f>
        <v>70000</v>
      </c>
      <c r="T217" s="4">
        <f>VLOOKUP(A217,Julio!$A$3:$S$280,19,0)</f>
        <v>70000</v>
      </c>
    </row>
    <row r="218" spans="1:20" hidden="1" x14ac:dyDescent="0.25">
      <c r="A218" s="8" t="s">
        <v>668</v>
      </c>
      <c r="B218" s="4" t="str">
        <f>VLOOKUP(A218,Julio!$A$3:$S$280,2,0)</f>
        <v>CARLOS CRAMER PRODUCTOS AROMÁTICOS S.A. C.I.</v>
      </c>
      <c r="C218" s="4" t="str">
        <f>VLOOKUP($A218,Julio!$A$3:$S$280,3,0)</f>
        <v>Operaciones</v>
      </c>
      <c r="D218" s="4" t="s">
        <v>19</v>
      </c>
      <c r="E218" s="4" t="s">
        <v>44</v>
      </c>
      <c r="F218" s="4" t="str">
        <f>VLOOKUP(A218,Julio!$A$3:$S$280,6,0)</f>
        <v>Felipe Luciano Carrasco Figueroa</v>
      </c>
      <c r="G218" s="19">
        <f>VLOOKUP($A218,Julio!$A$3:$S$280,8,0)</f>
        <v>44152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1</v>
      </c>
      <c r="S218" s="4">
        <f>70000*R218</f>
        <v>70000</v>
      </c>
      <c r="T218" s="4">
        <f>VLOOKUP(A218,Julio!$A$3:$S$280,19,0)</f>
        <v>70000</v>
      </c>
    </row>
    <row r="219" spans="1:20" hidden="1" x14ac:dyDescent="0.25">
      <c r="A219" s="8" t="s">
        <v>818</v>
      </c>
      <c r="B219" s="4" t="str">
        <f>VLOOKUP(A219,Julio!$A$3:$S$280,2,0)</f>
        <v>CARLOS CRAMER PRODUCTOS AROMÁTICOS S.A. C.I.</v>
      </c>
      <c r="C219" s="4" t="str">
        <f>VLOOKUP($A219,Julio!$A$3:$S$280,3,0)</f>
        <v>Operaciones</v>
      </c>
      <c r="D219" s="8" t="s">
        <v>19</v>
      </c>
      <c r="E219" s="8" t="s">
        <v>74</v>
      </c>
      <c r="F219" s="4" t="str">
        <f>VLOOKUP(A219,Julio!$A$3:$S$280,6,0)</f>
        <v>Luis Humberto Gonzalez Vasquez</v>
      </c>
      <c r="G219" s="19">
        <f>VLOOKUP($A219,Julio!$A$3:$S$280,8,0)</f>
        <v>38663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8">
        <v>0</v>
      </c>
      <c r="Q219" s="8">
        <v>0</v>
      </c>
      <c r="R219" s="4">
        <v>1</v>
      </c>
      <c r="S219" s="4">
        <f>70000*R219</f>
        <v>70000</v>
      </c>
      <c r="T219" s="4">
        <f>VLOOKUP(A219,Julio!$A$3:$S$280,19,0)</f>
        <v>70000</v>
      </c>
    </row>
    <row r="220" spans="1:20" hidden="1" x14ac:dyDescent="0.25">
      <c r="A220" s="8" t="s">
        <v>809</v>
      </c>
      <c r="B220" s="4" t="str">
        <f>VLOOKUP(A220,Julio!$A$3:$S$280,2,0)</f>
        <v>CARLOS CRAMER PRODUCTOS AROMÁTICOS S.A. C.I.</v>
      </c>
      <c r="C220" s="4" t="str">
        <f>VLOOKUP($A220,Julio!$A$3:$S$280,3,0)</f>
        <v>Operaciones</v>
      </c>
      <c r="D220" s="4" t="s">
        <v>19</v>
      </c>
      <c r="E220" s="4" t="s">
        <v>69</v>
      </c>
      <c r="F220" s="4" t="str">
        <f>VLOOKUP(A220,Julio!$A$3:$S$280,6,0)</f>
        <v>Marco Antonio Pinto Palma</v>
      </c>
      <c r="G220" s="19">
        <f>VLOOKUP($A220,Julio!$A$3:$S$280,8,0)</f>
        <v>39874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1</v>
      </c>
      <c r="S220" s="4">
        <f>70000*R220</f>
        <v>70000</v>
      </c>
      <c r="T220" s="4">
        <f>VLOOKUP(A220,Julio!$A$3:$S$280,19,0)</f>
        <v>70000</v>
      </c>
    </row>
    <row r="221" spans="1:20" hidden="1" x14ac:dyDescent="0.25">
      <c r="A221" s="8" t="s">
        <v>666</v>
      </c>
      <c r="B221" s="4" t="str">
        <f>VLOOKUP(A221,Julio!$A$3:$S$280,2,0)</f>
        <v>CARLOS CRAMER PRODUCTOS AROMÁTICOS S.A. C.I.</v>
      </c>
      <c r="C221" s="4" t="str">
        <f>VLOOKUP($A221,Julio!$A$3:$S$280,3,0)</f>
        <v>Operaciones</v>
      </c>
      <c r="D221" s="4" t="s">
        <v>19</v>
      </c>
      <c r="E221" s="4" t="s">
        <v>59</v>
      </c>
      <c r="F221" s="4" t="str">
        <f>VLOOKUP(A221,Julio!$A$3:$S$280,6,0)</f>
        <v>Isaac Cristian Saez Avendaño</v>
      </c>
      <c r="G221" s="19">
        <f>VLOOKUP($A221,Julio!$A$3:$S$280,8,0)</f>
        <v>44179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2</v>
      </c>
      <c r="O221" s="4">
        <v>1</v>
      </c>
      <c r="P221" s="4">
        <v>0</v>
      </c>
      <c r="Q221" s="4">
        <v>0</v>
      </c>
      <c r="R221" s="18">
        <v>1</v>
      </c>
      <c r="S221" s="4">
        <f>70000*R221</f>
        <v>70000</v>
      </c>
      <c r="T221" s="4">
        <f>VLOOKUP(A221,Julio!$A$3:$S$280,19,0)</f>
        <v>70000</v>
      </c>
    </row>
    <row r="222" spans="1:20" hidden="1" x14ac:dyDescent="0.25">
      <c r="A222" s="8" t="s">
        <v>532</v>
      </c>
      <c r="B222" s="4" t="str">
        <f>VLOOKUP(A222,Julio!$A$3:$S$280,2,0)</f>
        <v>CARLOS CRAMER PRODUCTOS AROMÁTICOS S.A. C.I.</v>
      </c>
      <c r="C222" s="4" t="str">
        <f>VLOOKUP($A222,Julio!$A$3:$S$280,3,0)</f>
        <v>Operaciones</v>
      </c>
      <c r="D222" s="4" t="s">
        <v>19</v>
      </c>
      <c r="E222" s="4" t="s">
        <v>175</v>
      </c>
      <c r="F222" s="4" t="str">
        <f>VLOOKUP(A222,Julio!$A$3:$S$280,6,0)</f>
        <v>Victor Boris Garrido Chamorro</v>
      </c>
      <c r="G222" s="19">
        <f>VLOOKUP($A222,Julio!$A$3:$S$280,8,0)</f>
        <v>45439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1</v>
      </c>
      <c r="S222" s="4">
        <f>70000*R222</f>
        <v>70000</v>
      </c>
      <c r="T222" s="4">
        <f>VLOOKUP(A222,Julio!$A$3:$S$280,19,0)</f>
        <v>70000</v>
      </c>
    </row>
    <row r="223" spans="1:20" hidden="1" x14ac:dyDescent="0.25">
      <c r="A223" s="8" t="s">
        <v>765</v>
      </c>
      <c r="B223" s="4" t="str">
        <f>VLOOKUP(A223,Julio!$A$3:$S$280,2,0)</f>
        <v>CARLOS CRAMER PRODUCTOS AROMÁTICOS S.A. C.I.</v>
      </c>
      <c r="C223" s="4" t="str">
        <f>VLOOKUP($A223,Julio!$A$3:$S$280,3,0)</f>
        <v>Operaciones</v>
      </c>
      <c r="D223" s="4" t="s">
        <v>19</v>
      </c>
      <c r="E223" s="4" t="s">
        <v>54</v>
      </c>
      <c r="F223" s="4" t="str">
        <f>VLOOKUP(A223,Julio!$A$3:$S$280,6,0)</f>
        <v>Mario Antonio Gomez Retamal</v>
      </c>
      <c r="G223" s="19">
        <f>VLOOKUP($A223,Julio!$A$3:$S$280,8,0)</f>
        <v>42430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1</v>
      </c>
      <c r="S223" s="4">
        <f>70000*R223</f>
        <v>70000</v>
      </c>
      <c r="T223" s="4">
        <f>VLOOKUP(A223,Julio!$A$3:$S$280,19,0)</f>
        <v>70000</v>
      </c>
    </row>
    <row r="224" spans="1:20" hidden="1" x14ac:dyDescent="0.25">
      <c r="A224" s="8" t="s">
        <v>388</v>
      </c>
      <c r="B224" s="4" t="str">
        <f>VLOOKUP(A224,Julio!$A$3:$S$280,2,0)</f>
        <v>CARLOS CRAMER PRODUCTOS AROMÁTICOS S.A. C.I.</v>
      </c>
      <c r="C224" s="4" t="str">
        <f>VLOOKUP($A224,Julio!$A$3:$S$280,3,0)</f>
        <v>Operaciones</v>
      </c>
      <c r="D224" s="4" t="s">
        <v>19</v>
      </c>
      <c r="E224" s="4" t="s">
        <v>179</v>
      </c>
      <c r="F224" s="4" t="str">
        <f>VLOOKUP(A224,Julio!$A$3:$S$280,6,0)</f>
        <v>Cristhian Alejandro Jimenez Medina</v>
      </c>
      <c r="G224" s="19">
        <f>VLOOKUP($A224,Julio!$A$3:$S$280,8,0)</f>
        <v>41099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1</v>
      </c>
      <c r="S224" s="4">
        <f>70000*R224</f>
        <v>70000</v>
      </c>
      <c r="T224" s="4">
        <f>VLOOKUP(A224,Julio!$A$3:$S$280,19,0)</f>
        <v>35000</v>
      </c>
    </row>
    <row r="225" spans="1:20" hidden="1" x14ac:dyDescent="0.25">
      <c r="A225" s="8" t="s">
        <v>822</v>
      </c>
      <c r="B225" s="4" t="str">
        <f>VLOOKUP(A225,Julio!$A$3:$S$280,2,0)</f>
        <v>CARLOS CRAMER PRODUCTOS AROMÁTICOS S.A. C.I.</v>
      </c>
      <c r="C225" s="4" t="str">
        <f>VLOOKUP($A225,Julio!$A$3:$S$280,3,0)</f>
        <v>Operaciones</v>
      </c>
      <c r="D225" s="4" t="s">
        <v>19</v>
      </c>
      <c r="E225" s="4" t="s">
        <v>180</v>
      </c>
      <c r="F225" s="4" t="str">
        <f>VLOOKUP(A225,Julio!$A$3:$S$280,6,0)</f>
        <v>Oscar Armando Rojas Miquel</v>
      </c>
      <c r="G225" s="19">
        <f>VLOOKUP($A225,Julio!$A$3:$S$280,8,0)</f>
        <v>38278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1</v>
      </c>
      <c r="S225" s="4">
        <f>70000*R225</f>
        <v>70000</v>
      </c>
      <c r="T225" s="4">
        <f>VLOOKUP(A225,Julio!$A$3:$S$280,19,0)</f>
        <v>70000</v>
      </c>
    </row>
    <row r="226" spans="1:20" hidden="1" x14ac:dyDescent="0.25">
      <c r="A226" s="8" t="s">
        <v>676</v>
      </c>
      <c r="B226" s="4" t="str">
        <f>VLOOKUP(A226,Julio!$A$3:$S$280,2,0)</f>
        <v>CARLOS CRAMER PRODUCTOS AROMÁTICOS S.A. C.I.</v>
      </c>
      <c r="C226" s="4" t="str">
        <f>VLOOKUP($A226,Julio!$A$3:$S$280,3,0)</f>
        <v>Operaciones</v>
      </c>
      <c r="D226" s="4" t="s">
        <v>19</v>
      </c>
      <c r="E226" s="4" t="s">
        <v>20</v>
      </c>
      <c r="F226" s="4" t="str">
        <f>VLOOKUP(A226,Julio!$A$3:$S$280,6,0)</f>
        <v>Carlos Alfonso Saez Osses</v>
      </c>
      <c r="G226" s="19">
        <f>VLOOKUP($A226,Julio!$A$3:$S$280,8,0)</f>
        <v>43893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1</v>
      </c>
      <c r="P226" s="4">
        <v>0</v>
      </c>
      <c r="Q226" s="4">
        <v>0</v>
      </c>
      <c r="R226" s="4">
        <v>1</v>
      </c>
      <c r="S226" s="4">
        <f>70000*R226</f>
        <v>70000</v>
      </c>
      <c r="T226" s="4">
        <f>VLOOKUP(A226,Julio!$A$3:$S$280,19,0)</f>
        <v>70000</v>
      </c>
    </row>
    <row r="227" spans="1:20" hidden="1" x14ac:dyDescent="0.25">
      <c r="A227" s="8" t="s">
        <v>786</v>
      </c>
      <c r="B227" s="4" t="str">
        <f>VLOOKUP(A227,Julio!$A$3:$S$280,2,0)</f>
        <v>CARLOS CRAMER PRODUCTOS AROMÁTICOS S.A. C.I.</v>
      </c>
      <c r="C227" s="4" t="str">
        <f>VLOOKUP($A227,Julio!$A$3:$S$280,3,0)</f>
        <v>Operaciones</v>
      </c>
      <c r="D227" s="4" t="s">
        <v>19</v>
      </c>
      <c r="E227" s="4" t="s">
        <v>72</v>
      </c>
      <c r="F227" s="4" t="str">
        <f>VLOOKUP(A227,Julio!$A$3:$S$280,6,0)</f>
        <v>Ricardo Alejandro Muñoz Escobar</v>
      </c>
      <c r="G227" s="19">
        <f>VLOOKUP($A227,Julio!$A$3:$S$280,8,0)</f>
        <v>41687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1</v>
      </c>
      <c r="O227" s="4">
        <v>0</v>
      </c>
      <c r="P227" s="4">
        <v>0</v>
      </c>
      <c r="Q227" s="4">
        <v>2</v>
      </c>
      <c r="R227" s="18">
        <v>1</v>
      </c>
      <c r="S227" s="4">
        <f>70000*R227</f>
        <v>70000</v>
      </c>
      <c r="T227" s="4">
        <f>VLOOKUP(A227,Julio!$A$3:$S$280,19,0)</f>
        <v>70000</v>
      </c>
    </row>
    <row r="228" spans="1:20" hidden="1" x14ac:dyDescent="0.25">
      <c r="A228" s="8" t="s">
        <v>816</v>
      </c>
      <c r="B228" s="4" t="str">
        <f>VLOOKUP(A228,Julio!$A$3:$S$280,2,0)</f>
        <v>CARLOS CRAMER PRODUCTOS AROMÁTICOS S.A. C.I.</v>
      </c>
      <c r="C228" s="4" t="str">
        <f>VLOOKUP($A228,Julio!$A$3:$S$280,3,0)</f>
        <v>Operaciones</v>
      </c>
      <c r="D228" s="4" t="s">
        <v>19</v>
      </c>
      <c r="E228" s="4" t="s">
        <v>120</v>
      </c>
      <c r="F228" s="4" t="str">
        <f>VLOOKUP(A228,Julio!$A$3:$S$280,6,0)</f>
        <v>David Riveros Guzman</v>
      </c>
      <c r="G228" s="19">
        <f>VLOOKUP($A228,Julio!$A$3:$S$280,8,0)</f>
        <v>39237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1</v>
      </c>
      <c r="S228" s="4">
        <f>70000*R228</f>
        <v>70000</v>
      </c>
      <c r="T228" s="4">
        <f>VLOOKUP(A228,Julio!$A$3:$S$280,19,0)</f>
        <v>70000</v>
      </c>
    </row>
    <row r="229" spans="1:20" hidden="1" x14ac:dyDescent="0.25">
      <c r="A229" s="8" t="s">
        <v>740</v>
      </c>
      <c r="B229" s="4" t="str">
        <f>VLOOKUP(A229,Julio!$A$3:$S$280,2,0)</f>
        <v>CARLOS CRAMER PRODUCTOS AROMÁTICOS S.A. C.I.</v>
      </c>
      <c r="C229" s="4" t="str">
        <f>VLOOKUP($A229,Julio!$A$3:$S$280,3,0)</f>
        <v>Operaciones</v>
      </c>
      <c r="D229" s="4" t="s">
        <v>19</v>
      </c>
      <c r="E229" s="4" t="s">
        <v>175</v>
      </c>
      <c r="F229" s="4" t="str">
        <f>VLOOKUP(A229,Julio!$A$3:$S$280,6,0)</f>
        <v>Victor Jose Tapia Valenzuela</v>
      </c>
      <c r="G229" s="19">
        <f>VLOOKUP($A229,Julio!$A$3:$S$280,8,0)</f>
        <v>42817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1</v>
      </c>
      <c r="S229" s="4">
        <f>70000*R229</f>
        <v>70000</v>
      </c>
      <c r="T229" s="4">
        <f>VLOOKUP(A229,Julio!$A$3:$S$280,19,0)</f>
        <v>70000</v>
      </c>
    </row>
    <row r="230" spans="1:20" hidden="1" x14ac:dyDescent="0.25">
      <c r="A230" s="8" t="s">
        <v>708</v>
      </c>
      <c r="B230" s="4" t="str">
        <f>VLOOKUP(A230,Julio!$A$3:$S$280,2,0)</f>
        <v>CARLOS CRAMER PRODUCTOS AROMÁTICOS S.A. C.I.</v>
      </c>
      <c r="C230" s="4" t="str">
        <f>VLOOKUP($A230,Julio!$A$3:$S$280,3,0)</f>
        <v>Operaciones</v>
      </c>
      <c r="D230" s="4" t="s">
        <v>19</v>
      </c>
      <c r="E230" s="4" t="s">
        <v>69</v>
      </c>
      <c r="F230" s="4" t="str">
        <f>VLOOKUP(A230,Julio!$A$3:$S$280,6,0)</f>
        <v>Marco Elizer Rojas Mora</v>
      </c>
      <c r="G230" s="19">
        <f>VLOOKUP($A230,Julio!$A$3:$S$280,8,0)</f>
        <v>43264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1</v>
      </c>
      <c r="P230" s="4">
        <v>0</v>
      </c>
      <c r="Q230" s="4">
        <v>0</v>
      </c>
      <c r="R230" s="4">
        <v>1</v>
      </c>
      <c r="S230" s="4">
        <f>70000*R230</f>
        <v>70000</v>
      </c>
      <c r="T230" s="4">
        <f>VLOOKUP(A230,Julio!$A$3:$S$280,19,0)</f>
        <v>70000</v>
      </c>
    </row>
    <row r="231" spans="1:20" hidden="1" x14ac:dyDescent="0.25">
      <c r="A231" s="8" t="s">
        <v>712</v>
      </c>
      <c r="B231" s="4" t="str">
        <f>VLOOKUP(A231,Julio!$A$3:$S$280,2,0)</f>
        <v>CARLOS CRAMER PRODUCTOS AROMÁTICOS S.A. C.I.</v>
      </c>
      <c r="C231" s="4" t="str">
        <f>VLOOKUP($A231,Julio!$A$3:$S$280,3,0)</f>
        <v>Operaciones</v>
      </c>
      <c r="D231" s="4" t="s">
        <v>19</v>
      </c>
      <c r="E231" s="4" t="s">
        <v>116</v>
      </c>
      <c r="F231" s="4" t="str">
        <f>VLOOKUP(A231,Julio!$A$3:$S$280,6,0)</f>
        <v>Marcelo Ricardo Salazar Alvarez</v>
      </c>
      <c r="G231" s="19">
        <f>VLOOKUP($A231,Julio!$A$3:$S$280,8,0)</f>
        <v>43215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1</v>
      </c>
      <c r="S231" s="4">
        <f>70000*R231</f>
        <v>70000</v>
      </c>
      <c r="T231" s="4">
        <f>VLOOKUP(A231,Julio!$A$3:$S$280,19,0)</f>
        <v>70000</v>
      </c>
    </row>
    <row r="232" spans="1:20" hidden="1" x14ac:dyDescent="0.25">
      <c r="A232" s="8" t="s">
        <v>683</v>
      </c>
      <c r="B232" s="4" t="str">
        <f>VLOOKUP(A232,Julio!$A$3:$S$280,2,0)</f>
        <v>CARLOS CRAMER PRODUCTOS AROMÁTICOS S.A. C.I.</v>
      </c>
      <c r="C232" s="4" t="str">
        <f>VLOOKUP($A232,Julio!$A$3:$S$280,3,0)</f>
        <v>Operaciones</v>
      </c>
      <c r="D232" s="4" t="s">
        <v>19</v>
      </c>
      <c r="E232" s="4" t="s">
        <v>181</v>
      </c>
      <c r="F232" s="4" t="str">
        <f>VLOOKUP(A232,Julio!$A$3:$S$280,6,0)</f>
        <v>Amado Guillermo Labarca Parra</v>
      </c>
      <c r="G232" s="19">
        <f>VLOOKUP($A232,Julio!$A$3:$S$280,8,0)</f>
        <v>43801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1</v>
      </c>
      <c r="S232" s="4">
        <f>70000*R232</f>
        <v>70000</v>
      </c>
      <c r="T232" s="4">
        <f>VLOOKUP(A232,Julio!$A$3:$S$280,19,0)</f>
        <v>70000</v>
      </c>
    </row>
    <row r="233" spans="1:20" hidden="1" x14ac:dyDescent="0.25">
      <c r="A233" s="8" t="s">
        <v>444</v>
      </c>
      <c r="B233" s="4" t="str">
        <f>VLOOKUP(A233,Julio!$A$3:$S$280,2,0)</f>
        <v>CARLOS CRAMER PRODUCTOS AROMÁTICOS S.A. C.I.</v>
      </c>
      <c r="C233" s="4" t="str">
        <f>VLOOKUP($A233,Julio!$A$3:$S$280,3,0)</f>
        <v>Operaciones</v>
      </c>
      <c r="D233" s="4" t="s">
        <v>19</v>
      </c>
      <c r="E233" s="4" t="s">
        <v>182</v>
      </c>
      <c r="F233" s="4" t="str">
        <f>VLOOKUP(A233,Julio!$A$3:$S$280,6,0)</f>
        <v>Bastián Rodrigo Salas Salamanca</v>
      </c>
      <c r="G233" s="19">
        <f>VLOOKUP($A233,Julio!$A$3:$S$280,8,0)</f>
        <v>45712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1</v>
      </c>
      <c r="S233" s="4">
        <f>70000*R233</f>
        <v>70000</v>
      </c>
      <c r="T233" s="4">
        <f>VLOOKUP(A233,Julio!$A$3:$S$280,19,0)</f>
        <v>70000</v>
      </c>
    </row>
    <row r="234" spans="1:20" hidden="1" x14ac:dyDescent="0.25">
      <c r="A234" s="8" t="s">
        <v>769</v>
      </c>
      <c r="B234" s="4" t="str">
        <f>VLOOKUP(A234,Julio!$A$3:$S$280,2,0)</f>
        <v>CARLOS CRAMER PRODUCTOS AROMÁTICOS S.A. C.I.</v>
      </c>
      <c r="C234" s="4" t="str">
        <f>VLOOKUP($A234,Julio!$A$3:$S$280,3,0)</f>
        <v>Operaciones</v>
      </c>
      <c r="D234" s="4" t="s">
        <v>19</v>
      </c>
      <c r="E234" s="4" t="s">
        <v>61</v>
      </c>
      <c r="F234" s="4" t="str">
        <f>VLOOKUP(A234,Julio!$A$3:$S$280,6,0)</f>
        <v>Christopher Sebastian Villagra Varela</v>
      </c>
      <c r="G234" s="19">
        <f>VLOOKUP($A234,Julio!$A$3:$S$280,8,0)</f>
        <v>42290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1</v>
      </c>
      <c r="S234" s="4">
        <f>70000*R234</f>
        <v>70000</v>
      </c>
      <c r="T234" s="4">
        <f>VLOOKUP(A234,Julio!$A$3:$S$280,19,0)</f>
        <v>70000</v>
      </c>
    </row>
    <row r="235" spans="1:20" hidden="1" x14ac:dyDescent="0.25">
      <c r="A235" s="8" t="s">
        <v>726</v>
      </c>
      <c r="B235" s="4" t="str">
        <f>VLOOKUP(A235,Julio!$A$3:$S$280,2,0)</f>
        <v>CARLOS CRAMER PRODUCTOS AROMÁTICOS S.A. C.I.</v>
      </c>
      <c r="C235" s="4" t="str">
        <f>VLOOKUP($A235,Julio!$A$3:$S$280,3,0)</f>
        <v>Operaciones</v>
      </c>
      <c r="D235" s="4" t="s">
        <v>19</v>
      </c>
      <c r="E235" s="4" t="s">
        <v>145</v>
      </c>
      <c r="F235" s="4" t="str">
        <f>VLOOKUP(A235,Julio!$A$3:$S$280,6,0)</f>
        <v>Pedro Eduardo Triviño Ordoñez</v>
      </c>
      <c r="G235" s="19">
        <f>VLOOKUP($A235,Julio!$A$3:$S$280,8,0)</f>
        <v>43031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1</v>
      </c>
      <c r="R235" s="4">
        <v>1</v>
      </c>
      <c r="S235" s="4">
        <f>70000*R235</f>
        <v>70000</v>
      </c>
      <c r="T235" s="4">
        <f>VLOOKUP(A235,Julio!$A$3:$S$280,19,0)</f>
        <v>70000</v>
      </c>
    </row>
    <row r="236" spans="1:20" hidden="1" x14ac:dyDescent="0.25">
      <c r="A236" s="8" t="s">
        <v>864</v>
      </c>
      <c r="B236" s="4" t="str">
        <f>VLOOKUP(A236,Julio!$A$3:$S$280,2,0)</f>
        <v>CARLOS CRAMER PRODUCTOS AROMÁTICOS S.A. C.I.</v>
      </c>
      <c r="C236" s="4" t="str">
        <f>VLOOKUP($A236,Julio!$A$3:$S$280,3,0)</f>
        <v>Operaciones</v>
      </c>
      <c r="D236" s="4" t="s">
        <v>19</v>
      </c>
      <c r="E236" s="4" t="s">
        <v>67</v>
      </c>
      <c r="F236" s="4" t="str">
        <f>VLOOKUP(A236,Julio!$A$3:$S$280,6,0)</f>
        <v>Juan Marcelo Bustamante Neira</v>
      </c>
      <c r="G236" s="19">
        <f>VLOOKUP($A236,Julio!$A$3:$S$280,8,0)</f>
        <v>45558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1</v>
      </c>
      <c r="S236" s="4">
        <f>70000*R236</f>
        <v>70000</v>
      </c>
      <c r="T236" s="4">
        <f>VLOOKUP(A236,Julio!$A$3:$S$280,19,0)</f>
        <v>70000</v>
      </c>
    </row>
    <row r="237" spans="1:20" hidden="1" x14ac:dyDescent="0.25">
      <c r="A237" s="8" t="s">
        <v>503</v>
      </c>
      <c r="B237" s="4" t="str">
        <f>VLOOKUP(A237,Julio!$A$3:$S$280,2,0)</f>
        <v>CARLOS CRAMER PRODUCTOS AROMÁTICOS S.A. C.I.</v>
      </c>
      <c r="C237" s="4" t="str">
        <f>VLOOKUP($A237,Julio!$A$3:$S$280,3,0)</f>
        <v>Operaciones</v>
      </c>
      <c r="D237" s="4" t="s">
        <v>19</v>
      </c>
      <c r="E237" s="4" t="s">
        <v>68</v>
      </c>
      <c r="F237" s="4" t="str">
        <f>VLOOKUP(A237,Julio!$A$3:$S$280,6,0)</f>
        <v>Germán Leyes Portilla</v>
      </c>
      <c r="G237" s="19">
        <f>VLOOKUP($A237,Julio!$A$3:$S$280,8,0)</f>
        <v>45530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1</v>
      </c>
      <c r="P237" s="4">
        <v>0</v>
      </c>
      <c r="Q237" s="4">
        <v>0</v>
      </c>
      <c r="R237" s="4">
        <v>1</v>
      </c>
      <c r="S237" s="4">
        <f>70000*R237</f>
        <v>70000</v>
      </c>
      <c r="T237" s="4">
        <f>VLOOKUP(A237,Julio!$A$3:$S$280,19,0)</f>
        <v>70000</v>
      </c>
    </row>
    <row r="238" spans="1:20" hidden="1" x14ac:dyDescent="0.25">
      <c r="A238" s="8" t="s">
        <v>674</v>
      </c>
      <c r="B238" s="4" t="str">
        <f>VLOOKUP(A238,Julio!$A$3:$S$280,2,0)</f>
        <v>CARLOS CRAMER PRODUCTOS AROMÁTICOS S.A. C.I.</v>
      </c>
      <c r="C238" s="4" t="str">
        <f>VLOOKUP($A238,Julio!$A$3:$S$280,3,0)</f>
        <v>Operaciones</v>
      </c>
      <c r="D238" s="4" t="s">
        <v>19</v>
      </c>
      <c r="E238" s="4" t="s">
        <v>20</v>
      </c>
      <c r="F238" s="4" t="str">
        <f>VLOOKUP(A238,Julio!$A$3:$S$280,6,0)</f>
        <v>Carlos Cristian Novoa Novoa</v>
      </c>
      <c r="G238" s="19">
        <f>VLOOKUP($A238,Julio!$A$3:$S$280,8,0)</f>
        <v>43901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1</v>
      </c>
      <c r="S238" s="4">
        <f>70000*R238</f>
        <v>70000</v>
      </c>
      <c r="T238" s="4">
        <f>VLOOKUP(A238,Julio!$A$3:$S$280,19,0)</f>
        <v>70000</v>
      </c>
    </row>
    <row r="239" spans="1:20" hidden="1" x14ac:dyDescent="0.25">
      <c r="A239" s="8" t="s">
        <v>431</v>
      </c>
      <c r="B239" s="4" t="str">
        <f>VLOOKUP(A239,Julio!$A$3:$S$280,2,0)</f>
        <v>CARLOS CRAMER PRODUCTOS AROMÁTICOS S.A. C.I.</v>
      </c>
      <c r="C239" s="4" t="str">
        <f>VLOOKUP($A239,Julio!$A$3:$S$280,3,0)</f>
        <v>Operaciones</v>
      </c>
      <c r="D239" s="4" t="s">
        <v>19</v>
      </c>
      <c r="E239" s="4" t="s">
        <v>184</v>
      </c>
      <c r="F239" s="4" t="str">
        <f>VLOOKUP(A239,Julio!$A$3:$S$280,6,0)</f>
        <v>Alexis González Quezada</v>
      </c>
      <c r="G239" s="19">
        <f>VLOOKUP($A239,Julio!$A$3:$S$280,8,0)</f>
        <v>45761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1</v>
      </c>
      <c r="S239" s="4">
        <f>70000*R239</f>
        <v>70000</v>
      </c>
      <c r="T239" s="4">
        <f>VLOOKUP(A239,Julio!$A$3:$S$280,19,0)</f>
        <v>70000</v>
      </c>
    </row>
    <row r="240" spans="1:20" hidden="1" x14ac:dyDescent="0.25">
      <c r="A240" s="8" t="s">
        <v>582</v>
      </c>
      <c r="B240" s="4" t="str">
        <f>VLOOKUP(A240,Julio!$A$3:$S$280,2,0)</f>
        <v>CARLOS CRAMER PRODUCTOS AROMÁTICOS S.A. C.I.</v>
      </c>
      <c r="C240" s="4" t="str">
        <f>VLOOKUP($A240,Julio!$A$3:$S$280,3,0)</f>
        <v>Operaciones</v>
      </c>
      <c r="D240" s="4" t="s">
        <v>19</v>
      </c>
      <c r="E240" s="4" t="s">
        <v>40</v>
      </c>
      <c r="F240" s="4" t="str">
        <f>VLOOKUP(A240,Julio!$A$3:$S$280,6,0)</f>
        <v>Eduardo Ismael Godoy Vega</v>
      </c>
      <c r="G240" s="19">
        <f>VLOOKUP($A240,Julio!$A$3:$S$280,8,0)</f>
        <v>45048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1</v>
      </c>
      <c r="O240" s="4">
        <v>1</v>
      </c>
      <c r="P240" s="4">
        <v>0</v>
      </c>
      <c r="Q240" s="4">
        <v>0</v>
      </c>
      <c r="R240" s="18">
        <v>1</v>
      </c>
      <c r="S240" s="4">
        <f>70000*R240</f>
        <v>70000</v>
      </c>
      <c r="T240" s="4">
        <f>VLOOKUP(A240,Julio!$A$3:$S$280,19,0)</f>
        <v>70000</v>
      </c>
    </row>
    <row r="241" spans="1:20" hidden="1" x14ac:dyDescent="0.25">
      <c r="A241" s="8" t="s">
        <v>371</v>
      </c>
      <c r="B241" s="4" t="str">
        <f>VLOOKUP(A241,Julio!$A$3:$S$280,2,0)</f>
        <v>CARLOS CRAMER PRODUCTOS AROMÁTICOS S.A. C.I.</v>
      </c>
      <c r="C241" s="4" t="str">
        <f>VLOOKUP($A241,Julio!$A$3:$S$280,3,0)</f>
        <v>Operaciones</v>
      </c>
      <c r="D241" s="4" t="s">
        <v>19</v>
      </c>
      <c r="E241" s="4" t="s">
        <v>64</v>
      </c>
      <c r="F241" s="4" t="str">
        <f>VLOOKUP(A241,Julio!$A$3:$S$280,6,0)</f>
        <v>Jorge Iván Amigo Oliva</v>
      </c>
      <c r="G241" s="19">
        <f>VLOOKUP($A241,Julio!$A$3:$S$280,8,0)</f>
        <v>45817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1</v>
      </c>
      <c r="S241" s="4">
        <f>70000*R241</f>
        <v>70000</v>
      </c>
      <c r="T241" s="4">
        <f>VLOOKUP(A241,Julio!$A$3:$S$280,19,0)</f>
        <v>35000</v>
      </c>
    </row>
    <row r="242" spans="1:20" hidden="1" x14ac:dyDescent="0.25">
      <c r="A242" s="8" t="s">
        <v>691</v>
      </c>
      <c r="B242" s="4" t="str">
        <f>VLOOKUP(A242,Julio!$A$3:$S$280,2,0)</f>
        <v>CARLOS CRAMER PRODUCTOS AROMÁTICOS S.A. C.I.</v>
      </c>
      <c r="C242" s="4" t="str">
        <f>VLOOKUP($A242,Julio!$A$3:$S$280,3,0)</f>
        <v>Operaciones</v>
      </c>
      <c r="D242" s="4" t="s">
        <v>19</v>
      </c>
      <c r="E242" s="4" t="s">
        <v>185</v>
      </c>
      <c r="F242" s="4" t="str">
        <f>VLOOKUP(A242,Julio!$A$3:$S$280,6,0)</f>
        <v>Nicolas Fernando Reyes Retamal</v>
      </c>
      <c r="G242" s="19">
        <f>VLOOKUP($A242,Julio!$A$3:$S$280,8,0)</f>
        <v>43479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2</v>
      </c>
      <c r="O242" s="4">
        <v>0</v>
      </c>
      <c r="P242" s="4">
        <v>0</v>
      </c>
      <c r="Q242" s="4">
        <v>0</v>
      </c>
      <c r="R242" s="18">
        <v>1</v>
      </c>
      <c r="S242" s="4">
        <f>70000*R242</f>
        <v>70000</v>
      </c>
      <c r="T242" s="4">
        <f>VLOOKUP(A242,Julio!$A$3:$S$280,19,0)</f>
        <v>70000</v>
      </c>
    </row>
    <row r="243" spans="1:20" x14ac:dyDescent="0.25">
      <c r="A243" s="8" t="s">
        <v>865</v>
      </c>
      <c r="B243" s="4" t="str">
        <f>VLOOKUP(A243,Julio!$A$3:$S$280,2,0)</f>
        <v>CARLOS CRAMER PRODUCTOS AROMÁTICOS S.A. C.I.</v>
      </c>
      <c r="C243" s="4" t="str">
        <f>VLOOKUP($A243,Julio!$A$3:$S$280,3,0)</f>
        <v>Operaciones</v>
      </c>
      <c r="D243" s="4" t="s">
        <v>19</v>
      </c>
      <c r="E243" s="4" t="s">
        <v>34</v>
      </c>
      <c r="F243" s="4" t="str">
        <f>VLOOKUP(A243,Julio!$A$3:$S$280,6,0)</f>
        <v>Claudio Avaria Reyes</v>
      </c>
      <c r="G243" s="19">
        <f>VLOOKUP($A243,Julio!$A$3:$S$280,8,0)</f>
        <v>45845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2</v>
      </c>
      <c r="O243" s="4">
        <v>0</v>
      </c>
      <c r="P243" s="4">
        <v>0</v>
      </c>
      <c r="Q243" s="4">
        <v>0</v>
      </c>
      <c r="R243" s="18">
        <v>0.5</v>
      </c>
      <c r="S243" s="4">
        <f>70000*R243</f>
        <v>35000</v>
      </c>
      <c r="T243" s="4">
        <f>VLOOKUP(A243,Julio!$A$3:$S$280,19,0)</f>
        <v>0</v>
      </c>
    </row>
    <row r="244" spans="1:20" hidden="1" x14ac:dyDescent="0.25">
      <c r="A244" s="8" t="s">
        <v>623</v>
      </c>
      <c r="B244" s="4" t="str">
        <f>VLOOKUP(A244,Julio!$A$3:$S$280,2,0)</f>
        <v>CARLOS CRAMER PRODUCTOS AROMÁTICOS S.A. C.I.</v>
      </c>
      <c r="C244" s="4" t="str">
        <f>VLOOKUP($A244,Julio!$A$3:$S$280,3,0)</f>
        <v>Operaciones</v>
      </c>
      <c r="D244" s="4" t="s">
        <v>19</v>
      </c>
      <c r="E244" s="4" t="s">
        <v>56</v>
      </c>
      <c r="F244" s="4" t="str">
        <f>VLOOKUP(A244,Julio!$A$3:$S$280,6,0)</f>
        <v>Rodrigo Alberto Flores Aqueveque</v>
      </c>
      <c r="G244" s="19">
        <f>VLOOKUP($A244,Julio!$A$3:$S$280,8,0)</f>
        <v>44641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1</v>
      </c>
      <c r="S244" s="4">
        <f>70000*R244</f>
        <v>70000</v>
      </c>
      <c r="T244" s="4">
        <f>VLOOKUP(A244,Julio!$A$3:$S$280,19,0)</f>
        <v>70000</v>
      </c>
    </row>
    <row r="245" spans="1:20" hidden="1" x14ac:dyDescent="0.25">
      <c r="A245" s="8" t="s">
        <v>760</v>
      </c>
      <c r="B245" s="4" t="str">
        <f>VLOOKUP(A245,Julio!$A$3:$S$280,2,0)</f>
        <v>CARLOS CRAMER PRODUCTOS AROMÁTICOS S.A. C.I.</v>
      </c>
      <c r="C245" s="4" t="str">
        <f>VLOOKUP($A245,Julio!$A$3:$S$280,3,0)</f>
        <v>Operaciones</v>
      </c>
      <c r="D245" s="4" t="s">
        <v>19</v>
      </c>
      <c r="E245" s="4" t="s">
        <v>187</v>
      </c>
      <c r="F245" s="4" t="str">
        <f>VLOOKUP(A245,Julio!$A$3:$S$280,6,0)</f>
        <v>Jonnathan Antonio Liberona Valdes</v>
      </c>
      <c r="G245" s="19">
        <f>VLOOKUP($A245,Julio!$A$3:$S$280,8,0)</f>
        <v>42522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1</v>
      </c>
      <c r="S245" s="4">
        <f>70000*R245</f>
        <v>70000</v>
      </c>
      <c r="T245" s="4">
        <f>VLOOKUP(A245,Julio!$A$3:$S$280,19,0)</f>
        <v>70000</v>
      </c>
    </row>
    <row r="246" spans="1:20" hidden="1" x14ac:dyDescent="0.25">
      <c r="A246" s="8" t="s">
        <v>803</v>
      </c>
      <c r="B246" s="4" t="str">
        <f>VLOOKUP(A246,Julio!$A$3:$S$280,2,0)</f>
        <v>CARLOS CRAMER PRODUCTOS AROMÁTICOS S.A. C.I.</v>
      </c>
      <c r="C246" s="4" t="str">
        <f>VLOOKUP($A246,Julio!$A$3:$S$280,3,0)</f>
        <v>Operaciones</v>
      </c>
      <c r="D246" s="4" t="s">
        <v>19</v>
      </c>
      <c r="E246" s="4" t="s">
        <v>188</v>
      </c>
      <c r="F246" s="4" t="str">
        <f>VLOOKUP(A246,Julio!$A$3:$S$280,6,0)</f>
        <v>Joel Esteban Roman Gonzalez</v>
      </c>
      <c r="G246" s="19">
        <f>VLOOKUP($A246,Julio!$A$3:$S$280,8,0)</f>
        <v>40637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1</v>
      </c>
      <c r="S246" s="4">
        <f>70000*R246</f>
        <v>70000</v>
      </c>
      <c r="T246" s="4">
        <f>VLOOKUP(A246,Julio!$A$3:$S$280,19,0)</f>
        <v>70000</v>
      </c>
    </row>
    <row r="247" spans="1:20" hidden="1" x14ac:dyDescent="0.25">
      <c r="A247" s="8" t="s">
        <v>744</v>
      </c>
      <c r="B247" s="4" t="str">
        <f>VLOOKUP(A247,Julio!$A$3:$S$280,2,0)</f>
        <v>CARLOS CRAMER PRODUCTOS AROMÁTICOS S.A. C.I.</v>
      </c>
      <c r="C247" s="4" t="str">
        <f>VLOOKUP($A247,Julio!$A$3:$S$280,3,0)</f>
        <v>Operaciones</v>
      </c>
      <c r="D247" s="4" t="s">
        <v>19</v>
      </c>
      <c r="E247" s="4" t="s">
        <v>150</v>
      </c>
      <c r="F247" s="4" t="str">
        <f>VLOOKUP(A247,Julio!$A$3:$S$280,6,0)</f>
        <v>Richard Luis Cordova Salinas</v>
      </c>
      <c r="G247" s="19">
        <f>VLOOKUP($A247,Julio!$A$3:$S$280,8,0)</f>
        <v>42779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1</v>
      </c>
      <c r="S247" s="4">
        <f>70000*R247</f>
        <v>70000</v>
      </c>
      <c r="T247" s="4">
        <f>VLOOKUP(A247,Julio!$A$3:$S$280,19,0)</f>
        <v>70000</v>
      </c>
    </row>
    <row r="248" spans="1:20" hidden="1" x14ac:dyDescent="0.25">
      <c r="A248" s="8" t="s">
        <v>640</v>
      </c>
      <c r="B248" s="4" t="str">
        <f>VLOOKUP(A248,Julio!$A$3:$S$280,2,0)</f>
        <v>CARLOS CRAMER PRODUCTOS AROMÁTICOS S.A. C.I.</v>
      </c>
      <c r="C248" s="4" t="str">
        <f>VLOOKUP($A248,Julio!$A$3:$S$280,3,0)</f>
        <v>Operaciones</v>
      </c>
      <c r="D248" s="4" t="s">
        <v>19</v>
      </c>
      <c r="E248" s="4" t="s">
        <v>128</v>
      </c>
      <c r="F248" s="4" t="str">
        <f>VLOOKUP(A248,Julio!$A$3:$S$280,6,0)</f>
        <v>Alejandro Andres Cornejo Cornejo</v>
      </c>
      <c r="G248" s="19">
        <f>VLOOKUP($A248,Julio!$A$3:$S$280,8,0)</f>
        <v>44459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1</v>
      </c>
      <c r="S248" s="4">
        <f>70000*R248</f>
        <v>70000</v>
      </c>
      <c r="T248" s="4">
        <f>VLOOKUP(A248,Julio!$A$3:$S$280,19,0)</f>
        <v>70000</v>
      </c>
    </row>
    <row r="249" spans="1:20" hidden="1" x14ac:dyDescent="0.25">
      <c r="A249" s="8" t="s">
        <v>832</v>
      </c>
      <c r="B249" s="4" t="str">
        <f>VLOOKUP(A249,Julio!$A$3:$S$280,2,0)</f>
        <v>CARLOS CRAMER PRODUCTOS AROMÁTICOS S.A. C.I.</v>
      </c>
      <c r="C249" s="4" t="str">
        <f>VLOOKUP($A249,Julio!$A$3:$S$280,3,0)</f>
        <v>Operaciones</v>
      </c>
      <c r="D249" s="4" t="s">
        <v>19</v>
      </c>
      <c r="E249" s="4" t="s">
        <v>74</v>
      </c>
      <c r="F249" s="4" t="str">
        <f>VLOOKUP(A249,Julio!$A$3:$S$280,6,0)</f>
        <v>Luis Miguel Angel Fuenzalida Castañeda</v>
      </c>
      <c r="G249" s="19">
        <f>VLOOKUP($A249,Julio!$A$3:$S$280,8,0)</f>
        <v>34112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1</v>
      </c>
      <c r="S249" s="4">
        <f>70000*R249</f>
        <v>70000</v>
      </c>
      <c r="T249" s="4">
        <f>VLOOKUP(A249,Julio!$A$3:$S$280,19,0)</f>
        <v>70000</v>
      </c>
    </row>
    <row r="250" spans="1:20" hidden="1" x14ac:dyDescent="0.25">
      <c r="A250" s="8" t="s">
        <v>754</v>
      </c>
      <c r="B250" s="4" t="str">
        <f>VLOOKUP(A250,Julio!$A$3:$S$280,2,0)</f>
        <v>CARLOS CRAMER PRODUCTOS AROMÁTICOS S.A. C.I.</v>
      </c>
      <c r="C250" s="4" t="str">
        <f>VLOOKUP($A250,Julio!$A$3:$S$280,3,0)</f>
        <v>Operaciones</v>
      </c>
      <c r="D250" s="4" t="s">
        <v>19</v>
      </c>
      <c r="E250" s="4" t="s">
        <v>67</v>
      </c>
      <c r="F250" s="4" t="str">
        <f>VLOOKUP(A250,Julio!$A$3:$S$280,6,0)</f>
        <v>Juan Patricio Duran Lopez</v>
      </c>
      <c r="G250" s="19">
        <f>VLOOKUP($A250,Julio!$A$3:$S$280,8,0)</f>
        <v>42618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1</v>
      </c>
      <c r="S250" s="4">
        <f>70000*R250</f>
        <v>70000</v>
      </c>
      <c r="T250" s="4">
        <f>VLOOKUP(A250,Julio!$A$3:$S$280,19,0)</f>
        <v>70000</v>
      </c>
    </row>
    <row r="251" spans="1:20" hidden="1" x14ac:dyDescent="0.25">
      <c r="A251" s="8" t="s">
        <v>791</v>
      </c>
      <c r="B251" s="4" t="str">
        <f>VLOOKUP(A251,Julio!$A$3:$S$280,2,0)</f>
        <v>CARLOS CRAMER PRODUCTOS AROMÁTICOS S.A. C.I.</v>
      </c>
      <c r="C251" s="4" t="str">
        <f>VLOOKUP($A251,Julio!$A$3:$S$280,3,0)</f>
        <v>Operaciones</v>
      </c>
      <c r="D251" s="4" t="s">
        <v>19</v>
      </c>
      <c r="E251" s="4" t="s">
        <v>189</v>
      </c>
      <c r="F251" s="4" t="str">
        <f>VLOOKUP(A251,Julio!$A$3:$S$280,6,0)</f>
        <v>Gustavo Humberto Gonzalez Inostroza</v>
      </c>
      <c r="G251" s="19">
        <f>VLOOKUP($A251,Julio!$A$3:$S$280,8,0)</f>
        <v>41219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1</v>
      </c>
      <c r="P251" s="4">
        <v>0</v>
      </c>
      <c r="Q251" s="4">
        <v>0</v>
      </c>
      <c r="R251" s="4">
        <v>1</v>
      </c>
      <c r="S251" s="4">
        <f>70000*R251</f>
        <v>70000</v>
      </c>
      <c r="T251" s="4">
        <f>VLOOKUP(A251,Julio!$A$3:$S$280,19,0)</f>
        <v>70000</v>
      </c>
    </row>
    <row r="252" spans="1:20" hidden="1" x14ac:dyDescent="0.25">
      <c r="A252" s="8" t="s">
        <v>600</v>
      </c>
      <c r="B252" s="4" t="str">
        <f>VLOOKUP(A252,Julio!$A$3:$S$280,2,0)</f>
        <v>CARLOS CRAMER PRODUCTOS AROMÁTICOS S.A. C.I.</v>
      </c>
      <c r="C252" s="4" t="str">
        <f>VLOOKUP($A252,Julio!$A$3:$S$280,3,0)</f>
        <v>Operaciones</v>
      </c>
      <c r="D252" s="4" t="s">
        <v>19</v>
      </c>
      <c r="E252" s="4" t="s">
        <v>26</v>
      </c>
      <c r="F252" s="4" t="str">
        <f>VLOOKUP(A252,Julio!$A$3:$S$280,6,0)</f>
        <v>Sebastián Byron Larenas Loyola</v>
      </c>
      <c r="G252" s="19">
        <f>VLOOKUP($A252,Julio!$A$3:$S$280,8,0)</f>
        <v>44900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1</v>
      </c>
      <c r="S252" s="4">
        <f>70000*R252</f>
        <v>70000</v>
      </c>
      <c r="T252" s="4">
        <f>VLOOKUP(A252,Julio!$A$3:$S$280,19,0)</f>
        <v>70000</v>
      </c>
    </row>
    <row r="253" spans="1:20" hidden="1" x14ac:dyDescent="0.25">
      <c r="A253" s="8" t="s">
        <v>656</v>
      </c>
      <c r="B253" s="4" t="str">
        <f>VLOOKUP(A253,Julio!$A$3:$S$280,2,0)</f>
        <v>CARLOS CRAMER PRODUCTOS AROMÁTICOS S.A. C.I.</v>
      </c>
      <c r="C253" s="4" t="str">
        <f>VLOOKUP($A253,Julio!$A$3:$S$280,3,0)</f>
        <v>Operaciones</v>
      </c>
      <c r="D253" s="4" t="s">
        <v>19</v>
      </c>
      <c r="E253" s="4" t="s">
        <v>114</v>
      </c>
      <c r="F253" s="4" t="str">
        <f>VLOOKUP(A253,Julio!$A$3:$S$280,6,0)</f>
        <v>Manuel Octavio Lepe Cerda</v>
      </c>
      <c r="G253" s="19">
        <f>VLOOKUP($A253,Julio!$A$3:$S$280,8,0)</f>
        <v>44300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1</v>
      </c>
      <c r="S253" s="4">
        <f>70000*R253</f>
        <v>70000</v>
      </c>
      <c r="T253" s="4">
        <f>VLOOKUP(A253,Julio!$A$3:$S$280,19,0)</f>
        <v>70000</v>
      </c>
    </row>
    <row r="254" spans="1:20" hidden="1" x14ac:dyDescent="0.25">
      <c r="A254" s="8" t="s">
        <v>572</v>
      </c>
      <c r="B254" s="4" t="str">
        <f>VLOOKUP(A254,Julio!$A$3:$S$280,2,0)</f>
        <v>CARLOS CRAMER PRODUCTOS AROMÁTICOS S.A. C.I.</v>
      </c>
      <c r="C254" s="4" t="str">
        <f>VLOOKUP($A254,Julio!$A$3:$S$280,3,0)</f>
        <v>Operaciones</v>
      </c>
      <c r="D254" s="4" t="s">
        <v>19</v>
      </c>
      <c r="E254" s="4" t="s">
        <v>190</v>
      </c>
      <c r="F254" s="4" t="str">
        <f>VLOOKUP(A254,Julio!$A$3:$S$280,6,0)</f>
        <v>Gonzalo Arturo Delgado Gallardo</v>
      </c>
      <c r="G254" s="19">
        <f>VLOOKUP($A254,Julio!$A$3:$S$280,8,0)</f>
        <v>45173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1</v>
      </c>
      <c r="Q254" s="4">
        <v>0</v>
      </c>
      <c r="R254" s="4">
        <v>1</v>
      </c>
      <c r="S254" s="4">
        <f>70000*R254</f>
        <v>70000</v>
      </c>
      <c r="T254" s="4">
        <f>VLOOKUP(A254,Julio!$A$3:$S$280,19,0)</f>
        <v>70000</v>
      </c>
    </row>
    <row r="255" spans="1:20" hidden="1" x14ac:dyDescent="0.25">
      <c r="A255" s="8" t="s">
        <v>702</v>
      </c>
      <c r="B255" s="4" t="str">
        <f>VLOOKUP(A255,Julio!$A$3:$S$280,2,0)</f>
        <v>CARLOS CRAMER PRODUCTOS AROMÁTICOS S.A. C.I.</v>
      </c>
      <c r="C255" s="4" t="str">
        <f>VLOOKUP($A255,Julio!$A$3:$S$280,3,0)</f>
        <v>Operaciones</v>
      </c>
      <c r="D255" s="4" t="s">
        <v>19</v>
      </c>
      <c r="E255" s="4" t="s">
        <v>178</v>
      </c>
      <c r="F255" s="4" t="str">
        <f>VLOOKUP(A255,Julio!$A$3:$S$280,6,0)</f>
        <v>Julio Enrique Quiroz Flores</v>
      </c>
      <c r="G255" s="19">
        <f>VLOOKUP($A255,Julio!$A$3:$S$280,8,0)</f>
        <v>43292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1</v>
      </c>
      <c r="S255" s="4">
        <f>70000*R255</f>
        <v>70000</v>
      </c>
      <c r="T255" s="4">
        <f>VLOOKUP(A255,Julio!$A$3:$S$280,19,0)</f>
        <v>70000</v>
      </c>
    </row>
    <row r="256" spans="1:20" hidden="1" x14ac:dyDescent="0.25">
      <c r="A256" s="8" t="s">
        <v>513</v>
      </c>
      <c r="B256" s="4" t="str">
        <f>VLOOKUP(A256,Julio!$A$3:$S$280,2,0)</f>
        <v>CARLOS CRAMER PRODUCTOS AROMÁTICOS S.A. C.I.</v>
      </c>
      <c r="C256" s="4" t="str">
        <f>VLOOKUP($A256,Julio!$A$3:$S$280,3,0)</f>
        <v>Operaciones</v>
      </c>
      <c r="D256" s="4" t="s">
        <v>19</v>
      </c>
      <c r="E256" s="4" t="s">
        <v>114</v>
      </c>
      <c r="F256" s="4" t="str">
        <f>VLOOKUP(A256,Julio!$A$3:$S$280,6,0)</f>
        <v>Manuel Alejandro Fuentes Yañez</v>
      </c>
      <c r="G256" s="19">
        <f>VLOOKUP($A256,Julio!$A$3:$S$280,8,0)</f>
        <v>45509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1</v>
      </c>
      <c r="S256" s="4">
        <f>70000*R256</f>
        <v>70000</v>
      </c>
      <c r="T256" s="4">
        <f>VLOOKUP(A256,Julio!$A$3:$S$280,19,0)</f>
        <v>70000</v>
      </c>
    </row>
    <row r="257" spans="1:20" hidden="1" x14ac:dyDescent="0.25">
      <c r="A257" s="8" t="s">
        <v>771</v>
      </c>
      <c r="B257" s="4" t="str">
        <f>VLOOKUP(A257,Julio!$A$3:$S$280,2,0)</f>
        <v>CARLOS CRAMER PRODUCTOS AROMÁTICOS S.A. C.I.</v>
      </c>
      <c r="C257" s="4" t="str">
        <f>VLOOKUP($A257,Julio!$A$3:$S$280,3,0)</f>
        <v>Operaciones</v>
      </c>
      <c r="D257" s="4" t="s">
        <v>192</v>
      </c>
      <c r="E257" s="4" t="s">
        <v>191</v>
      </c>
      <c r="F257" s="4" t="str">
        <f>VLOOKUP(A257,Julio!$A$3:$S$280,6,0)</f>
        <v>Sandra Amelia Manzo Diaz</v>
      </c>
      <c r="G257" s="19">
        <f>VLOOKUP($A257,Julio!$A$3:$S$280,8,0)</f>
        <v>42290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1</v>
      </c>
      <c r="S257" s="4">
        <f>70000*R257</f>
        <v>70000</v>
      </c>
      <c r="T257" s="4">
        <f>VLOOKUP(A257,Julio!$A$3:$S$280,19,0)</f>
        <v>70000</v>
      </c>
    </row>
    <row r="258" spans="1:20" x14ac:dyDescent="0.25">
      <c r="A258" s="8" t="s">
        <v>866</v>
      </c>
      <c r="B258" s="4" t="str">
        <f>VLOOKUP(A258,Julio!$A$3:$S$280,2,0)</f>
        <v>CARLOS CRAMER PRODUCTOS AROMÁTICOS S.A. C.I.</v>
      </c>
      <c r="C258" s="4" t="str">
        <f>VLOOKUP($A258,Julio!$A$3:$S$280,3,0)</f>
        <v>Operaciones</v>
      </c>
      <c r="D258" s="4" t="s">
        <v>19</v>
      </c>
      <c r="E258" s="4" t="s">
        <v>74</v>
      </c>
      <c r="F258" s="4" t="str">
        <f>VLOOKUP(A258,Julio!$A$3:$S$280,6,0)</f>
        <v>Luis Antonio Quiroz Herrera</v>
      </c>
      <c r="G258" s="19">
        <f>VLOOKUP($A258,Julio!$A$3:$S$280,8,0)</f>
        <v>45537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1</v>
      </c>
      <c r="S258" s="4">
        <f>70000*R258</f>
        <v>70000</v>
      </c>
      <c r="T258" s="4">
        <f>VLOOKUP(A258,Julio!$A$3:$S$280,19,0)</f>
        <v>0</v>
      </c>
    </row>
    <row r="259" spans="1:20" hidden="1" x14ac:dyDescent="0.25">
      <c r="A259" s="8" t="s">
        <v>555</v>
      </c>
      <c r="B259" s="4" t="str">
        <f>VLOOKUP(A259,Julio!$A$3:$S$280,2,0)</f>
        <v>CARLOS CRAMER PRODUCTOS AROMÁTICOS S.A. C.I.</v>
      </c>
      <c r="C259" s="4" t="str">
        <f>VLOOKUP($A259,Julio!$A$3:$S$280,3,0)</f>
        <v>Operaciones</v>
      </c>
      <c r="D259" s="4" t="s">
        <v>19</v>
      </c>
      <c r="E259" s="4" t="s">
        <v>62</v>
      </c>
      <c r="F259" s="4" t="str">
        <f>VLOOKUP(A259,Julio!$A$3:$S$280,6,0)</f>
        <v>Pablo Ariel González Azócar</v>
      </c>
      <c r="G259" s="19">
        <f>VLOOKUP($A259,Julio!$A$3:$S$280,8,0)</f>
        <v>45293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2</v>
      </c>
      <c r="Q259" s="4">
        <v>0</v>
      </c>
      <c r="R259" s="4">
        <v>1</v>
      </c>
      <c r="S259" s="4">
        <f>70000*R259</f>
        <v>70000</v>
      </c>
      <c r="T259" s="4">
        <f>VLOOKUP(A259,Julio!$A$3:$S$280,19,0)</f>
        <v>70000</v>
      </c>
    </row>
    <row r="260" spans="1:20" hidden="1" x14ac:dyDescent="0.25">
      <c r="A260" s="8" t="s">
        <v>450</v>
      </c>
      <c r="B260" s="4" t="str">
        <f>VLOOKUP(A260,Julio!$A$3:$S$280,2,0)</f>
        <v>CARLOS CRAMER PRODUCTOS AROMÁTICOS S.A. C.I.</v>
      </c>
      <c r="C260" s="4" t="str">
        <f>VLOOKUP($A260,Julio!$A$3:$S$280,3,0)</f>
        <v>Operaciones</v>
      </c>
      <c r="D260" s="4" t="s">
        <v>19</v>
      </c>
      <c r="E260" s="4" t="s">
        <v>98</v>
      </c>
      <c r="F260" s="4" t="str">
        <f>VLOOKUP(A260,Julio!$A$3:$S$280,6,0)</f>
        <v>Maximiliano Augusto Arrieta Arrieta</v>
      </c>
      <c r="G260" s="19">
        <f>VLOOKUP($A260,Julio!$A$3:$S$280,8,0)</f>
        <v>45705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1</v>
      </c>
      <c r="P260" s="4">
        <v>1</v>
      </c>
      <c r="Q260" s="4">
        <v>0</v>
      </c>
      <c r="R260" s="4">
        <v>1</v>
      </c>
      <c r="S260" s="4">
        <f>70000*R260</f>
        <v>70000</v>
      </c>
      <c r="T260" s="4">
        <f>VLOOKUP(A260,Julio!$A$3:$S$280,19,0)</f>
        <v>70000</v>
      </c>
    </row>
    <row r="261" spans="1:20" hidden="1" x14ac:dyDescent="0.25">
      <c r="A261" s="8" t="s">
        <v>428</v>
      </c>
      <c r="B261" s="4" t="str">
        <f>VLOOKUP(A261,Julio!$A$3:$S$280,2,0)</f>
        <v>CARLOS CRAMER PRODUCTOS AROMÁTICOS S.A. C.I.</v>
      </c>
      <c r="C261" s="4" t="str">
        <f>VLOOKUP($A261,Julio!$A$3:$S$280,3,0)</f>
        <v>Operaciones</v>
      </c>
      <c r="D261" s="4" t="s">
        <v>192</v>
      </c>
      <c r="E261" s="4" t="s">
        <v>195</v>
      </c>
      <c r="F261" s="4" t="str">
        <f>VLOOKUP(A261,Julio!$A$3:$S$280,6,0)</f>
        <v>Leticia Andrea Flores Hernández</v>
      </c>
      <c r="G261" s="19">
        <f>VLOOKUP($A261,Julio!$A$3:$S$280,8,0)</f>
        <v>45768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1</v>
      </c>
      <c r="S261" s="4">
        <f>70000*R261</f>
        <v>70000</v>
      </c>
      <c r="T261" s="4">
        <f>VLOOKUP(A261,Julio!$A$3:$S$280,19,0)</f>
        <v>70000</v>
      </c>
    </row>
    <row r="262" spans="1:20" hidden="1" x14ac:dyDescent="0.25">
      <c r="A262" s="8" t="s">
        <v>784</v>
      </c>
      <c r="B262" s="4" t="str">
        <f>VLOOKUP(A262,Julio!$A$3:$S$280,2,0)</f>
        <v>CARLOS CRAMER PRODUCTOS AROMÁTICOS S.A. C.I.</v>
      </c>
      <c r="C262" s="4" t="str">
        <f>VLOOKUP($A262,Julio!$A$3:$S$280,3,0)</f>
        <v>Operaciones</v>
      </c>
      <c r="D262" s="4" t="s">
        <v>19</v>
      </c>
      <c r="E262" s="4" t="s">
        <v>196</v>
      </c>
      <c r="F262" s="4" t="str">
        <f>VLOOKUP(A262,Julio!$A$3:$S$280,6,0)</f>
        <v>Eritt Orlando Gallardo Muñoz</v>
      </c>
      <c r="G262" s="19">
        <f>VLOOKUP($A262,Julio!$A$3:$S$280,8,0)</f>
        <v>41841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2</v>
      </c>
      <c r="Q262" s="4">
        <v>0</v>
      </c>
      <c r="R262" s="4">
        <v>1</v>
      </c>
      <c r="S262" s="4">
        <f>70000*R262</f>
        <v>70000</v>
      </c>
      <c r="T262" s="4">
        <f>VLOOKUP(A262,Julio!$A$3:$S$280,19,0)</f>
        <v>70000</v>
      </c>
    </row>
    <row r="263" spans="1:20" hidden="1" x14ac:dyDescent="0.25">
      <c r="A263" s="8" t="s">
        <v>522</v>
      </c>
      <c r="B263" s="4" t="str">
        <f>VLOOKUP(A263,Julio!$A$3:$S$280,2,0)</f>
        <v>CARLOS CRAMER PRODUCTOS AROMÁTICOS S.A. C.I.</v>
      </c>
      <c r="C263" s="4" t="str">
        <f>VLOOKUP($A263,Julio!$A$3:$S$280,3,0)</f>
        <v>Operaciones</v>
      </c>
      <c r="D263" s="4" t="s">
        <v>19</v>
      </c>
      <c r="E263" s="4" t="s">
        <v>20</v>
      </c>
      <c r="F263" s="4" t="str">
        <f>VLOOKUP(A263,Julio!$A$3:$S$280,6,0)</f>
        <v>Carlos Alberto Delgado Gallardo</v>
      </c>
      <c r="G263" s="19">
        <f>VLOOKUP($A263,Julio!$A$3:$S$280,8,0)</f>
        <v>45483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1</v>
      </c>
      <c r="S263" s="4">
        <f>70000*R263</f>
        <v>70000</v>
      </c>
      <c r="T263" s="4">
        <f>VLOOKUP(A263,Julio!$A$3:$S$280,19,0)</f>
        <v>70000</v>
      </c>
    </row>
    <row r="264" spans="1:20" hidden="1" x14ac:dyDescent="0.25">
      <c r="A264" s="8" t="s">
        <v>524</v>
      </c>
      <c r="B264" s="4" t="str">
        <f>VLOOKUP(A264,Julio!$A$3:$S$280,2,0)</f>
        <v>CARLOS CRAMER PRODUCTOS AROMÁTICOS S.A. C.I.</v>
      </c>
      <c r="C264" s="4" t="str">
        <f>VLOOKUP($A264,Julio!$A$3:$S$280,3,0)</f>
        <v>Operaciones</v>
      </c>
      <c r="D264" s="4" t="s">
        <v>19</v>
      </c>
      <c r="E264" s="4" t="s">
        <v>197</v>
      </c>
      <c r="F264" s="4" t="str">
        <f>VLOOKUP(A264,Julio!$A$3:$S$280,6,0)</f>
        <v>Álvaro José Astorga Hinostroza</v>
      </c>
      <c r="G264" s="19">
        <f>VLOOKUP($A264,Julio!$A$3:$S$280,8,0)</f>
        <v>45483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1</v>
      </c>
      <c r="P264" s="4">
        <v>0</v>
      </c>
      <c r="Q264" s="4">
        <v>0</v>
      </c>
      <c r="R264" s="4">
        <v>1</v>
      </c>
      <c r="S264" s="4">
        <f>70000*R264</f>
        <v>70000</v>
      </c>
      <c r="T264" s="4">
        <f>VLOOKUP(A264,Julio!$A$3:$S$280,19,0)</f>
        <v>70000</v>
      </c>
    </row>
    <row r="265" spans="1:20" hidden="1" x14ac:dyDescent="0.25">
      <c r="A265" s="8" t="s">
        <v>807</v>
      </c>
      <c r="B265" s="4" t="str">
        <f>VLOOKUP(A265,Julio!$A$3:$S$280,2,0)</f>
        <v>CARLOS CRAMER PRODUCTOS AROMÁTICOS S.A. C.I.</v>
      </c>
      <c r="C265" s="4" t="str">
        <f>VLOOKUP($A265,Julio!$A$3:$S$280,3,0)</f>
        <v>Operaciones</v>
      </c>
      <c r="D265" s="4" t="s">
        <v>19</v>
      </c>
      <c r="E265" s="4" t="s">
        <v>69</v>
      </c>
      <c r="F265" s="4" t="str">
        <f>VLOOKUP(A265,Julio!$A$3:$S$280,6,0)</f>
        <v>Marco Antonio Cerda Tobar</v>
      </c>
      <c r="G265" s="19">
        <f>VLOOKUP($A265,Julio!$A$3:$S$280,8,0)</f>
        <v>40136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1</v>
      </c>
      <c r="S265" s="4">
        <f>70000*R265</f>
        <v>70000</v>
      </c>
      <c r="T265" s="4">
        <f>VLOOKUP(A265,Julio!$A$3:$S$280,19,0)</f>
        <v>70000</v>
      </c>
    </row>
    <row r="266" spans="1:20" hidden="1" x14ac:dyDescent="0.25">
      <c r="A266" s="8" t="s">
        <v>570</v>
      </c>
      <c r="B266" s="4" t="str">
        <f>VLOOKUP(A266,Julio!$A$3:$S$280,2,0)</f>
        <v>SERVICIOS DE PRODUCCIÓN Y LOGÍSTICA CCPA LTDA.</v>
      </c>
      <c r="C266" s="4" t="str">
        <f>VLOOKUP($A266,Julio!$A$3:$S$280,3,0)</f>
        <v>Operaciones</v>
      </c>
      <c r="D266" s="4" t="s">
        <v>19</v>
      </c>
      <c r="E266" s="4" t="s">
        <v>44</v>
      </c>
      <c r="F266" s="4" t="str">
        <f>VLOOKUP(A266,Julio!$A$3:$S$280,6,0)</f>
        <v>Felipe Andres Garcia Diaz</v>
      </c>
      <c r="G266" s="19">
        <f>VLOOKUP($A266,Julio!$A$3:$S$280,8,0)</f>
        <v>45173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2</v>
      </c>
      <c r="P266" s="4">
        <v>0</v>
      </c>
      <c r="Q266" s="4">
        <v>0</v>
      </c>
      <c r="R266" s="4">
        <v>1</v>
      </c>
      <c r="S266" s="4">
        <f>70000*R266</f>
        <v>70000</v>
      </c>
      <c r="T266" s="4">
        <f>VLOOKUP(A266,Julio!$A$3:$S$280,19,0)</f>
        <v>70000</v>
      </c>
    </row>
    <row r="267" spans="1:20" hidden="1" x14ac:dyDescent="0.25">
      <c r="A267" s="8" t="s">
        <v>704</v>
      </c>
      <c r="B267" s="4" t="str">
        <f>VLOOKUP(A267,Julio!$A$3:$S$280,2,0)</f>
        <v>CARLOS CRAMER PRODUCTOS AROMÁTICOS S.A. C.I.</v>
      </c>
      <c r="C267" s="4" t="str">
        <f>VLOOKUP($A267,Julio!$A$3:$S$280,3,0)</f>
        <v>Operaciones</v>
      </c>
      <c r="D267" s="4" t="s">
        <v>19</v>
      </c>
      <c r="E267" s="4" t="s">
        <v>73</v>
      </c>
      <c r="F267" s="4" t="str">
        <f>VLOOKUP(A267,Julio!$A$3:$S$280,6,0)</f>
        <v>Alfonso Enrique Lara Muñoz</v>
      </c>
      <c r="G267" s="19">
        <f>VLOOKUP($A267,Julio!$A$3:$S$280,8,0)</f>
        <v>43276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1</v>
      </c>
      <c r="P267" s="4">
        <v>0</v>
      </c>
      <c r="Q267" s="4">
        <v>0</v>
      </c>
      <c r="R267" s="4">
        <v>1</v>
      </c>
      <c r="S267" s="4">
        <f>70000*R267</f>
        <v>70000</v>
      </c>
      <c r="T267" s="4">
        <f>VLOOKUP(A267,Julio!$A$3:$S$280,19,0)</f>
        <v>70000</v>
      </c>
    </row>
    <row r="268" spans="1:20" hidden="1" x14ac:dyDescent="0.25">
      <c r="A268" s="8" t="s">
        <v>736</v>
      </c>
      <c r="B268" s="4" t="str">
        <f>VLOOKUP(A268,Julio!$A$3:$S$280,2,0)</f>
        <v>SERVICIOS DE PRODUCCIÓN Y LOGÍSTICA CCPA LTDA.</v>
      </c>
      <c r="C268" s="4" t="str">
        <f>VLOOKUP($A268,Julio!$A$3:$S$280,3,0)</f>
        <v>Operaciones</v>
      </c>
      <c r="D268" s="4" t="s">
        <v>19</v>
      </c>
      <c r="E268" s="4" t="s">
        <v>28</v>
      </c>
      <c r="F268" s="4" t="str">
        <f>VLOOKUP(A268,Julio!$A$3:$S$280,6,0)</f>
        <v>Jose Sebastian Olivas Medel</v>
      </c>
      <c r="G268" s="19">
        <f>VLOOKUP($A268,Julio!$A$3:$S$280,8,0)</f>
        <v>42858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1</v>
      </c>
      <c r="O268" s="4">
        <v>0</v>
      </c>
      <c r="P268" s="4">
        <v>0</v>
      </c>
      <c r="Q268" s="4">
        <v>0</v>
      </c>
      <c r="R268" s="18">
        <v>1</v>
      </c>
      <c r="S268" s="4">
        <f>70000*R268</f>
        <v>70000</v>
      </c>
      <c r="T268" s="4">
        <f>VLOOKUP(A268,Julio!$A$3:$S$280,19,0)</f>
        <v>70000</v>
      </c>
    </row>
    <row r="269" spans="1:20" hidden="1" x14ac:dyDescent="0.25">
      <c r="A269" s="8" t="s">
        <v>867</v>
      </c>
      <c r="B269" s="4" t="str">
        <f>VLOOKUP(A269,Julio!$A$3:$S$280,2,0)</f>
        <v>SERVICIOS DE PRODUCCIÓN Y LOGÍSTICA CCPA LTDA.</v>
      </c>
      <c r="C269" s="4" t="str">
        <f>VLOOKUP($A269,Julio!$A$3:$S$280,3,0)</f>
        <v>Operaciones</v>
      </c>
      <c r="D269" s="4" t="s">
        <v>19</v>
      </c>
      <c r="E269" s="4" t="s">
        <v>54</v>
      </c>
      <c r="F269" s="4" t="str">
        <f>VLOOKUP(A269,Julio!$A$3:$S$280,6,0)</f>
        <v>Mario Rodolfo Orellana Fuentes</v>
      </c>
      <c r="G269" s="19">
        <f>VLOOKUP($A269,Julio!$A$3:$S$280,8,0)</f>
        <v>39855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1</v>
      </c>
      <c r="O269" s="4">
        <v>1</v>
      </c>
      <c r="P269" s="4">
        <v>0</v>
      </c>
      <c r="Q269" s="4">
        <v>0</v>
      </c>
      <c r="R269" s="18">
        <v>1</v>
      </c>
      <c r="S269" s="4">
        <f>70000*R269</f>
        <v>70000</v>
      </c>
      <c r="T269" s="4">
        <f>VLOOKUP(A269,Julio!$A$3:$S$280,19,0)</f>
        <v>70000</v>
      </c>
    </row>
    <row r="270" spans="1:20" hidden="1" x14ac:dyDescent="0.25">
      <c r="A270" s="8" t="s">
        <v>868</v>
      </c>
      <c r="B270" s="4" t="str">
        <f>VLOOKUP(A270,Julio!$A$3:$S$280,2,0)</f>
        <v>SERVICIOS DE PRODUCCIÓN Y LOGÍSTICA CCPA LTDA.</v>
      </c>
      <c r="C270" s="4" t="str">
        <f>VLOOKUP($A270,Julio!$A$3:$S$280,3,0)</f>
        <v>Operaciones</v>
      </c>
      <c r="D270" s="4" t="s">
        <v>19</v>
      </c>
      <c r="E270" s="4" t="s">
        <v>74</v>
      </c>
      <c r="F270" s="4" t="str">
        <f>VLOOKUP(A270,Julio!$A$3:$S$280,6,0)</f>
        <v>Luis Jonathan Palma Diaz</v>
      </c>
      <c r="G270" s="19">
        <f>VLOOKUP($A270,Julio!$A$3:$S$280,8,0)</f>
        <v>42450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1</v>
      </c>
      <c r="S270" s="4">
        <f>70000*R270</f>
        <v>70000</v>
      </c>
      <c r="T270" s="4">
        <f>VLOOKUP(A270,Julio!$A$3:$S$280,19,0)</f>
        <v>70000</v>
      </c>
    </row>
    <row r="271" spans="1:20" hidden="1" x14ac:dyDescent="0.25">
      <c r="A271" s="8" t="s">
        <v>767</v>
      </c>
      <c r="B271" s="4" t="str">
        <f>VLOOKUP(A271,Julio!$A$3:$S$280,2,0)</f>
        <v>SERVICIOS DE PRODUCCIÓN Y LOGÍSTICA CCPA LTDA.</v>
      </c>
      <c r="C271" s="4" t="str">
        <f>VLOOKUP($A271,Julio!$A$3:$S$280,3,0)</f>
        <v>Operaciones</v>
      </c>
      <c r="D271" s="4" t="s">
        <v>19</v>
      </c>
      <c r="E271" s="4" t="s">
        <v>202</v>
      </c>
      <c r="F271" s="4" t="str">
        <f>VLOOKUP(A271,Julio!$A$3:$S$280,6,0)</f>
        <v>Elson Maximiliano Salazar Inostroza</v>
      </c>
      <c r="G271" s="19">
        <f>VLOOKUP($A271,Julio!$A$3:$S$280,8,0)</f>
        <v>42325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1</v>
      </c>
      <c r="S271" s="4">
        <f>70000*R271</f>
        <v>70000</v>
      </c>
      <c r="T271" s="4">
        <f>VLOOKUP(A271,Julio!$A$3:$S$280,19,0)</f>
        <v>70000</v>
      </c>
    </row>
    <row r="272" spans="1:20" hidden="1" x14ac:dyDescent="0.25">
      <c r="A272" s="8" t="s">
        <v>812</v>
      </c>
      <c r="B272" s="4" t="str">
        <f>VLOOKUP(A272,Julio!$A$3:$S$280,2,0)</f>
        <v>SERVICIOS DE PRODUCCIÓN Y LOGÍSTICA CCPA LTDA.</v>
      </c>
      <c r="C272" s="4" t="str">
        <f>VLOOKUP($A272,Julio!$A$3:$S$280,3,0)</f>
        <v>Operaciones</v>
      </c>
      <c r="D272" s="4" t="s">
        <v>19</v>
      </c>
      <c r="E272" s="4" t="s">
        <v>203</v>
      </c>
      <c r="F272" s="4" t="str">
        <f>VLOOKUP(A272,Julio!$A$3:$S$280,6,0)</f>
        <v>Joaquin Riquelme Luna</v>
      </c>
      <c r="G272" s="19">
        <f>VLOOKUP($A272,Julio!$A$3:$S$280,8,0)</f>
        <v>39449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1</v>
      </c>
      <c r="O272" s="4">
        <v>0</v>
      </c>
      <c r="P272" s="4">
        <v>0</v>
      </c>
      <c r="Q272" s="4">
        <v>0</v>
      </c>
      <c r="R272" s="18">
        <v>1</v>
      </c>
      <c r="S272" s="4">
        <f>70000*R272</f>
        <v>70000</v>
      </c>
      <c r="T272" s="4">
        <f>VLOOKUP(A272,Julio!$A$3:$S$280,19,0)</f>
        <v>70000</v>
      </c>
    </row>
    <row r="273" spans="1:20" hidden="1" x14ac:dyDescent="0.25">
      <c r="A273" s="8" t="s">
        <v>693</v>
      </c>
      <c r="B273" s="4" t="str">
        <f>VLOOKUP(A273,Julio!$A$3:$S$280,2,0)</f>
        <v>SERVICIOS DE PRODUCCIÓN Y LOGÍSTICA CCPA LTDA.</v>
      </c>
      <c r="C273" s="4" t="str">
        <f>VLOOKUP($A273,Julio!$A$3:$S$280,3,0)</f>
        <v>Operaciones</v>
      </c>
      <c r="D273" s="4" t="s">
        <v>19</v>
      </c>
      <c r="E273" s="4" t="s">
        <v>204</v>
      </c>
      <c r="F273" s="4" t="str">
        <f>VLOOKUP(A273,Julio!$A$3:$S$280,6,0)</f>
        <v>Emerson Ivan Romero Reyes</v>
      </c>
      <c r="G273" s="19">
        <f>VLOOKUP($A273,Julio!$A$3:$S$280,8,0)</f>
        <v>43410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1</v>
      </c>
      <c r="O273" s="4">
        <v>1</v>
      </c>
      <c r="P273" s="4">
        <v>0</v>
      </c>
      <c r="Q273" s="4">
        <v>0</v>
      </c>
      <c r="R273" s="18">
        <v>1</v>
      </c>
      <c r="S273" s="4">
        <f>70000*R273</f>
        <v>70000</v>
      </c>
      <c r="T273" s="4">
        <f>VLOOKUP(A273,Julio!$A$3:$S$280,19,0)</f>
        <v>70000</v>
      </c>
    </row>
    <row r="274" spans="1:20" hidden="1" x14ac:dyDescent="0.25">
      <c r="A274" s="8" t="s">
        <v>738</v>
      </c>
      <c r="B274" s="4" t="str">
        <f>VLOOKUP(A274,Julio!$A$3:$S$280,2,0)</f>
        <v>CARLOS CRAMER PRODUCTOS AROMÁTICOS S.A. C.I.</v>
      </c>
      <c r="C274" s="4" t="str">
        <f>VLOOKUP($A274,Julio!$A$3:$S$280,3,0)</f>
        <v>Operaciones</v>
      </c>
      <c r="D274" s="4" t="s">
        <v>19</v>
      </c>
      <c r="E274" s="4" t="s">
        <v>67</v>
      </c>
      <c r="F274" s="4" t="str">
        <f>VLOOKUP(A274,Julio!$A$3:$S$280,6,0)</f>
        <v>Juan Francisco Torres Olguin</v>
      </c>
      <c r="G274" s="19">
        <f>VLOOKUP($A274,Julio!$A$3:$S$280,8,0)</f>
        <v>42835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1</v>
      </c>
      <c r="P274" s="4">
        <v>0</v>
      </c>
      <c r="Q274" s="4">
        <v>0</v>
      </c>
      <c r="R274" s="4">
        <v>1</v>
      </c>
      <c r="S274" s="4">
        <f>70000*R274</f>
        <v>70000</v>
      </c>
      <c r="T274" s="4">
        <f>VLOOKUP(A274,Julio!$A$3:$S$280,19,0)</f>
        <v>70000</v>
      </c>
    </row>
    <row r="275" spans="1:20" hidden="1" x14ac:dyDescent="0.25">
      <c r="A275" s="8" t="s">
        <v>553</v>
      </c>
      <c r="B275" s="4" t="str">
        <f>VLOOKUP(A275,Julio!$A$3:$S$280,2,0)</f>
        <v>CARLOS CRAMER PRODUCTOS AROMÁTICOS S.A. C.I.</v>
      </c>
      <c r="C275" s="4" t="str">
        <f>VLOOKUP($A275,Julio!$A$3:$S$280,3,0)</f>
        <v>Operaciones</v>
      </c>
      <c r="D275" s="4" t="s">
        <v>19</v>
      </c>
      <c r="E275" s="4" t="s">
        <v>56</v>
      </c>
      <c r="F275" s="4" t="str">
        <f>VLOOKUP(A275,Julio!$A$3:$S$280,6,0)</f>
        <v>Rodrigo Bastián Flores Núñez</v>
      </c>
      <c r="G275" s="19">
        <f>VLOOKUP($A275,Julio!$A$3:$S$280,8,0)</f>
        <v>45306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1</v>
      </c>
      <c r="O275" s="4">
        <v>0</v>
      </c>
      <c r="P275" s="4">
        <v>0</v>
      </c>
      <c r="Q275" s="4">
        <v>0</v>
      </c>
      <c r="R275" s="18">
        <v>1</v>
      </c>
      <c r="S275" s="4">
        <f>70000*R275</f>
        <v>70000</v>
      </c>
      <c r="T275" s="4">
        <f>VLOOKUP(A275,Julio!$A$3:$S$280,19,0)</f>
        <v>70000</v>
      </c>
    </row>
    <row r="276" spans="1:20" hidden="1" x14ac:dyDescent="0.25">
      <c r="A276" s="8" t="s">
        <v>620</v>
      </c>
      <c r="B276" s="4" t="str">
        <f>VLOOKUP(A276,Julio!$A$3:$S$280,2,0)</f>
        <v>CARLOS CRAMER PRODUCTOS AROMÁTICOS S.A. C.I.</v>
      </c>
      <c r="C276" s="4" t="str">
        <f>VLOOKUP($A276,Julio!$A$3:$S$280,3,0)</f>
        <v>Laboratorio</v>
      </c>
      <c r="D276" s="4" t="s">
        <v>89</v>
      </c>
      <c r="E276" s="4" t="s">
        <v>205</v>
      </c>
      <c r="F276" s="4" t="str">
        <f>VLOOKUP(A276,Julio!$A$3:$S$280,6,0)</f>
        <v>Javiera Valentina Abarca Riveros</v>
      </c>
      <c r="G276" s="19">
        <f>VLOOKUP($A276,Julio!$A$3:$S$280,8,0)</f>
        <v>44662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1</v>
      </c>
      <c r="S276" s="4">
        <f>70000*R276</f>
        <v>70000</v>
      </c>
      <c r="T276" s="4">
        <f>VLOOKUP(A276,Julio!$A$3:$S$280,19,0)</f>
        <v>70000</v>
      </c>
    </row>
    <row r="277" spans="1:20" hidden="1" x14ac:dyDescent="0.25">
      <c r="A277" s="8" t="s">
        <v>586</v>
      </c>
      <c r="B277" s="4" t="str">
        <f>VLOOKUP(A277,Julio!$A$3:$S$280,2,0)</f>
        <v>CARLOS CRAMER PRODUCTOS AROMÁTICOS S.A. C.I.</v>
      </c>
      <c r="C277" s="4" t="str">
        <f>VLOOKUP($A277,Julio!$A$3:$S$280,3,0)</f>
        <v>Laboratorio</v>
      </c>
      <c r="D277" s="4" t="s">
        <v>89</v>
      </c>
      <c r="E277" s="4" t="s">
        <v>206</v>
      </c>
      <c r="F277" s="4" t="str">
        <f>VLOOKUP(A277,Julio!$A$3:$S$280,6,0)</f>
        <v>Maria Gabriela Garcia Sivada</v>
      </c>
      <c r="G277" s="19">
        <f>VLOOKUP($A277,Julio!$A$3:$S$280,8,0)</f>
        <v>45012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1</v>
      </c>
      <c r="S277" s="4">
        <f>70000*R277</f>
        <v>70000</v>
      </c>
      <c r="T277" s="4">
        <f>VLOOKUP(A277,Julio!$A$3:$S$280,19,0)</f>
        <v>70000</v>
      </c>
    </row>
    <row r="278" spans="1:20" hidden="1" x14ac:dyDescent="0.25">
      <c r="A278" s="8" t="s">
        <v>778</v>
      </c>
      <c r="B278" s="4" t="str">
        <f>VLOOKUP(A278,Julio!$A$3:$S$280,2,0)</f>
        <v>CARLOS CRAMER PRODUCTOS AROMÁTICOS S.A. C.I.</v>
      </c>
      <c r="C278" s="4" t="str">
        <f>VLOOKUP($A278,Julio!$A$3:$S$280,3,0)</f>
        <v>Laboratorio</v>
      </c>
      <c r="D278" s="4" t="s">
        <v>89</v>
      </c>
      <c r="E278" s="4" t="s">
        <v>178</v>
      </c>
      <c r="F278" s="4" t="str">
        <f>VLOOKUP(A278,Julio!$A$3:$S$280,6,0)</f>
        <v>Julio Florencio Puen Huaiquipan</v>
      </c>
      <c r="G278" s="19">
        <f>VLOOKUP($A278,Julio!$A$3:$S$280,8,0)</f>
        <v>42086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1</v>
      </c>
      <c r="O278" s="4">
        <v>2</v>
      </c>
      <c r="P278" s="4">
        <v>0</v>
      </c>
      <c r="Q278" s="4">
        <v>0</v>
      </c>
      <c r="R278" s="18">
        <v>1</v>
      </c>
      <c r="S278" s="4">
        <f>70000*R278</f>
        <v>70000</v>
      </c>
      <c r="T278" s="4">
        <f>VLOOKUP(A278,Julio!$A$3:$S$280,19,0)</f>
        <v>70000</v>
      </c>
    </row>
    <row r="279" spans="1:20" x14ac:dyDescent="0.25">
      <c r="A279" s="8" t="s">
        <v>869</v>
      </c>
      <c r="B279" s="4" t="str">
        <f>VLOOKUP(A279,Julio!$A$3:$S$280,2,0)</f>
        <v>CARLOS CRAMER PRODUCTOS AROMÁTICOS S.A. C.I.</v>
      </c>
      <c r="C279" s="4" t="str">
        <f>VLOOKUP($A279,Julio!$A$3:$S$280,3,0)</f>
        <v>Laboratorio</v>
      </c>
      <c r="D279" s="4" t="s">
        <v>89</v>
      </c>
      <c r="E279" s="4" t="s">
        <v>44</v>
      </c>
      <c r="F279" s="4" t="str">
        <f>VLOOKUP(A279,Julio!$A$3:$S$280,6,0)</f>
        <v>Felipe Aarón Contreras Meneses</v>
      </c>
      <c r="G279" s="19">
        <f>VLOOKUP($A279,Julio!$A$3:$S$280,8,0)</f>
        <v>45215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1</v>
      </c>
      <c r="O279" s="4">
        <v>2</v>
      </c>
      <c r="P279" s="4">
        <v>0</v>
      </c>
      <c r="Q279" s="4">
        <v>0</v>
      </c>
      <c r="R279" s="18">
        <v>1</v>
      </c>
      <c r="S279" s="4">
        <f>70000*R279</f>
        <v>70000</v>
      </c>
      <c r="T279" s="4">
        <f>VLOOKUP(A279,Julio!$A$3:$S$280,19,0)</f>
        <v>0</v>
      </c>
    </row>
    <row r="280" spans="1:20" hidden="1" x14ac:dyDescent="0.25">
      <c r="A280" s="8" t="s">
        <v>463</v>
      </c>
      <c r="B280" s="4" t="str">
        <f>VLOOKUP(A280,Julio!$A$3:$S$280,2,0)</f>
        <v>CARLOS CRAMER PRODUCTOS AROMÁTICOS S.A. C.I.</v>
      </c>
      <c r="C280" s="4" t="str">
        <f>VLOOKUP($A280,Julio!$A$3:$S$280,3,0)</f>
        <v>Laboratorio</v>
      </c>
      <c r="D280" s="4" t="s">
        <v>89</v>
      </c>
      <c r="E280" s="4" t="s">
        <v>208</v>
      </c>
      <c r="F280" s="4" t="str">
        <f>VLOOKUP(A280,Julio!$A$3:$S$280,6,0)</f>
        <v>Allyson Antonia Barrios Calvio</v>
      </c>
      <c r="G280" s="19">
        <f>VLOOKUP($A280,Julio!$A$3:$S$280,8,0)</f>
        <v>45670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1</v>
      </c>
      <c r="S280" s="4">
        <f>70000*R280</f>
        <v>70000</v>
      </c>
      <c r="T280" s="4">
        <f>VLOOKUP(A280,Julio!$A$3:$S$280,19,0)</f>
        <v>70000</v>
      </c>
    </row>
    <row r="281" spans="1:20" x14ac:dyDescent="0.25">
      <c r="A281" s="8" t="s">
        <v>289</v>
      </c>
      <c r="B281" s="4" t="str">
        <f>VLOOKUP(A281,Julio!$A$3:$S$280,2,0)</f>
        <v>CARLOS CRAMER PRODUCTOS AROMÁTICOS S.A. C.I.</v>
      </c>
      <c r="C281" s="4" t="str">
        <f>VLOOKUP($A281,Julio!$A$3:$S$280,3,0)</f>
        <v>Laboratorio</v>
      </c>
      <c r="D281" s="4" t="s">
        <v>89</v>
      </c>
      <c r="E281" s="4" t="s">
        <v>211</v>
      </c>
      <c r="F281" s="4" t="str">
        <f>VLOOKUP(A281,Julio!$A$3:$S$280,6,0)</f>
        <v>Paz Belén Fuentes Melo</v>
      </c>
      <c r="G281" s="19">
        <f>VLOOKUP($A281,Julio!$A$3:$S$280,8,0)</f>
        <v>45838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1</v>
      </c>
      <c r="S281" s="4">
        <f>70000*R281</f>
        <v>70000</v>
      </c>
      <c r="T281" s="4">
        <f>VLOOKUP(A281,Julio!$A$3:$S$280,19,0)</f>
        <v>0</v>
      </c>
    </row>
  </sheetData>
  <autoFilter ref="A1:T281">
    <filterColumn colId="18">
      <filters>
        <filter val="35000"/>
        <filter val="70000"/>
      </filters>
    </filterColumn>
    <filterColumn colId="19">
      <filters>
        <filter val="0"/>
      </filters>
    </filterColumn>
  </autoFilter>
  <pageMargins left="0.75" right="0.75" top="1" bottom="1" header="0.5" footer="0.5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280"/>
  <sheetViews>
    <sheetView workbookViewId="0">
      <selection activeCell="D285" sqref="D285"/>
    </sheetView>
  </sheetViews>
  <sheetFormatPr baseColWidth="10" defaultRowHeight="15" x14ac:dyDescent="0.25"/>
  <cols>
    <col min="1" max="1" width="13.7109375" customWidth="1"/>
    <col min="2" max="2" width="47.85546875" customWidth="1"/>
    <col min="3" max="3" width="12.140625" customWidth="1"/>
    <col min="4" max="4" width="45.140625" customWidth="1"/>
    <col min="5" max="5" width="42.7109375" customWidth="1"/>
    <col min="6" max="6" width="37.42578125" bestFit="1" customWidth="1"/>
    <col min="7" max="7" width="9.5703125" bestFit="1" customWidth="1"/>
    <col min="8" max="8" width="15.42578125" bestFit="1" customWidth="1"/>
    <col min="9" max="9" width="19.42578125" customWidth="1"/>
    <col min="10" max="10" width="14.42578125" customWidth="1"/>
    <col min="11" max="11" width="12.7109375" bestFit="1" customWidth="1"/>
    <col min="12" max="13" width="8.7109375" customWidth="1"/>
    <col min="14" max="14" width="13.7109375" bestFit="1" customWidth="1"/>
    <col min="15" max="15" width="17" customWidth="1"/>
    <col min="16" max="16" width="6.85546875" bestFit="1" customWidth="1"/>
    <col min="17" max="17" width="13.140625" bestFit="1" customWidth="1"/>
    <col min="18" max="18" width="12.7109375" bestFit="1" customWidth="1"/>
    <col min="19" max="19" width="9.140625" bestFit="1" customWidth="1"/>
    <col min="20" max="20" width="7.140625" bestFit="1" customWidth="1"/>
  </cols>
  <sheetData>
    <row r="1" spans="1:20" x14ac:dyDescent="0.25">
      <c r="A1" t="s">
        <v>218</v>
      </c>
      <c r="I1" t="s">
        <v>219</v>
      </c>
      <c r="L1" t="s">
        <v>220</v>
      </c>
      <c r="O1" t="s">
        <v>221</v>
      </c>
      <c r="S1" t="s">
        <v>178</v>
      </c>
      <c r="T1" t="s">
        <v>839</v>
      </c>
    </row>
    <row r="2" spans="1:2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</row>
    <row r="3" spans="1:20" x14ac:dyDescent="0.25">
      <c r="A3" s="3" t="s">
        <v>222</v>
      </c>
      <c r="B3" s="3" t="s">
        <v>223</v>
      </c>
      <c r="C3" s="3" t="s">
        <v>224</v>
      </c>
      <c r="D3" s="3" t="s">
        <v>225</v>
      </c>
      <c r="E3" t="s">
        <v>226</v>
      </c>
      <c r="F3" s="3" t="s">
        <v>227</v>
      </c>
      <c r="G3" t="s">
        <v>228</v>
      </c>
      <c r="H3" t="s">
        <v>229</v>
      </c>
      <c r="I3" t="s">
        <v>230</v>
      </c>
      <c r="J3" t="s">
        <v>231</v>
      </c>
      <c r="K3" t="s">
        <v>232</v>
      </c>
      <c r="L3" t="s">
        <v>230</v>
      </c>
      <c r="M3" t="s">
        <v>231</v>
      </c>
      <c r="N3" t="s">
        <v>233</v>
      </c>
      <c r="O3" t="s">
        <v>230</v>
      </c>
      <c r="P3" t="s">
        <v>231</v>
      </c>
      <c r="Q3" t="s">
        <v>234</v>
      </c>
      <c r="R3" t="s">
        <v>232</v>
      </c>
      <c r="S3" t="s">
        <v>235</v>
      </c>
    </row>
    <row r="4" spans="1:20" hidden="1" x14ac:dyDescent="0.25">
      <c r="A4" t="s">
        <v>869</v>
      </c>
      <c r="B4" t="s">
        <v>236</v>
      </c>
      <c r="C4" t="s">
        <v>237</v>
      </c>
      <c r="D4" t="s">
        <v>89</v>
      </c>
      <c r="E4" t="s">
        <v>238</v>
      </c>
      <c r="F4" t="s">
        <v>239</v>
      </c>
      <c r="G4" t="s">
        <v>240</v>
      </c>
      <c r="H4" s="15">
        <v>45215</v>
      </c>
      <c r="J4" t="s">
        <v>241</v>
      </c>
      <c r="K4">
        <v>-0.5</v>
      </c>
      <c r="L4" t="s">
        <v>242</v>
      </c>
      <c r="M4" t="s">
        <v>242</v>
      </c>
      <c r="N4">
        <v>-1</v>
      </c>
      <c r="R4">
        <v>-1</v>
      </c>
      <c r="S4">
        <v>0</v>
      </c>
      <c r="T4">
        <f>VLOOKUP(A4,Agosto!$A$1:$S$281,15)</f>
        <v>1</v>
      </c>
    </row>
    <row r="5" spans="1:20" hidden="1" x14ac:dyDescent="0.25">
      <c r="A5" t="s">
        <v>243</v>
      </c>
      <c r="B5" t="s">
        <v>236</v>
      </c>
      <c r="C5" t="s">
        <v>237</v>
      </c>
      <c r="D5" t="s">
        <v>89</v>
      </c>
      <c r="E5" t="s">
        <v>244</v>
      </c>
      <c r="F5" t="s">
        <v>245</v>
      </c>
      <c r="G5" t="s">
        <v>246</v>
      </c>
      <c r="H5" s="15">
        <v>43655</v>
      </c>
      <c r="I5" t="s">
        <v>241</v>
      </c>
      <c r="K5">
        <v>-0.5</v>
      </c>
      <c r="L5" t="s">
        <v>247</v>
      </c>
      <c r="M5" t="s">
        <v>242</v>
      </c>
      <c r="N5">
        <v>-1</v>
      </c>
      <c r="R5">
        <v>-1</v>
      </c>
      <c r="S5">
        <v>0</v>
      </c>
      <c r="T5">
        <f>VLOOKUP(A5,Agosto!$A$1:$S$281,15)</f>
        <v>0</v>
      </c>
    </row>
    <row r="6" spans="1:20" hidden="1" x14ac:dyDescent="0.25">
      <c r="A6" t="s">
        <v>248</v>
      </c>
      <c r="B6" t="s">
        <v>236</v>
      </c>
      <c r="C6" t="s">
        <v>237</v>
      </c>
      <c r="D6" t="s">
        <v>89</v>
      </c>
      <c r="E6" t="s">
        <v>249</v>
      </c>
      <c r="F6" t="s">
        <v>250</v>
      </c>
      <c r="G6" t="s">
        <v>246</v>
      </c>
      <c r="H6" s="15">
        <v>45754</v>
      </c>
      <c r="L6" t="s">
        <v>247</v>
      </c>
      <c r="M6" t="s">
        <v>251</v>
      </c>
      <c r="N6">
        <v>-1</v>
      </c>
      <c r="R6">
        <v>-1</v>
      </c>
      <c r="S6">
        <v>0</v>
      </c>
      <c r="T6">
        <f>VLOOKUP(A6,Agosto!$A$1:$S$281,15)</f>
        <v>0</v>
      </c>
    </row>
    <row r="7" spans="1:20" hidden="1" x14ac:dyDescent="0.25">
      <c r="A7" t="s">
        <v>252</v>
      </c>
      <c r="B7" t="s">
        <v>236</v>
      </c>
      <c r="C7" t="s">
        <v>237</v>
      </c>
      <c r="D7" t="s">
        <v>89</v>
      </c>
      <c r="E7" t="s">
        <v>253</v>
      </c>
      <c r="F7" t="s">
        <v>254</v>
      </c>
      <c r="G7" t="s">
        <v>255</v>
      </c>
      <c r="H7" s="15">
        <v>44718</v>
      </c>
      <c r="L7" t="s">
        <v>256</v>
      </c>
      <c r="M7" t="s">
        <v>242</v>
      </c>
      <c r="N7">
        <v>-1</v>
      </c>
      <c r="R7">
        <v>-1</v>
      </c>
      <c r="S7">
        <v>0</v>
      </c>
      <c r="T7">
        <f>VLOOKUP(A7,Agosto!$A$1:$S$281,15)</f>
        <v>0</v>
      </c>
    </row>
    <row r="8" spans="1:20" hidden="1" x14ac:dyDescent="0.25">
      <c r="A8" t="s">
        <v>257</v>
      </c>
      <c r="B8" t="s">
        <v>236</v>
      </c>
      <c r="C8" t="s">
        <v>237</v>
      </c>
      <c r="D8" t="s">
        <v>89</v>
      </c>
      <c r="E8" t="s">
        <v>238</v>
      </c>
      <c r="F8" t="s">
        <v>258</v>
      </c>
      <c r="G8" t="s">
        <v>240</v>
      </c>
      <c r="H8" s="15">
        <v>44502</v>
      </c>
      <c r="L8" t="s">
        <v>259</v>
      </c>
      <c r="M8" t="s">
        <v>256</v>
      </c>
      <c r="N8">
        <v>-1</v>
      </c>
      <c r="R8">
        <v>-1</v>
      </c>
      <c r="S8">
        <v>0</v>
      </c>
      <c r="T8">
        <f>VLOOKUP(A8,Agosto!$A$1:$S$281,15)</f>
        <v>0</v>
      </c>
    </row>
    <row r="9" spans="1:20" hidden="1" x14ac:dyDescent="0.25">
      <c r="A9" t="s">
        <v>260</v>
      </c>
      <c r="B9" t="s">
        <v>236</v>
      </c>
      <c r="C9" t="s">
        <v>237</v>
      </c>
      <c r="D9" t="s">
        <v>78</v>
      </c>
      <c r="E9" t="s">
        <v>261</v>
      </c>
      <c r="F9" t="s">
        <v>262</v>
      </c>
      <c r="G9" t="s">
        <v>263</v>
      </c>
      <c r="H9" s="15">
        <v>43899</v>
      </c>
      <c r="L9" t="s">
        <v>264</v>
      </c>
      <c r="M9" t="s">
        <v>247</v>
      </c>
      <c r="N9">
        <v>-1</v>
      </c>
      <c r="R9">
        <v>-1</v>
      </c>
      <c r="S9">
        <v>0</v>
      </c>
      <c r="T9">
        <f>VLOOKUP(A9,Agosto!$A$1:$S$281,15)</f>
        <v>0</v>
      </c>
    </row>
    <row r="10" spans="1:20" hidden="1" x14ac:dyDescent="0.25">
      <c r="A10" t="s">
        <v>265</v>
      </c>
      <c r="B10" t="s">
        <v>266</v>
      </c>
      <c r="C10" t="s">
        <v>237</v>
      </c>
      <c r="D10" t="s">
        <v>89</v>
      </c>
      <c r="E10" t="s">
        <v>267</v>
      </c>
      <c r="F10" t="s">
        <v>268</v>
      </c>
      <c r="G10" t="s">
        <v>269</v>
      </c>
      <c r="H10" s="15">
        <v>45628</v>
      </c>
      <c r="L10" t="s">
        <v>270</v>
      </c>
      <c r="M10" t="s">
        <v>256</v>
      </c>
      <c r="N10">
        <v>-1</v>
      </c>
      <c r="R10">
        <v>-1</v>
      </c>
      <c r="S10">
        <v>0</v>
      </c>
      <c r="T10">
        <f>VLOOKUP(A10,Agosto!$A$1:$S$281,15)</f>
        <v>0</v>
      </c>
    </row>
    <row r="11" spans="1:20" hidden="1" x14ac:dyDescent="0.25">
      <c r="A11" t="s">
        <v>271</v>
      </c>
      <c r="B11" t="s">
        <v>236</v>
      </c>
      <c r="C11" t="s">
        <v>272</v>
      </c>
      <c r="D11" t="s">
        <v>45</v>
      </c>
      <c r="E11" t="s">
        <v>273</v>
      </c>
      <c r="F11" t="s">
        <v>274</v>
      </c>
      <c r="G11" t="s">
        <v>275</v>
      </c>
      <c r="H11" s="15">
        <v>44348</v>
      </c>
      <c r="L11" t="s">
        <v>264</v>
      </c>
      <c r="M11" t="s">
        <v>259</v>
      </c>
      <c r="N11">
        <v>-1</v>
      </c>
      <c r="R11">
        <v>-1</v>
      </c>
      <c r="S11">
        <v>0</v>
      </c>
      <c r="T11">
        <f>VLOOKUP(A11,Agosto!$A$1:$S$281,15)</f>
        <v>0</v>
      </c>
    </row>
    <row r="12" spans="1:20" hidden="1" x14ac:dyDescent="0.25">
      <c r="A12" t="s">
        <v>276</v>
      </c>
      <c r="B12" t="s">
        <v>236</v>
      </c>
      <c r="C12" t="s">
        <v>237</v>
      </c>
      <c r="D12" t="s">
        <v>89</v>
      </c>
      <c r="E12" t="s">
        <v>277</v>
      </c>
      <c r="F12" t="s">
        <v>278</v>
      </c>
      <c r="G12" t="s">
        <v>279</v>
      </c>
      <c r="H12" s="15">
        <v>45726</v>
      </c>
      <c r="J12" t="s">
        <v>241</v>
      </c>
      <c r="K12">
        <v>-0.5</v>
      </c>
      <c r="L12" t="s">
        <v>247</v>
      </c>
      <c r="M12" t="s">
        <v>256</v>
      </c>
      <c r="N12">
        <v>-1</v>
      </c>
      <c r="R12">
        <v>-1</v>
      </c>
      <c r="S12">
        <v>0</v>
      </c>
      <c r="T12">
        <f>VLOOKUP(A12,Agosto!$A$1:$S$281,15)</f>
        <v>0</v>
      </c>
    </row>
    <row r="13" spans="1:20" hidden="1" x14ac:dyDescent="0.25">
      <c r="A13" t="s">
        <v>280</v>
      </c>
      <c r="B13" t="s">
        <v>236</v>
      </c>
      <c r="C13" t="s">
        <v>237</v>
      </c>
      <c r="D13" t="s">
        <v>89</v>
      </c>
      <c r="E13" t="s">
        <v>281</v>
      </c>
      <c r="F13" t="s">
        <v>282</v>
      </c>
      <c r="G13" t="s">
        <v>269</v>
      </c>
      <c r="H13" s="15">
        <v>45845</v>
      </c>
      <c r="I13" t="s">
        <v>283</v>
      </c>
      <c r="J13" t="s">
        <v>283</v>
      </c>
      <c r="K13">
        <v>-1</v>
      </c>
      <c r="R13">
        <v>-1</v>
      </c>
      <c r="S13">
        <v>0</v>
      </c>
      <c r="T13">
        <f>VLOOKUP(A13,Agosto!$A$1:$S$281,15)</f>
        <v>0</v>
      </c>
    </row>
    <row r="14" spans="1:20" hidden="1" x14ac:dyDescent="0.25">
      <c r="A14" t="s">
        <v>865</v>
      </c>
      <c r="B14" t="s">
        <v>236</v>
      </c>
      <c r="C14" t="s">
        <v>272</v>
      </c>
      <c r="D14" t="s">
        <v>19</v>
      </c>
      <c r="E14" t="s">
        <v>284</v>
      </c>
      <c r="F14" t="s">
        <v>285</v>
      </c>
      <c r="G14" t="s">
        <v>286</v>
      </c>
      <c r="H14" s="15">
        <v>45845</v>
      </c>
      <c r="I14" t="s">
        <v>283</v>
      </c>
      <c r="J14" t="s">
        <v>283</v>
      </c>
      <c r="K14">
        <v>-1</v>
      </c>
      <c r="R14">
        <v>-1</v>
      </c>
      <c r="S14">
        <v>0</v>
      </c>
      <c r="T14" t="e">
        <f>VLOOKUP(A14,Agosto!$A$1:$S$281,15)</f>
        <v>#N/A</v>
      </c>
    </row>
    <row r="15" spans="1:20" hidden="1" x14ac:dyDescent="0.25">
      <c r="A15" t="s">
        <v>852</v>
      </c>
      <c r="B15" t="s">
        <v>236</v>
      </c>
      <c r="C15" t="s">
        <v>237</v>
      </c>
      <c r="D15" t="s">
        <v>78</v>
      </c>
      <c r="E15" t="s">
        <v>287</v>
      </c>
      <c r="F15" t="s">
        <v>288</v>
      </c>
      <c r="G15" t="s">
        <v>263</v>
      </c>
      <c r="H15" s="15">
        <v>45845</v>
      </c>
      <c r="I15" t="s">
        <v>283</v>
      </c>
      <c r="J15" t="s">
        <v>283</v>
      </c>
      <c r="K15">
        <v>-1</v>
      </c>
      <c r="R15">
        <v>-1</v>
      </c>
      <c r="S15">
        <v>0</v>
      </c>
      <c r="T15">
        <f>VLOOKUP(A15,Agosto!$A$1:$S$281,15)</f>
        <v>0</v>
      </c>
    </row>
    <row r="16" spans="1:20" x14ac:dyDescent="0.25">
      <c r="A16" t="s">
        <v>289</v>
      </c>
      <c r="B16" t="s">
        <v>236</v>
      </c>
      <c r="C16" t="s">
        <v>237</v>
      </c>
      <c r="D16" t="s">
        <v>89</v>
      </c>
      <c r="E16" t="s">
        <v>249</v>
      </c>
      <c r="F16" t="s">
        <v>290</v>
      </c>
      <c r="G16" t="s">
        <v>246</v>
      </c>
      <c r="H16" s="15">
        <v>45838</v>
      </c>
      <c r="I16" t="s">
        <v>283</v>
      </c>
      <c r="J16" t="s">
        <v>283</v>
      </c>
      <c r="K16">
        <v>-1</v>
      </c>
      <c r="R16">
        <v>-1</v>
      </c>
      <c r="S16">
        <v>0</v>
      </c>
      <c r="T16">
        <f>VLOOKUP(A16,Agosto!$A$1:$S$281,15)</f>
        <v>0</v>
      </c>
    </row>
    <row r="17" spans="1:20" hidden="1" x14ac:dyDescent="0.25">
      <c r="A17" t="s">
        <v>291</v>
      </c>
      <c r="B17" t="s">
        <v>236</v>
      </c>
      <c r="C17" t="s">
        <v>237</v>
      </c>
      <c r="D17" t="s">
        <v>78</v>
      </c>
      <c r="E17" t="s">
        <v>287</v>
      </c>
      <c r="F17" t="s">
        <v>292</v>
      </c>
      <c r="G17" t="s">
        <v>263</v>
      </c>
      <c r="H17" s="15">
        <v>45833</v>
      </c>
      <c r="I17" t="s">
        <v>283</v>
      </c>
      <c r="J17" t="s">
        <v>283</v>
      </c>
      <c r="K17">
        <v>-1</v>
      </c>
      <c r="R17">
        <v>-1</v>
      </c>
      <c r="S17">
        <v>0</v>
      </c>
      <c r="T17" t="e">
        <f>VLOOKUP(A17,Agosto!$A$1:$S$281,15)</f>
        <v>#N/A</v>
      </c>
    </row>
    <row r="18" spans="1:20" hidden="1" x14ac:dyDescent="0.25">
      <c r="A18" t="s">
        <v>293</v>
      </c>
      <c r="B18" t="s">
        <v>236</v>
      </c>
      <c r="C18" t="s">
        <v>237</v>
      </c>
      <c r="D18" t="s">
        <v>78</v>
      </c>
      <c r="E18" t="s">
        <v>287</v>
      </c>
      <c r="F18" t="s">
        <v>294</v>
      </c>
      <c r="G18" t="s">
        <v>263</v>
      </c>
      <c r="H18" s="15">
        <v>45833</v>
      </c>
      <c r="I18" t="s">
        <v>283</v>
      </c>
      <c r="J18" t="s">
        <v>283</v>
      </c>
      <c r="K18">
        <v>-1</v>
      </c>
      <c r="R18">
        <v>-1</v>
      </c>
      <c r="S18">
        <v>0</v>
      </c>
      <c r="T18">
        <f>VLOOKUP(A18,Agosto!$A$1:$S$281,15)</f>
        <v>0</v>
      </c>
    </row>
    <row r="19" spans="1:20" hidden="1" x14ac:dyDescent="0.25">
      <c r="A19" t="s">
        <v>295</v>
      </c>
      <c r="B19" t="s">
        <v>236</v>
      </c>
      <c r="C19" t="s">
        <v>272</v>
      </c>
      <c r="D19" t="s">
        <v>19</v>
      </c>
      <c r="E19" t="s">
        <v>296</v>
      </c>
      <c r="F19" t="s">
        <v>297</v>
      </c>
      <c r="G19" t="s">
        <v>298</v>
      </c>
      <c r="H19" s="15">
        <v>45574</v>
      </c>
      <c r="I19" t="s">
        <v>241</v>
      </c>
      <c r="J19" t="s">
        <v>241</v>
      </c>
      <c r="K19">
        <v>-1</v>
      </c>
      <c r="R19">
        <v>-1</v>
      </c>
      <c r="S19">
        <v>0</v>
      </c>
      <c r="T19">
        <f>VLOOKUP(A19,Agosto!$A$1:$S$281,15)</f>
        <v>1</v>
      </c>
    </row>
    <row r="20" spans="1:20" hidden="1" x14ac:dyDescent="0.25">
      <c r="A20" t="s">
        <v>866</v>
      </c>
      <c r="B20" t="s">
        <v>236</v>
      </c>
      <c r="C20" t="s">
        <v>272</v>
      </c>
      <c r="D20" t="s">
        <v>19</v>
      </c>
      <c r="E20" t="s">
        <v>299</v>
      </c>
      <c r="F20" t="s">
        <v>300</v>
      </c>
      <c r="G20" t="s">
        <v>301</v>
      </c>
      <c r="H20" s="15">
        <v>45537</v>
      </c>
      <c r="I20" t="s">
        <v>241</v>
      </c>
      <c r="J20" t="s">
        <v>241</v>
      </c>
      <c r="K20">
        <v>-1</v>
      </c>
      <c r="R20">
        <v>-1</v>
      </c>
      <c r="S20">
        <v>0</v>
      </c>
      <c r="T20">
        <f>VLOOKUP(A20,Agosto!$A$1:$S$281,15)</f>
        <v>0</v>
      </c>
    </row>
    <row r="21" spans="1:20" hidden="1" x14ac:dyDescent="0.25">
      <c r="A21" t="s">
        <v>302</v>
      </c>
      <c r="B21" t="s">
        <v>236</v>
      </c>
      <c r="C21" t="s">
        <v>272</v>
      </c>
      <c r="D21" t="s">
        <v>19</v>
      </c>
      <c r="E21" t="s">
        <v>296</v>
      </c>
      <c r="F21" t="s">
        <v>303</v>
      </c>
      <c r="G21" t="s">
        <v>298</v>
      </c>
      <c r="H21" s="15">
        <v>45439</v>
      </c>
      <c r="I21" t="s">
        <v>241</v>
      </c>
      <c r="J21" t="s">
        <v>241</v>
      </c>
      <c r="K21">
        <v>-1</v>
      </c>
      <c r="R21">
        <v>-1</v>
      </c>
      <c r="S21">
        <v>0</v>
      </c>
      <c r="T21">
        <f>VLOOKUP(A21,Agosto!$A$1:$S$281,15)</f>
        <v>0</v>
      </c>
    </row>
    <row r="22" spans="1:20" hidden="1" x14ac:dyDescent="0.25">
      <c r="A22" t="s">
        <v>870</v>
      </c>
      <c r="B22" t="s">
        <v>236</v>
      </c>
      <c r="C22" t="s">
        <v>237</v>
      </c>
      <c r="D22" t="s">
        <v>78</v>
      </c>
      <c r="E22" t="s">
        <v>304</v>
      </c>
      <c r="F22" t="s">
        <v>305</v>
      </c>
      <c r="G22" t="s">
        <v>263</v>
      </c>
      <c r="H22" s="15">
        <v>45434</v>
      </c>
      <c r="I22" t="s">
        <v>241</v>
      </c>
      <c r="J22" t="s">
        <v>241</v>
      </c>
      <c r="K22">
        <v>-1</v>
      </c>
      <c r="R22">
        <v>-1</v>
      </c>
      <c r="S22">
        <v>0</v>
      </c>
      <c r="T22" t="e">
        <f>VLOOKUP(A22,Agosto!$A$1:$S$281,15)</f>
        <v>#N/A</v>
      </c>
    </row>
    <row r="23" spans="1:20" hidden="1" x14ac:dyDescent="0.25">
      <c r="A23" t="s">
        <v>306</v>
      </c>
      <c r="B23" t="s">
        <v>236</v>
      </c>
      <c r="C23" t="s">
        <v>237</v>
      </c>
      <c r="D23" t="s">
        <v>89</v>
      </c>
      <c r="E23" t="s">
        <v>281</v>
      </c>
      <c r="F23" t="s">
        <v>307</v>
      </c>
      <c r="G23" t="s">
        <v>269</v>
      </c>
      <c r="H23" s="15">
        <v>45404</v>
      </c>
      <c r="I23" t="s">
        <v>241</v>
      </c>
      <c r="J23" t="s">
        <v>241</v>
      </c>
      <c r="K23">
        <v>-1</v>
      </c>
      <c r="R23">
        <v>-1</v>
      </c>
      <c r="S23">
        <v>0</v>
      </c>
      <c r="T23">
        <f>VLOOKUP(A23,Agosto!$A$1:$S$281,15)</f>
        <v>0</v>
      </c>
    </row>
    <row r="24" spans="1:20" hidden="1" x14ac:dyDescent="0.25">
      <c r="A24" t="s">
        <v>308</v>
      </c>
      <c r="B24" t="s">
        <v>236</v>
      </c>
      <c r="C24" t="s">
        <v>272</v>
      </c>
      <c r="D24" t="s">
        <v>19</v>
      </c>
      <c r="E24" t="s">
        <v>296</v>
      </c>
      <c r="F24" t="s">
        <v>309</v>
      </c>
      <c r="G24" t="s">
        <v>298</v>
      </c>
      <c r="H24" s="15">
        <v>45138</v>
      </c>
      <c r="I24" t="s">
        <v>241</v>
      </c>
      <c r="J24" t="s">
        <v>241</v>
      </c>
      <c r="K24">
        <v>-1</v>
      </c>
      <c r="R24">
        <v>-1</v>
      </c>
      <c r="S24">
        <v>0</v>
      </c>
      <c r="T24" t="e">
        <f>VLOOKUP(A24,Agosto!$A$1:$S$281,15)</f>
        <v>#N/A</v>
      </c>
    </row>
    <row r="25" spans="1:20" hidden="1" x14ac:dyDescent="0.25">
      <c r="A25" t="s">
        <v>310</v>
      </c>
      <c r="B25" t="s">
        <v>266</v>
      </c>
      <c r="C25" t="s">
        <v>272</v>
      </c>
      <c r="D25" t="s">
        <v>19</v>
      </c>
      <c r="E25" t="s">
        <v>311</v>
      </c>
      <c r="F25" t="s">
        <v>312</v>
      </c>
      <c r="G25" t="s">
        <v>313</v>
      </c>
      <c r="H25" s="15">
        <v>44789</v>
      </c>
      <c r="I25" t="s">
        <v>241</v>
      </c>
      <c r="J25" t="s">
        <v>241</v>
      </c>
      <c r="K25">
        <v>-1</v>
      </c>
      <c r="R25">
        <v>-1</v>
      </c>
      <c r="S25">
        <v>0</v>
      </c>
      <c r="T25">
        <f>VLOOKUP(A25,Agosto!$A$1:$S$281,15)</f>
        <v>0</v>
      </c>
    </row>
    <row r="26" spans="1:20" hidden="1" x14ac:dyDescent="0.25">
      <c r="A26" t="s">
        <v>314</v>
      </c>
      <c r="B26" t="s">
        <v>236</v>
      </c>
      <c r="C26" t="s">
        <v>237</v>
      </c>
      <c r="D26" t="s">
        <v>89</v>
      </c>
      <c r="E26" t="s">
        <v>315</v>
      </c>
      <c r="F26" t="s">
        <v>316</v>
      </c>
      <c r="G26" t="s">
        <v>240</v>
      </c>
      <c r="H26" s="15">
        <v>44704</v>
      </c>
      <c r="I26" t="s">
        <v>241</v>
      </c>
      <c r="J26" t="s">
        <v>241</v>
      </c>
      <c r="K26">
        <v>-1</v>
      </c>
      <c r="R26">
        <v>-1</v>
      </c>
      <c r="S26">
        <v>0</v>
      </c>
      <c r="T26">
        <f>VLOOKUP(A26,Agosto!$A$1:$S$281,15)</f>
        <v>1</v>
      </c>
    </row>
    <row r="27" spans="1:20" hidden="1" x14ac:dyDescent="0.25">
      <c r="A27" t="s">
        <v>871</v>
      </c>
      <c r="B27" t="s">
        <v>236</v>
      </c>
      <c r="C27" t="s">
        <v>237</v>
      </c>
      <c r="D27" t="s">
        <v>317</v>
      </c>
      <c r="E27" t="s">
        <v>277</v>
      </c>
      <c r="F27" t="s">
        <v>318</v>
      </c>
      <c r="G27" t="s">
        <v>279</v>
      </c>
      <c r="H27" s="15">
        <v>44440</v>
      </c>
      <c r="I27" t="s">
        <v>241</v>
      </c>
      <c r="J27" t="s">
        <v>241</v>
      </c>
      <c r="K27">
        <v>-1</v>
      </c>
      <c r="R27">
        <v>-1</v>
      </c>
      <c r="S27">
        <v>0</v>
      </c>
      <c r="T27">
        <f>VLOOKUP(A27,Agosto!$A$1:$S$281,15)</f>
        <v>0</v>
      </c>
    </row>
    <row r="28" spans="1:20" hidden="1" x14ac:dyDescent="0.25">
      <c r="A28" t="s">
        <v>319</v>
      </c>
      <c r="B28" t="s">
        <v>236</v>
      </c>
      <c r="C28" t="s">
        <v>237</v>
      </c>
      <c r="D28" t="s">
        <v>22</v>
      </c>
      <c r="E28" t="s">
        <v>320</v>
      </c>
      <c r="F28" t="s">
        <v>321</v>
      </c>
      <c r="G28" t="s">
        <v>322</v>
      </c>
      <c r="H28" s="15">
        <v>42984</v>
      </c>
      <c r="I28" t="s">
        <v>241</v>
      </c>
      <c r="J28" t="s">
        <v>241</v>
      </c>
      <c r="K28">
        <v>-1</v>
      </c>
      <c r="R28">
        <v>-1</v>
      </c>
      <c r="S28">
        <v>0</v>
      </c>
      <c r="T28">
        <f>VLOOKUP(A28,Agosto!$A$1:$S$281,15)</f>
        <v>0</v>
      </c>
    </row>
    <row r="29" spans="1:20" hidden="1" x14ac:dyDescent="0.25">
      <c r="A29" t="s">
        <v>323</v>
      </c>
      <c r="B29" t="s">
        <v>236</v>
      </c>
      <c r="C29" t="s">
        <v>272</v>
      </c>
      <c r="D29" t="s">
        <v>19</v>
      </c>
      <c r="E29" t="s">
        <v>296</v>
      </c>
      <c r="F29" t="s">
        <v>324</v>
      </c>
      <c r="G29" t="s">
        <v>298</v>
      </c>
      <c r="H29" s="15">
        <v>42681</v>
      </c>
      <c r="I29" t="s">
        <v>241</v>
      </c>
      <c r="J29" t="s">
        <v>241</v>
      </c>
      <c r="K29">
        <v>-1</v>
      </c>
      <c r="R29">
        <v>-1</v>
      </c>
      <c r="S29">
        <v>0</v>
      </c>
      <c r="T29">
        <f>VLOOKUP(A29,Agosto!$A$1:$S$281,15)</f>
        <v>0</v>
      </c>
    </row>
    <row r="30" spans="1:20" hidden="1" x14ac:dyDescent="0.25">
      <c r="A30" t="s">
        <v>325</v>
      </c>
      <c r="B30" t="s">
        <v>326</v>
      </c>
      <c r="C30" t="s">
        <v>272</v>
      </c>
      <c r="D30" t="s">
        <v>19</v>
      </c>
      <c r="E30" t="s">
        <v>299</v>
      </c>
      <c r="F30" t="s">
        <v>327</v>
      </c>
      <c r="G30" t="s">
        <v>328</v>
      </c>
      <c r="H30" s="15">
        <v>38404</v>
      </c>
      <c r="I30" t="s">
        <v>241</v>
      </c>
      <c r="J30" t="s">
        <v>241</v>
      </c>
      <c r="K30">
        <v>-1</v>
      </c>
      <c r="R30">
        <v>-1</v>
      </c>
      <c r="S30">
        <v>0</v>
      </c>
      <c r="T30">
        <f>VLOOKUP(A30,Agosto!$A$1:$S$281,15)</f>
        <v>0</v>
      </c>
    </row>
    <row r="31" spans="1:20" hidden="1" x14ac:dyDescent="0.25">
      <c r="A31" t="s">
        <v>329</v>
      </c>
      <c r="B31" t="s">
        <v>236</v>
      </c>
      <c r="C31" t="s">
        <v>272</v>
      </c>
      <c r="D31" t="s">
        <v>19</v>
      </c>
      <c r="E31" t="s">
        <v>296</v>
      </c>
      <c r="F31" t="s">
        <v>330</v>
      </c>
      <c r="G31" t="s">
        <v>298</v>
      </c>
      <c r="H31" s="15">
        <v>45817</v>
      </c>
      <c r="I31" t="s">
        <v>283</v>
      </c>
      <c r="K31">
        <v>-0.5</v>
      </c>
      <c r="L31" t="s">
        <v>242</v>
      </c>
      <c r="N31">
        <v>-0.5</v>
      </c>
      <c r="R31">
        <v>-0.5</v>
      </c>
      <c r="S31">
        <v>35000</v>
      </c>
      <c r="T31">
        <f>VLOOKUP(A31,Agosto!$A$1:$S$281,15)</f>
        <v>0</v>
      </c>
    </row>
    <row r="32" spans="1:20" hidden="1" x14ac:dyDescent="0.25">
      <c r="A32" t="s">
        <v>331</v>
      </c>
      <c r="B32" t="s">
        <v>326</v>
      </c>
      <c r="C32" t="s">
        <v>272</v>
      </c>
      <c r="D32" t="s">
        <v>38</v>
      </c>
      <c r="E32" t="s">
        <v>332</v>
      </c>
      <c r="F32" t="s">
        <v>333</v>
      </c>
      <c r="G32" t="s">
        <v>334</v>
      </c>
      <c r="H32" s="15">
        <v>45628</v>
      </c>
      <c r="R32">
        <v>0</v>
      </c>
      <c r="S32">
        <v>70000</v>
      </c>
      <c r="T32">
        <f>VLOOKUP(A32,Agosto!$A$1:$S$281,15)</f>
        <v>1</v>
      </c>
    </row>
    <row r="33" spans="1:20" hidden="1" x14ac:dyDescent="0.25">
      <c r="A33" t="s">
        <v>335</v>
      </c>
      <c r="B33" t="s">
        <v>236</v>
      </c>
      <c r="C33" t="s">
        <v>237</v>
      </c>
      <c r="D33" t="s">
        <v>89</v>
      </c>
      <c r="E33" t="s">
        <v>336</v>
      </c>
      <c r="F33" t="s">
        <v>337</v>
      </c>
      <c r="G33" t="s">
        <v>269</v>
      </c>
      <c r="H33" s="15">
        <v>45327</v>
      </c>
      <c r="L33" t="s">
        <v>251</v>
      </c>
      <c r="N33">
        <v>-0.5</v>
      </c>
      <c r="R33">
        <v>-0.5</v>
      </c>
      <c r="S33">
        <v>35000</v>
      </c>
      <c r="T33">
        <f>VLOOKUP(A33,Agosto!$A$1:$S$281,15)</f>
        <v>1</v>
      </c>
    </row>
    <row r="34" spans="1:20" hidden="1" x14ac:dyDescent="0.25">
      <c r="A34" t="s">
        <v>338</v>
      </c>
      <c r="B34" t="s">
        <v>236</v>
      </c>
      <c r="C34" t="s">
        <v>237</v>
      </c>
      <c r="D34" t="s">
        <v>89</v>
      </c>
      <c r="E34" t="s">
        <v>277</v>
      </c>
      <c r="F34" t="s">
        <v>339</v>
      </c>
      <c r="G34" t="s">
        <v>279</v>
      </c>
      <c r="H34" s="15">
        <v>44725</v>
      </c>
      <c r="L34" t="s">
        <v>256</v>
      </c>
      <c r="N34">
        <v>-0.5</v>
      </c>
      <c r="R34">
        <v>-0.5</v>
      </c>
      <c r="S34">
        <v>35000</v>
      </c>
      <c r="T34">
        <f>VLOOKUP(A34,Agosto!$A$1:$S$281,15)</f>
        <v>1</v>
      </c>
    </row>
    <row r="35" spans="1:20" hidden="1" x14ac:dyDescent="0.25">
      <c r="A35" t="s">
        <v>850</v>
      </c>
      <c r="B35" t="s">
        <v>236</v>
      </c>
      <c r="C35" t="s">
        <v>272</v>
      </c>
      <c r="D35" t="s">
        <v>45</v>
      </c>
      <c r="E35" t="s">
        <v>273</v>
      </c>
      <c r="F35" t="s">
        <v>340</v>
      </c>
      <c r="G35" t="s">
        <v>275</v>
      </c>
      <c r="H35" s="15">
        <v>44536</v>
      </c>
      <c r="L35">
        <v>0</v>
      </c>
      <c r="N35">
        <v>0</v>
      </c>
      <c r="R35">
        <v>0</v>
      </c>
      <c r="S35">
        <v>70000</v>
      </c>
      <c r="T35">
        <f>VLOOKUP(A35,Agosto!$A$1:$S$281,15)</f>
        <v>0</v>
      </c>
    </row>
    <row r="36" spans="1:20" hidden="1" x14ac:dyDescent="0.25">
      <c r="A36" t="s">
        <v>341</v>
      </c>
      <c r="B36" t="s">
        <v>266</v>
      </c>
      <c r="C36" t="s">
        <v>272</v>
      </c>
      <c r="D36" t="s">
        <v>19</v>
      </c>
      <c r="E36" t="s">
        <v>311</v>
      </c>
      <c r="F36" t="s">
        <v>342</v>
      </c>
      <c r="G36" t="s">
        <v>313</v>
      </c>
      <c r="H36" s="15">
        <v>41946</v>
      </c>
      <c r="L36" t="s">
        <v>251</v>
      </c>
      <c r="N36">
        <v>-0.5</v>
      </c>
      <c r="R36">
        <v>-0.5</v>
      </c>
      <c r="S36">
        <v>35000</v>
      </c>
      <c r="T36" t="e">
        <f>VLOOKUP(A36,Agosto!$A$1:$S$281,15)</f>
        <v>#N/A</v>
      </c>
    </row>
    <row r="37" spans="1:20" hidden="1" x14ac:dyDescent="0.25">
      <c r="A37" t="s">
        <v>343</v>
      </c>
      <c r="B37" t="s">
        <v>236</v>
      </c>
      <c r="C37" t="s">
        <v>237</v>
      </c>
      <c r="D37" t="s">
        <v>89</v>
      </c>
      <c r="E37" t="s">
        <v>344</v>
      </c>
      <c r="F37" t="s">
        <v>345</v>
      </c>
      <c r="G37" t="s">
        <v>346</v>
      </c>
      <c r="H37" s="15">
        <v>40136</v>
      </c>
      <c r="L37" t="s">
        <v>242</v>
      </c>
      <c r="N37">
        <v>-0.5</v>
      </c>
      <c r="R37">
        <v>-0.5</v>
      </c>
      <c r="S37">
        <v>35000</v>
      </c>
      <c r="T37" t="e">
        <f>VLOOKUP(A37,Agosto!$A$1:$S$281,15)</f>
        <v>#N/A</v>
      </c>
    </row>
    <row r="38" spans="1:20" hidden="1" x14ac:dyDescent="0.25">
      <c r="A38" t="s">
        <v>347</v>
      </c>
      <c r="B38" t="s">
        <v>236</v>
      </c>
      <c r="C38" t="s">
        <v>272</v>
      </c>
      <c r="D38" t="s">
        <v>45</v>
      </c>
      <c r="E38" t="s">
        <v>273</v>
      </c>
      <c r="F38" t="s">
        <v>348</v>
      </c>
      <c r="G38" t="s">
        <v>275</v>
      </c>
      <c r="H38" s="15">
        <v>45663</v>
      </c>
      <c r="R38">
        <v>0</v>
      </c>
      <c r="S38">
        <v>70000</v>
      </c>
      <c r="T38" t="e">
        <f>VLOOKUP(A38,Agosto!$A$1:$S$281,15)</f>
        <v>#N/A</v>
      </c>
    </row>
    <row r="39" spans="1:20" hidden="1" x14ac:dyDescent="0.25">
      <c r="A39" t="s">
        <v>349</v>
      </c>
      <c r="B39" t="s">
        <v>236</v>
      </c>
      <c r="C39" t="s">
        <v>272</v>
      </c>
      <c r="D39" t="s">
        <v>45</v>
      </c>
      <c r="E39" t="s">
        <v>273</v>
      </c>
      <c r="F39" t="s">
        <v>350</v>
      </c>
      <c r="G39" t="s">
        <v>275</v>
      </c>
      <c r="H39" s="15">
        <v>45460</v>
      </c>
      <c r="R39">
        <v>0</v>
      </c>
      <c r="S39">
        <v>70000</v>
      </c>
      <c r="T39" t="e">
        <f>VLOOKUP(A39,Agosto!$A$1:$S$281,15)</f>
        <v>#N/A</v>
      </c>
    </row>
    <row r="40" spans="1:20" hidden="1" x14ac:dyDescent="0.25">
      <c r="A40" t="s">
        <v>853</v>
      </c>
      <c r="B40" t="s">
        <v>266</v>
      </c>
      <c r="C40" t="s">
        <v>237</v>
      </c>
      <c r="D40" t="s">
        <v>89</v>
      </c>
      <c r="E40" t="s">
        <v>351</v>
      </c>
      <c r="F40" t="s">
        <v>352</v>
      </c>
      <c r="G40" t="s">
        <v>279</v>
      </c>
      <c r="H40" s="15">
        <v>45516</v>
      </c>
      <c r="L40" t="s">
        <v>256</v>
      </c>
      <c r="N40">
        <v>-0.5</v>
      </c>
      <c r="R40">
        <v>-0.5</v>
      </c>
      <c r="S40">
        <v>35000</v>
      </c>
      <c r="T40">
        <f>VLOOKUP(A40,Agosto!$A$1:$S$281,15)</f>
        <v>0</v>
      </c>
    </row>
    <row r="41" spans="1:20" hidden="1" x14ac:dyDescent="0.25">
      <c r="A41" t="s">
        <v>857</v>
      </c>
      <c r="B41" t="s">
        <v>266</v>
      </c>
      <c r="C41" t="s">
        <v>272</v>
      </c>
      <c r="D41" t="s">
        <v>19</v>
      </c>
      <c r="E41" t="s">
        <v>311</v>
      </c>
      <c r="F41" t="s">
        <v>353</v>
      </c>
      <c r="G41" t="s">
        <v>313</v>
      </c>
      <c r="H41" s="15">
        <v>45166</v>
      </c>
      <c r="L41" t="s">
        <v>242</v>
      </c>
      <c r="N41">
        <v>-0.5</v>
      </c>
      <c r="R41">
        <v>-0.5</v>
      </c>
      <c r="S41">
        <v>35000</v>
      </c>
      <c r="T41">
        <f>VLOOKUP(A41,Agosto!$A$1:$S$281,15)</f>
        <v>0</v>
      </c>
    </row>
    <row r="42" spans="1:20" hidden="1" x14ac:dyDescent="0.25">
      <c r="A42" t="s">
        <v>354</v>
      </c>
      <c r="B42" t="s">
        <v>236</v>
      </c>
      <c r="C42" t="s">
        <v>237</v>
      </c>
      <c r="D42" t="s">
        <v>89</v>
      </c>
      <c r="E42" t="s">
        <v>244</v>
      </c>
      <c r="F42" t="s">
        <v>355</v>
      </c>
      <c r="G42" t="s">
        <v>240</v>
      </c>
      <c r="H42" s="15">
        <v>43836</v>
      </c>
      <c r="I42" t="s">
        <v>356</v>
      </c>
      <c r="K42">
        <v>-0.5</v>
      </c>
      <c r="L42" t="s">
        <v>256</v>
      </c>
      <c r="N42">
        <v>-0.5</v>
      </c>
      <c r="R42">
        <v>-0.5</v>
      </c>
      <c r="S42">
        <v>35000</v>
      </c>
      <c r="T42">
        <f>VLOOKUP(A42,Agosto!$A$1:$S$281,15)</f>
        <v>1</v>
      </c>
    </row>
    <row r="43" spans="1:20" hidden="1" x14ac:dyDescent="0.25">
      <c r="A43" t="s">
        <v>357</v>
      </c>
      <c r="B43" t="s">
        <v>236</v>
      </c>
      <c r="C43" t="s">
        <v>237</v>
      </c>
      <c r="D43" t="s">
        <v>89</v>
      </c>
      <c r="E43" t="s">
        <v>344</v>
      </c>
      <c r="F43" t="s">
        <v>358</v>
      </c>
      <c r="G43" t="s">
        <v>346</v>
      </c>
      <c r="H43" s="15">
        <v>44676</v>
      </c>
      <c r="L43" t="s">
        <v>264</v>
      </c>
      <c r="N43">
        <v>-0.5</v>
      </c>
      <c r="R43">
        <v>-0.5</v>
      </c>
      <c r="S43">
        <v>35000</v>
      </c>
      <c r="T43">
        <f>VLOOKUP(A43,Agosto!$A$1:$S$281,15)</f>
        <v>1</v>
      </c>
    </row>
    <row r="44" spans="1:20" hidden="1" x14ac:dyDescent="0.25">
      <c r="A44" t="s">
        <v>359</v>
      </c>
      <c r="B44" t="s">
        <v>236</v>
      </c>
      <c r="C44" t="s">
        <v>237</v>
      </c>
      <c r="D44" t="s">
        <v>89</v>
      </c>
      <c r="E44" t="s">
        <v>315</v>
      </c>
      <c r="F44" t="s">
        <v>360</v>
      </c>
      <c r="G44" t="s">
        <v>240</v>
      </c>
      <c r="H44" s="15">
        <v>44718</v>
      </c>
      <c r="L44" t="s">
        <v>264</v>
      </c>
      <c r="N44">
        <v>-0.5</v>
      </c>
      <c r="R44">
        <v>-0.5</v>
      </c>
      <c r="S44">
        <v>35000</v>
      </c>
      <c r="T44">
        <f>VLOOKUP(A44,Agosto!$A$1:$S$281,15)</f>
        <v>0</v>
      </c>
    </row>
    <row r="45" spans="1:20" hidden="1" x14ac:dyDescent="0.25">
      <c r="A45" t="s">
        <v>361</v>
      </c>
      <c r="B45" t="s">
        <v>236</v>
      </c>
      <c r="C45" t="s">
        <v>237</v>
      </c>
      <c r="D45" t="s">
        <v>78</v>
      </c>
      <c r="E45" t="s">
        <v>362</v>
      </c>
      <c r="F45" t="s">
        <v>363</v>
      </c>
      <c r="G45" t="s">
        <v>263</v>
      </c>
      <c r="H45" s="15">
        <v>45826</v>
      </c>
      <c r="I45" t="s">
        <v>283</v>
      </c>
      <c r="K45">
        <v>-0.5</v>
      </c>
      <c r="R45">
        <v>-0.5</v>
      </c>
      <c r="S45">
        <v>35000</v>
      </c>
      <c r="T45">
        <f>VLOOKUP(A45,Agosto!$A$1:$S$281,15)</f>
        <v>0</v>
      </c>
    </row>
    <row r="46" spans="1:20" hidden="1" x14ac:dyDescent="0.25">
      <c r="A46" t="s">
        <v>364</v>
      </c>
      <c r="B46" t="s">
        <v>236</v>
      </c>
      <c r="C46" t="s">
        <v>365</v>
      </c>
      <c r="D46" t="s">
        <v>153</v>
      </c>
      <c r="E46" t="s">
        <v>366</v>
      </c>
      <c r="F46" t="s">
        <v>367</v>
      </c>
      <c r="G46" t="s">
        <v>368</v>
      </c>
      <c r="H46" s="15">
        <v>45824</v>
      </c>
      <c r="I46" t="s">
        <v>283</v>
      </c>
      <c r="K46">
        <v>-0.5</v>
      </c>
      <c r="O46" t="s">
        <v>369</v>
      </c>
      <c r="Q46">
        <v>-0.5</v>
      </c>
      <c r="R46">
        <v>-0.5</v>
      </c>
      <c r="S46">
        <v>35000</v>
      </c>
      <c r="T46">
        <f>VLOOKUP(A46,Agosto!$A$1:$S$281,15)</f>
        <v>0</v>
      </c>
    </row>
    <row r="47" spans="1:20" hidden="1" x14ac:dyDescent="0.25">
      <c r="A47" t="s">
        <v>840</v>
      </c>
      <c r="B47" t="s">
        <v>236</v>
      </c>
      <c r="C47" t="s">
        <v>237</v>
      </c>
      <c r="D47" t="s">
        <v>89</v>
      </c>
      <c r="E47" t="s">
        <v>277</v>
      </c>
      <c r="F47" t="s">
        <v>370</v>
      </c>
      <c r="G47" t="s">
        <v>279</v>
      </c>
      <c r="H47" s="15">
        <v>45817</v>
      </c>
      <c r="I47" t="s">
        <v>283</v>
      </c>
      <c r="K47">
        <v>-0.5</v>
      </c>
      <c r="R47">
        <v>-0.5</v>
      </c>
      <c r="S47">
        <v>35000</v>
      </c>
      <c r="T47">
        <f>VLOOKUP(A47,Agosto!$A$1:$S$281,15)</f>
        <v>0</v>
      </c>
    </row>
    <row r="48" spans="1:20" hidden="1" x14ac:dyDescent="0.25">
      <c r="A48" t="s">
        <v>371</v>
      </c>
      <c r="B48" t="s">
        <v>236</v>
      </c>
      <c r="C48" t="s">
        <v>272</v>
      </c>
      <c r="D48" t="s">
        <v>19</v>
      </c>
      <c r="E48" t="s">
        <v>284</v>
      </c>
      <c r="F48" t="s">
        <v>372</v>
      </c>
      <c r="G48" t="s">
        <v>286</v>
      </c>
      <c r="H48" s="15">
        <v>45817</v>
      </c>
      <c r="I48" t="s">
        <v>283</v>
      </c>
      <c r="K48">
        <v>-0.5</v>
      </c>
      <c r="R48">
        <v>-0.5</v>
      </c>
      <c r="S48">
        <v>35000</v>
      </c>
      <c r="T48" t="e">
        <f>VLOOKUP(A48,Agosto!$A$1:$S$281,15)</f>
        <v>#N/A</v>
      </c>
    </row>
    <row r="49" spans="1:20" hidden="1" x14ac:dyDescent="0.25">
      <c r="A49" t="s">
        <v>373</v>
      </c>
      <c r="B49" t="s">
        <v>236</v>
      </c>
      <c r="C49" t="s">
        <v>272</v>
      </c>
      <c r="D49" t="s">
        <v>19</v>
      </c>
      <c r="E49" t="s">
        <v>374</v>
      </c>
      <c r="F49" t="s">
        <v>375</v>
      </c>
      <c r="G49" t="s">
        <v>313</v>
      </c>
      <c r="H49" s="15">
        <v>45817</v>
      </c>
      <c r="I49" t="s">
        <v>283</v>
      </c>
      <c r="K49">
        <v>-0.5</v>
      </c>
      <c r="R49">
        <v>-0.5</v>
      </c>
      <c r="S49">
        <v>35000</v>
      </c>
      <c r="T49" t="e">
        <f>VLOOKUP(A49,Agosto!$A$1:$S$281,15)</f>
        <v>#N/A</v>
      </c>
    </row>
    <row r="50" spans="1:20" hidden="1" x14ac:dyDescent="0.25">
      <c r="A50" t="s">
        <v>376</v>
      </c>
      <c r="B50" t="s">
        <v>236</v>
      </c>
      <c r="C50" t="s">
        <v>272</v>
      </c>
      <c r="D50" t="s">
        <v>19</v>
      </c>
      <c r="E50" t="s">
        <v>296</v>
      </c>
      <c r="F50" t="s">
        <v>377</v>
      </c>
      <c r="G50" t="s">
        <v>298</v>
      </c>
      <c r="H50" s="15">
        <v>45817</v>
      </c>
      <c r="I50" t="s">
        <v>283</v>
      </c>
      <c r="K50">
        <v>-0.5</v>
      </c>
      <c r="R50">
        <v>-0.5</v>
      </c>
      <c r="S50">
        <v>35000</v>
      </c>
      <c r="T50" t="e">
        <f>VLOOKUP(A50,Agosto!$A$1:$S$281,15)</f>
        <v>#N/A</v>
      </c>
    </row>
    <row r="51" spans="1:20" hidden="1" x14ac:dyDescent="0.25">
      <c r="A51" t="s">
        <v>378</v>
      </c>
      <c r="B51" t="s">
        <v>236</v>
      </c>
      <c r="C51" t="s">
        <v>272</v>
      </c>
      <c r="D51" t="s">
        <v>19</v>
      </c>
      <c r="E51" t="s">
        <v>296</v>
      </c>
      <c r="F51" t="s">
        <v>379</v>
      </c>
      <c r="G51" t="s">
        <v>298</v>
      </c>
      <c r="H51" s="15">
        <v>45782</v>
      </c>
      <c r="J51" t="s">
        <v>356</v>
      </c>
      <c r="K51">
        <v>-0.5</v>
      </c>
      <c r="R51">
        <v>-0.5</v>
      </c>
      <c r="S51">
        <v>35000</v>
      </c>
      <c r="T51">
        <f>VLOOKUP(A51,Agosto!$A$1:$S$281,15)</f>
        <v>0</v>
      </c>
    </row>
    <row r="52" spans="1:20" hidden="1" x14ac:dyDescent="0.25">
      <c r="A52" t="s">
        <v>380</v>
      </c>
      <c r="B52" t="s">
        <v>236</v>
      </c>
      <c r="C52" t="s">
        <v>272</v>
      </c>
      <c r="D52" t="s">
        <v>45</v>
      </c>
      <c r="E52" t="s">
        <v>273</v>
      </c>
      <c r="F52" t="s">
        <v>381</v>
      </c>
      <c r="G52" t="s">
        <v>275</v>
      </c>
      <c r="H52" s="15">
        <v>45663</v>
      </c>
      <c r="J52" t="s">
        <v>241</v>
      </c>
      <c r="K52">
        <v>-0.5</v>
      </c>
      <c r="R52">
        <v>-0.5</v>
      </c>
      <c r="S52">
        <v>35000</v>
      </c>
      <c r="T52">
        <f>VLOOKUP(A52,Agosto!$A$1:$S$281,15)</f>
        <v>0</v>
      </c>
    </row>
    <row r="53" spans="1:20" hidden="1" x14ac:dyDescent="0.25">
      <c r="A53" t="s">
        <v>382</v>
      </c>
      <c r="B53" t="s">
        <v>236</v>
      </c>
      <c r="C53" t="s">
        <v>272</v>
      </c>
      <c r="D53" t="s">
        <v>19</v>
      </c>
      <c r="E53" t="s">
        <v>296</v>
      </c>
      <c r="F53" t="s">
        <v>383</v>
      </c>
      <c r="G53" t="s">
        <v>298</v>
      </c>
      <c r="H53" s="15">
        <v>44445</v>
      </c>
      <c r="J53" t="s">
        <v>241</v>
      </c>
      <c r="K53">
        <v>-0.5</v>
      </c>
      <c r="R53">
        <v>-0.5</v>
      </c>
      <c r="S53">
        <v>35000</v>
      </c>
      <c r="T53" t="e">
        <f>VLOOKUP(A53,Agosto!$A$1:$S$281,15)</f>
        <v>#N/A</v>
      </c>
    </row>
    <row r="54" spans="1:20" hidden="1" x14ac:dyDescent="0.25">
      <c r="A54" t="s">
        <v>384</v>
      </c>
      <c r="B54" t="s">
        <v>236</v>
      </c>
      <c r="C54" t="s">
        <v>237</v>
      </c>
      <c r="D54" t="s">
        <v>22</v>
      </c>
      <c r="E54" t="s">
        <v>320</v>
      </c>
      <c r="F54" t="s">
        <v>385</v>
      </c>
      <c r="G54" t="s">
        <v>322</v>
      </c>
      <c r="H54" s="15">
        <v>43899</v>
      </c>
      <c r="J54" t="s">
        <v>241</v>
      </c>
      <c r="K54">
        <v>-0.5</v>
      </c>
      <c r="R54">
        <v>-0.5</v>
      </c>
      <c r="S54">
        <v>35000</v>
      </c>
      <c r="T54">
        <f>VLOOKUP(A54,Agosto!$A$1:$S$281,15)</f>
        <v>0</v>
      </c>
    </row>
    <row r="55" spans="1:20" hidden="1" x14ac:dyDescent="0.25">
      <c r="A55" t="s">
        <v>386</v>
      </c>
      <c r="B55" t="s">
        <v>236</v>
      </c>
      <c r="C55" t="s">
        <v>272</v>
      </c>
      <c r="D55" t="s">
        <v>19</v>
      </c>
      <c r="E55" t="s">
        <v>296</v>
      </c>
      <c r="F55" t="s">
        <v>387</v>
      </c>
      <c r="G55" t="s">
        <v>298</v>
      </c>
      <c r="H55" s="15">
        <v>43865</v>
      </c>
      <c r="J55" t="s">
        <v>241</v>
      </c>
      <c r="K55">
        <v>-0.5</v>
      </c>
      <c r="R55">
        <v>-0.5</v>
      </c>
      <c r="S55">
        <v>35000</v>
      </c>
      <c r="T55" t="e">
        <f>VLOOKUP(A55,Agosto!$A$1:$S$281,15)</f>
        <v>#N/A</v>
      </c>
    </row>
    <row r="56" spans="1:20" hidden="1" x14ac:dyDescent="0.25">
      <c r="A56" t="s">
        <v>388</v>
      </c>
      <c r="B56" t="s">
        <v>236</v>
      </c>
      <c r="C56" t="s">
        <v>272</v>
      </c>
      <c r="D56" t="s">
        <v>19</v>
      </c>
      <c r="E56" t="s">
        <v>284</v>
      </c>
      <c r="F56" t="s">
        <v>389</v>
      </c>
      <c r="G56" t="s">
        <v>286</v>
      </c>
      <c r="H56" s="15">
        <v>41099</v>
      </c>
      <c r="J56" t="s">
        <v>241</v>
      </c>
      <c r="K56">
        <v>-0.5</v>
      </c>
      <c r="R56">
        <v>-0.5</v>
      </c>
      <c r="S56">
        <v>35000</v>
      </c>
      <c r="T56" t="e">
        <f>VLOOKUP(A56,Agosto!$A$1:$S$281,15)</f>
        <v>#N/A</v>
      </c>
    </row>
    <row r="57" spans="1:20" hidden="1" x14ac:dyDescent="0.25">
      <c r="A57" t="s">
        <v>390</v>
      </c>
      <c r="B57" t="s">
        <v>236</v>
      </c>
      <c r="C57" t="s">
        <v>272</v>
      </c>
      <c r="D57" t="s">
        <v>19</v>
      </c>
      <c r="E57" t="s">
        <v>374</v>
      </c>
      <c r="F57" t="s">
        <v>391</v>
      </c>
      <c r="G57" t="s">
        <v>313</v>
      </c>
      <c r="H57" s="15">
        <v>45614</v>
      </c>
      <c r="I57" t="s">
        <v>356</v>
      </c>
      <c r="K57">
        <v>-0.5</v>
      </c>
      <c r="R57">
        <v>-0.5</v>
      </c>
      <c r="S57">
        <v>35000</v>
      </c>
      <c r="T57" t="e">
        <f>VLOOKUP(A57,Agosto!$A$1:$S$281,15)</f>
        <v>#N/A</v>
      </c>
    </row>
    <row r="58" spans="1:20" hidden="1" x14ac:dyDescent="0.25">
      <c r="A58" t="s">
        <v>392</v>
      </c>
      <c r="B58" t="s">
        <v>236</v>
      </c>
      <c r="C58" t="s">
        <v>272</v>
      </c>
      <c r="D58" t="s">
        <v>45</v>
      </c>
      <c r="E58" t="s">
        <v>273</v>
      </c>
      <c r="F58" t="s">
        <v>393</v>
      </c>
      <c r="G58" t="s">
        <v>275</v>
      </c>
      <c r="H58" s="15">
        <v>45565</v>
      </c>
      <c r="I58" t="s">
        <v>241</v>
      </c>
      <c r="K58">
        <v>-0.5</v>
      </c>
      <c r="R58">
        <v>-0.5</v>
      </c>
      <c r="S58">
        <v>35000</v>
      </c>
      <c r="T58">
        <f>VLOOKUP(A58,Agosto!$A$1:$S$281,15)</f>
        <v>1</v>
      </c>
    </row>
    <row r="59" spans="1:20" hidden="1" x14ac:dyDescent="0.25">
      <c r="A59" t="s">
        <v>394</v>
      </c>
      <c r="B59" t="s">
        <v>236</v>
      </c>
      <c r="C59" t="s">
        <v>272</v>
      </c>
      <c r="D59" t="s">
        <v>45</v>
      </c>
      <c r="E59" t="s">
        <v>395</v>
      </c>
      <c r="F59" t="s">
        <v>396</v>
      </c>
      <c r="G59" t="s">
        <v>275</v>
      </c>
      <c r="H59" s="15">
        <v>45558</v>
      </c>
      <c r="I59" t="s">
        <v>241</v>
      </c>
      <c r="K59">
        <v>-0.5</v>
      </c>
      <c r="R59">
        <v>-0.5</v>
      </c>
      <c r="S59">
        <v>35000</v>
      </c>
      <c r="T59">
        <f>VLOOKUP(A59,Agosto!$A$1:$S$281,15)</f>
        <v>1</v>
      </c>
    </row>
    <row r="60" spans="1:20" hidden="1" x14ac:dyDescent="0.25">
      <c r="A60" t="s">
        <v>397</v>
      </c>
      <c r="B60" t="s">
        <v>236</v>
      </c>
      <c r="C60" t="s">
        <v>272</v>
      </c>
      <c r="D60" t="s">
        <v>19</v>
      </c>
      <c r="E60" t="s">
        <v>374</v>
      </c>
      <c r="F60" t="s">
        <v>398</v>
      </c>
      <c r="G60" t="s">
        <v>313</v>
      </c>
      <c r="H60" s="15">
        <v>45293</v>
      </c>
      <c r="I60" t="s">
        <v>356</v>
      </c>
      <c r="K60">
        <v>-0.5</v>
      </c>
      <c r="R60">
        <v>-0.5</v>
      </c>
      <c r="S60">
        <v>35000</v>
      </c>
      <c r="T60">
        <f>VLOOKUP(A60,Agosto!$A$1:$S$281,15)</f>
        <v>1</v>
      </c>
    </row>
    <row r="61" spans="1:20" hidden="1" x14ac:dyDescent="0.25">
      <c r="A61" t="s">
        <v>399</v>
      </c>
      <c r="B61" t="s">
        <v>236</v>
      </c>
      <c r="C61" t="s">
        <v>272</v>
      </c>
      <c r="D61" t="s">
        <v>19</v>
      </c>
      <c r="E61" t="s">
        <v>374</v>
      </c>
      <c r="F61" t="s">
        <v>400</v>
      </c>
      <c r="G61" t="s">
        <v>313</v>
      </c>
      <c r="H61" s="15">
        <v>45810</v>
      </c>
      <c r="R61">
        <v>0</v>
      </c>
      <c r="S61">
        <v>70000</v>
      </c>
      <c r="T61">
        <f>VLOOKUP(A61,Agosto!$A$1:$S$281,15)</f>
        <v>0</v>
      </c>
    </row>
    <row r="62" spans="1:20" hidden="1" x14ac:dyDescent="0.25">
      <c r="A62" t="s">
        <v>861</v>
      </c>
      <c r="B62" t="s">
        <v>236</v>
      </c>
      <c r="C62" t="s">
        <v>272</v>
      </c>
      <c r="D62" t="s">
        <v>19</v>
      </c>
      <c r="E62" t="s">
        <v>296</v>
      </c>
      <c r="F62" t="s">
        <v>401</v>
      </c>
      <c r="G62" t="s">
        <v>298</v>
      </c>
      <c r="H62" s="15">
        <v>45810</v>
      </c>
      <c r="R62">
        <v>0</v>
      </c>
      <c r="S62">
        <v>70000</v>
      </c>
      <c r="T62">
        <f>VLOOKUP(A62,Agosto!$A$1:$S$281,15)</f>
        <v>0</v>
      </c>
    </row>
    <row r="63" spans="1:20" hidden="1" x14ac:dyDescent="0.25">
      <c r="A63" t="s">
        <v>402</v>
      </c>
      <c r="B63" t="s">
        <v>236</v>
      </c>
      <c r="C63" t="s">
        <v>237</v>
      </c>
      <c r="D63" t="s">
        <v>22</v>
      </c>
      <c r="E63" t="s">
        <v>320</v>
      </c>
      <c r="F63" t="s">
        <v>403</v>
      </c>
      <c r="G63" t="s">
        <v>322</v>
      </c>
      <c r="H63" s="15">
        <v>45810</v>
      </c>
      <c r="R63">
        <v>0</v>
      </c>
      <c r="S63">
        <v>70000</v>
      </c>
      <c r="T63" t="e">
        <f>VLOOKUP(A63,Agosto!$A$1:$S$281,15)</f>
        <v>#N/A</v>
      </c>
    </row>
    <row r="64" spans="1:20" hidden="1" x14ac:dyDescent="0.25">
      <c r="A64" t="s">
        <v>404</v>
      </c>
      <c r="B64" t="s">
        <v>236</v>
      </c>
      <c r="C64" t="s">
        <v>272</v>
      </c>
      <c r="D64" t="s">
        <v>19</v>
      </c>
      <c r="E64" t="s">
        <v>374</v>
      </c>
      <c r="F64" t="s">
        <v>405</v>
      </c>
      <c r="G64" t="s">
        <v>313</v>
      </c>
      <c r="H64" s="15">
        <v>45803</v>
      </c>
      <c r="J64" t="s">
        <v>356</v>
      </c>
      <c r="K64">
        <v>-0.5</v>
      </c>
      <c r="R64">
        <v>-0.5</v>
      </c>
      <c r="S64">
        <v>35000</v>
      </c>
      <c r="T64">
        <f>VLOOKUP(A64,Agosto!$A$1:$S$281,15)</f>
        <v>0</v>
      </c>
    </row>
    <row r="65" spans="1:20" hidden="1" x14ac:dyDescent="0.25">
      <c r="A65" t="s">
        <v>406</v>
      </c>
      <c r="B65" t="s">
        <v>266</v>
      </c>
      <c r="C65" t="s">
        <v>272</v>
      </c>
      <c r="D65" t="s">
        <v>19</v>
      </c>
      <c r="E65" t="s">
        <v>311</v>
      </c>
      <c r="F65" t="s">
        <v>407</v>
      </c>
      <c r="G65" t="s">
        <v>313</v>
      </c>
      <c r="H65" s="15">
        <v>45803</v>
      </c>
      <c r="R65">
        <v>0</v>
      </c>
      <c r="S65">
        <v>70000</v>
      </c>
      <c r="T65">
        <f>VLOOKUP(A65,Agosto!$A$1:$S$281,15)</f>
        <v>0</v>
      </c>
    </row>
    <row r="66" spans="1:20" hidden="1" x14ac:dyDescent="0.25">
      <c r="A66" t="s">
        <v>408</v>
      </c>
      <c r="B66" t="s">
        <v>236</v>
      </c>
      <c r="C66" t="s">
        <v>237</v>
      </c>
      <c r="D66" t="s">
        <v>78</v>
      </c>
      <c r="E66" t="s">
        <v>287</v>
      </c>
      <c r="F66" t="s">
        <v>409</v>
      </c>
      <c r="G66" t="s">
        <v>263</v>
      </c>
      <c r="H66" s="15">
        <v>45803</v>
      </c>
      <c r="R66">
        <v>0</v>
      </c>
      <c r="S66">
        <v>70000</v>
      </c>
      <c r="T66">
        <f>VLOOKUP(A66,Agosto!$A$1:$S$281,15)</f>
        <v>0</v>
      </c>
    </row>
    <row r="67" spans="1:20" hidden="1" x14ac:dyDescent="0.25">
      <c r="A67" t="s">
        <v>410</v>
      </c>
      <c r="B67" t="s">
        <v>236</v>
      </c>
      <c r="C67" t="s">
        <v>237</v>
      </c>
      <c r="D67" t="s">
        <v>89</v>
      </c>
      <c r="E67" t="s">
        <v>253</v>
      </c>
      <c r="F67" t="s">
        <v>411</v>
      </c>
      <c r="G67" t="s">
        <v>255</v>
      </c>
      <c r="H67" s="15">
        <v>45789</v>
      </c>
      <c r="R67">
        <v>0</v>
      </c>
      <c r="S67">
        <v>70000</v>
      </c>
      <c r="T67">
        <f>VLOOKUP(A67,Agosto!$A$1:$S$281,15)</f>
        <v>0</v>
      </c>
    </row>
    <row r="68" spans="1:20" hidden="1" x14ac:dyDescent="0.25">
      <c r="A68" t="s">
        <v>412</v>
      </c>
      <c r="B68" t="s">
        <v>236</v>
      </c>
      <c r="C68" t="s">
        <v>237</v>
      </c>
      <c r="D68" t="s">
        <v>89</v>
      </c>
      <c r="E68" t="s">
        <v>413</v>
      </c>
      <c r="F68" t="s">
        <v>414</v>
      </c>
      <c r="G68" t="s">
        <v>255</v>
      </c>
      <c r="H68" s="15">
        <v>45782</v>
      </c>
      <c r="R68">
        <v>0</v>
      </c>
      <c r="S68">
        <v>70000</v>
      </c>
      <c r="T68">
        <f>VLOOKUP(A68,Agosto!$A$1:$S$281,15)</f>
        <v>1</v>
      </c>
    </row>
    <row r="69" spans="1:20" hidden="1" x14ac:dyDescent="0.25">
      <c r="A69" t="s">
        <v>415</v>
      </c>
      <c r="B69" t="s">
        <v>236</v>
      </c>
      <c r="C69" t="s">
        <v>272</v>
      </c>
      <c r="D69" t="s">
        <v>19</v>
      </c>
      <c r="E69" t="s">
        <v>374</v>
      </c>
      <c r="F69" t="s">
        <v>416</v>
      </c>
      <c r="G69" t="s">
        <v>313</v>
      </c>
      <c r="H69" s="15">
        <v>45782</v>
      </c>
      <c r="R69">
        <v>0</v>
      </c>
      <c r="S69">
        <v>70000</v>
      </c>
      <c r="T69">
        <f>VLOOKUP(A69,Agosto!$A$1:$S$281,15)</f>
        <v>0</v>
      </c>
    </row>
    <row r="70" spans="1:20" hidden="1" x14ac:dyDescent="0.25">
      <c r="A70" t="s">
        <v>417</v>
      </c>
      <c r="B70" t="s">
        <v>236</v>
      </c>
      <c r="C70" t="s">
        <v>272</v>
      </c>
      <c r="D70" t="s">
        <v>19</v>
      </c>
      <c r="E70" t="s">
        <v>374</v>
      </c>
      <c r="F70" t="s">
        <v>418</v>
      </c>
      <c r="G70" t="s">
        <v>313</v>
      </c>
      <c r="H70" s="15">
        <v>45782</v>
      </c>
      <c r="R70">
        <v>0</v>
      </c>
      <c r="S70">
        <v>70000</v>
      </c>
      <c r="T70">
        <f>VLOOKUP(A70,Agosto!$A$1:$S$281,15)</f>
        <v>0</v>
      </c>
    </row>
    <row r="71" spans="1:20" hidden="1" x14ac:dyDescent="0.25">
      <c r="A71" t="s">
        <v>419</v>
      </c>
      <c r="B71" t="s">
        <v>236</v>
      </c>
      <c r="C71" t="s">
        <v>272</v>
      </c>
      <c r="D71" t="s">
        <v>19</v>
      </c>
      <c r="E71" t="s">
        <v>296</v>
      </c>
      <c r="F71" t="s">
        <v>420</v>
      </c>
      <c r="G71" t="s">
        <v>298</v>
      </c>
      <c r="H71" s="15">
        <v>45782</v>
      </c>
      <c r="R71">
        <v>0</v>
      </c>
      <c r="S71">
        <v>70000</v>
      </c>
      <c r="T71" t="e">
        <f>VLOOKUP(A71,Agosto!$A$1:$S$281,15)</f>
        <v>#N/A</v>
      </c>
    </row>
    <row r="72" spans="1:20" hidden="1" x14ac:dyDescent="0.25">
      <c r="A72" t="s">
        <v>851</v>
      </c>
      <c r="B72" t="s">
        <v>236</v>
      </c>
      <c r="C72" t="s">
        <v>237</v>
      </c>
      <c r="D72" t="s">
        <v>78</v>
      </c>
      <c r="E72" t="s">
        <v>287</v>
      </c>
      <c r="F72" t="s">
        <v>421</v>
      </c>
      <c r="G72" t="s">
        <v>263</v>
      </c>
      <c r="H72" s="15">
        <v>45782</v>
      </c>
      <c r="R72">
        <v>0</v>
      </c>
      <c r="S72">
        <v>70000</v>
      </c>
      <c r="T72">
        <f>VLOOKUP(A72,Agosto!$A$1:$S$281,15)</f>
        <v>1</v>
      </c>
    </row>
    <row r="73" spans="1:20" hidden="1" x14ac:dyDescent="0.25">
      <c r="A73" t="s">
        <v>848</v>
      </c>
      <c r="B73" t="s">
        <v>236</v>
      </c>
      <c r="C73" t="s">
        <v>237</v>
      </c>
      <c r="D73" t="s">
        <v>22</v>
      </c>
      <c r="E73" t="s">
        <v>320</v>
      </c>
      <c r="F73" t="s">
        <v>422</v>
      </c>
      <c r="G73" t="s">
        <v>322</v>
      </c>
      <c r="H73" s="15">
        <v>45782</v>
      </c>
      <c r="R73">
        <v>0</v>
      </c>
      <c r="S73">
        <v>70000</v>
      </c>
      <c r="T73">
        <f>VLOOKUP(A73,Agosto!$A$1:$S$281,15)</f>
        <v>0</v>
      </c>
    </row>
    <row r="74" spans="1:20" hidden="1" x14ac:dyDescent="0.25">
      <c r="A74" t="s">
        <v>423</v>
      </c>
      <c r="B74" t="s">
        <v>236</v>
      </c>
      <c r="C74" t="s">
        <v>237</v>
      </c>
      <c r="D74" t="s">
        <v>89</v>
      </c>
      <c r="E74" t="s">
        <v>424</v>
      </c>
      <c r="F74" t="s">
        <v>425</v>
      </c>
      <c r="G74" t="s">
        <v>255</v>
      </c>
      <c r="H74" s="15">
        <v>45768</v>
      </c>
      <c r="R74">
        <v>0</v>
      </c>
      <c r="S74">
        <v>70000</v>
      </c>
      <c r="T74">
        <f>VLOOKUP(A74,Agosto!$A$1:$S$281,15)</f>
        <v>1</v>
      </c>
    </row>
    <row r="75" spans="1:20" hidden="1" x14ac:dyDescent="0.25">
      <c r="A75" t="s">
        <v>426</v>
      </c>
      <c r="B75" t="s">
        <v>236</v>
      </c>
      <c r="C75" t="s">
        <v>272</v>
      </c>
      <c r="D75" t="s">
        <v>19</v>
      </c>
      <c r="E75" t="s">
        <v>296</v>
      </c>
      <c r="F75" t="s">
        <v>427</v>
      </c>
      <c r="G75" t="s">
        <v>298</v>
      </c>
      <c r="H75" s="15">
        <v>45768</v>
      </c>
      <c r="R75">
        <v>0</v>
      </c>
      <c r="S75">
        <v>70000</v>
      </c>
      <c r="T75">
        <f>VLOOKUP(A75,Agosto!$A$1:$S$281,15)</f>
        <v>0</v>
      </c>
    </row>
    <row r="76" spans="1:20" hidden="1" x14ac:dyDescent="0.25">
      <c r="A76" t="s">
        <v>428</v>
      </c>
      <c r="B76" t="s">
        <v>236</v>
      </c>
      <c r="C76" t="s">
        <v>272</v>
      </c>
      <c r="D76" t="s">
        <v>192</v>
      </c>
      <c r="E76" t="s">
        <v>299</v>
      </c>
      <c r="F76" t="s">
        <v>429</v>
      </c>
      <c r="G76" t="s">
        <v>430</v>
      </c>
      <c r="H76" s="15">
        <v>45768</v>
      </c>
      <c r="R76">
        <v>0</v>
      </c>
      <c r="S76">
        <v>70000</v>
      </c>
      <c r="T76" t="e">
        <f>VLOOKUP(A76,Agosto!$A$1:$S$281,15)</f>
        <v>#N/A</v>
      </c>
    </row>
    <row r="77" spans="1:20" hidden="1" x14ac:dyDescent="0.25">
      <c r="A77" t="s">
        <v>431</v>
      </c>
      <c r="B77" t="s">
        <v>236</v>
      </c>
      <c r="C77" t="s">
        <v>272</v>
      </c>
      <c r="D77" t="s">
        <v>19</v>
      </c>
      <c r="E77" t="s">
        <v>284</v>
      </c>
      <c r="F77" t="s">
        <v>432</v>
      </c>
      <c r="G77" t="s">
        <v>286</v>
      </c>
      <c r="H77" s="15">
        <v>45761</v>
      </c>
      <c r="R77">
        <v>0</v>
      </c>
      <c r="S77">
        <v>70000</v>
      </c>
      <c r="T77">
        <f>VLOOKUP(A77,Agosto!$A$1:$S$281,15)</f>
        <v>0</v>
      </c>
    </row>
    <row r="78" spans="1:20" hidden="1" x14ac:dyDescent="0.25">
      <c r="A78" t="s">
        <v>863</v>
      </c>
      <c r="B78" t="s">
        <v>236</v>
      </c>
      <c r="C78" t="s">
        <v>237</v>
      </c>
      <c r="D78" t="s">
        <v>89</v>
      </c>
      <c r="E78" t="s">
        <v>344</v>
      </c>
      <c r="F78" t="s">
        <v>433</v>
      </c>
      <c r="G78" t="s">
        <v>346</v>
      </c>
      <c r="H78" s="15">
        <v>45747</v>
      </c>
      <c r="R78">
        <v>0</v>
      </c>
      <c r="S78">
        <v>70000</v>
      </c>
      <c r="T78">
        <f>VLOOKUP(A78,Agosto!$A$1:$S$281,15)</f>
        <v>0</v>
      </c>
    </row>
    <row r="79" spans="1:20" hidden="1" x14ac:dyDescent="0.25">
      <c r="A79" t="s">
        <v>434</v>
      </c>
      <c r="B79" t="s">
        <v>236</v>
      </c>
      <c r="C79" t="s">
        <v>272</v>
      </c>
      <c r="D79" t="s">
        <v>19</v>
      </c>
      <c r="E79" t="s">
        <v>374</v>
      </c>
      <c r="F79" t="s">
        <v>435</v>
      </c>
      <c r="G79" t="s">
        <v>286</v>
      </c>
      <c r="H79" s="15">
        <v>45747</v>
      </c>
      <c r="R79">
        <v>0</v>
      </c>
      <c r="S79">
        <v>70000</v>
      </c>
      <c r="T79">
        <f>VLOOKUP(A79,Agosto!$A$1:$S$281,15)</f>
        <v>1</v>
      </c>
    </row>
    <row r="80" spans="1:20" hidden="1" x14ac:dyDescent="0.25">
      <c r="A80" t="s">
        <v>436</v>
      </c>
      <c r="B80" t="s">
        <v>236</v>
      </c>
      <c r="C80" t="s">
        <v>272</v>
      </c>
      <c r="D80" t="s">
        <v>19</v>
      </c>
      <c r="E80" t="s">
        <v>374</v>
      </c>
      <c r="F80" t="s">
        <v>437</v>
      </c>
      <c r="G80" t="s">
        <v>286</v>
      </c>
      <c r="H80" s="15">
        <v>45747</v>
      </c>
      <c r="R80">
        <v>0</v>
      </c>
      <c r="S80">
        <v>70000</v>
      </c>
      <c r="T80">
        <f>VLOOKUP(A80,Agosto!$A$1:$S$281,15)</f>
        <v>0</v>
      </c>
    </row>
    <row r="81" spans="1:20" hidden="1" x14ac:dyDescent="0.25">
      <c r="A81" t="s">
        <v>438</v>
      </c>
      <c r="B81" t="s">
        <v>236</v>
      </c>
      <c r="C81" t="s">
        <v>272</v>
      </c>
      <c r="D81" t="s">
        <v>19</v>
      </c>
      <c r="E81" t="s">
        <v>374</v>
      </c>
      <c r="F81" t="s">
        <v>439</v>
      </c>
      <c r="G81" t="s">
        <v>286</v>
      </c>
      <c r="H81" s="15">
        <v>45733</v>
      </c>
      <c r="R81">
        <v>0</v>
      </c>
      <c r="S81">
        <v>70000</v>
      </c>
      <c r="T81">
        <f>VLOOKUP(A81,Agosto!$A$1:$S$281,15)</f>
        <v>0</v>
      </c>
    </row>
    <row r="82" spans="1:20" hidden="1" x14ac:dyDescent="0.25">
      <c r="A82" t="s">
        <v>440</v>
      </c>
      <c r="B82" t="s">
        <v>236</v>
      </c>
      <c r="C82" t="s">
        <v>237</v>
      </c>
      <c r="D82" t="s">
        <v>89</v>
      </c>
      <c r="E82" t="s">
        <v>277</v>
      </c>
      <c r="F82" t="s">
        <v>441</v>
      </c>
      <c r="G82" t="s">
        <v>279</v>
      </c>
      <c r="H82" s="15">
        <v>45726</v>
      </c>
      <c r="R82">
        <v>0</v>
      </c>
      <c r="S82">
        <v>70000</v>
      </c>
      <c r="T82">
        <f>VLOOKUP(A82,Agosto!$A$1:$S$281,15)</f>
        <v>1</v>
      </c>
    </row>
    <row r="83" spans="1:20" hidden="1" x14ac:dyDescent="0.25">
      <c r="A83" t="s">
        <v>442</v>
      </c>
      <c r="B83" t="s">
        <v>266</v>
      </c>
      <c r="C83" t="s">
        <v>272</v>
      </c>
      <c r="D83" t="s">
        <v>19</v>
      </c>
      <c r="E83" t="s">
        <v>311</v>
      </c>
      <c r="F83" t="s">
        <v>443</v>
      </c>
      <c r="G83" t="s">
        <v>313</v>
      </c>
      <c r="H83" s="15">
        <v>45726</v>
      </c>
      <c r="R83">
        <v>0</v>
      </c>
      <c r="S83">
        <v>70000</v>
      </c>
      <c r="T83">
        <f>VLOOKUP(A83,Agosto!$A$1:$S$281,15)</f>
        <v>0</v>
      </c>
    </row>
    <row r="84" spans="1:20" hidden="1" x14ac:dyDescent="0.25">
      <c r="A84" t="s">
        <v>444</v>
      </c>
      <c r="B84" t="s">
        <v>236</v>
      </c>
      <c r="C84" t="s">
        <v>272</v>
      </c>
      <c r="D84" t="s">
        <v>19</v>
      </c>
      <c r="E84" t="s">
        <v>284</v>
      </c>
      <c r="F84" t="s">
        <v>445</v>
      </c>
      <c r="G84" t="s">
        <v>286</v>
      </c>
      <c r="H84" s="15">
        <v>45712</v>
      </c>
      <c r="R84">
        <v>0</v>
      </c>
      <c r="S84">
        <v>70000</v>
      </c>
      <c r="T84">
        <f>VLOOKUP(A84,Agosto!$A$1:$S$281,15)</f>
        <v>1</v>
      </c>
    </row>
    <row r="85" spans="1:20" hidden="1" x14ac:dyDescent="0.25">
      <c r="A85" t="s">
        <v>446</v>
      </c>
      <c r="B85" t="s">
        <v>266</v>
      </c>
      <c r="C85" t="s">
        <v>272</v>
      </c>
      <c r="D85" t="s">
        <v>19</v>
      </c>
      <c r="E85" t="s">
        <v>311</v>
      </c>
      <c r="F85" t="s">
        <v>447</v>
      </c>
      <c r="G85" t="s">
        <v>313</v>
      </c>
      <c r="H85" s="15">
        <v>45705</v>
      </c>
      <c r="R85">
        <v>0</v>
      </c>
      <c r="S85">
        <v>70000</v>
      </c>
      <c r="T85">
        <f>VLOOKUP(A85,Agosto!$A$1:$S$281,15)</f>
        <v>0</v>
      </c>
    </row>
    <row r="86" spans="1:20" hidden="1" x14ac:dyDescent="0.25">
      <c r="A86" t="s">
        <v>448</v>
      </c>
      <c r="B86" t="s">
        <v>236</v>
      </c>
      <c r="C86" t="s">
        <v>272</v>
      </c>
      <c r="D86" t="s">
        <v>19</v>
      </c>
      <c r="E86" t="s">
        <v>296</v>
      </c>
      <c r="F86" t="s">
        <v>449</v>
      </c>
      <c r="G86" t="s">
        <v>298</v>
      </c>
      <c r="H86" s="15">
        <v>45705</v>
      </c>
      <c r="R86">
        <v>0</v>
      </c>
      <c r="S86">
        <v>70000</v>
      </c>
      <c r="T86" t="e">
        <f>VLOOKUP(A86,Agosto!$A$1:$S$281,15)</f>
        <v>#N/A</v>
      </c>
    </row>
    <row r="87" spans="1:20" hidden="1" x14ac:dyDescent="0.25">
      <c r="A87" t="s">
        <v>450</v>
      </c>
      <c r="B87" t="s">
        <v>236</v>
      </c>
      <c r="C87" t="s">
        <v>272</v>
      </c>
      <c r="D87" t="s">
        <v>19</v>
      </c>
      <c r="E87" t="s">
        <v>299</v>
      </c>
      <c r="F87" t="s">
        <v>451</v>
      </c>
      <c r="G87" t="s">
        <v>301</v>
      </c>
      <c r="H87" s="15">
        <v>45705</v>
      </c>
      <c r="R87">
        <v>0</v>
      </c>
      <c r="S87">
        <v>70000</v>
      </c>
      <c r="T87">
        <f>VLOOKUP(A87,Agosto!$A$1:$S$281,15)</f>
        <v>0</v>
      </c>
    </row>
    <row r="88" spans="1:20" hidden="1" x14ac:dyDescent="0.25">
      <c r="A88" t="s">
        <v>452</v>
      </c>
      <c r="B88" t="s">
        <v>236</v>
      </c>
      <c r="C88" t="s">
        <v>237</v>
      </c>
      <c r="D88" t="s">
        <v>453</v>
      </c>
      <c r="E88" t="s">
        <v>287</v>
      </c>
      <c r="F88" t="s">
        <v>454</v>
      </c>
      <c r="G88" t="s">
        <v>263</v>
      </c>
      <c r="H88" s="15">
        <v>45705</v>
      </c>
      <c r="R88">
        <v>0</v>
      </c>
      <c r="S88">
        <v>70000</v>
      </c>
      <c r="T88">
        <f>VLOOKUP(A88,Agosto!$A$1:$S$281,15)</f>
        <v>0</v>
      </c>
    </row>
    <row r="89" spans="1:20" hidden="1" x14ac:dyDescent="0.25">
      <c r="A89" t="s">
        <v>455</v>
      </c>
      <c r="B89" t="s">
        <v>236</v>
      </c>
      <c r="C89" t="s">
        <v>272</v>
      </c>
      <c r="D89" t="s">
        <v>19</v>
      </c>
      <c r="E89" t="s">
        <v>296</v>
      </c>
      <c r="F89" t="s">
        <v>456</v>
      </c>
      <c r="G89" t="s">
        <v>298</v>
      </c>
      <c r="H89" s="15">
        <v>45698</v>
      </c>
      <c r="R89">
        <v>0</v>
      </c>
      <c r="S89">
        <v>70000</v>
      </c>
      <c r="T89">
        <f>VLOOKUP(A89,Agosto!$A$1:$S$281,15)</f>
        <v>0</v>
      </c>
    </row>
    <row r="90" spans="1:20" hidden="1" x14ac:dyDescent="0.25">
      <c r="A90" t="s">
        <v>457</v>
      </c>
      <c r="B90" t="s">
        <v>236</v>
      </c>
      <c r="C90" t="s">
        <v>237</v>
      </c>
      <c r="D90" t="s">
        <v>22</v>
      </c>
      <c r="E90" t="s">
        <v>320</v>
      </c>
      <c r="F90" t="s">
        <v>458</v>
      </c>
      <c r="G90" t="s">
        <v>322</v>
      </c>
      <c r="H90" s="15">
        <v>45691</v>
      </c>
      <c r="R90">
        <v>0</v>
      </c>
      <c r="S90">
        <v>70000</v>
      </c>
      <c r="T90">
        <f>VLOOKUP(A90,Agosto!$A$1:$S$281,15)</f>
        <v>0</v>
      </c>
    </row>
    <row r="91" spans="1:20" hidden="1" x14ac:dyDescent="0.25">
      <c r="A91" t="s">
        <v>459</v>
      </c>
      <c r="B91" t="s">
        <v>236</v>
      </c>
      <c r="C91" t="s">
        <v>272</v>
      </c>
      <c r="D91" t="s">
        <v>19</v>
      </c>
      <c r="E91" t="s">
        <v>374</v>
      </c>
      <c r="F91" t="s">
        <v>460</v>
      </c>
      <c r="G91" t="s">
        <v>313</v>
      </c>
      <c r="H91" s="15">
        <v>45670</v>
      </c>
      <c r="R91">
        <v>0</v>
      </c>
      <c r="S91">
        <v>70000</v>
      </c>
      <c r="T91">
        <f>VLOOKUP(A91,Agosto!$A$1:$S$281,15)</f>
        <v>0</v>
      </c>
    </row>
    <row r="92" spans="1:20" hidden="1" x14ac:dyDescent="0.25">
      <c r="A92" t="s">
        <v>461</v>
      </c>
      <c r="B92" t="s">
        <v>236</v>
      </c>
      <c r="C92" t="s">
        <v>237</v>
      </c>
      <c r="D92" t="s">
        <v>89</v>
      </c>
      <c r="E92" t="s">
        <v>238</v>
      </c>
      <c r="F92" t="s">
        <v>462</v>
      </c>
      <c r="G92" t="s">
        <v>246</v>
      </c>
      <c r="H92" s="15">
        <v>45670</v>
      </c>
      <c r="R92">
        <v>0</v>
      </c>
      <c r="S92">
        <v>70000</v>
      </c>
      <c r="T92">
        <f>VLOOKUP(A92,Agosto!$A$1:$S$281,15)</f>
        <v>0</v>
      </c>
    </row>
    <row r="93" spans="1:20" hidden="1" x14ac:dyDescent="0.25">
      <c r="A93" t="s">
        <v>463</v>
      </c>
      <c r="B93" t="s">
        <v>236</v>
      </c>
      <c r="C93" t="s">
        <v>237</v>
      </c>
      <c r="D93" t="s">
        <v>89</v>
      </c>
      <c r="E93" t="s">
        <v>315</v>
      </c>
      <c r="F93" t="s">
        <v>464</v>
      </c>
      <c r="G93" t="s">
        <v>240</v>
      </c>
      <c r="H93" s="15">
        <v>45670</v>
      </c>
      <c r="R93">
        <v>0</v>
      </c>
      <c r="S93">
        <v>70000</v>
      </c>
      <c r="T93">
        <f>VLOOKUP(A93,Agosto!$A$1:$S$281,15)</f>
        <v>0</v>
      </c>
    </row>
    <row r="94" spans="1:20" hidden="1" x14ac:dyDescent="0.25">
      <c r="A94" t="s">
        <v>465</v>
      </c>
      <c r="B94" t="s">
        <v>236</v>
      </c>
      <c r="C94" t="s">
        <v>237</v>
      </c>
      <c r="D94" t="s">
        <v>89</v>
      </c>
      <c r="E94" t="s">
        <v>466</v>
      </c>
      <c r="F94" t="s">
        <v>467</v>
      </c>
      <c r="G94" t="s">
        <v>269</v>
      </c>
      <c r="H94" s="15">
        <v>45663</v>
      </c>
      <c r="R94">
        <v>0</v>
      </c>
      <c r="S94">
        <v>70000</v>
      </c>
      <c r="T94">
        <f>VLOOKUP(A94,Agosto!$A$1:$S$281,15)</f>
        <v>1</v>
      </c>
    </row>
    <row r="95" spans="1:20" hidden="1" x14ac:dyDescent="0.25">
      <c r="A95" t="s">
        <v>468</v>
      </c>
      <c r="B95" t="s">
        <v>236</v>
      </c>
      <c r="C95" t="s">
        <v>272</v>
      </c>
      <c r="D95" t="s">
        <v>19</v>
      </c>
      <c r="E95" t="s">
        <v>374</v>
      </c>
      <c r="F95" t="s">
        <v>469</v>
      </c>
      <c r="G95" t="s">
        <v>313</v>
      </c>
      <c r="H95" s="15">
        <v>45663</v>
      </c>
      <c r="R95">
        <v>0</v>
      </c>
      <c r="S95">
        <v>70000</v>
      </c>
      <c r="T95" t="e">
        <f>VLOOKUP(A95,Agosto!$A$1:$S$281,15)</f>
        <v>#N/A</v>
      </c>
    </row>
    <row r="96" spans="1:20" hidden="1" x14ac:dyDescent="0.25">
      <c r="A96" t="s">
        <v>470</v>
      </c>
      <c r="B96" t="s">
        <v>236</v>
      </c>
      <c r="C96" t="s">
        <v>272</v>
      </c>
      <c r="D96" t="s">
        <v>19</v>
      </c>
      <c r="E96" t="s">
        <v>296</v>
      </c>
      <c r="F96" t="s">
        <v>471</v>
      </c>
      <c r="G96" t="s">
        <v>298</v>
      </c>
      <c r="H96" s="15">
        <v>45663</v>
      </c>
      <c r="R96">
        <v>0</v>
      </c>
      <c r="S96">
        <v>70000</v>
      </c>
      <c r="T96" t="e">
        <f>VLOOKUP(A96,Agosto!$A$1:$S$281,15)</f>
        <v>#N/A</v>
      </c>
    </row>
    <row r="97" spans="1:20" hidden="1" x14ac:dyDescent="0.25">
      <c r="A97" t="s">
        <v>472</v>
      </c>
      <c r="B97" t="s">
        <v>236</v>
      </c>
      <c r="C97" t="s">
        <v>237</v>
      </c>
      <c r="D97" t="s">
        <v>78</v>
      </c>
      <c r="E97" t="s">
        <v>287</v>
      </c>
      <c r="F97" t="s">
        <v>473</v>
      </c>
      <c r="G97" t="s">
        <v>263</v>
      </c>
      <c r="H97" s="15">
        <v>45663</v>
      </c>
      <c r="R97">
        <v>0</v>
      </c>
      <c r="S97">
        <v>70000</v>
      </c>
      <c r="T97">
        <f>VLOOKUP(A97,Agosto!$A$1:$S$281,15)</f>
        <v>1</v>
      </c>
    </row>
    <row r="98" spans="1:20" hidden="1" x14ac:dyDescent="0.25">
      <c r="A98" t="s">
        <v>474</v>
      </c>
      <c r="B98" t="s">
        <v>236</v>
      </c>
      <c r="C98" t="s">
        <v>272</v>
      </c>
      <c r="D98" t="s">
        <v>45</v>
      </c>
      <c r="E98" t="s">
        <v>273</v>
      </c>
      <c r="F98" t="s">
        <v>475</v>
      </c>
      <c r="G98" t="s">
        <v>275</v>
      </c>
      <c r="H98" s="15">
        <v>45663</v>
      </c>
      <c r="R98">
        <v>0</v>
      </c>
      <c r="S98">
        <v>70000</v>
      </c>
      <c r="T98">
        <f>VLOOKUP(A98,Agosto!$A$1:$S$281,15)</f>
        <v>0</v>
      </c>
    </row>
    <row r="99" spans="1:20" hidden="1" x14ac:dyDescent="0.25">
      <c r="A99" t="s">
        <v>476</v>
      </c>
      <c r="B99" t="s">
        <v>236</v>
      </c>
      <c r="C99" t="s">
        <v>237</v>
      </c>
      <c r="D99" t="s">
        <v>89</v>
      </c>
      <c r="E99" t="s">
        <v>281</v>
      </c>
      <c r="F99" t="s">
        <v>477</v>
      </c>
      <c r="G99" t="s">
        <v>269</v>
      </c>
      <c r="H99" s="15">
        <v>45621</v>
      </c>
      <c r="R99">
        <v>0</v>
      </c>
      <c r="S99">
        <v>70000</v>
      </c>
      <c r="T99">
        <f>VLOOKUP(A99,Agosto!$A$1:$S$281,15)</f>
        <v>0</v>
      </c>
    </row>
    <row r="100" spans="1:20" hidden="1" x14ac:dyDescent="0.25">
      <c r="A100" t="s">
        <v>478</v>
      </c>
      <c r="B100" t="s">
        <v>236</v>
      </c>
      <c r="C100" t="s">
        <v>237</v>
      </c>
      <c r="D100" t="s">
        <v>89</v>
      </c>
      <c r="E100" t="s">
        <v>277</v>
      </c>
      <c r="F100" t="s">
        <v>479</v>
      </c>
      <c r="G100" t="s">
        <v>279</v>
      </c>
      <c r="H100" s="15">
        <v>45621</v>
      </c>
      <c r="R100">
        <v>0</v>
      </c>
      <c r="S100">
        <v>70000</v>
      </c>
      <c r="T100">
        <f>VLOOKUP(A100,Agosto!$A$1:$S$281,15)</f>
        <v>0</v>
      </c>
    </row>
    <row r="101" spans="1:20" hidden="1" x14ac:dyDescent="0.25">
      <c r="A101" t="s">
        <v>480</v>
      </c>
      <c r="B101" t="s">
        <v>266</v>
      </c>
      <c r="C101" t="s">
        <v>272</v>
      </c>
      <c r="D101" t="s">
        <v>19</v>
      </c>
      <c r="E101" t="s">
        <v>311</v>
      </c>
      <c r="F101" t="s">
        <v>481</v>
      </c>
      <c r="G101" t="s">
        <v>313</v>
      </c>
      <c r="H101" s="15">
        <v>45621</v>
      </c>
      <c r="R101">
        <v>0</v>
      </c>
      <c r="S101">
        <v>70000</v>
      </c>
      <c r="T101">
        <f>VLOOKUP(A101,Agosto!$A$1:$S$281,15)</f>
        <v>0</v>
      </c>
    </row>
    <row r="102" spans="1:20" hidden="1" x14ac:dyDescent="0.25">
      <c r="A102" t="s">
        <v>482</v>
      </c>
      <c r="B102" t="s">
        <v>236</v>
      </c>
      <c r="C102" t="s">
        <v>272</v>
      </c>
      <c r="D102" t="s">
        <v>19</v>
      </c>
      <c r="E102" t="s">
        <v>374</v>
      </c>
      <c r="F102" t="s">
        <v>483</v>
      </c>
      <c r="G102" t="s">
        <v>313</v>
      </c>
      <c r="H102" s="15">
        <v>45614</v>
      </c>
      <c r="R102">
        <v>0</v>
      </c>
      <c r="S102">
        <v>70000</v>
      </c>
      <c r="T102" t="e">
        <f>VLOOKUP(A102,Agosto!$A$1:$S$281,15)</f>
        <v>#N/A</v>
      </c>
    </row>
    <row r="103" spans="1:20" hidden="1" x14ac:dyDescent="0.25">
      <c r="A103" t="s">
        <v>484</v>
      </c>
      <c r="B103" t="s">
        <v>236</v>
      </c>
      <c r="C103" t="s">
        <v>272</v>
      </c>
      <c r="D103" t="s">
        <v>19</v>
      </c>
      <c r="E103" t="s">
        <v>296</v>
      </c>
      <c r="F103" t="s">
        <v>485</v>
      </c>
      <c r="G103" t="s">
        <v>298</v>
      </c>
      <c r="H103" s="15">
        <v>45600</v>
      </c>
      <c r="R103">
        <v>0</v>
      </c>
      <c r="S103">
        <v>70000</v>
      </c>
      <c r="T103">
        <f>VLOOKUP(A103,Agosto!$A$1:$S$281,15)</f>
        <v>0</v>
      </c>
    </row>
    <row r="104" spans="1:20" hidden="1" x14ac:dyDescent="0.25">
      <c r="A104" t="s">
        <v>486</v>
      </c>
      <c r="B104" t="s">
        <v>236</v>
      </c>
      <c r="C104" t="s">
        <v>272</v>
      </c>
      <c r="D104" t="s">
        <v>19</v>
      </c>
      <c r="E104" t="s">
        <v>299</v>
      </c>
      <c r="F104" t="s">
        <v>487</v>
      </c>
      <c r="G104" t="s">
        <v>430</v>
      </c>
      <c r="H104" s="15">
        <v>45600</v>
      </c>
      <c r="R104">
        <v>0</v>
      </c>
      <c r="S104">
        <v>70000</v>
      </c>
      <c r="T104" t="e">
        <f>VLOOKUP(A104,Agosto!$A$1:$S$281,15)</f>
        <v>#N/A</v>
      </c>
    </row>
    <row r="105" spans="1:20" hidden="1" x14ac:dyDescent="0.25">
      <c r="A105" t="s">
        <v>488</v>
      </c>
      <c r="B105" t="s">
        <v>236</v>
      </c>
      <c r="C105" t="s">
        <v>272</v>
      </c>
      <c r="D105" t="s">
        <v>19</v>
      </c>
      <c r="E105" t="s">
        <v>374</v>
      </c>
      <c r="F105" t="s">
        <v>489</v>
      </c>
      <c r="G105" t="s">
        <v>313</v>
      </c>
      <c r="H105" s="15">
        <v>45586</v>
      </c>
      <c r="R105">
        <v>0</v>
      </c>
      <c r="S105">
        <v>70000</v>
      </c>
      <c r="T105">
        <f>VLOOKUP(A105,Agosto!$A$1:$S$281,15)</f>
        <v>0</v>
      </c>
    </row>
    <row r="106" spans="1:20" hidden="1" x14ac:dyDescent="0.25">
      <c r="A106" t="s">
        <v>490</v>
      </c>
      <c r="B106" t="s">
        <v>236</v>
      </c>
      <c r="C106" t="s">
        <v>272</v>
      </c>
      <c r="D106" t="s">
        <v>45</v>
      </c>
      <c r="E106" t="s">
        <v>395</v>
      </c>
      <c r="F106" t="s">
        <v>491</v>
      </c>
      <c r="G106" t="s">
        <v>275</v>
      </c>
      <c r="H106" s="15">
        <v>45586</v>
      </c>
      <c r="R106">
        <v>0</v>
      </c>
      <c r="S106">
        <v>70000</v>
      </c>
      <c r="T106">
        <f>VLOOKUP(A106,Agosto!$A$1:$S$281,15)</f>
        <v>1</v>
      </c>
    </row>
    <row r="107" spans="1:20" hidden="1" x14ac:dyDescent="0.25">
      <c r="A107" t="s">
        <v>492</v>
      </c>
      <c r="B107" t="s">
        <v>236</v>
      </c>
      <c r="C107" t="s">
        <v>272</v>
      </c>
      <c r="D107" t="s">
        <v>19</v>
      </c>
      <c r="E107" t="s">
        <v>296</v>
      </c>
      <c r="F107" t="s">
        <v>493</v>
      </c>
      <c r="G107" t="s">
        <v>298</v>
      </c>
      <c r="H107" s="15">
        <v>45579</v>
      </c>
      <c r="R107">
        <v>0</v>
      </c>
      <c r="S107">
        <v>70000</v>
      </c>
      <c r="T107">
        <f>VLOOKUP(A107,Agosto!$A$1:$S$281,15)</f>
        <v>0</v>
      </c>
    </row>
    <row r="108" spans="1:20" hidden="1" x14ac:dyDescent="0.25">
      <c r="A108" t="s">
        <v>494</v>
      </c>
      <c r="B108" t="s">
        <v>236</v>
      </c>
      <c r="C108" t="s">
        <v>272</v>
      </c>
      <c r="D108" t="s">
        <v>45</v>
      </c>
      <c r="E108" t="s">
        <v>395</v>
      </c>
      <c r="F108" t="s">
        <v>495</v>
      </c>
      <c r="G108" t="s">
        <v>275</v>
      </c>
      <c r="H108" s="15">
        <v>45574</v>
      </c>
      <c r="R108">
        <v>0</v>
      </c>
      <c r="S108">
        <v>70000</v>
      </c>
      <c r="T108">
        <f>VLOOKUP(A108,Agosto!$A$1:$S$281,15)</f>
        <v>0</v>
      </c>
    </row>
    <row r="109" spans="1:20" hidden="1" x14ac:dyDescent="0.25">
      <c r="A109" t="s">
        <v>496</v>
      </c>
      <c r="B109" t="s">
        <v>236</v>
      </c>
      <c r="C109" t="s">
        <v>272</v>
      </c>
      <c r="D109" t="s">
        <v>19</v>
      </c>
      <c r="E109" t="s">
        <v>374</v>
      </c>
      <c r="F109" t="s">
        <v>497</v>
      </c>
      <c r="G109" t="s">
        <v>313</v>
      </c>
      <c r="H109" s="15">
        <v>45565</v>
      </c>
      <c r="R109">
        <v>0</v>
      </c>
      <c r="S109">
        <v>70000</v>
      </c>
      <c r="T109" t="e">
        <f>VLOOKUP(A109,Agosto!$A$1:$S$281,15)</f>
        <v>#N/A</v>
      </c>
    </row>
    <row r="110" spans="1:20" hidden="1" x14ac:dyDescent="0.25">
      <c r="A110" t="s">
        <v>498</v>
      </c>
      <c r="B110" t="s">
        <v>236</v>
      </c>
      <c r="C110" t="s">
        <v>272</v>
      </c>
      <c r="D110" t="s">
        <v>19</v>
      </c>
      <c r="E110" t="s">
        <v>296</v>
      </c>
      <c r="F110" t="s">
        <v>499</v>
      </c>
      <c r="G110" t="s">
        <v>298</v>
      </c>
      <c r="H110" s="15">
        <v>45565</v>
      </c>
      <c r="R110">
        <v>0</v>
      </c>
      <c r="S110">
        <v>70000</v>
      </c>
      <c r="T110">
        <f>VLOOKUP(A110,Agosto!$A$1:$S$281,15)</f>
        <v>0</v>
      </c>
    </row>
    <row r="111" spans="1:20" hidden="1" x14ac:dyDescent="0.25">
      <c r="A111" t="s">
        <v>864</v>
      </c>
      <c r="B111" t="s">
        <v>236</v>
      </c>
      <c r="C111" t="s">
        <v>272</v>
      </c>
      <c r="D111" t="s">
        <v>19</v>
      </c>
      <c r="E111" t="s">
        <v>284</v>
      </c>
      <c r="F111" t="s">
        <v>500</v>
      </c>
      <c r="G111" t="s">
        <v>286</v>
      </c>
      <c r="H111" s="15">
        <v>45558</v>
      </c>
      <c r="R111">
        <v>0</v>
      </c>
      <c r="S111">
        <v>70000</v>
      </c>
      <c r="T111">
        <f>VLOOKUP(A111,Agosto!$A$1:$S$281,15)</f>
        <v>0</v>
      </c>
    </row>
    <row r="112" spans="1:20" hidden="1" x14ac:dyDescent="0.25">
      <c r="A112" t="s">
        <v>501</v>
      </c>
      <c r="B112" t="s">
        <v>236</v>
      </c>
      <c r="C112" t="s">
        <v>272</v>
      </c>
      <c r="D112" t="s">
        <v>19</v>
      </c>
      <c r="E112" t="s">
        <v>296</v>
      </c>
      <c r="F112" t="s">
        <v>502</v>
      </c>
      <c r="G112" t="s">
        <v>298</v>
      </c>
      <c r="H112" s="15">
        <v>45537</v>
      </c>
      <c r="R112">
        <v>0</v>
      </c>
      <c r="S112">
        <v>70000</v>
      </c>
      <c r="T112">
        <f>VLOOKUP(A112,Agosto!$A$1:$S$281,15)</f>
        <v>0</v>
      </c>
    </row>
    <row r="113" spans="1:20" hidden="1" x14ac:dyDescent="0.25">
      <c r="A113" t="s">
        <v>503</v>
      </c>
      <c r="B113" t="s">
        <v>236</v>
      </c>
      <c r="C113" t="s">
        <v>272</v>
      </c>
      <c r="D113" t="s">
        <v>19</v>
      </c>
      <c r="E113" t="s">
        <v>284</v>
      </c>
      <c r="F113" t="s">
        <v>504</v>
      </c>
      <c r="G113" t="s">
        <v>286</v>
      </c>
      <c r="H113" s="15">
        <v>45530</v>
      </c>
      <c r="R113">
        <v>0</v>
      </c>
      <c r="S113">
        <v>70000</v>
      </c>
      <c r="T113">
        <f>VLOOKUP(A113,Agosto!$A$1:$S$281,15)</f>
        <v>0</v>
      </c>
    </row>
    <row r="114" spans="1:20" hidden="1" x14ac:dyDescent="0.25">
      <c r="A114" t="s">
        <v>505</v>
      </c>
      <c r="B114" t="s">
        <v>236</v>
      </c>
      <c r="C114" t="s">
        <v>272</v>
      </c>
      <c r="D114" t="s">
        <v>19</v>
      </c>
      <c r="E114" t="s">
        <v>296</v>
      </c>
      <c r="F114" t="s">
        <v>506</v>
      </c>
      <c r="G114" t="s">
        <v>298</v>
      </c>
      <c r="H114" s="15">
        <v>45530</v>
      </c>
      <c r="R114">
        <v>0</v>
      </c>
      <c r="S114">
        <v>70000</v>
      </c>
      <c r="T114">
        <f>VLOOKUP(A114,Agosto!$A$1:$S$281,15)</f>
        <v>0</v>
      </c>
    </row>
    <row r="115" spans="1:20" hidden="1" x14ac:dyDescent="0.25">
      <c r="A115" t="s">
        <v>507</v>
      </c>
      <c r="B115" t="s">
        <v>236</v>
      </c>
      <c r="C115" t="s">
        <v>237</v>
      </c>
      <c r="D115" t="s">
        <v>89</v>
      </c>
      <c r="E115" t="s">
        <v>424</v>
      </c>
      <c r="F115" t="s">
        <v>508</v>
      </c>
      <c r="G115" t="s">
        <v>255</v>
      </c>
      <c r="H115" s="15">
        <v>45523</v>
      </c>
      <c r="R115">
        <v>0</v>
      </c>
      <c r="S115">
        <v>70000</v>
      </c>
      <c r="T115">
        <f>VLOOKUP(A115,Agosto!$A$1:$S$281,15)</f>
        <v>1</v>
      </c>
    </row>
    <row r="116" spans="1:20" hidden="1" x14ac:dyDescent="0.25">
      <c r="A116" t="s">
        <v>509</v>
      </c>
      <c r="B116" t="s">
        <v>236</v>
      </c>
      <c r="C116" t="s">
        <v>272</v>
      </c>
      <c r="D116" t="s">
        <v>19</v>
      </c>
      <c r="E116" t="s">
        <v>296</v>
      </c>
      <c r="F116" t="s">
        <v>510</v>
      </c>
      <c r="G116" t="s">
        <v>298</v>
      </c>
      <c r="H116" s="15">
        <v>45509</v>
      </c>
      <c r="R116">
        <v>0</v>
      </c>
      <c r="S116">
        <v>70000</v>
      </c>
      <c r="T116" t="e">
        <f>VLOOKUP(A116,Agosto!$A$1:$S$281,15)</f>
        <v>#N/A</v>
      </c>
    </row>
    <row r="117" spans="1:20" hidden="1" x14ac:dyDescent="0.25">
      <c r="A117" t="s">
        <v>511</v>
      </c>
      <c r="B117" t="s">
        <v>236</v>
      </c>
      <c r="C117" t="s">
        <v>272</v>
      </c>
      <c r="D117" t="s">
        <v>19</v>
      </c>
      <c r="E117" t="s">
        <v>296</v>
      </c>
      <c r="F117" t="s">
        <v>512</v>
      </c>
      <c r="G117" t="s">
        <v>298</v>
      </c>
      <c r="H117" s="15">
        <v>45509</v>
      </c>
      <c r="R117">
        <v>0</v>
      </c>
      <c r="S117">
        <v>70000</v>
      </c>
      <c r="T117">
        <f>VLOOKUP(A117,Agosto!$A$1:$S$281,15)</f>
        <v>0</v>
      </c>
    </row>
    <row r="118" spans="1:20" hidden="1" x14ac:dyDescent="0.25">
      <c r="A118" t="s">
        <v>513</v>
      </c>
      <c r="B118" t="s">
        <v>236</v>
      </c>
      <c r="C118" t="s">
        <v>272</v>
      </c>
      <c r="D118" t="s">
        <v>19</v>
      </c>
      <c r="E118" t="s">
        <v>299</v>
      </c>
      <c r="F118" t="s">
        <v>514</v>
      </c>
      <c r="G118" t="s">
        <v>301</v>
      </c>
      <c r="H118" s="15">
        <v>45509</v>
      </c>
      <c r="R118">
        <v>0</v>
      </c>
      <c r="S118">
        <v>70000</v>
      </c>
      <c r="T118" t="e">
        <f>VLOOKUP(A118,Agosto!$A$1:$S$281,15)</f>
        <v>#N/A</v>
      </c>
    </row>
    <row r="119" spans="1:20" hidden="1" x14ac:dyDescent="0.25">
      <c r="A119" t="s">
        <v>515</v>
      </c>
      <c r="B119" t="s">
        <v>236</v>
      </c>
      <c r="C119" t="s">
        <v>237</v>
      </c>
      <c r="D119" t="s">
        <v>89</v>
      </c>
      <c r="E119" t="s">
        <v>281</v>
      </c>
      <c r="F119" t="s">
        <v>516</v>
      </c>
      <c r="G119" t="s">
        <v>269</v>
      </c>
      <c r="H119" s="15">
        <v>45502</v>
      </c>
      <c r="R119">
        <v>0</v>
      </c>
      <c r="S119">
        <v>70000</v>
      </c>
      <c r="T119">
        <f>VLOOKUP(A119,Agosto!$A$1:$S$281,15)</f>
        <v>0</v>
      </c>
    </row>
    <row r="120" spans="1:20" hidden="1" x14ac:dyDescent="0.25">
      <c r="A120" t="s">
        <v>517</v>
      </c>
      <c r="B120" t="s">
        <v>236</v>
      </c>
      <c r="C120" t="s">
        <v>237</v>
      </c>
      <c r="D120" t="s">
        <v>89</v>
      </c>
      <c r="E120" t="s">
        <v>518</v>
      </c>
      <c r="F120" t="s">
        <v>519</v>
      </c>
      <c r="G120" t="s">
        <v>279</v>
      </c>
      <c r="H120" s="15">
        <v>45502</v>
      </c>
      <c r="R120">
        <v>0</v>
      </c>
      <c r="S120">
        <v>70000</v>
      </c>
      <c r="T120">
        <f>VLOOKUP(A120,Agosto!$A$1:$S$281,15)</f>
        <v>0</v>
      </c>
    </row>
    <row r="121" spans="1:20" hidden="1" x14ac:dyDescent="0.25">
      <c r="A121" t="s">
        <v>520</v>
      </c>
      <c r="B121" t="s">
        <v>236</v>
      </c>
      <c r="C121" t="s">
        <v>272</v>
      </c>
      <c r="D121" t="s">
        <v>19</v>
      </c>
      <c r="E121" t="s">
        <v>296</v>
      </c>
      <c r="F121" t="s">
        <v>521</v>
      </c>
      <c r="G121" t="s">
        <v>298</v>
      </c>
      <c r="H121" s="15">
        <v>45483</v>
      </c>
      <c r="R121">
        <v>0</v>
      </c>
      <c r="S121">
        <v>70000</v>
      </c>
      <c r="T121">
        <f>VLOOKUP(A121,Agosto!$A$1:$S$281,15)</f>
        <v>0</v>
      </c>
    </row>
    <row r="122" spans="1:20" hidden="1" x14ac:dyDescent="0.25">
      <c r="A122" t="s">
        <v>522</v>
      </c>
      <c r="B122" t="s">
        <v>236</v>
      </c>
      <c r="C122" t="s">
        <v>272</v>
      </c>
      <c r="D122" t="s">
        <v>19</v>
      </c>
      <c r="E122" t="s">
        <v>299</v>
      </c>
      <c r="F122" t="s">
        <v>523</v>
      </c>
      <c r="G122" t="s">
        <v>328</v>
      </c>
      <c r="H122" s="15">
        <v>45483</v>
      </c>
      <c r="R122">
        <v>0</v>
      </c>
      <c r="S122">
        <v>70000</v>
      </c>
      <c r="T122" t="e">
        <f>VLOOKUP(A122,Agosto!$A$1:$S$281,15)</f>
        <v>#N/A</v>
      </c>
    </row>
    <row r="123" spans="1:20" hidden="1" x14ac:dyDescent="0.25">
      <c r="A123" t="s">
        <v>524</v>
      </c>
      <c r="B123" t="s">
        <v>236</v>
      </c>
      <c r="C123" t="s">
        <v>272</v>
      </c>
      <c r="D123" t="s">
        <v>19</v>
      </c>
      <c r="E123" t="s">
        <v>299</v>
      </c>
      <c r="F123" t="s">
        <v>525</v>
      </c>
      <c r="G123" t="s">
        <v>301</v>
      </c>
      <c r="H123" s="15">
        <v>45483</v>
      </c>
      <c r="R123">
        <v>0</v>
      </c>
      <c r="S123">
        <v>70000</v>
      </c>
      <c r="T123" t="e">
        <f>VLOOKUP(A123,Agosto!$A$1:$S$281,15)</f>
        <v>#N/A</v>
      </c>
    </row>
    <row r="124" spans="1:20" hidden="1" x14ac:dyDescent="0.25">
      <c r="A124" t="s">
        <v>526</v>
      </c>
      <c r="B124" t="s">
        <v>236</v>
      </c>
      <c r="C124" t="s">
        <v>272</v>
      </c>
      <c r="D124" t="s">
        <v>19</v>
      </c>
      <c r="E124" t="s">
        <v>296</v>
      </c>
      <c r="F124" t="s">
        <v>527</v>
      </c>
      <c r="G124" t="s">
        <v>298</v>
      </c>
      <c r="H124" s="15">
        <v>45467</v>
      </c>
      <c r="R124">
        <v>0</v>
      </c>
      <c r="S124">
        <v>70000</v>
      </c>
      <c r="T124">
        <f>VLOOKUP(A124,Agosto!$A$1:$S$281,15)</f>
        <v>0</v>
      </c>
    </row>
    <row r="125" spans="1:20" hidden="1" x14ac:dyDescent="0.25">
      <c r="A125" t="s">
        <v>528</v>
      </c>
      <c r="B125" t="s">
        <v>236</v>
      </c>
      <c r="C125" t="s">
        <v>272</v>
      </c>
      <c r="D125" t="s">
        <v>45</v>
      </c>
      <c r="E125" t="s">
        <v>273</v>
      </c>
      <c r="F125" t="s">
        <v>529</v>
      </c>
      <c r="G125" t="s">
        <v>275</v>
      </c>
      <c r="H125" s="15">
        <v>45460</v>
      </c>
      <c r="R125">
        <v>0</v>
      </c>
      <c r="S125">
        <v>70000</v>
      </c>
      <c r="T125">
        <f>VLOOKUP(A125,Agosto!$A$1:$S$281,15)</f>
        <v>0</v>
      </c>
    </row>
    <row r="126" spans="1:20" hidden="1" x14ac:dyDescent="0.25">
      <c r="A126" t="s">
        <v>530</v>
      </c>
      <c r="B126" t="s">
        <v>236</v>
      </c>
      <c r="C126" t="s">
        <v>272</v>
      </c>
      <c r="D126" t="s">
        <v>19</v>
      </c>
      <c r="E126" t="s">
        <v>374</v>
      </c>
      <c r="F126" t="s">
        <v>531</v>
      </c>
      <c r="G126" t="s">
        <v>313</v>
      </c>
      <c r="H126" s="15">
        <v>45453</v>
      </c>
      <c r="R126">
        <v>0</v>
      </c>
      <c r="S126">
        <v>70000</v>
      </c>
      <c r="T126">
        <f>VLOOKUP(A126,Agosto!$A$1:$S$281,15)</f>
        <v>0</v>
      </c>
    </row>
    <row r="127" spans="1:20" hidden="1" x14ac:dyDescent="0.25">
      <c r="A127" t="s">
        <v>532</v>
      </c>
      <c r="B127" t="s">
        <v>236</v>
      </c>
      <c r="C127" t="s">
        <v>272</v>
      </c>
      <c r="D127" t="s">
        <v>19</v>
      </c>
      <c r="E127" t="s">
        <v>533</v>
      </c>
      <c r="F127" t="s">
        <v>534</v>
      </c>
      <c r="G127" t="s">
        <v>535</v>
      </c>
      <c r="H127" s="15">
        <v>45439</v>
      </c>
      <c r="R127">
        <v>0</v>
      </c>
      <c r="S127">
        <v>70000</v>
      </c>
      <c r="T127" t="e">
        <f>VLOOKUP(A127,Agosto!$A$1:$S$281,15)</f>
        <v>#N/A</v>
      </c>
    </row>
    <row r="128" spans="1:20" hidden="1" x14ac:dyDescent="0.25">
      <c r="A128" t="s">
        <v>536</v>
      </c>
      <c r="B128" t="s">
        <v>266</v>
      </c>
      <c r="C128" t="s">
        <v>272</v>
      </c>
      <c r="D128" t="s">
        <v>19</v>
      </c>
      <c r="E128" t="s">
        <v>311</v>
      </c>
      <c r="F128" t="s">
        <v>537</v>
      </c>
      <c r="G128" t="s">
        <v>313</v>
      </c>
      <c r="H128" s="15">
        <v>45420</v>
      </c>
      <c r="R128">
        <v>0</v>
      </c>
      <c r="S128">
        <v>70000</v>
      </c>
      <c r="T128">
        <f>VLOOKUP(A128,Agosto!$A$1:$S$281,15)</f>
        <v>0</v>
      </c>
    </row>
    <row r="129" spans="1:20" hidden="1" x14ac:dyDescent="0.25">
      <c r="A129" t="s">
        <v>538</v>
      </c>
      <c r="B129" t="s">
        <v>266</v>
      </c>
      <c r="C129" t="s">
        <v>272</v>
      </c>
      <c r="D129" t="s">
        <v>19</v>
      </c>
      <c r="E129" t="s">
        <v>311</v>
      </c>
      <c r="F129" t="s">
        <v>539</v>
      </c>
      <c r="G129" t="s">
        <v>313</v>
      </c>
      <c r="H129" s="15">
        <v>45404</v>
      </c>
      <c r="R129">
        <v>0</v>
      </c>
      <c r="S129">
        <v>70000</v>
      </c>
      <c r="T129">
        <f>VLOOKUP(A129,Agosto!$A$1:$S$281,15)</f>
        <v>0</v>
      </c>
    </row>
    <row r="130" spans="1:20" hidden="1" x14ac:dyDescent="0.25">
      <c r="A130" t="s">
        <v>540</v>
      </c>
      <c r="B130" t="s">
        <v>236</v>
      </c>
      <c r="C130" t="s">
        <v>272</v>
      </c>
      <c r="D130" t="s">
        <v>45</v>
      </c>
      <c r="E130" t="s">
        <v>273</v>
      </c>
      <c r="F130" t="s">
        <v>541</v>
      </c>
      <c r="G130" t="s">
        <v>275</v>
      </c>
      <c r="H130" s="15">
        <v>45404</v>
      </c>
      <c r="R130">
        <v>0</v>
      </c>
      <c r="S130">
        <v>70000</v>
      </c>
      <c r="T130">
        <f>VLOOKUP(A130,Agosto!$A$1:$S$281,15)</f>
        <v>0</v>
      </c>
    </row>
    <row r="131" spans="1:20" hidden="1" x14ac:dyDescent="0.25">
      <c r="A131" t="s">
        <v>860</v>
      </c>
      <c r="B131" t="s">
        <v>236</v>
      </c>
      <c r="C131" t="s">
        <v>272</v>
      </c>
      <c r="D131" t="s">
        <v>19</v>
      </c>
      <c r="E131" t="s">
        <v>296</v>
      </c>
      <c r="F131" t="s">
        <v>542</v>
      </c>
      <c r="G131" t="s">
        <v>298</v>
      </c>
      <c r="H131" s="15">
        <v>45397</v>
      </c>
      <c r="R131">
        <v>0</v>
      </c>
      <c r="S131">
        <v>70000</v>
      </c>
      <c r="T131" t="e">
        <f>VLOOKUP(A131,Agosto!$A$1:$S$281,15)</f>
        <v>#N/A</v>
      </c>
    </row>
    <row r="132" spans="1:20" hidden="1" x14ac:dyDescent="0.25">
      <c r="A132" t="s">
        <v>543</v>
      </c>
      <c r="B132" t="s">
        <v>236</v>
      </c>
      <c r="C132" t="s">
        <v>237</v>
      </c>
      <c r="D132" t="s">
        <v>78</v>
      </c>
      <c r="E132" t="s">
        <v>362</v>
      </c>
      <c r="F132" t="s">
        <v>544</v>
      </c>
      <c r="G132" t="s">
        <v>263</v>
      </c>
      <c r="H132" s="15">
        <v>45364</v>
      </c>
      <c r="R132">
        <v>0</v>
      </c>
      <c r="S132">
        <v>70000</v>
      </c>
      <c r="T132">
        <f>VLOOKUP(A132,Agosto!$A$1:$S$281,15)</f>
        <v>0</v>
      </c>
    </row>
    <row r="133" spans="1:20" hidden="1" x14ac:dyDescent="0.25">
      <c r="A133" t="s">
        <v>545</v>
      </c>
      <c r="B133" t="s">
        <v>236</v>
      </c>
      <c r="C133" t="s">
        <v>272</v>
      </c>
      <c r="D133" t="s">
        <v>45</v>
      </c>
      <c r="E133" t="s">
        <v>273</v>
      </c>
      <c r="F133" t="s">
        <v>546</v>
      </c>
      <c r="G133" t="s">
        <v>275</v>
      </c>
      <c r="H133" s="15">
        <v>45364</v>
      </c>
      <c r="R133">
        <v>0</v>
      </c>
      <c r="S133">
        <v>70000</v>
      </c>
      <c r="T133">
        <f>VLOOKUP(A133,Agosto!$A$1:$S$281,15)</f>
        <v>1</v>
      </c>
    </row>
    <row r="134" spans="1:20" hidden="1" x14ac:dyDescent="0.25">
      <c r="A134" t="s">
        <v>547</v>
      </c>
      <c r="B134" t="s">
        <v>266</v>
      </c>
      <c r="C134" t="s">
        <v>272</v>
      </c>
      <c r="D134" t="s">
        <v>19</v>
      </c>
      <c r="E134" t="s">
        <v>311</v>
      </c>
      <c r="F134" t="s">
        <v>548</v>
      </c>
      <c r="G134" t="s">
        <v>313</v>
      </c>
      <c r="H134" s="15">
        <v>45362</v>
      </c>
      <c r="R134">
        <v>0</v>
      </c>
      <c r="S134">
        <v>70000</v>
      </c>
      <c r="T134">
        <f>VLOOKUP(A134,Agosto!$A$1:$S$281,15)</f>
        <v>0</v>
      </c>
    </row>
    <row r="135" spans="1:20" hidden="1" x14ac:dyDescent="0.25">
      <c r="A135" t="s">
        <v>549</v>
      </c>
      <c r="B135" t="s">
        <v>236</v>
      </c>
      <c r="C135" t="s">
        <v>237</v>
      </c>
      <c r="D135" t="s">
        <v>78</v>
      </c>
      <c r="E135" t="s">
        <v>362</v>
      </c>
      <c r="F135" t="s">
        <v>550</v>
      </c>
      <c r="G135" t="s">
        <v>263</v>
      </c>
      <c r="H135" s="15">
        <v>45334</v>
      </c>
      <c r="R135">
        <v>0</v>
      </c>
      <c r="S135">
        <v>70000</v>
      </c>
      <c r="T135" t="e">
        <f>VLOOKUP(A135,Agosto!$A$1:$S$281,15)</f>
        <v>#N/A</v>
      </c>
    </row>
    <row r="136" spans="1:20" hidden="1" x14ac:dyDescent="0.25">
      <c r="A136" t="s">
        <v>551</v>
      </c>
      <c r="B136" t="s">
        <v>236</v>
      </c>
      <c r="C136" t="s">
        <v>272</v>
      </c>
      <c r="D136" t="s">
        <v>19</v>
      </c>
      <c r="E136" t="s">
        <v>296</v>
      </c>
      <c r="F136" t="s">
        <v>552</v>
      </c>
      <c r="G136" t="s">
        <v>298</v>
      </c>
      <c r="H136" s="15">
        <v>45327</v>
      </c>
      <c r="R136">
        <v>0</v>
      </c>
      <c r="S136">
        <v>70000</v>
      </c>
      <c r="T136">
        <f>VLOOKUP(A136,Agosto!$A$1:$S$281,15)</f>
        <v>0</v>
      </c>
    </row>
    <row r="137" spans="1:20" hidden="1" x14ac:dyDescent="0.25">
      <c r="A137" t="s">
        <v>553</v>
      </c>
      <c r="B137" t="s">
        <v>236</v>
      </c>
      <c r="C137" t="s">
        <v>272</v>
      </c>
      <c r="D137" t="s">
        <v>19</v>
      </c>
      <c r="E137" t="s">
        <v>299</v>
      </c>
      <c r="F137" t="s">
        <v>554</v>
      </c>
      <c r="G137" t="s">
        <v>328</v>
      </c>
      <c r="H137" s="15">
        <v>45306</v>
      </c>
      <c r="R137">
        <v>0</v>
      </c>
      <c r="S137">
        <v>70000</v>
      </c>
      <c r="T137">
        <f>VLOOKUP(A137,Agosto!$A$1:$S$281,15)</f>
        <v>0</v>
      </c>
    </row>
    <row r="138" spans="1:20" hidden="1" x14ac:dyDescent="0.25">
      <c r="A138" t="s">
        <v>555</v>
      </c>
      <c r="B138" t="s">
        <v>236</v>
      </c>
      <c r="C138" t="s">
        <v>272</v>
      </c>
      <c r="D138" t="s">
        <v>19</v>
      </c>
      <c r="E138" t="s">
        <v>299</v>
      </c>
      <c r="F138" t="s">
        <v>556</v>
      </c>
      <c r="G138" t="s">
        <v>430</v>
      </c>
      <c r="H138" s="15">
        <v>45293</v>
      </c>
      <c r="R138">
        <v>0</v>
      </c>
      <c r="S138">
        <v>70000</v>
      </c>
      <c r="T138" t="e">
        <f>VLOOKUP(A138,Agosto!$A$1:$S$281,15)</f>
        <v>#N/A</v>
      </c>
    </row>
    <row r="139" spans="1:20" hidden="1" x14ac:dyDescent="0.25">
      <c r="A139" t="s">
        <v>557</v>
      </c>
      <c r="B139" t="s">
        <v>266</v>
      </c>
      <c r="C139" t="s">
        <v>272</v>
      </c>
      <c r="D139" t="s">
        <v>19</v>
      </c>
      <c r="E139" t="s">
        <v>311</v>
      </c>
      <c r="F139" t="s">
        <v>558</v>
      </c>
      <c r="G139" t="s">
        <v>313</v>
      </c>
      <c r="H139" s="15">
        <v>45271</v>
      </c>
      <c r="R139">
        <v>0</v>
      </c>
      <c r="S139">
        <v>70000</v>
      </c>
      <c r="T139">
        <f>VLOOKUP(A139,Agosto!$A$1:$S$281,15)</f>
        <v>0</v>
      </c>
    </row>
    <row r="140" spans="1:20" hidden="1" x14ac:dyDescent="0.25">
      <c r="A140" t="s">
        <v>559</v>
      </c>
      <c r="B140" t="s">
        <v>236</v>
      </c>
      <c r="C140" t="s">
        <v>272</v>
      </c>
      <c r="D140" t="s">
        <v>45</v>
      </c>
      <c r="E140" t="s">
        <v>395</v>
      </c>
      <c r="F140" t="s">
        <v>560</v>
      </c>
      <c r="G140" t="s">
        <v>275</v>
      </c>
      <c r="H140" s="15">
        <v>45264</v>
      </c>
      <c r="R140">
        <v>0</v>
      </c>
      <c r="S140">
        <v>70000</v>
      </c>
      <c r="T140">
        <f>VLOOKUP(A140,Agosto!$A$1:$S$281,15)</f>
        <v>0</v>
      </c>
    </row>
    <row r="141" spans="1:20" hidden="1" x14ac:dyDescent="0.25">
      <c r="A141" t="s">
        <v>854</v>
      </c>
      <c r="B141" t="s">
        <v>236</v>
      </c>
      <c r="C141" t="s">
        <v>237</v>
      </c>
      <c r="D141" t="s">
        <v>89</v>
      </c>
      <c r="E141" t="s">
        <v>253</v>
      </c>
      <c r="F141" t="s">
        <v>561</v>
      </c>
      <c r="G141" t="s">
        <v>255</v>
      </c>
      <c r="H141" s="15">
        <v>45257</v>
      </c>
      <c r="R141">
        <v>0</v>
      </c>
      <c r="S141">
        <v>70000</v>
      </c>
      <c r="T141">
        <f>VLOOKUP(A141,Agosto!$A$1:$S$281,15)</f>
        <v>0</v>
      </c>
    </row>
    <row r="142" spans="1:20" hidden="1" x14ac:dyDescent="0.25">
      <c r="A142" t="s">
        <v>562</v>
      </c>
      <c r="B142" t="s">
        <v>236</v>
      </c>
      <c r="C142" t="s">
        <v>272</v>
      </c>
      <c r="D142" t="s">
        <v>19</v>
      </c>
      <c r="E142" t="s">
        <v>374</v>
      </c>
      <c r="F142" t="s">
        <v>563</v>
      </c>
      <c r="G142" t="s">
        <v>313</v>
      </c>
      <c r="H142" s="15">
        <v>45257</v>
      </c>
      <c r="R142">
        <v>0</v>
      </c>
      <c r="S142">
        <v>70000</v>
      </c>
      <c r="T142" t="e">
        <f>VLOOKUP(A142,Agosto!$A$1:$S$281,15)</f>
        <v>#N/A</v>
      </c>
    </row>
    <row r="143" spans="1:20" hidden="1" x14ac:dyDescent="0.25">
      <c r="A143" t="s">
        <v>564</v>
      </c>
      <c r="B143" t="s">
        <v>236</v>
      </c>
      <c r="C143" t="s">
        <v>237</v>
      </c>
      <c r="D143" t="s">
        <v>22</v>
      </c>
      <c r="E143" t="s">
        <v>320</v>
      </c>
      <c r="F143" t="s">
        <v>565</v>
      </c>
      <c r="G143" t="s">
        <v>322</v>
      </c>
      <c r="H143" s="15">
        <v>45229</v>
      </c>
      <c r="R143">
        <v>0</v>
      </c>
      <c r="S143">
        <v>70000</v>
      </c>
      <c r="T143">
        <f>VLOOKUP(A143,Agosto!$A$1:$S$281,15)</f>
        <v>1</v>
      </c>
    </row>
    <row r="144" spans="1:20" hidden="1" x14ac:dyDescent="0.25">
      <c r="A144" t="s">
        <v>566</v>
      </c>
      <c r="B144" t="s">
        <v>236</v>
      </c>
      <c r="C144" t="s">
        <v>237</v>
      </c>
      <c r="D144" t="s">
        <v>22</v>
      </c>
      <c r="E144" t="s">
        <v>320</v>
      </c>
      <c r="F144" t="s">
        <v>567</v>
      </c>
      <c r="G144" t="s">
        <v>322</v>
      </c>
      <c r="H144" s="15">
        <v>45201</v>
      </c>
      <c r="R144">
        <v>0</v>
      </c>
      <c r="S144">
        <v>70000</v>
      </c>
      <c r="T144">
        <f>VLOOKUP(A144,Agosto!$A$1:$S$281,15)</f>
        <v>0</v>
      </c>
    </row>
    <row r="145" spans="1:20" hidden="1" x14ac:dyDescent="0.25">
      <c r="A145" t="s">
        <v>568</v>
      </c>
      <c r="B145" t="s">
        <v>236</v>
      </c>
      <c r="C145" t="s">
        <v>272</v>
      </c>
      <c r="D145" t="s">
        <v>19</v>
      </c>
      <c r="E145" t="s">
        <v>296</v>
      </c>
      <c r="F145" t="s">
        <v>569</v>
      </c>
      <c r="G145" t="s">
        <v>298</v>
      </c>
      <c r="H145" s="15">
        <v>45180</v>
      </c>
      <c r="R145">
        <v>0</v>
      </c>
      <c r="S145">
        <v>70000</v>
      </c>
      <c r="T145">
        <f>VLOOKUP(A145,Agosto!$A$1:$S$281,15)</f>
        <v>0</v>
      </c>
    </row>
    <row r="146" spans="1:20" hidden="1" x14ac:dyDescent="0.25">
      <c r="A146" t="s">
        <v>570</v>
      </c>
      <c r="B146" t="s">
        <v>326</v>
      </c>
      <c r="C146" t="s">
        <v>272</v>
      </c>
      <c r="D146" t="s">
        <v>19</v>
      </c>
      <c r="E146" t="s">
        <v>299</v>
      </c>
      <c r="F146" t="s">
        <v>571</v>
      </c>
      <c r="G146" t="s">
        <v>328</v>
      </c>
      <c r="H146" s="15">
        <v>45173</v>
      </c>
      <c r="R146">
        <v>0</v>
      </c>
      <c r="S146">
        <v>70000</v>
      </c>
      <c r="T146" t="e">
        <f>VLOOKUP(A146,Agosto!$A$1:$S$281,15)</f>
        <v>#N/A</v>
      </c>
    </row>
    <row r="147" spans="1:20" hidden="1" x14ac:dyDescent="0.25">
      <c r="A147" t="s">
        <v>572</v>
      </c>
      <c r="B147" t="s">
        <v>236</v>
      </c>
      <c r="C147" t="s">
        <v>272</v>
      </c>
      <c r="D147" t="s">
        <v>19</v>
      </c>
      <c r="E147" t="s">
        <v>299</v>
      </c>
      <c r="F147" t="s">
        <v>573</v>
      </c>
      <c r="G147" t="s">
        <v>430</v>
      </c>
      <c r="H147" s="15">
        <v>45173</v>
      </c>
      <c r="R147">
        <v>0</v>
      </c>
      <c r="S147">
        <v>70000</v>
      </c>
      <c r="T147">
        <f>VLOOKUP(A147,Agosto!$A$1:$S$281,15)</f>
        <v>0</v>
      </c>
    </row>
    <row r="148" spans="1:20" hidden="1" x14ac:dyDescent="0.25">
      <c r="A148" t="s">
        <v>574</v>
      </c>
      <c r="B148" t="s">
        <v>236</v>
      </c>
      <c r="C148" t="s">
        <v>272</v>
      </c>
      <c r="D148" t="s">
        <v>19</v>
      </c>
      <c r="E148" t="s">
        <v>533</v>
      </c>
      <c r="F148" t="s">
        <v>575</v>
      </c>
      <c r="G148" t="s">
        <v>535</v>
      </c>
      <c r="H148" s="15">
        <v>45104</v>
      </c>
      <c r="R148">
        <v>0</v>
      </c>
      <c r="S148">
        <v>70000</v>
      </c>
      <c r="T148" t="e">
        <f>VLOOKUP(A148,Agosto!$A$1:$S$281,15)</f>
        <v>#N/A</v>
      </c>
    </row>
    <row r="149" spans="1:20" hidden="1" x14ac:dyDescent="0.25">
      <c r="A149" t="s">
        <v>576</v>
      </c>
      <c r="B149" t="s">
        <v>236</v>
      </c>
      <c r="C149" t="s">
        <v>272</v>
      </c>
      <c r="D149" t="s">
        <v>19</v>
      </c>
      <c r="E149" t="s">
        <v>296</v>
      </c>
      <c r="F149" t="s">
        <v>577</v>
      </c>
      <c r="G149" t="s">
        <v>298</v>
      </c>
      <c r="H149" s="15">
        <v>45096</v>
      </c>
      <c r="R149">
        <v>0</v>
      </c>
      <c r="S149">
        <v>70000</v>
      </c>
      <c r="T149">
        <f>VLOOKUP(A149,Agosto!$A$1:$S$281,15)</f>
        <v>1</v>
      </c>
    </row>
    <row r="150" spans="1:20" hidden="1" x14ac:dyDescent="0.25">
      <c r="A150" t="s">
        <v>578</v>
      </c>
      <c r="B150" t="s">
        <v>236</v>
      </c>
      <c r="C150" t="s">
        <v>272</v>
      </c>
      <c r="D150" t="s">
        <v>19</v>
      </c>
      <c r="E150" t="s">
        <v>296</v>
      </c>
      <c r="F150" t="s">
        <v>579</v>
      </c>
      <c r="G150" t="s">
        <v>298</v>
      </c>
      <c r="H150" s="15">
        <v>45082</v>
      </c>
      <c r="R150">
        <v>0</v>
      </c>
      <c r="S150">
        <v>70000</v>
      </c>
      <c r="T150">
        <f>VLOOKUP(A150,Agosto!$A$1:$S$281,15)</f>
        <v>0</v>
      </c>
    </row>
    <row r="151" spans="1:20" hidden="1" x14ac:dyDescent="0.25">
      <c r="A151" t="s">
        <v>580</v>
      </c>
      <c r="B151" t="s">
        <v>266</v>
      </c>
      <c r="C151" t="s">
        <v>272</v>
      </c>
      <c r="D151" t="s">
        <v>19</v>
      </c>
      <c r="E151" t="s">
        <v>311</v>
      </c>
      <c r="F151" t="s">
        <v>581</v>
      </c>
      <c r="G151" t="s">
        <v>313</v>
      </c>
      <c r="H151" s="15">
        <v>45054</v>
      </c>
      <c r="R151">
        <v>0</v>
      </c>
      <c r="S151">
        <v>70000</v>
      </c>
      <c r="T151">
        <f>VLOOKUP(A151,Agosto!$A$1:$S$281,15)</f>
        <v>0</v>
      </c>
    </row>
    <row r="152" spans="1:20" hidden="1" x14ac:dyDescent="0.25">
      <c r="A152" t="s">
        <v>582</v>
      </c>
      <c r="B152" t="s">
        <v>236</v>
      </c>
      <c r="C152" t="s">
        <v>272</v>
      </c>
      <c r="D152" t="s">
        <v>19</v>
      </c>
      <c r="E152" t="s">
        <v>284</v>
      </c>
      <c r="F152" t="s">
        <v>583</v>
      </c>
      <c r="G152" t="s">
        <v>286</v>
      </c>
      <c r="H152" s="15">
        <v>45048</v>
      </c>
      <c r="R152">
        <v>0</v>
      </c>
      <c r="S152">
        <v>70000</v>
      </c>
      <c r="T152">
        <f>VLOOKUP(A152,Agosto!$A$1:$S$281,15)</f>
        <v>0</v>
      </c>
    </row>
    <row r="153" spans="1:20" hidden="1" x14ac:dyDescent="0.25">
      <c r="A153" t="s">
        <v>584</v>
      </c>
      <c r="B153" t="s">
        <v>236</v>
      </c>
      <c r="C153" t="s">
        <v>272</v>
      </c>
      <c r="D153" t="s">
        <v>45</v>
      </c>
      <c r="E153" t="s">
        <v>273</v>
      </c>
      <c r="F153" t="s">
        <v>585</v>
      </c>
      <c r="G153" t="s">
        <v>275</v>
      </c>
      <c r="H153" s="15">
        <v>45019</v>
      </c>
      <c r="R153">
        <v>0</v>
      </c>
      <c r="S153">
        <v>70000</v>
      </c>
      <c r="T153">
        <f>VLOOKUP(A153,Agosto!$A$1:$S$281,15)</f>
        <v>1</v>
      </c>
    </row>
    <row r="154" spans="1:20" hidden="1" x14ac:dyDescent="0.25">
      <c r="A154" t="s">
        <v>586</v>
      </c>
      <c r="B154" t="s">
        <v>236</v>
      </c>
      <c r="C154" t="s">
        <v>237</v>
      </c>
      <c r="D154" t="s">
        <v>89</v>
      </c>
      <c r="E154" t="s">
        <v>244</v>
      </c>
      <c r="F154" t="s">
        <v>587</v>
      </c>
      <c r="G154" t="s">
        <v>246</v>
      </c>
      <c r="H154" s="15">
        <v>45012</v>
      </c>
      <c r="R154">
        <v>0</v>
      </c>
      <c r="S154">
        <v>70000</v>
      </c>
      <c r="T154">
        <f>VLOOKUP(A154,Agosto!$A$1:$S$281,15)</f>
        <v>0</v>
      </c>
    </row>
    <row r="155" spans="1:20" hidden="1" x14ac:dyDescent="0.25">
      <c r="A155" t="s">
        <v>588</v>
      </c>
      <c r="B155" t="s">
        <v>236</v>
      </c>
      <c r="C155" t="s">
        <v>272</v>
      </c>
      <c r="D155" t="s">
        <v>19</v>
      </c>
      <c r="E155" t="s">
        <v>374</v>
      </c>
      <c r="F155" t="s">
        <v>589</v>
      </c>
      <c r="G155" t="s">
        <v>313</v>
      </c>
      <c r="H155" s="15">
        <v>44977</v>
      </c>
      <c r="R155">
        <v>0</v>
      </c>
      <c r="S155">
        <v>70000</v>
      </c>
      <c r="T155">
        <f>VLOOKUP(A155,Agosto!$A$1:$S$281,15)</f>
        <v>0</v>
      </c>
    </row>
    <row r="156" spans="1:20" hidden="1" x14ac:dyDescent="0.25">
      <c r="A156" t="s">
        <v>590</v>
      </c>
      <c r="B156" t="s">
        <v>236</v>
      </c>
      <c r="C156" t="s">
        <v>272</v>
      </c>
      <c r="D156" t="s">
        <v>19</v>
      </c>
      <c r="E156" t="s">
        <v>296</v>
      </c>
      <c r="F156" t="s">
        <v>591</v>
      </c>
      <c r="G156" t="s">
        <v>298</v>
      </c>
      <c r="H156" s="15">
        <v>44949</v>
      </c>
      <c r="R156">
        <v>0</v>
      </c>
      <c r="S156">
        <v>70000</v>
      </c>
      <c r="T156">
        <f>VLOOKUP(A156,Agosto!$A$1:$S$281,15)</f>
        <v>0</v>
      </c>
    </row>
    <row r="157" spans="1:20" hidden="1" x14ac:dyDescent="0.25">
      <c r="A157" t="s">
        <v>592</v>
      </c>
      <c r="B157" t="s">
        <v>266</v>
      </c>
      <c r="C157" t="s">
        <v>272</v>
      </c>
      <c r="D157" t="s">
        <v>19</v>
      </c>
      <c r="E157" t="s">
        <v>311</v>
      </c>
      <c r="F157" t="s">
        <v>593</v>
      </c>
      <c r="G157" t="s">
        <v>313</v>
      </c>
      <c r="H157" s="15">
        <v>44942</v>
      </c>
      <c r="R157">
        <v>0</v>
      </c>
      <c r="S157">
        <v>70000</v>
      </c>
      <c r="T157">
        <f>VLOOKUP(A157,Agosto!$A$1:$S$281,15)</f>
        <v>1</v>
      </c>
    </row>
    <row r="158" spans="1:20" hidden="1" x14ac:dyDescent="0.25">
      <c r="A158" t="s">
        <v>594</v>
      </c>
      <c r="B158" t="s">
        <v>236</v>
      </c>
      <c r="C158" t="s">
        <v>272</v>
      </c>
      <c r="D158" t="s">
        <v>45</v>
      </c>
      <c r="E158" t="s">
        <v>595</v>
      </c>
      <c r="F158" t="s">
        <v>596</v>
      </c>
      <c r="G158" t="s">
        <v>597</v>
      </c>
      <c r="H158" s="15">
        <v>44929</v>
      </c>
      <c r="R158">
        <v>0</v>
      </c>
      <c r="S158">
        <v>70000</v>
      </c>
      <c r="T158">
        <f>VLOOKUP(A158,Agosto!$A$1:$S$281,15)</f>
        <v>1</v>
      </c>
    </row>
    <row r="159" spans="1:20" hidden="1" x14ac:dyDescent="0.25">
      <c r="A159" t="s">
        <v>598</v>
      </c>
      <c r="B159" t="s">
        <v>236</v>
      </c>
      <c r="C159" t="s">
        <v>272</v>
      </c>
      <c r="D159" t="s">
        <v>19</v>
      </c>
      <c r="E159" t="s">
        <v>296</v>
      </c>
      <c r="F159" t="s">
        <v>599</v>
      </c>
      <c r="G159" t="s">
        <v>298</v>
      </c>
      <c r="H159" s="15">
        <v>44900</v>
      </c>
      <c r="R159">
        <v>0</v>
      </c>
      <c r="S159">
        <v>70000</v>
      </c>
      <c r="T159">
        <f>VLOOKUP(A159,Agosto!$A$1:$S$281,15)</f>
        <v>0</v>
      </c>
    </row>
    <row r="160" spans="1:20" hidden="1" x14ac:dyDescent="0.25">
      <c r="A160" t="s">
        <v>600</v>
      </c>
      <c r="B160" t="s">
        <v>236</v>
      </c>
      <c r="C160" t="s">
        <v>272</v>
      </c>
      <c r="D160" t="s">
        <v>19</v>
      </c>
      <c r="E160" t="s">
        <v>299</v>
      </c>
      <c r="F160" t="s">
        <v>601</v>
      </c>
      <c r="G160" t="s">
        <v>430</v>
      </c>
      <c r="H160" s="15">
        <v>44900</v>
      </c>
      <c r="R160">
        <v>0</v>
      </c>
      <c r="S160">
        <v>70000</v>
      </c>
      <c r="T160" t="e">
        <f>VLOOKUP(A160,Agosto!$A$1:$S$281,15)</f>
        <v>#N/A</v>
      </c>
    </row>
    <row r="161" spans="1:20" hidden="1" x14ac:dyDescent="0.25">
      <c r="A161" t="s">
        <v>602</v>
      </c>
      <c r="B161" t="s">
        <v>266</v>
      </c>
      <c r="C161" t="s">
        <v>272</v>
      </c>
      <c r="D161" t="s">
        <v>19</v>
      </c>
      <c r="E161" t="s">
        <v>311</v>
      </c>
      <c r="F161" t="s">
        <v>603</v>
      </c>
      <c r="G161" t="s">
        <v>313</v>
      </c>
      <c r="H161" s="15">
        <v>44879</v>
      </c>
      <c r="R161">
        <v>0</v>
      </c>
      <c r="S161">
        <v>70000</v>
      </c>
      <c r="T161">
        <f>VLOOKUP(A161,Agosto!$A$1:$S$281,15)</f>
        <v>0</v>
      </c>
    </row>
    <row r="162" spans="1:20" hidden="1" x14ac:dyDescent="0.25">
      <c r="A162" t="s">
        <v>849</v>
      </c>
      <c r="B162" t="s">
        <v>326</v>
      </c>
      <c r="C162" t="s">
        <v>272</v>
      </c>
      <c r="D162" t="s">
        <v>38</v>
      </c>
      <c r="E162" t="s">
        <v>332</v>
      </c>
      <c r="F162" t="s">
        <v>604</v>
      </c>
      <c r="G162" t="s">
        <v>334</v>
      </c>
      <c r="H162" s="15">
        <v>44879</v>
      </c>
      <c r="R162">
        <v>0</v>
      </c>
      <c r="S162">
        <v>70000</v>
      </c>
      <c r="T162">
        <f>VLOOKUP(A162,Agosto!$A$1:$S$281,15)</f>
        <v>1</v>
      </c>
    </row>
    <row r="163" spans="1:20" hidden="1" x14ac:dyDescent="0.25">
      <c r="A163" t="s">
        <v>605</v>
      </c>
      <c r="B163" t="s">
        <v>266</v>
      </c>
      <c r="C163" t="s">
        <v>237</v>
      </c>
      <c r="D163" t="s">
        <v>89</v>
      </c>
      <c r="E163" t="s">
        <v>267</v>
      </c>
      <c r="F163" t="s">
        <v>606</v>
      </c>
      <c r="G163" t="s">
        <v>269</v>
      </c>
      <c r="H163" s="15">
        <v>44872</v>
      </c>
      <c r="R163">
        <v>0</v>
      </c>
      <c r="S163">
        <v>70000</v>
      </c>
      <c r="T163">
        <f>VLOOKUP(A163,Agosto!$A$1:$S$281,15)</f>
        <v>0</v>
      </c>
    </row>
    <row r="164" spans="1:20" hidden="1" x14ac:dyDescent="0.25">
      <c r="A164" t="s">
        <v>607</v>
      </c>
      <c r="B164" t="s">
        <v>236</v>
      </c>
      <c r="C164" t="s">
        <v>272</v>
      </c>
      <c r="D164" t="s">
        <v>19</v>
      </c>
      <c r="E164" t="s">
        <v>296</v>
      </c>
      <c r="F164" t="s">
        <v>608</v>
      </c>
      <c r="G164" t="s">
        <v>298</v>
      </c>
      <c r="H164" s="15">
        <v>44858</v>
      </c>
      <c r="R164">
        <v>0</v>
      </c>
      <c r="S164">
        <v>70000</v>
      </c>
      <c r="T164">
        <f>VLOOKUP(A164,Agosto!$A$1:$S$281,15)</f>
        <v>1</v>
      </c>
    </row>
    <row r="165" spans="1:20" hidden="1" x14ac:dyDescent="0.25">
      <c r="A165" t="s">
        <v>609</v>
      </c>
      <c r="B165" t="s">
        <v>236</v>
      </c>
      <c r="C165" t="s">
        <v>237</v>
      </c>
      <c r="D165" t="s">
        <v>78</v>
      </c>
      <c r="E165" t="s">
        <v>362</v>
      </c>
      <c r="F165" t="s">
        <v>610</v>
      </c>
      <c r="G165" t="s">
        <v>263</v>
      </c>
      <c r="H165" s="15">
        <v>44743</v>
      </c>
      <c r="R165">
        <v>0</v>
      </c>
      <c r="S165">
        <v>70000</v>
      </c>
      <c r="T165">
        <f>VLOOKUP(A165,Agosto!$A$1:$S$281,15)</f>
        <v>0</v>
      </c>
    </row>
    <row r="166" spans="1:20" hidden="1" x14ac:dyDescent="0.25">
      <c r="A166" t="s">
        <v>611</v>
      </c>
      <c r="B166" t="s">
        <v>236</v>
      </c>
      <c r="C166" t="s">
        <v>237</v>
      </c>
      <c r="D166" t="s">
        <v>89</v>
      </c>
      <c r="E166" t="s">
        <v>612</v>
      </c>
      <c r="F166" t="s">
        <v>613</v>
      </c>
      <c r="G166" t="s">
        <v>255</v>
      </c>
      <c r="H166" s="15">
        <v>44718</v>
      </c>
      <c r="R166">
        <v>0</v>
      </c>
      <c r="S166">
        <v>70000</v>
      </c>
      <c r="T166">
        <f>VLOOKUP(A166,Agosto!$A$1:$S$281,15)</f>
        <v>0</v>
      </c>
    </row>
    <row r="167" spans="1:20" hidden="1" x14ac:dyDescent="0.25">
      <c r="A167" t="s">
        <v>614</v>
      </c>
      <c r="B167" t="s">
        <v>236</v>
      </c>
      <c r="C167" t="s">
        <v>237</v>
      </c>
      <c r="D167" t="s">
        <v>89</v>
      </c>
      <c r="E167" t="s">
        <v>249</v>
      </c>
      <c r="F167" t="s">
        <v>615</v>
      </c>
      <c r="G167" t="s">
        <v>246</v>
      </c>
      <c r="H167" s="15">
        <v>44676</v>
      </c>
      <c r="R167">
        <v>0</v>
      </c>
      <c r="S167">
        <v>70000</v>
      </c>
      <c r="T167">
        <f>VLOOKUP(A167,Agosto!$A$1:$S$281,15)</f>
        <v>0</v>
      </c>
    </row>
    <row r="168" spans="1:20" hidden="1" x14ac:dyDescent="0.25">
      <c r="A168" t="s">
        <v>616</v>
      </c>
      <c r="B168" t="s">
        <v>236</v>
      </c>
      <c r="C168" t="s">
        <v>237</v>
      </c>
      <c r="D168" t="s">
        <v>96</v>
      </c>
      <c r="E168" t="s">
        <v>518</v>
      </c>
      <c r="F168" t="s">
        <v>617</v>
      </c>
      <c r="G168" t="s">
        <v>279</v>
      </c>
      <c r="H168" s="15">
        <v>44669</v>
      </c>
      <c r="R168">
        <v>0</v>
      </c>
      <c r="S168">
        <v>70000</v>
      </c>
      <c r="T168">
        <f>VLOOKUP(A168,Agosto!$A$1:$S$281,15)</f>
        <v>0</v>
      </c>
    </row>
    <row r="169" spans="1:20" hidden="1" x14ac:dyDescent="0.25">
      <c r="A169" t="s">
        <v>618</v>
      </c>
      <c r="B169" t="s">
        <v>266</v>
      </c>
      <c r="C169" t="s">
        <v>272</v>
      </c>
      <c r="D169" t="s">
        <v>19</v>
      </c>
      <c r="E169" t="s">
        <v>311</v>
      </c>
      <c r="F169" t="s">
        <v>619</v>
      </c>
      <c r="G169" t="s">
        <v>313</v>
      </c>
      <c r="H169" s="15">
        <v>44662</v>
      </c>
      <c r="R169">
        <v>0</v>
      </c>
      <c r="S169">
        <v>70000</v>
      </c>
      <c r="T169">
        <f>VLOOKUP(A169,Agosto!$A$1:$S$281,15)</f>
        <v>0</v>
      </c>
    </row>
    <row r="170" spans="1:20" hidden="1" x14ac:dyDescent="0.25">
      <c r="A170" t="s">
        <v>620</v>
      </c>
      <c r="B170" t="s">
        <v>236</v>
      </c>
      <c r="C170" t="s">
        <v>237</v>
      </c>
      <c r="D170" t="s">
        <v>89</v>
      </c>
      <c r="E170" t="s">
        <v>244</v>
      </c>
      <c r="F170" t="s">
        <v>621</v>
      </c>
      <c r="G170" t="s">
        <v>246</v>
      </c>
      <c r="H170" s="15">
        <v>44662</v>
      </c>
      <c r="R170">
        <v>0</v>
      </c>
      <c r="S170">
        <v>70000</v>
      </c>
      <c r="T170">
        <f>VLOOKUP(A170,Agosto!$A$1:$S$281,15)</f>
        <v>1</v>
      </c>
    </row>
    <row r="171" spans="1:20" hidden="1" x14ac:dyDescent="0.25">
      <c r="A171" t="s">
        <v>858</v>
      </c>
      <c r="B171" t="s">
        <v>236</v>
      </c>
      <c r="C171" t="s">
        <v>272</v>
      </c>
      <c r="D171" t="s">
        <v>19</v>
      </c>
      <c r="E171" t="s">
        <v>374</v>
      </c>
      <c r="F171" t="s">
        <v>622</v>
      </c>
      <c r="G171" t="s">
        <v>313</v>
      </c>
      <c r="H171" s="15">
        <v>44641</v>
      </c>
      <c r="R171">
        <v>0</v>
      </c>
      <c r="S171">
        <v>70000</v>
      </c>
      <c r="T171">
        <f>VLOOKUP(A171,Agosto!$A$1:$S$281,15)</f>
        <v>1</v>
      </c>
    </row>
    <row r="172" spans="1:20" hidden="1" x14ac:dyDescent="0.25">
      <c r="A172" t="s">
        <v>623</v>
      </c>
      <c r="B172" t="s">
        <v>236</v>
      </c>
      <c r="C172" t="s">
        <v>272</v>
      </c>
      <c r="D172" t="s">
        <v>19</v>
      </c>
      <c r="E172" t="s">
        <v>299</v>
      </c>
      <c r="F172" t="s">
        <v>624</v>
      </c>
      <c r="G172" t="s">
        <v>301</v>
      </c>
      <c r="H172" s="15">
        <v>44641</v>
      </c>
      <c r="R172">
        <v>0</v>
      </c>
      <c r="S172">
        <v>70000</v>
      </c>
      <c r="T172" t="e">
        <f>VLOOKUP(A172,Agosto!$A$1:$S$281,15)</f>
        <v>#N/A</v>
      </c>
    </row>
    <row r="173" spans="1:20" hidden="1" x14ac:dyDescent="0.25">
      <c r="A173" t="s">
        <v>625</v>
      </c>
      <c r="B173" t="s">
        <v>236</v>
      </c>
      <c r="C173" t="s">
        <v>272</v>
      </c>
      <c r="D173" t="s">
        <v>45</v>
      </c>
      <c r="E173" t="s">
        <v>273</v>
      </c>
      <c r="F173" t="s">
        <v>626</v>
      </c>
      <c r="G173" t="s">
        <v>275</v>
      </c>
      <c r="H173" s="15">
        <v>44613</v>
      </c>
      <c r="R173">
        <v>0</v>
      </c>
      <c r="S173">
        <v>70000</v>
      </c>
      <c r="T173" t="e">
        <f>VLOOKUP(A173,Agosto!$A$1:$S$281,15)</f>
        <v>#N/A</v>
      </c>
    </row>
    <row r="174" spans="1:20" hidden="1" x14ac:dyDescent="0.25">
      <c r="A174" t="s">
        <v>627</v>
      </c>
      <c r="B174" t="s">
        <v>266</v>
      </c>
      <c r="C174" t="s">
        <v>272</v>
      </c>
      <c r="D174" t="s">
        <v>19</v>
      </c>
      <c r="E174" t="s">
        <v>311</v>
      </c>
      <c r="F174" t="s">
        <v>628</v>
      </c>
      <c r="G174" t="s">
        <v>313</v>
      </c>
      <c r="H174" s="15">
        <v>44606</v>
      </c>
      <c r="R174">
        <v>0</v>
      </c>
      <c r="S174">
        <v>70000</v>
      </c>
      <c r="T174">
        <f>VLOOKUP(A174,Agosto!$A$1:$S$281,15)</f>
        <v>0</v>
      </c>
    </row>
    <row r="175" spans="1:20" hidden="1" x14ac:dyDescent="0.25">
      <c r="A175" t="s">
        <v>629</v>
      </c>
      <c r="B175" t="s">
        <v>236</v>
      </c>
      <c r="C175" t="s">
        <v>237</v>
      </c>
      <c r="D175" t="s">
        <v>89</v>
      </c>
      <c r="E175" t="s">
        <v>630</v>
      </c>
      <c r="F175" t="s">
        <v>631</v>
      </c>
      <c r="G175" t="s">
        <v>255</v>
      </c>
      <c r="H175" s="15">
        <v>44593</v>
      </c>
      <c r="R175">
        <v>0</v>
      </c>
      <c r="S175">
        <v>70000</v>
      </c>
      <c r="T175">
        <f>VLOOKUP(A175,Agosto!$A$1:$S$281,15)</f>
        <v>1</v>
      </c>
    </row>
    <row r="176" spans="1:20" hidden="1" x14ac:dyDescent="0.25">
      <c r="A176" t="s">
        <v>632</v>
      </c>
      <c r="B176" t="s">
        <v>236</v>
      </c>
      <c r="C176" t="s">
        <v>272</v>
      </c>
      <c r="D176" t="s">
        <v>19</v>
      </c>
      <c r="E176" t="s">
        <v>633</v>
      </c>
      <c r="F176" t="s">
        <v>634</v>
      </c>
      <c r="G176" t="s">
        <v>635</v>
      </c>
      <c r="H176" s="15">
        <v>44578</v>
      </c>
      <c r="R176">
        <v>0</v>
      </c>
      <c r="S176">
        <v>70000</v>
      </c>
      <c r="T176" t="e">
        <f>VLOOKUP(A176,Agosto!$A$1:$S$281,15)</f>
        <v>#N/A</v>
      </c>
    </row>
    <row r="177" spans="1:20" hidden="1" x14ac:dyDescent="0.25">
      <c r="A177" t="s">
        <v>636</v>
      </c>
      <c r="B177" t="s">
        <v>266</v>
      </c>
      <c r="C177" t="s">
        <v>272</v>
      </c>
      <c r="D177" t="s">
        <v>19</v>
      </c>
      <c r="E177" t="s">
        <v>311</v>
      </c>
      <c r="F177" t="s">
        <v>637</v>
      </c>
      <c r="G177" t="s">
        <v>313</v>
      </c>
      <c r="H177" s="15">
        <v>44564</v>
      </c>
      <c r="R177">
        <v>0</v>
      </c>
      <c r="S177">
        <v>70000</v>
      </c>
      <c r="T177" t="e">
        <f>VLOOKUP(A177,Agosto!$A$1:$S$281,15)</f>
        <v>#N/A</v>
      </c>
    </row>
    <row r="178" spans="1:20" hidden="1" x14ac:dyDescent="0.25">
      <c r="A178" t="s">
        <v>638</v>
      </c>
      <c r="B178" t="s">
        <v>236</v>
      </c>
      <c r="C178" t="s">
        <v>272</v>
      </c>
      <c r="D178" t="s">
        <v>19</v>
      </c>
      <c r="E178" t="s">
        <v>374</v>
      </c>
      <c r="F178" t="s">
        <v>639</v>
      </c>
      <c r="G178" t="s">
        <v>313</v>
      </c>
      <c r="H178" s="15">
        <v>44522</v>
      </c>
      <c r="R178">
        <v>0</v>
      </c>
      <c r="S178">
        <v>70000</v>
      </c>
      <c r="T178">
        <f>VLOOKUP(A178,Agosto!$A$1:$S$281,15)</f>
        <v>0</v>
      </c>
    </row>
    <row r="179" spans="1:20" hidden="1" x14ac:dyDescent="0.25">
      <c r="A179" t="s">
        <v>640</v>
      </c>
      <c r="B179" t="s">
        <v>236</v>
      </c>
      <c r="C179" t="s">
        <v>272</v>
      </c>
      <c r="D179" t="s">
        <v>19</v>
      </c>
      <c r="E179" t="s">
        <v>299</v>
      </c>
      <c r="F179" t="s">
        <v>641</v>
      </c>
      <c r="G179" t="s">
        <v>430</v>
      </c>
      <c r="H179" s="15">
        <v>44459</v>
      </c>
      <c r="R179">
        <v>0</v>
      </c>
      <c r="S179">
        <v>70000</v>
      </c>
      <c r="T179">
        <f>VLOOKUP(A179,Agosto!$A$1:$S$281,15)</f>
        <v>0</v>
      </c>
    </row>
    <row r="180" spans="1:20" hidden="1" x14ac:dyDescent="0.25">
      <c r="A180" t="s">
        <v>642</v>
      </c>
      <c r="B180" t="s">
        <v>236</v>
      </c>
      <c r="C180" t="s">
        <v>237</v>
      </c>
      <c r="D180" t="s">
        <v>76</v>
      </c>
      <c r="E180" t="s">
        <v>287</v>
      </c>
      <c r="F180" t="s">
        <v>643</v>
      </c>
      <c r="G180" t="s">
        <v>263</v>
      </c>
      <c r="H180" s="15">
        <v>44459</v>
      </c>
      <c r="R180">
        <v>0</v>
      </c>
      <c r="S180">
        <v>70000</v>
      </c>
      <c r="T180">
        <f>VLOOKUP(A180,Agosto!$A$1:$S$281,15)</f>
        <v>1</v>
      </c>
    </row>
    <row r="181" spans="1:20" hidden="1" x14ac:dyDescent="0.25">
      <c r="A181" t="s">
        <v>644</v>
      </c>
      <c r="B181" t="s">
        <v>266</v>
      </c>
      <c r="C181" t="s">
        <v>272</v>
      </c>
      <c r="D181" t="s">
        <v>19</v>
      </c>
      <c r="E181" t="s">
        <v>311</v>
      </c>
      <c r="F181" t="s">
        <v>645</v>
      </c>
      <c r="G181" t="s">
        <v>313</v>
      </c>
      <c r="H181" s="15">
        <v>44431</v>
      </c>
      <c r="R181">
        <v>0</v>
      </c>
      <c r="S181">
        <v>70000</v>
      </c>
      <c r="T181">
        <f>VLOOKUP(A181,Agosto!$A$1:$S$281,15)</f>
        <v>0</v>
      </c>
    </row>
    <row r="182" spans="1:20" hidden="1" x14ac:dyDescent="0.25">
      <c r="A182" t="s">
        <v>646</v>
      </c>
      <c r="B182" t="s">
        <v>236</v>
      </c>
      <c r="C182" t="s">
        <v>272</v>
      </c>
      <c r="D182" t="s">
        <v>19</v>
      </c>
      <c r="E182" t="s">
        <v>374</v>
      </c>
      <c r="F182" t="s">
        <v>647</v>
      </c>
      <c r="G182" t="s">
        <v>313</v>
      </c>
      <c r="H182" s="15">
        <v>44431</v>
      </c>
      <c r="R182">
        <v>0</v>
      </c>
      <c r="S182">
        <v>70000</v>
      </c>
      <c r="T182">
        <f>VLOOKUP(A182,Agosto!$A$1:$S$281,15)</f>
        <v>0</v>
      </c>
    </row>
    <row r="183" spans="1:20" hidden="1" x14ac:dyDescent="0.25">
      <c r="A183" t="s">
        <v>648</v>
      </c>
      <c r="B183" t="s">
        <v>236</v>
      </c>
      <c r="C183" t="s">
        <v>272</v>
      </c>
      <c r="D183" t="s">
        <v>45</v>
      </c>
      <c r="E183" t="s">
        <v>595</v>
      </c>
      <c r="F183" t="s">
        <v>649</v>
      </c>
      <c r="G183" t="s">
        <v>597</v>
      </c>
      <c r="H183" s="15">
        <v>44418</v>
      </c>
      <c r="R183">
        <v>0</v>
      </c>
      <c r="S183">
        <v>70000</v>
      </c>
      <c r="T183">
        <f>VLOOKUP(A183,Agosto!$A$1:$S$281,15)</f>
        <v>0</v>
      </c>
    </row>
    <row r="184" spans="1:20" hidden="1" x14ac:dyDescent="0.25">
      <c r="A184" t="s">
        <v>650</v>
      </c>
      <c r="B184" t="s">
        <v>236</v>
      </c>
      <c r="C184" t="s">
        <v>272</v>
      </c>
      <c r="D184" t="s">
        <v>19</v>
      </c>
      <c r="E184" t="s">
        <v>374</v>
      </c>
      <c r="F184" t="s">
        <v>651</v>
      </c>
      <c r="G184" t="s">
        <v>313</v>
      </c>
      <c r="H184" s="15">
        <v>44403</v>
      </c>
      <c r="R184">
        <v>0</v>
      </c>
      <c r="S184">
        <v>70000</v>
      </c>
      <c r="T184">
        <f>VLOOKUP(A184,Agosto!$A$1:$S$281,15)</f>
        <v>0</v>
      </c>
    </row>
    <row r="185" spans="1:20" hidden="1" x14ac:dyDescent="0.25">
      <c r="A185" t="s">
        <v>652</v>
      </c>
      <c r="B185" t="s">
        <v>236</v>
      </c>
      <c r="C185" t="s">
        <v>272</v>
      </c>
      <c r="D185" t="s">
        <v>19</v>
      </c>
      <c r="E185" t="s">
        <v>296</v>
      </c>
      <c r="F185" t="s">
        <v>653</v>
      </c>
      <c r="G185" t="s">
        <v>298</v>
      </c>
      <c r="H185" s="15">
        <v>44403</v>
      </c>
      <c r="R185">
        <v>0</v>
      </c>
      <c r="S185">
        <v>70000</v>
      </c>
      <c r="T185" t="e">
        <f>VLOOKUP(A185,Agosto!$A$1:$S$281,15)</f>
        <v>#N/A</v>
      </c>
    </row>
    <row r="186" spans="1:20" hidden="1" x14ac:dyDescent="0.25">
      <c r="A186" t="s">
        <v>654</v>
      </c>
      <c r="B186" t="s">
        <v>236</v>
      </c>
      <c r="C186" t="s">
        <v>272</v>
      </c>
      <c r="D186" t="s">
        <v>19</v>
      </c>
      <c r="E186" t="s">
        <v>296</v>
      </c>
      <c r="F186" t="s">
        <v>655</v>
      </c>
      <c r="G186" t="s">
        <v>298</v>
      </c>
      <c r="H186" s="15">
        <v>44361</v>
      </c>
      <c r="R186">
        <v>0</v>
      </c>
      <c r="S186">
        <v>70000</v>
      </c>
      <c r="T186" t="e">
        <f>VLOOKUP(A186,Agosto!$A$1:$S$281,15)</f>
        <v>#N/A</v>
      </c>
    </row>
    <row r="187" spans="1:20" hidden="1" x14ac:dyDescent="0.25">
      <c r="A187" t="s">
        <v>656</v>
      </c>
      <c r="B187" t="s">
        <v>236</v>
      </c>
      <c r="C187" t="s">
        <v>272</v>
      </c>
      <c r="D187" t="s">
        <v>19</v>
      </c>
      <c r="E187" t="s">
        <v>299</v>
      </c>
      <c r="F187" t="s">
        <v>657</v>
      </c>
      <c r="G187" t="s">
        <v>430</v>
      </c>
      <c r="H187" s="15">
        <v>44300</v>
      </c>
      <c r="R187">
        <v>0</v>
      </c>
      <c r="S187">
        <v>70000</v>
      </c>
      <c r="T187" t="e">
        <f>VLOOKUP(A187,Agosto!$A$1:$S$281,15)</f>
        <v>#N/A</v>
      </c>
    </row>
    <row r="188" spans="1:20" hidden="1" x14ac:dyDescent="0.25">
      <c r="A188" t="s">
        <v>658</v>
      </c>
      <c r="B188" t="s">
        <v>236</v>
      </c>
      <c r="C188" t="s">
        <v>272</v>
      </c>
      <c r="D188" t="s">
        <v>19</v>
      </c>
      <c r="E188" t="s">
        <v>374</v>
      </c>
      <c r="F188" t="s">
        <v>659</v>
      </c>
      <c r="G188" t="s">
        <v>313</v>
      </c>
      <c r="H188" s="15">
        <v>44252</v>
      </c>
      <c r="R188">
        <v>0</v>
      </c>
      <c r="S188">
        <v>70000</v>
      </c>
      <c r="T188">
        <f>VLOOKUP(A188,Agosto!$A$1:$S$281,15)</f>
        <v>1</v>
      </c>
    </row>
    <row r="189" spans="1:20" hidden="1" x14ac:dyDescent="0.25">
      <c r="A189" t="s">
        <v>660</v>
      </c>
      <c r="B189" t="s">
        <v>236</v>
      </c>
      <c r="C189" t="s">
        <v>272</v>
      </c>
      <c r="D189" t="s">
        <v>19</v>
      </c>
      <c r="E189" t="s">
        <v>661</v>
      </c>
      <c r="F189" t="s">
        <v>662</v>
      </c>
      <c r="G189" t="s">
        <v>635</v>
      </c>
      <c r="H189" s="15">
        <v>44236</v>
      </c>
      <c r="R189">
        <v>0</v>
      </c>
      <c r="S189">
        <v>70000</v>
      </c>
      <c r="T189">
        <f>VLOOKUP(A189,Agosto!$A$1:$S$281,15)</f>
        <v>0</v>
      </c>
    </row>
    <row r="190" spans="1:20" hidden="1" x14ac:dyDescent="0.25">
      <c r="A190" t="s">
        <v>856</v>
      </c>
      <c r="B190" t="s">
        <v>266</v>
      </c>
      <c r="C190" t="s">
        <v>272</v>
      </c>
      <c r="D190" t="s">
        <v>19</v>
      </c>
      <c r="E190" t="s">
        <v>311</v>
      </c>
      <c r="F190" t="s">
        <v>663</v>
      </c>
      <c r="G190" t="s">
        <v>313</v>
      </c>
      <c r="H190" s="15">
        <v>44207</v>
      </c>
      <c r="R190">
        <v>0</v>
      </c>
      <c r="S190">
        <v>70000</v>
      </c>
      <c r="T190">
        <f>VLOOKUP(A190,Agosto!$A$1:$S$281,15)</f>
        <v>0</v>
      </c>
    </row>
    <row r="191" spans="1:20" hidden="1" x14ac:dyDescent="0.25">
      <c r="A191" t="s">
        <v>664</v>
      </c>
      <c r="B191" t="s">
        <v>236</v>
      </c>
      <c r="C191" t="s">
        <v>272</v>
      </c>
      <c r="D191" t="s">
        <v>19</v>
      </c>
      <c r="E191" t="s">
        <v>296</v>
      </c>
      <c r="F191" t="s">
        <v>665</v>
      </c>
      <c r="G191" t="s">
        <v>298</v>
      </c>
      <c r="H191" s="15">
        <v>44200</v>
      </c>
      <c r="R191">
        <v>0</v>
      </c>
      <c r="S191">
        <v>70000</v>
      </c>
      <c r="T191" t="e">
        <f>VLOOKUP(A191,Agosto!$A$1:$S$281,15)</f>
        <v>#N/A</v>
      </c>
    </row>
    <row r="192" spans="1:20" hidden="1" x14ac:dyDescent="0.25">
      <c r="A192" t="s">
        <v>666</v>
      </c>
      <c r="B192" t="s">
        <v>236</v>
      </c>
      <c r="C192" t="s">
        <v>272</v>
      </c>
      <c r="D192" t="s">
        <v>19</v>
      </c>
      <c r="E192" t="s">
        <v>533</v>
      </c>
      <c r="F192" t="s">
        <v>667</v>
      </c>
      <c r="G192" t="s">
        <v>535</v>
      </c>
      <c r="H192" s="15">
        <v>44179</v>
      </c>
      <c r="R192">
        <v>0</v>
      </c>
      <c r="S192">
        <v>70000</v>
      </c>
      <c r="T192" t="e">
        <f>VLOOKUP(A192,Agosto!$A$1:$S$281,15)</f>
        <v>#N/A</v>
      </c>
    </row>
    <row r="193" spans="1:20" hidden="1" x14ac:dyDescent="0.25">
      <c r="A193" t="s">
        <v>668</v>
      </c>
      <c r="B193" t="s">
        <v>236</v>
      </c>
      <c r="C193" t="s">
        <v>272</v>
      </c>
      <c r="D193" t="s">
        <v>19</v>
      </c>
      <c r="E193" t="s">
        <v>533</v>
      </c>
      <c r="F193" t="s">
        <v>669</v>
      </c>
      <c r="G193" t="s">
        <v>535</v>
      </c>
      <c r="H193" s="15">
        <v>44152</v>
      </c>
      <c r="R193">
        <v>0</v>
      </c>
      <c r="S193">
        <v>70000</v>
      </c>
      <c r="T193">
        <f>VLOOKUP(A193,Agosto!$A$1:$S$281,15)</f>
        <v>0</v>
      </c>
    </row>
    <row r="194" spans="1:20" hidden="1" x14ac:dyDescent="0.25">
      <c r="A194" t="s">
        <v>670</v>
      </c>
      <c r="B194" t="s">
        <v>266</v>
      </c>
      <c r="C194" t="s">
        <v>272</v>
      </c>
      <c r="D194" t="s">
        <v>132</v>
      </c>
      <c r="E194" t="s">
        <v>311</v>
      </c>
      <c r="F194" t="s">
        <v>671</v>
      </c>
      <c r="G194" t="s">
        <v>313</v>
      </c>
      <c r="H194" s="15">
        <v>44096</v>
      </c>
      <c r="R194">
        <v>0</v>
      </c>
      <c r="S194">
        <v>70000</v>
      </c>
      <c r="T194" t="e">
        <f>VLOOKUP(A194,Agosto!$A$1:$S$281,15)</f>
        <v>#N/A</v>
      </c>
    </row>
    <row r="195" spans="1:20" hidden="1" x14ac:dyDescent="0.25">
      <c r="A195" t="s">
        <v>672</v>
      </c>
      <c r="B195" t="s">
        <v>236</v>
      </c>
      <c r="C195" t="s">
        <v>272</v>
      </c>
      <c r="D195" t="s">
        <v>45</v>
      </c>
      <c r="E195" t="s">
        <v>395</v>
      </c>
      <c r="F195" t="s">
        <v>673</v>
      </c>
      <c r="G195" t="s">
        <v>275</v>
      </c>
      <c r="H195" s="15">
        <v>43913</v>
      </c>
      <c r="R195">
        <v>0</v>
      </c>
      <c r="S195">
        <v>70000</v>
      </c>
      <c r="T195">
        <f>VLOOKUP(A195,Agosto!$A$1:$S$281,15)</f>
        <v>0</v>
      </c>
    </row>
    <row r="196" spans="1:20" hidden="1" x14ac:dyDescent="0.25">
      <c r="A196" t="s">
        <v>674</v>
      </c>
      <c r="B196" t="s">
        <v>236</v>
      </c>
      <c r="C196" t="s">
        <v>272</v>
      </c>
      <c r="D196" t="s">
        <v>19</v>
      </c>
      <c r="E196" t="s">
        <v>284</v>
      </c>
      <c r="F196" t="s">
        <v>675</v>
      </c>
      <c r="G196" t="s">
        <v>286</v>
      </c>
      <c r="H196" s="15">
        <v>43901</v>
      </c>
      <c r="R196">
        <v>0</v>
      </c>
      <c r="S196">
        <v>70000</v>
      </c>
      <c r="T196" t="e">
        <f>VLOOKUP(A196,Agosto!$A$1:$S$281,15)</f>
        <v>#N/A</v>
      </c>
    </row>
    <row r="197" spans="1:20" hidden="1" x14ac:dyDescent="0.25">
      <c r="A197" t="s">
        <v>676</v>
      </c>
      <c r="B197" t="s">
        <v>236</v>
      </c>
      <c r="C197" t="s">
        <v>272</v>
      </c>
      <c r="D197" t="s">
        <v>19</v>
      </c>
      <c r="E197" t="s">
        <v>284</v>
      </c>
      <c r="F197" t="s">
        <v>677</v>
      </c>
      <c r="G197" t="s">
        <v>286</v>
      </c>
      <c r="H197" s="15">
        <v>43893</v>
      </c>
      <c r="R197">
        <v>0</v>
      </c>
      <c r="S197">
        <v>70000</v>
      </c>
      <c r="T197">
        <f>VLOOKUP(A197,Agosto!$A$1:$S$281,15)</f>
        <v>0</v>
      </c>
    </row>
    <row r="198" spans="1:20" hidden="1" x14ac:dyDescent="0.25">
      <c r="A198" t="s">
        <v>678</v>
      </c>
      <c r="B198" t="s">
        <v>236</v>
      </c>
      <c r="C198" t="s">
        <v>272</v>
      </c>
      <c r="D198" t="s">
        <v>19</v>
      </c>
      <c r="E198" t="s">
        <v>374</v>
      </c>
      <c r="F198" t="s">
        <v>679</v>
      </c>
      <c r="G198" t="s">
        <v>313</v>
      </c>
      <c r="H198" s="15">
        <v>43865</v>
      </c>
      <c r="R198">
        <v>0</v>
      </c>
      <c r="S198">
        <v>70000</v>
      </c>
      <c r="T198">
        <f>VLOOKUP(A198,Agosto!$A$1:$S$281,15)</f>
        <v>0</v>
      </c>
    </row>
    <row r="199" spans="1:20" hidden="1" x14ac:dyDescent="0.25">
      <c r="A199" t="s">
        <v>842</v>
      </c>
      <c r="B199" t="s">
        <v>236</v>
      </c>
      <c r="C199" t="s">
        <v>237</v>
      </c>
      <c r="D199" t="s">
        <v>89</v>
      </c>
      <c r="E199" t="s">
        <v>344</v>
      </c>
      <c r="F199" t="s">
        <v>680</v>
      </c>
      <c r="G199" t="s">
        <v>346</v>
      </c>
      <c r="H199" s="15">
        <v>43850</v>
      </c>
      <c r="R199">
        <v>0</v>
      </c>
      <c r="S199">
        <v>70000</v>
      </c>
      <c r="T199">
        <f>VLOOKUP(A199,Agosto!$A$1:$S$281,15)</f>
        <v>0</v>
      </c>
    </row>
    <row r="200" spans="1:20" hidden="1" x14ac:dyDescent="0.25">
      <c r="A200" t="s">
        <v>681</v>
      </c>
      <c r="B200" t="s">
        <v>236</v>
      </c>
      <c r="C200" t="s">
        <v>272</v>
      </c>
      <c r="D200" t="s">
        <v>19</v>
      </c>
      <c r="E200" t="s">
        <v>374</v>
      </c>
      <c r="F200" t="s">
        <v>682</v>
      </c>
      <c r="G200" t="s">
        <v>313</v>
      </c>
      <c r="H200" s="15">
        <v>43803</v>
      </c>
      <c r="R200">
        <v>0</v>
      </c>
      <c r="S200">
        <v>70000</v>
      </c>
      <c r="T200">
        <f>VLOOKUP(A200,Agosto!$A$1:$S$281,15)</f>
        <v>0</v>
      </c>
    </row>
    <row r="201" spans="1:20" hidden="1" x14ac:dyDescent="0.25">
      <c r="A201" t="s">
        <v>683</v>
      </c>
      <c r="B201" t="s">
        <v>236</v>
      </c>
      <c r="C201" t="s">
        <v>272</v>
      </c>
      <c r="D201" t="s">
        <v>19</v>
      </c>
      <c r="E201" t="s">
        <v>284</v>
      </c>
      <c r="F201" t="s">
        <v>684</v>
      </c>
      <c r="G201" t="s">
        <v>286</v>
      </c>
      <c r="H201" s="15">
        <v>43801</v>
      </c>
      <c r="R201">
        <v>0</v>
      </c>
      <c r="S201">
        <v>70000</v>
      </c>
      <c r="T201">
        <f>VLOOKUP(A201,Agosto!$A$1:$S$281,15)</f>
        <v>0</v>
      </c>
    </row>
    <row r="202" spans="1:20" hidden="1" x14ac:dyDescent="0.25">
      <c r="A202" t="s">
        <v>685</v>
      </c>
      <c r="B202" t="s">
        <v>236</v>
      </c>
      <c r="C202" t="s">
        <v>272</v>
      </c>
      <c r="D202" t="s">
        <v>19</v>
      </c>
      <c r="E202" t="s">
        <v>374</v>
      </c>
      <c r="F202" t="s">
        <v>686</v>
      </c>
      <c r="G202" t="s">
        <v>313</v>
      </c>
      <c r="H202" s="15">
        <v>43747</v>
      </c>
      <c r="R202">
        <v>0</v>
      </c>
      <c r="S202">
        <v>70000</v>
      </c>
      <c r="T202" t="e">
        <f>VLOOKUP(A202,Agosto!$A$1:$S$281,15)</f>
        <v>#N/A</v>
      </c>
    </row>
    <row r="203" spans="1:20" hidden="1" x14ac:dyDescent="0.25">
      <c r="A203" t="s">
        <v>687</v>
      </c>
      <c r="B203" t="s">
        <v>266</v>
      </c>
      <c r="C203" t="s">
        <v>237</v>
      </c>
      <c r="D203" t="s">
        <v>22</v>
      </c>
      <c r="E203" t="s">
        <v>320</v>
      </c>
      <c r="F203" t="s">
        <v>688</v>
      </c>
      <c r="G203" t="s">
        <v>322</v>
      </c>
      <c r="H203" s="15">
        <v>43647</v>
      </c>
      <c r="R203">
        <v>0</v>
      </c>
      <c r="S203">
        <v>70000</v>
      </c>
      <c r="T203">
        <f>VLOOKUP(A203,Agosto!$A$1:$S$281,15)</f>
        <v>0</v>
      </c>
    </row>
    <row r="204" spans="1:20" hidden="1" x14ac:dyDescent="0.25">
      <c r="A204" t="s">
        <v>689</v>
      </c>
      <c r="B204" t="s">
        <v>236</v>
      </c>
      <c r="C204" t="s">
        <v>272</v>
      </c>
      <c r="D204" t="s">
        <v>19</v>
      </c>
      <c r="E204" t="s">
        <v>296</v>
      </c>
      <c r="F204" t="s">
        <v>690</v>
      </c>
      <c r="G204" t="s">
        <v>298</v>
      </c>
      <c r="H204" s="15">
        <v>43592</v>
      </c>
      <c r="R204">
        <v>0</v>
      </c>
      <c r="S204">
        <v>70000</v>
      </c>
      <c r="T204">
        <f>VLOOKUP(A204,Agosto!$A$1:$S$281,15)</f>
        <v>0</v>
      </c>
    </row>
    <row r="205" spans="1:20" hidden="1" x14ac:dyDescent="0.25">
      <c r="A205" t="s">
        <v>691</v>
      </c>
      <c r="B205" t="s">
        <v>236</v>
      </c>
      <c r="C205" t="s">
        <v>272</v>
      </c>
      <c r="D205" t="s">
        <v>19</v>
      </c>
      <c r="E205" t="s">
        <v>284</v>
      </c>
      <c r="F205" t="s">
        <v>692</v>
      </c>
      <c r="G205" t="s">
        <v>286</v>
      </c>
      <c r="H205" s="15">
        <v>43479</v>
      </c>
      <c r="R205">
        <v>0</v>
      </c>
      <c r="S205">
        <v>70000</v>
      </c>
      <c r="T205" t="e">
        <f>VLOOKUP(A205,Agosto!$A$1:$S$281,15)</f>
        <v>#N/A</v>
      </c>
    </row>
    <row r="206" spans="1:20" hidden="1" x14ac:dyDescent="0.25">
      <c r="A206" t="s">
        <v>693</v>
      </c>
      <c r="B206" t="s">
        <v>326</v>
      </c>
      <c r="C206" t="s">
        <v>272</v>
      </c>
      <c r="D206" t="s">
        <v>19</v>
      </c>
      <c r="E206" t="s">
        <v>299</v>
      </c>
      <c r="F206" t="s">
        <v>694</v>
      </c>
      <c r="G206" t="s">
        <v>328</v>
      </c>
      <c r="H206" s="15">
        <v>43410</v>
      </c>
      <c r="R206">
        <v>0</v>
      </c>
      <c r="S206">
        <v>70000</v>
      </c>
      <c r="T206">
        <f>VLOOKUP(A206,Agosto!$A$1:$S$281,15)</f>
        <v>0</v>
      </c>
    </row>
    <row r="207" spans="1:20" hidden="1" x14ac:dyDescent="0.25">
      <c r="A207" t="s">
        <v>695</v>
      </c>
      <c r="B207" t="s">
        <v>236</v>
      </c>
      <c r="C207" t="s">
        <v>272</v>
      </c>
      <c r="D207" t="s">
        <v>19</v>
      </c>
      <c r="E207" t="s">
        <v>374</v>
      </c>
      <c r="F207" t="s">
        <v>696</v>
      </c>
      <c r="G207" t="s">
        <v>313</v>
      </c>
      <c r="H207" s="15">
        <v>43395</v>
      </c>
      <c r="R207">
        <v>0</v>
      </c>
      <c r="S207">
        <v>70000</v>
      </c>
      <c r="T207">
        <f>VLOOKUP(A207,Agosto!$A$1:$S$281,15)</f>
        <v>1</v>
      </c>
    </row>
    <row r="208" spans="1:20" hidden="1" x14ac:dyDescent="0.25">
      <c r="A208" t="s">
        <v>697</v>
      </c>
      <c r="B208" t="s">
        <v>326</v>
      </c>
      <c r="C208" t="s">
        <v>272</v>
      </c>
      <c r="D208" t="s">
        <v>39</v>
      </c>
      <c r="E208" t="s">
        <v>332</v>
      </c>
      <c r="F208" t="s">
        <v>698</v>
      </c>
      <c r="G208" t="s">
        <v>334</v>
      </c>
      <c r="H208" s="15">
        <v>43367</v>
      </c>
      <c r="R208">
        <v>0</v>
      </c>
      <c r="S208">
        <v>70000</v>
      </c>
      <c r="T208" t="e">
        <f>VLOOKUP(A208,Agosto!$A$1:$S$281,15)</f>
        <v>#N/A</v>
      </c>
    </row>
    <row r="209" spans="1:20" hidden="1" x14ac:dyDescent="0.25">
      <c r="A209" t="s">
        <v>855</v>
      </c>
      <c r="B209" t="s">
        <v>236</v>
      </c>
      <c r="C209" t="s">
        <v>272</v>
      </c>
      <c r="D209" t="s">
        <v>19</v>
      </c>
      <c r="E209" t="s">
        <v>374</v>
      </c>
      <c r="F209" t="s">
        <v>699</v>
      </c>
      <c r="G209" t="s">
        <v>313</v>
      </c>
      <c r="H209" s="15">
        <v>43346</v>
      </c>
      <c r="R209">
        <v>0</v>
      </c>
      <c r="S209">
        <v>70000</v>
      </c>
      <c r="T209">
        <f>VLOOKUP(A209,Agosto!$A$1:$S$281,15)</f>
        <v>0</v>
      </c>
    </row>
    <row r="210" spans="1:20" hidden="1" x14ac:dyDescent="0.25">
      <c r="A210" t="s">
        <v>700</v>
      </c>
      <c r="B210" t="s">
        <v>236</v>
      </c>
      <c r="C210" t="s">
        <v>272</v>
      </c>
      <c r="D210" t="s">
        <v>19</v>
      </c>
      <c r="E210" t="s">
        <v>296</v>
      </c>
      <c r="F210" t="s">
        <v>701</v>
      </c>
      <c r="G210" t="s">
        <v>298</v>
      </c>
      <c r="H210" s="15">
        <v>43340</v>
      </c>
      <c r="R210">
        <v>0</v>
      </c>
      <c r="S210">
        <v>70000</v>
      </c>
      <c r="T210" t="e">
        <f>VLOOKUP(A210,Agosto!$A$1:$S$281,15)</f>
        <v>#N/A</v>
      </c>
    </row>
    <row r="211" spans="1:20" hidden="1" x14ac:dyDescent="0.25">
      <c r="A211" t="s">
        <v>702</v>
      </c>
      <c r="B211" t="s">
        <v>236</v>
      </c>
      <c r="C211" t="s">
        <v>272</v>
      </c>
      <c r="D211" t="s">
        <v>19</v>
      </c>
      <c r="E211" t="s">
        <v>299</v>
      </c>
      <c r="F211" t="s">
        <v>703</v>
      </c>
      <c r="G211" t="s">
        <v>301</v>
      </c>
      <c r="H211" s="15">
        <v>43292</v>
      </c>
      <c r="R211">
        <v>0</v>
      </c>
      <c r="S211">
        <v>70000</v>
      </c>
      <c r="T211" t="e">
        <f>VLOOKUP(A211,Agosto!$A$1:$S$281,15)</f>
        <v>#N/A</v>
      </c>
    </row>
    <row r="212" spans="1:20" hidden="1" x14ac:dyDescent="0.25">
      <c r="A212" t="s">
        <v>704</v>
      </c>
      <c r="B212" t="s">
        <v>236</v>
      </c>
      <c r="C212" t="s">
        <v>272</v>
      </c>
      <c r="D212" t="s">
        <v>19</v>
      </c>
      <c r="E212" t="s">
        <v>299</v>
      </c>
      <c r="F212" t="s">
        <v>705</v>
      </c>
      <c r="G212" t="s">
        <v>328</v>
      </c>
      <c r="H212" s="15">
        <v>43276</v>
      </c>
      <c r="R212">
        <v>0</v>
      </c>
      <c r="S212">
        <v>70000</v>
      </c>
      <c r="T212" t="e">
        <f>VLOOKUP(A212,Agosto!$A$1:$S$281,15)</f>
        <v>#N/A</v>
      </c>
    </row>
    <row r="213" spans="1:20" hidden="1" x14ac:dyDescent="0.25">
      <c r="A213" t="s">
        <v>706</v>
      </c>
      <c r="B213" t="s">
        <v>326</v>
      </c>
      <c r="C213" t="s">
        <v>272</v>
      </c>
      <c r="D213" t="s">
        <v>39</v>
      </c>
      <c r="E213" t="s">
        <v>332</v>
      </c>
      <c r="F213" t="s">
        <v>707</v>
      </c>
      <c r="G213" t="s">
        <v>334</v>
      </c>
      <c r="H213" s="15">
        <v>43271</v>
      </c>
      <c r="R213">
        <v>0</v>
      </c>
      <c r="S213">
        <v>70000</v>
      </c>
      <c r="T213">
        <f>VLOOKUP(A213,Agosto!$A$1:$S$281,15)</f>
        <v>0</v>
      </c>
    </row>
    <row r="214" spans="1:20" hidden="1" x14ac:dyDescent="0.25">
      <c r="A214" t="s">
        <v>708</v>
      </c>
      <c r="B214" t="s">
        <v>236</v>
      </c>
      <c r="C214" t="s">
        <v>272</v>
      </c>
      <c r="D214" t="s">
        <v>19</v>
      </c>
      <c r="E214" t="s">
        <v>284</v>
      </c>
      <c r="F214" t="s">
        <v>709</v>
      </c>
      <c r="G214" t="s">
        <v>286</v>
      </c>
      <c r="H214" s="15">
        <v>43264</v>
      </c>
      <c r="R214">
        <v>0</v>
      </c>
      <c r="S214">
        <v>70000</v>
      </c>
      <c r="T214">
        <f>VLOOKUP(A214,Agosto!$A$1:$S$281,15)</f>
        <v>1</v>
      </c>
    </row>
    <row r="215" spans="1:20" hidden="1" x14ac:dyDescent="0.25">
      <c r="A215" t="s">
        <v>710</v>
      </c>
      <c r="B215" t="s">
        <v>236</v>
      </c>
      <c r="C215" t="s">
        <v>272</v>
      </c>
      <c r="D215" t="s">
        <v>45</v>
      </c>
      <c r="E215" t="s">
        <v>395</v>
      </c>
      <c r="F215" t="s">
        <v>711</v>
      </c>
      <c r="G215" t="s">
        <v>275</v>
      </c>
      <c r="H215" s="15">
        <v>43256</v>
      </c>
      <c r="R215">
        <v>0</v>
      </c>
      <c r="S215">
        <v>70000</v>
      </c>
      <c r="T215">
        <f>VLOOKUP(A215,Agosto!$A$1:$S$281,15)</f>
        <v>0</v>
      </c>
    </row>
    <row r="216" spans="1:20" hidden="1" x14ac:dyDescent="0.25">
      <c r="A216" t="s">
        <v>712</v>
      </c>
      <c r="B216" t="s">
        <v>236</v>
      </c>
      <c r="C216" t="s">
        <v>272</v>
      </c>
      <c r="D216" t="s">
        <v>19</v>
      </c>
      <c r="E216" t="s">
        <v>284</v>
      </c>
      <c r="F216" t="s">
        <v>713</v>
      </c>
      <c r="G216" t="s">
        <v>286</v>
      </c>
      <c r="H216" s="15">
        <v>43215</v>
      </c>
      <c r="R216">
        <v>0</v>
      </c>
      <c r="S216">
        <v>70000</v>
      </c>
      <c r="T216" t="e">
        <f>VLOOKUP(A216,Agosto!$A$1:$S$281,15)</f>
        <v>#N/A</v>
      </c>
    </row>
    <row r="217" spans="1:20" hidden="1" x14ac:dyDescent="0.25">
      <c r="A217" t="s">
        <v>714</v>
      </c>
      <c r="B217" t="s">
        <v>266</v>
      </c>
      <c r="C217" t="s">
        <v>272</v>
      </c>
      <c r="D217" t="s">
        <v>19</v>
      </c>
      <c r="E217" t="s">
        <v>311</v>
      </c>
      <c r="F217" t="s">
        <v>715</v>
      </c>
      <c r="G217" t="s">
        <v>313</v>
      </c>
      <c r="H217" s="15">
        <v>43215</v>
      </c>
      <c r="R217">
        <v>0</v>
      </c>
      <c r="S217">
        <v>70000</v>
      </c>
      <c r="T217" t="e">
        <f>VLOOKUP(A217,Agosto!$A$1:$S$281,15)</f>
        <v>#N/A</v>
      </c>
    </row>
    <row r="218" spans="1:20" hidden="1" x14ac:dyDescent="0.25">
      <c r="A218" t="s">
        <v>716</v>
      </c>
      <c r="B218" t="s">
        <v>236</v>
      </c>
      <c r="C218" t="s">
        <v>272</v>
      </c>
      <c r="D218" t="s">
        <v>19</v>
      </c>
      <c r="E218" t="s">
        <v>296</v>
      </c>
      <c r="F218" t="s">
        <v>717</v>
      </c>
      <c r="G218" t="s">
        <v>298</v>
      </c>
      <c r="H218" s="15">
        <v>43200</v>
      </c>
      <c r="R218">
        <v>0</v>
      </c>
      <c r="S218">
        <v>70000</v>
      </c>
      <c r="T218">
        <f>VLOOKUP(A218,Agosto!$A$1:$S$281,15)</f>
        <v>0</v>
      </c>
    </row>
    <row r="219" spans="1:20" hidden="1" x14ac:dyDescent="0.25">
      <c r="A219" t="s">
        <v>718</v>
      </c>
      <c r="B219" t="s">
        <v>236</v>
      </c>
      <c r="C219" t="s">
        <v>272</v>
      </c>
      <c r="D219" t="s">
        <v>19</v>
      </c>
      <c r="E219" t="s">
        <v>296</v>
      </c>
      <c r="F219" t="s">
        <v>719</v>
      </c>
      <c r="G219" t="s">
        <v>298</v>
      </c>
      <c r="H219" s="15">
        <v>43178</v>
      </c>
      <c r="R219">
        <v>0</v>
      </c>
      <c r="S219">
        <v>70000</v>
      </c>
      <c r="T219" t="e">
        <f>VLOOKUP(A219,Agosto!$A$1:$S$281,15)</f>
        <v>#N/A</v>
      </c>
    </row>
    <row r="220" spans="1:20" hidden="1" x14ac:dyDescent="0.25">
      <c r="A220" t="s">
        <v>720</v>
      </c>
      <c r="B220" t="s">
        <v>326</v>
      </c>
      <c r="C220" t="s">
        <v>272</v>
      </c>
      <c r="D220" t="s">
        <v>39</v>
      </c>
      <c r="E220" t="s">
        <v>332</v>
      </c>
      <c r="F220" t="s">
        <v>721</v>
      </c>
      <c r="G220" t="s">
        <v>334</v>
      </c>
      <c r="H220" s="15">
        <v>43157</v>
      </c>
      <c r="R220">
        <v>0</v>
      </c>
      <c r="S220">
        <v>70000</v>
      </c>
      <c r="T220">
        <f>VLOOKUP(A220,Agosto!$A$1:$S$281,15)</f>
        <v>0</v>
      </c>
    </row>
    <row r="221" spans="1:20" hidden="1" x14ac:dyDescent="0.25">
      <c r="A221" t="s">
        <v>722</v>
      </c>
      <c r="B221" t="s">
        <v>236</v>
      </c>
      <c r="C221" t="s">
        <v>272</v>
      </c>
      <c r="D221" t="s">
        <v>19</v>
      </c>
      <c r="E221" t="s">
        <v>374</v>
      </c>
      <c r="F221" t="s">
        <v>723</v>
      </c>
      <c r="G221" t="s">
        <v>313</v>
      </c>
      <c r="H221" s="15">
        <v>43081</v>
      </c>
      <c r="R221">
        <v>0</v>
      </c>
      <c r="S221">
        <v>70000</v>
      </c>
      <c r="T221" t="e">
        <f>VLOOKUP(A221,Agosto!$A$1:$S$281,15)</f>
        <v>#N/A</v>
      </c>
    </row>
    <row r="222" spans="1:20" hidden="1" x14ac:dyDescent="0.25">
      <c r="A222" t="s">
        <v>724</v>
      </c>
      <c r="B222" t="s">
        <v>236</v>
      </c>
      <c r="C222" t="s">
        <v>272</v>
      </c>
      <c r="D222" t="s">
        <v>19</v>
      </c>
      <c r="E222" t="s">
        <v>299</v>
      </c>
      <c r="F222" t="s">
        <v>725</v>
      </c>
      <c r="G222" t="s">
        <v>430</v>
      </c>
      <c r="H222" s="15">
        <v>43041</v>
      </c>
      <c r="R222">
        <v>0</v>
      </c>
      <c r="S222">
        <v>70000</v>
      </c>
      <c r="T222">
        <f>VLOOKUP(A222,Agosto!$A$1:$S$281,15)</f>
        <v>1</v>
      </c>
    </row>
    <row r="223" spans="1:20" hidden="1" x14ac:dyDescent="0.25">
      <c r="A223" t="s">
        <v>726</v>
      </c>
      <c r="B223" t="s">
        <v>236</v>
      </c>
      <c r="C223" t="s">
        <v>272</v>
      </c>
      <c r="D223" t="s">
        <v>19</v>
      </c>
      <c r="E223" t="s">
        <v>284</v>
      </c>
      <c r="F223" t="s">
        <v>727</v>
      </c>
      <c r="G223" t="s">
        <v>286</v>
      </c>
      <c r="H223" s="15">
        <v>43031</v>
      </c>
      <c r="R223">
        <v>0</v>
      </c>
      <c r="S223">
        <v>70000</v>
      </c>
      <c r="T223">
        <f>VLOOKUP(A223,Agosto!$A$1:$S$281,15)</f>
        <v>0</v>
      </c>
    </row>
    <row r="224" spans="1:20" hidden="1" x14ac:dyDescent="0.25">
      <c r="A224" t="s">
        <v>728</v>
      </c>
      <c r="B224" t="s">
        <v>236</v>
      </c>
      <c r="C224" t="s">
        <v>272</v>
      </c>
      <c r="D224" t="s">
        <v>45</v>
      </c>
      <c r="E224" t="s">
        <v>595</v>
      </c>
      <c r="F224" t="s">
        <v>729</v>
      </c>
      <c r="G224" t="s">
        <v>597</v>
      </c>
      <c r="H224" s="15">
        <v>42989</v>
      </c>
      <c r="R224">
        <v>0</v>
      </c>
      <c r="S224">
        <v>70000</v>
      </c>
      <c r="T224" t="e">
        <f>VLOOKUP(A224,Agosto!$A$1:$S$281,15)</f>
        <v>#N/A</v>
      </c>
    </row>
    <row r="225" spans="1:20" hidden="1" x14ac:dyDescent="0.25">
      <c r="A225" t="s">
        <v>730</v>
      </c>
      <c r="B225" t="s">
        <v>266</v>
      </c>
      <c r="C225" t="s">
        <v>272</v>
      </c>
      <c r="D225" t="s">
        <v>19</v>
      </c>
      <c r="E225" t="s">
        <v>311</v>
      </c>
      <c r="F225" t="s">
        <v>731</v>
      </c>
      <c r="G225" t="s">
        <v>313</v>
      </c>
      <c r="H225" s="15">
        <v>42984</v>
      </c>
      <c r="R225">
        <v>0</v>
      </c>
      <c r="S225">
        <v>70000</v>
      </c>
      <c r="T225">
        <f>VLOOKUP(A225,Agosto!$A$1:$S$281,15)</f>
        <v>0</v>
      </c>
    </row>
    <row r="226" spans="1:20" hidden="1" x14ac:dyDescent="0.25">
      <c r="A226" t="s">
        <v>732</v>
      </c>
      <c r="B226" t="s">
        <v>236</v>
      </c>
      <c r="C226" t="s">
        <v>272</v>
      </c>
      <c r="D226" t="s">
        <v>19</v>
      </c>
      <c r="E226" t="s">
        <v>374</v>
      </c>
      <c r="F226" t="s">
        <v>733</v>
      </c>
      <c r="G226" t="s">
        <v>313</v>
      </c>
      <c r="H226" s="15">
        <v>42919</v>
      </c>
      <c r="R226">
        <v>0</v>
      </c>
      <c r="S226">
        <v>70000</v>
      </c>
      <c r="T226" t="e">
        <f>VLOOKUP(A226,Agosto!$A$1:$S$281,15)</f>
        <v>#N/A</v>
      </c>
    </row>
    <row r="227" spans="1:20" hidden="1" x14ac:dyDescent="0.25">
      <c r="A227" t="s">
        <v>734</v>
      </c>
      <c r="B227" t="s">
        <v>326</v>
      </c>
      <c r="C227" t="s">
        <v>272</v>
      </c>
      <c r="D227" t="s">
        <v>39</v>
      </c>
      <c r="E227" t="s">
        <v>332</v>
      </c>
      <c r="F227" t="s">
        <v>735</v>
      </c>
      <c r="G227" t="s">
        <v>334</v>
      </c>
      <c r="H227" s="15">
        <v>42870</v>
      </c>
      <c r="R227">
        <v>0</v>
      </c>
      <c r="S227">
        <v>70000</v>
      </c>
      <c r="T227">
        <f>VLOOKUP(A227,Agosto!$A$1:$S$281,15)</f>
        <v>0</v>
      </c>
    </row>
    <row r="228" spans="1:20" hidden="1" x14ac:dyDescent="0.25">
      <c r="A228" t="s">
        <v>736</v>
      </c>
      <c r="B228" t="s">
        <v>326</v>
      </c>
      <c r="C228" t="s">
        <v>272</v>
      </c>
      <c r="D228" t="s">
        <v>19</v>
      </c>
      <c r="E228" t="s">
        <v>299</v>
      </c>
      <c r="F228" t="s">
        <v>737</v>
      </c>
      <c r="G228" t="s">
        <v>328</v>
      </c>
      <c r="H228" s="15">
        <v>42858</v>
      </c>
      <c r="R228">
        <v>0</v>
      </c>
      <c r="S228">
        <v>70000</v>
      </c>
      <c r="T228">
        <f>VLOOKUP(A228,Agosto!$A$1:$S$281,15)</f>
        <v>0</v>
      </c>
    </row>
    <row r="229" spans="1:20" hidden="1" x14ac:dyDescent="0.25">
      <c r="A229" t="s">
        <v>738</v>
      </c>
      <c r="B229" t="s">
        <v>236</v>
      </c>
      <c r="C229" t="s">
        <v>272</v>
      </c>
      <c r="D229" t="s">
        <v>19</v>
      </c>
      <c r="E229" t="s">
        <v>299</v>
      </c>
      <c r="F229" t="s">
        <v>739</v>
      </c>
      <c r="G229" t="s">
        <v>430</v>
      </c>
      <c r="H229" s="15">
        <v>42835</v>
      </c>
      <c r="R229">
        <v>0</v>
      </c>
      <c r="S229">
        <v>70000</v>
      </c>
      <c r="T229" t="e">
        <f>VLOOKUP(A229,Agosto!$A$1:$S$281,15)</f>
        <v>#N/A</v>
      </c>
    </row>
    <row r="230" spans="1:20" hidden="1" x14ac:dyDescent="0.25">
      <c r="A230" t="s">
        <v>740</v>
      </c>
      <c r="B230" t="s">
        <v>236</v>
      </c>
      <c r="C230" t="s">
        <v>272</v>
      </c>
      <c r="D230" t="s">
        <v>19</v>
      </c>
      <c r="E230" t="s">
        <v>284</v>
      </c>
      <c r="F230" t="s">
        <v>741</v>
      </c>
      <c r="G230" t="s">
        <v>286</v>
      </c>
      <c r="H230" s="15">
        <v>42817</v>
      </c>
      <c r="R230">
        <v>0</v>
      </c>
      <c r="S230">
        <v>70000</v>
      </c>
      <c r="T230">
        <f>VLOOKUP(A230,Agosto!$A$1:$S$281,15)</f>
        <v>0</v>
      </c>
    </row>
    <row r="231" spans="1:20" hidden="1" x14ac:dyDescent="0.25">
      <c r="A231" t="s">
        <v>742</v>
      </c>
      <c r="B231" t="s">
        <v>236</v>
      </c>
      <c r="C231" t="s">
        <v>272</v>
      </c>
      <c r="D231" t="s">
        <v>19</v>
      </c>
      <c r="E231" t="s">
        <v>299</v>
      </c>
      <c r="F231" t="s">
        <v>743</v>
      </c>
      <c r="G231" t="s">
        <v>430</v>
      </c>
      <c r="H231" s="15">
        <v>42788</v>
      </c>
      <c r="R231">
        <v>0</v>
      </c>
      <c r="S231">
        <v>70000</v>
      </c>
      <c r="T231" t="e">
        <f>VLOOKUP(A231,Agosto!$A$1:$S$281,15)</f>
        <v>#N/A</v>
      </c>
    </row>
    <row r="232" spans="1:20" hidden="1" x14ac:dyDescent="0.25">
      <c r="A232" t="s">
        <v>744</v>
      </c>
      <c r="B232" t="s">
        <v>236</v>
      </c>
      <c r="C232" t="s">
        <v>272</v>
      </c>
      <c r="D232" t="s">
        <v>19</v>
      </c>
      <c r="E232" t="s">
        <v>299</v>
      </c>
      <c r="F232" t="s">
        <v>745</v>
      </c>
      <c r="G232" t="s">
        <v>430</v>
      </c>
      <c r="H232" s="15">
        <v>42779</v>
      </c>
      <c r="R232">
        <v>0</v>
      </c>
      <c r="S232">
        <v>70000</v>
      </c>
      <c r="T232" t="e">
        <f>VLOOKUP(A232,Agosto!$A$1:$S$281,15)</f>
        <v>#N/A</v>
      </c>
    </row>
    <row r="233" spans="1:20" hidden="1" x14ac:dyDescent="0.25">
      <c r="A233" t="s">
        <v>746</v>
      </c>
      <c r="B233" t="s">
        <v>236</v>
      </c>
      <c r="C233" t="s">
        <v>272</v>
      </c>
      <c r="D233" t="s">
        <v>45</v>
      </c>
      <c r="E233" t="s">
        <v>273</v>
      </c>
      <c r="F233" t="s">
        <v>747</v>
      </c>
      <c r="G233" t="s">
        <v>275</v>
      </c>
      <c r="H233" s="15">
        <v>42758</v>
      </c>
      <c r="R233">
        <v>0</v>
      </c>
      <c r="S233">
        <v>70000</v>
      </c>
      <c r="T233">
        <f>VLOOKUP(A233,Agosto!$A$1:$S$281,15)</f>
        <v>0</v>
      </c>
    </row>
    <row r="234" spans="1:20" hidden="1" x14ac:dyDescent="0.25">
      <c r="A234" t="s">
        <v>748</v>
      </c>
      <c r="B234" t="s">
        <v>236</v>
      </c>
      <c r="C234" t="s">
        <v>272</v>
      </c>
      <c r="D234" t="s">
        <v>19</v>
      </c>
      <c r="E234" t="s">
        <v>374</v>
      </c>
      <c r="F234" t="s">
        <v>749</v>
      </c>
      <c r="G234" t="s">
        <v>313</v>
      </c>
      <c r="H234" s="15">
        <v>42695</v>
      </c>
      <c r="R234">
        <v>0</v>
      </c>
      <c r="S234">
        <v>70000</v>
      </c>
      <c r="T234" t="e">
        <f>VLOOKUP(A234,Agosto!$A$1:$S$281,15)</f>
        <v>#N/A</v>
      </c>
    </row>
    <row r="235" spans="1:20" hidden="1" x14ac:dyDescent="0.25">
      <c r="A235" t="s">
        <v>750</v>
      </c>
      <c r="B235" t="s">
        <v>326</v>
      </c>
      <c r="C235" t="s">
        <v>272</v>
      </c>
      <c r="D235" t="s">
        <v>38</v>
      </c>
      <c r="E235" t="s">
        <v>332</v>
      </c>
      <c r="F235" t="s">
        <v>751</v>
      </c>
      <c r="G235" t="s">
        <v>334</v>
      </c>
      <c r="H235" s="15">
        <v>42676</v>
      </c>
      <c r="R235">
        <v>0</v>
      </c>
      <c r="S235">
        <v>70000</v>
      </c>
      <c r="T235">
        <f>VLOOKUP(A235,Agosto!$A$1:$S$281,15)</f>
        <v>0</v>
      </c>
    </row>
    <row r="236" spans="1:20" hidden="1" x14ac:dyDescent="0.25">
      <c r="A236" t="s">
        <v>752</v>
      </c>
      <c r="B236" t="s">
        <v>236</v>
      </c>
      <c r="C236" t="s">
        <v>272</v>
      </c>
      <c r="D236" t="s">
        <v>45</v>
      </c>
      <c r="E236" t="s">
        <v>595</v>
      </c>
      <c r="F236" t="s">
        <v>753</v>
      </c>
      <c r="G236" t="s">
        <v>597</v>
      </c>
      <c r="H236" s="15">
        <v>42641</v>
      </c>
      <c r="R236">
        <v>0</v>
      </c>
      <c r="S236">
        <v>70000</v>
      </c>
      <c r="T236">
        <f>VLOOKUP(A236,Agosto!$A$1:$S$281,15)</f>
        <v>0</v>
      </c>
    </row>
    <row r="237" spans="1:20" hidden="1" x14ac:dyDescent="0.25">
      <c r="A237" t="s">
        <v>754</v>
      </c>
      <c r="B237" t="s">
        <v>236</v>
      </c>
      <c r="C237" t="s">
        <v>272</v>
      </c>
      <c r="D237" t="s">
        <v>19</v>
      </c>
      <c r="E237" t="s">
        <v>299</v>
      </c>
      <c r="F237" t="s">
        <v>755</v>
      </c>
      <c r="G237" t="s">
        <v>430</v>
      </c>
      <c r="H237" s="15">
        <v>42618</v>
      </c>
      <c r="R237">
        <v>0</v>
      </c>
      <c r="S237">
        <v>70000</v>
      </c>
      <c r="T237" t="e">
        <f>VLOOKUP(A237,Agosto!$A$1:$S$281,15)</f>
        <v>#N/A</v>
      </c>
    </row>
    <row r="238" spans="1:20" hidden="1" x14ac:dyDescent="0.25">
      <c r="A238" t="s">
        <v>756</v>
      </c>
      <c r="B238" t="s">
        <v>326</v>
      </c>
      <c r="C238" t="s">
        <v>272</v>
      </c>
      <c r="D238" t="s">
        <v>38</v>
      </c>
      <c r="E238" t="s">
        <v>332</v>
      </c>
      <c r="F238" t="s">
        <v>757</v>
      </c>
      <c r="G238" t="s">
        <v>334</v>
      </c>
      <c r="H238" s="15">
        <v>42618</v>
      </c>
      <c r="R238">
        <v>0</v>
      </c>
      <c r="S238">
        <v>70000</v>
      </c>
      <c r="T238" t="e">
        <f>VLOOKUP(A238,Agosto!$A$1:$S$281,15)</f>
        <v>#N/A</v>
      </c>
    </row>
    <row r="239" spans="1:20" hidden="1" x14ac:dyDescent="0.25">
      <c r="A239" t="s">
        <v>758</v>
      </c>
      <c r="B239" t="s">
        <v>236</v>
      </c>
      <c r="C239" t="s">
        <v>272</v>
      </c>
      <c r="D239" t="s">
        <v>19</v>
      </c>
      <c r="E239" t="s">
        <v>296</v>
      </c>
      <c r="F239" t="s">
        <v>759</v>
      </c>
      <c r="G239" t="s">
        <v>298</v>
      </c>
      <c r="H239" s="15">
        <v>42530</v>
      </c>
      <c r="R239">
        <v>0</v>
      </c>
      <c r="S239">
        <v>70000</v>
      </c>
      <c r="T239">
        <f>VLOOKUP(A239,Agosto!$A$1:$S$281,15)</f>
        <v>0</v>
      </c>
    </row>
    <row r="240" spans="1:20" hidden="1" x14ac:dyDescent="0.25">
      <c r="A240" t="s">
        <v>760</v>
      </c>
      <c r="B240" t="s">
        <v>236</v>
      </c>
      <c r="C240" t="s">
        <v>272</v>
      </c>
      <c r="D240" t="s">
        <v>19</v>
      </c>
      <c r="E240" t="s">
        <v>299</v>
      </c>
      <c r="F240" t="s">
        <v>761</v>
      </c>
      <c r="G240" t="s">
        <v>301</v>
      </c>
      <c r="H240" s="15">
        <v>42522</v>
      </c>
      <c r="R240">
        <v>0</v>
      </c>
      <c r="S240">
        <v>70000</v>
      </c>
      <c r="T240">
        <f>VLOOKUP(A240,Agosto!$A$1:$S$281,15)</f>
        <v>0</v>
      </c>
    </row>
    <row r="241" spans="1:20" hidden="1" x14ac:dyDescent="0.25">
      <c r="A241" t="s">
        <v>868</v>
      </c>
      <c r="B241" t="s">
        <v>326</v>
      </c>
      <c r="C241" t="s">
        <v>272</v>
      </c>
      <c r="D241" t="s">
        <v>19</v>
      </c>
      <c r="E241" t="s">
        <v>299</v>
      </c>
      <c r="F241" t="s">
        <v>762</v>
      </c>
      <c r="G241" t="s">
        <v>328</v>
      </c>
      <c r="H241" s="15">
        <v>42450</v>
      </c>
      <c r="R241">
        <v>0</v>
      </c>
      <c r="S241">
        <v>70000</v>
      </c>
      <c r="T241">
        <f>VLOOKUP(A241,Agosto!$A$1:$S$281,15)</f>
        <v>0</v>
      </c>
    </row>
    <row r="242" spans="1:20" hidden="1" x14ac:dyDescent="0.25">
      <c r="A242" t="s">
        <v>763</v>
      </c>
      <c r="B242" t="s">
        <v>236</v>
      </c>
      <c r="C242" t="s">
        <v>272</v>
      </c>
      <c r="D242" t="s">
        <v>19</v>
      </c>
      <c r="E242" t="s">
        <v>296</v>
      </c>
      <c r="F242" t="s">
        <v>764</v>
      </c>
      <c r="G242" t="s">
        <v>298</v>
      </c>
      <c r="H242" s="15">
        <v>42430</v>
      </c>
      <c r="R242">
        <v>0</v>
      </c>
      <c r="S242">
        <v>70000</v>
      </c>
      <c r="T242" t="e">
        <f>VLOOKUP(A242,Agosto!$A$1:$S$281,15)</f>
        <v>#N/A</v>
      </c>
    </row>
    <row r="243" spans="1:20" hidden="1" x14ac:dyDescent="0.25">
      <c r="A243" t="s">
        <v>765</v>
      </c>
      <c r="B243" t="s">
        <v>236</v>
      </c>
      <c r="C243" t="s">
        <v>272</v>
      </c>
      <c r="D243" t="s">
        <v>19</v>
      </c>
      <c r="E243" t="s">
        <v>533</v>
      </c>
      <c r="F243" t="s">
        <v>766</v>
      </c>
      <c r="G243" t="s">
        <v>535</v>
      </c>
      <c r="H243" s="15">
        <v>42430</v>
      </c>
      <c r="R243">
        <v>0</v>
      </c>
      <c r="S243">
        <v>70000</v>
      </c>
      <c r="T243" t="e">
        <f>VLOOKUP(A243,Agosto!$A$1:$S$281,15)</f>
        <v>#N/A</v>
      </c>
    </row>
    <row r="244" spans="1:20" hidden="1" x14ac:dyDescent="0.25">
      <c r="A244" t="s">
        <v>767</v>
      </c>
      <c r="B244" t="s">
        <v>326</v>
      </c>
      <c r="C244" t="s">
        <v>272</v>
      </c>
      <c r="D244" t="s">
        <v>19</v>
      </c>
      <c r="E244" t="s">
        <v>299</v>
      </c>
      <c r="F244" t="s">
        <v>768</v>
      </c>
      <c r="G244" t="s">
        <v>328</v>
      </c>
      <c r="H244" s="15">
        <v>42325</v>
      </c>
      <c r="R244">
        <v>0</v>
      </c>
      <c r="S244">
        <v>70000</v>
      </c>
      <c r="T244" t="e">
        <f>VLOOKUP(A244,Agosto!$A$1:$S$281,15)</f>
        <v>#N/A</v>
      </c>
    </row>
    <row r="245" spans="1:20" hidden="1" x14ac:dyDescent="0.25">
      <c r="A245" t="s">
        <v>769</v>
      </c>
      <c r="B245" t="s">
        <v>236</v>
      </c>
      <c r="C245" t="s">
        <v>272</v>
      </c>
      <c r="D245" t="s">
        <v>19</v>
      </c>
      <c r="E245" t="s">
        <v>284</v>
      </c>
      <c r="F245" t="s">
        <v>770</v>
      </c>
      <c r="G245" t="s">
        <v>286</v>
      </c>
      <c r="H245" s="15">
        <v>42290</v>
      </c>
      <c r="R245">
        <v>0</v>
      </c>
      <c r="S245">
        <v>70000</v>
      </c>
      <c r="T245">
        <f>VLOOKUP(A245,Agosto!$A$1:$S$281,15)</f>
        <v>0</v>
      </c>
    </row>
    <row r="246" spans="1:20" hidden="1" x14ac:dyDescent="0.25">
      <c r="A246" t="s">
        <v>771</v>
      </c>
      <c r="B246" t="s">
        <v>236</v>
      </c>
      <c r="C246" t="s">
        <v>272</v>
      </c>
      <c r="D246" t="s">
        <v>192</v>
      </c>
      <c r="E246" t="s">
        <v>299</v>
      </c>
      <c r="F246" t="s">
        <v>772</v>
      </c>
      <c r="G246" t="s">
        <v>430</v>
      </c>
      <c r="H246" s="15">
        <v>42290</v>
      </c>
      <c r="R246">
        <v>0</v>
      </c>
      <c r="S246">
        <v>70000</v>
      </c>
      <c r="T246">
        <f>VLOOKUP(A246,Agosto!$A$1:$S$281,15)</f>
        <v>0</v>
      </c>
    </row>
    <row r="247" spans="1:20" hidden="1" x14ac:dyDescent="0.25">
      <c r="A247" t="s">
        <v>773</v>
      </c>
      <c r="B247" t="s">
        <v>236</v>
      </c>
      <c r="C247" t="s">
        <v>272</v>
      </c>
      <c r="D247" t="s">
        <v>19</v>
      </c>
      <c r="E247" t="s">
        <v>374</v>
      </c>
      <c r="F247" t="s">
        <v>774</v>
      </c>
      <c r="G247" t="s">
        <v>313</v>
      </c>
      <c r="H247" s="15">
        <v>42228</v>
      </c>
      <c r="R247">
        <v>0</v>
      </c>
      <c r="S247">
        <v>70000</v>
      </c>
      <c r="T247">
        <f>VLOOKUP(A247,Agosto!$A$1:$S$281,15)</f>
        <v>0</v>
      </c>
    </row>
    <row r="248" spans="1:20" hidden="1" x14ac:dyDescent="0.25">
      <c r="A248" t="s">
        <v>775</v>
      </c>
      <c r="B248" t="s">
        <v>236</v>
      </c>
      <c r="C248" t="s">
        <v>272</v>
      </c>
      <c r="D248" t="s">
        <v>33</v>
      </c>
      <c r="E248" t="s">
        <v>273</v>
      </c>
      <c r="F248" t="s">
        <v>776</v>
      </c>
      <c r="G248" t="s">
        <v>275</v>
      </c>
      <c r="H248" s="15">
        <v>42220</v>
      </c>
      <c r="R248">
        <v>0</v>
      </c>
      <c r="S248">
        <v>70000</v>
      </c>
      <c r="T248">
        <f>VLOOKUP(A248,Agosto!$A$1:$S$281,15)</f>
        <v>0</v>
      </c>
    </row>
    <row r="249" spans="1:20" hidden="1" x14ac:dyDescent="0.25">
      <c r="A249" t="s">
        <v>844</v>
      </c>
      <c r="B249" t="s">
        <v>326</v>
      </c>
      <c r="C249" t="s">
        <v>272</v>
      </c>
      <c r="D249" t="s">
        <v>19</v>
      </c>
      <c r="E249" t="s">
        <v>299</v>
      </c>
      <c r="F249" t="s">
        <v>777</v>
      </c>
      <c r="G249" t="s">
        <v>328</v>
      </c>
      <c r="H249" s="15">
        <v>42179</v>
      </c>
      <c r="R249">
        <v>0</v>
      </c>
      <c r="S249">
        <v>70000</v>
      </c>
      <c r="T249">
        <f>VLOOKUP(A249,Agosto!$A$1:$S$281,15)</f>
        <v>0</v>
      </c>
    </row>
    <row r="250" spans="1:20" hidden="1" x14ac:dyDescent="0.25">
      <c r="A250" t="s">
        <v>778</v>
      </c>
      <c r="B250" t="s">
        <v>236</v>
      </c>
      <c r="C250" t="s">
        <v>237</v>
      </c>
      <c r="D250" t="s">
        <v>89</v>
      </c>
      <c r="E250" t="s">
        <v>244</v>
      </c>
      <c r="F250" t="s">
        <v>779</v>
      </c>
      <c r="G250" t="s">
        <v>246</v>
      </c>
      <c r="H250" s="15">
        <v>42086</v>
      </c>
      <c r="R250">
        <v>0</v>
      </c>
      <c r="S250">
        <v>70000</v>
      </c>
      <c r="T250">
        <f>VLOOKUP(A250,Agosto!$A$1:$S$281,15)</f>
        <v>0</v>
      </c>
    </row>
    <row r="251" spans="1:20" hidden="1" x14ac:dyDescent="0.25">
      <c r="A251" t="s">
        <v>780</v>
      </c>
      <c r="B251" t="s">
        <v>236</v>
      </c>
      <c r="C251" t="s">
        <v>272</v>
      </c>
      <c r="D251" t="s">
        <v>19</v>
      </c>
      <c r="E251" t="s">
        <v>296</v>
      </c>
      <c r="F251" t="s">
        <v>781</v>
      </c>
      <c r="G251" t="s">
        <v>298</v>
      </c>
      <c r="H251" s="15">
        <v>41914</v>
      </c>
      <c r="R251">
        <v>0</v>
      </c>
      <c r="S251">
        <v>70000</v>
      </c>
      <c r="T251" t="e">
        <f>VLOOKUP(A251,Agosto!$A$1:$S$281,15)</f>
        <v>#N/A</v>
      </c>
    </row>
    <row r="252" spans="1:20" hidden="1" x14ac:dyDescent="0.25">
      <c r="A252" t="s">
        <v>782</v>
      </c>
      <c r="B252" t="s">
        <v>236</v>
      </c>
      <c r="C252" t="s">
        <v>272</v>
      </c>
      <c r="D252" t="s">
        <v>45</v>
      </c>
      <c r="E252" t="s">
        <v>595</v>
      </c>
      <c r="F252" t="s">
        <v>783</v>
      </c>
      <c r="G252" t="s">
        <v>597</v>
      </c>
      <c r="H252" s="15">
        <v>41851</v>
      </c>
      <c r="R252">
        <v>0</v>
      </c>
      <c r="S252">
        <v>70000</v>
      </c>
      <c r="T252">
        <f>VLOOKUP(A252,Agosto!$A$1:$S$281,15)</f>
        <v>0</v>
      </c>
    </row>
    <row r="253" spans="1:20" hidden="1" x14ac:dyDescent="0.25">
      <c r="A253" t="s">
        <v>784</v>
      </c>
      <c r="B253" t="s">
        <v>236</v>
      </c>
      <c r="C253" t="s">
        <v>272</v>
      </c>
      <c r="D253" t="s">
        <v>19</v>
      </c>
      <c r="E253" t="s">
        <v>299</v>
      </c>
      <c r="F253" t="s">
        <v>785</v>
      </c>
      <c r="G253" t="s">
        <v>301</v>
      </c>
      <c r="H253" s="15">
        <v>41841</v>
      </c>
      <c r="R253">
        <v>0</v>
      </c>
      <c r="S253">
        <v>70000</v>
      </c>
      <c r="T253" t="e">
        <f>VLOOKUP(A253,Agosto!$A$1:$S$281,15)</f>
        <v>#N/A</v>
      </c>
    </row>
    <row r="254" spans="1:20" hidden="1" x14ac:dyDescent="0.25">
      <c r="A254" t="s">
        <v>786</v>
      </c>
      <c r="B254" t="s">
        <v>236</v>
      </c>
      <c r="C254" t="s">
        <v>272</v>
      </c>
      <c r="D254" t="s">
        <v>19</v>
      </c>
      <c r="E254" t="s">
        <v>284</v>
      </c>
      <c r="F254" t="s">
        <v>787</v>
      </c>
      <c r="G254" t="s">
        <v>286</v>
      </c>
      <c r="H254" s="15">
        <v>41687</v>
      </c>
      <c r="R254">
        <v>0</v>
      </c>
      <c r="S254">
        <v>70000</v>
      </c>
      <c r="T254" t="e">
        <f>VLOOKUP(A254,Agosto!$A$1:$S$281,15)</f>
        <v>#N/A</v>
      </c>
    </row>
    <row r="255" spans="1:20" hidden="1" x14ac:dyDescent="0.25">
      <c r="A255" t="s">
        <v>788</v>
      </c>
      <c r="B255" t="s">
        <v>236</v>
      </c>
      <c r="C255" t="s">
        <v>272</v>
      </c>
      <c r="D255" t="s">
        <v>19</v>
      </c>
      <c r="E255" t="s">
        <v>374</v>
      </c>
      <c r="F255" t="s">
        <v>789</v>
      </c>
      <c r="G255" t="s">
        <v>790</v>
      </c>
      <c r="H255" s="15">
        <v>41262</v>
      </c>
      <c r="R255">
        <v>0</v>
      </c>
      <c r="S255">
        <v>70000</v>
      </c>
      <c r="T255" t="e">
        <f>VLOOKUP(A255,Agosto!$A$1:$S$281,15)</f>
        <v>#N/A</v>
      </c>
    </row>
    <row r="256" spans="1:20" hidden="1" x14ac:dyDescent="0.25">
      <c r="A256" t="s">
        <v>791</v>
      </c>
      <c r="B256" t="s">
        <v>236</v>
      </c>
      <c r="C256" t="s">
        <v>272</v>
      </c>
      <c r="D256" t="s">
        <v>19</v>
      </c>
      <c r="E256" t="s">
        <v>299</v>
      </c>
      <c r="F256" t="s">
        <v>792</v>
      </c>
      <c r="G256" t="s">
        <v>430</v>
      </c>
      <c r="H256" s="15">
        <v>41219</v>
      </c>
      <c r="R256">
        <v>0</v>
      </c>
      <c r="S256">
        <v>70000</v>
      </c>
      <c r="T256" t="e">
        <f>VLOOKUP(A256,Agosto!$A$1:$S$281,15)</f>
        <v>#N/A</v>
      </c>
    </row>
    <row r="257" spans="1:20" hidden="1" x14ac:dyDescent="0.25">
      <c r="A257" t="s">
        <v>793</v>
      </c>
      <c r="B257" t="s">
        <v>236</v>
      </c>
      <c r="C257" t="s">
        <v>272</v>
      </c>
      <c r="D257" t="s">
        <v>52</v>
      </c>
      <c r="E257" t="s">
        <v>595</v>
      </c>
      <c r="F257" t="s">
        <v>794</v>
      </c>
      <c r="G257" t="s">
        <v>597</v>
      </c>
      <c r="H257" s="15">
        <v>41183</v>
      </c>
      <c r="R257">
        <v>0</v>
      </c>
      <c r="S257">
        <v>70000</v>
      </c>
      <c r="T257" t="e">
        <f>VLOOKUP(A257,Agosto!$A$1:$S$281,15)</f>
        <v>#N/A</v>
      </c>
    </row>
    <row r="258" spans="1:20" hidden="1" x14ac:dyDescent="0.25">
      <c r="A258" t="s">
        <v>795</v>
      </c>
      <c r="B258" t="s">
        <v>236</v>
      </c>
      <c r="C258" t="s">
        <v>272</v>
      </c>
      <c r="D258" t="s">
        <v>19</v>
      </c>
      <c r="E258" t="s">
        <v>374</v>
      </c>
      <c r="F258" t="s">
        <v>796</v>
      </c>
      <c r="G258" t="s">
        <v>313</v>
      </c>
      <c r="H258" s="15">
        <v>41078</v>
      </c>
      <c r="R258">
        <v>0</v>
      </c>
      <c r="S258">
        <v>70000</v>
      </c>
      <c r="T258" t="e">
        <f>VLOOKUP(A258,Agosto!$A$1:$S$281,15)</f>
        <v>#N/A</v>
      </c>
    </row>
    <row r="259" spans="1:20" hidden="1" x14ac:dyDescent="0.25">
      <c r="A259" t="s">
        <v>797</v>
      </c>
      <c r="B259" t="s">
        <v>236</v>
      </c>
      <c r="C259" t="s">
        <v>272</v>
      </c>
      <c r="D259" t="s">
        <v>49</v>
      </c>
      <c r="E259" t="s">
        <v>595</v>
      </c>
      <c r="F259" t="s">
        <v>798</v>
      </c>
      <c r="G259" t="s">
        <v>597</v>
      </c>
      <c r="H259" s="15">
        <v>41053</v>
      </c>
      <c r="R259">
        <v>0</v>
      </c>
      <c r="S259">
        <v>70000</v>
      </c>
      <c r="T259">
        <f>VLOOKUP(A259,Agosto!$A$1:$S$281,15)</f>
        <v>0</v>
      </c>
    </row>
    <row r="260" spans="1:20" hidden="1" x14ac:dyDescent="0.25">
      <c r="A260" t="s">
        <v>799</v>
      </c>
      <c r="B260" t="s">
        <v>236</v>
      </c>
      <c r="C260" t="s">
        <v>272</v>
      </c>
      <c r="D260" t="s">
        <v>45</v>
      </c>
      <c r="E260" t="s">
        <v>595</v>
      </c>
      <c r="F260" t="s">
        <v>800</v>
      </c>
      <c r="G260" t="s">
        <v>597</v>
      </c>
      <c r="H260" s="15">
        <v>41038</v>
      </c>
      <c r="R260">
        <v>0</v>
      </c>
      <c r="S260">
        <v>70000</v>
      </c>
      <c r="T260">
        <f>VLOOKUP(A260,Agosto!$A$1:$S$281,15)</f>
        <v>0</v>
      </c>
    </row>
    <row r="261" spans="1:20" hidden="1" x14ac:dyDescent="0.25">
      <c r="A261" t="s">
        <v>801</v>
      </c>
      <c r="B261" t="s">
        <v>326</v>
      </c>
      <c r="C261" t="s">
        <v>272</v>
      </c>
      <c r="D261" t="s">
        <v>39</v>
      </c>
      <c r="E261" t="s">
        <v>332</v>
      </c>
      <c r="F261" t="s">
        <v>802</v>
      </c>
      <c r="G261" t="s">
        <v>334</v>
      </c>
      <c r="H261" s="15">
        <v>40925</v>
      </c>
      <c r="R261">
        <v>0</v>
      </c>
      <c r="S261">
        <v>70000</v>
      </c>
      <c r="T261" t="e">
        <f>VLOOKUP(A261,Agosto!$A$1:$S$281,15)</f>
        <v>#N/A</v>
      </c>
    </row>
    <row r="262" spans="1:20" hidden="1" x14ac:dyDescent="0.25">
      <c r="A262" t="s">
        <v>803</v>
      </c>
      <c r="B262" t="s">
        <v>236</v>
      </c>
      <c r="C262" t="s">
        <v>272</v>
      </c>
      <c r="D262" t="s">
        <v>19</v>
      </c>
      <c r="E262" t="s">
        <v>299</v>
      </c>
      <c r="F262" t="s">
        <v>804</v>
      </c>
      <c r="G262" t="s">
        <v>301</v>
      </c>
      <c r="H262" s="15">
        <v>40637</v>
      </c>
      <c r="R262">
        <v>0</v>
      </c>
      <c r="S262">
        <v>70000</v>
      </c>
      <c r="T262" t="e">
        <f>VLOOKUP(A262,Agosto!$A$1:$S$281,15)</f>
        <v>#N/A</v>
      </c>
    </row>
    <row r="263" spans="1:20" hidden="1" x14ac:dyDescent="0.25">
      <c r="A263" t="s">
        <v>805</v>
      </c>
      <c r="B263" t="s">
        <v>236</v>
      </c>
      <c r="C263" t="s">
        <v>272</v>
      </c>
      <c r="D263" t="s">
        <v>35</v>
      </c>
      <c r="E263" t="s">
        <v>273</v>
      </c>
      <c r="F263" t="s">
        <v>806</v>
      </c>
      <c r="G263" t="s">
        <v>275</v>
      </c>
      <c r="H263" s="15">
        <v>40538</v>
      </c>
      <c r="R263">
        <v>0</v>
      </c>
      <c r="S263">
        <v>70000</v>
      </c>
      <c r="T263" t="e">
        <f>VLOOKUP(A263,Agosto!$A$1:$S$281,15)</f>
        <v>#N/A</v>
      </c>
    </row>
    <row r="264" spans="1:20" hidden="1" x14ac:dyDescent="0.25">
      <c r="A264" t="s">
        <v>807</v>
      </c>
      <c r="B264" t="s">
        <v>236</v>
      </c>
      <c r="C264" t="s">
        <v>272</v>
      </c>
      <c r="D264" t="s">
        <v>19</v>
      </c>
      <c r="E264" t="s">
        <v>299</v>
      </c>
      <c r="F264" t="s">
        <v>808</v>
      </c>
      <c r="G264" t="s">
        <v>328</v>
      </c>
      <c r="H264" s="15">
        <v>40136</v>
      </c>
      <c r="R264">
        <v>0</v>
      </c>
      <c r="S264">
        <v>70000</v>
      </c>
      <c r="T264">
        <f>VLOOKUP(A264,Agosto!$A$1:$S$281,15)</f>
        <v>0</v>
      </c>
    </row>
    <row r="265" spans="1:20" hidden="1" x14ac:dyDescent="0.25">
      <c r="A265" t="s">
        <v>809</v>
      </c>
      <c r="B265" t="s">
        <v>236</v>
      </c>
      <c r="C265" t="s">
        <v>272</v>
      </c>
      <c r="D265" t="s">
        <v>19</v>
      </c>
      <c r="E265" t="s">
        <v>533</v>
      </c>
      <c r="F265" t="s">
        <v>810</v>
      </c>
      <c r="G265" t="s">
        <v>535</v>
      </c>
      <c r="H265" s="15">
        <v>39874</v>
      </c>
      <c r="R265">
        <v>0</v>
      </c>
      <c r="S265">
        <v>70000</v>
      </c>
      <c r="T265">
        <f>VLOOKUP(A265,Agosto!$A$1:$S$281,15)</f>
        <v>0</v>
      </c>
    </row>
    <row r="266" spans="1:20" hidden="1" x14ac:dyDescent="0.25">
      <c r="A266" t="s">
        <v>867</v>
      </c>
      <c r="B266" t="s">
        <v>326</v>
      </c>
      <c r="C266" t="s">
        <v>272</v>
      </c>
      <c r="D266" t="s">
        <v>19</v>
      </c>
      <c r="E266" t="s">
        <v>299</v>
      </c>
      <c r="F266" t="s">
        <v>811</v>
      </c>
      <c r="G266" t="s">
        <v>328</v>
      </c>
      <c r="H266" s="15">
        <v>39855</v>
      </c>
      <c r="R266">
        <v>0</v>
      </c>
      <c r="S266">
        <v>70000</v>
      </c>
      <c r="T266">
        <f>VLOOKUP(A266,Agosto!$A$1:$S$281,15)</f>
        <v>0</v>
      </c>
    </row>
    <row r="267" spans="1:20" hidden="1" x14ac:dyDescent="0.25">
      <c r="A267" t="s">
        <v>812</v>
      </c>
      <c r="B267" t="s">
        <v>326</v>
      </c>
      <c r="C267" t="s">
        <v>272</v>
      </c>
      <c r="D267" t="s">
        <v>19</v>
      </c>
      <c r="E267" t="s">
        <v>299</v>
      </c>
      <c r="F267" t="s">
        <v>813</v>
      </c>
      <c r="G267" t="s">
        <v>328</v>
      </c>
      <c r="H267" s="15">
        <v>39449</v>
      </c>
      <c r="R267">
        <v>0</v>
      </c>
      <c r="S267">
        <v>70000</v>
      </c>
      <c r="T267" t="e">
        <f>VLOOKUP(A267,Agosto!$A$1:$S$281,15)</f>
        <v>#N/A</v>
      </c>
    </row>
    <row r="268" spans="1:20" hidden="1" x14ac:dyDescent="0.25">
      <c r="A268" t="s">
        <v>814</v>
      </c>
      <c r="B268" t="s">
        <v>236</v>
      </c>
      <c r="C268" t="s">
        <v>237</v>
      </c>
      <c r="D268" t="s">
        <v>78</v>
      </c>
      <c r="E268" t="s">
        <v>304</v>
      </c>
      <c r="F268" t="s">
        <v>815</v>
      </c>
      <c r="G268" t="s">
        <v>263</v>
      </c>
      <c r="H268" s="15">
        <v>39294</v>
      </c>
      <c r="R268">
        <v>0</v>
      </c>
      <c r="S268">
        <v>70000</v>
      </c>
      <c r="T268" t="e">
        <f>VLOOKUP(A268,Agosto!$A$1:$S$281,15)</f>
        <v>#N/A</v>
      </c>
    </row>
    <row r="269" spans="1:20" hidden="1" x14ac:dyDescent="0.25">
      <c r="A269" t="s">
        <v>816</v>
      </c>
      <c r="B269" t="s">
        <v>236</v>
      </c>
      <c r="C269" t="s">
        <v>272</v>
      </c>
      <c r="D269" t="s">
        <v>19</v>
      </c>
      <c r="E269" t="s">
        <v>284</v>
      </c>
      <c r="F269" t="s">
        <v>817</v>
      </c>
      <c r="G269" t="s">
        <v>286</v>
      </c>
      <c r="H269" s="15">
        <v>39237</v>
      </c>
      <c r="R269">
        <v>0</v>
      </c>
      <c r="S269">
        <v>70000</v>
      </c>
      <c r="T269">
        <f>VLOOKUP(A269,Agosto!$A$1:$S$281,15)</f>
        <v>0</v>
      </c>
    </row>
    <row r="270" spans="1:20" hidden="1" x14ac:dyDescent="0.25">
      <c r="A270" t="s">
        <v>818</v>
      </c>
      <c r="B270" t="s">
        <v>236</v>
      </c>
      <c r="C270" t="s">
        <v>272</v>
      </c>
      <c r="D270" t="s">
        <v>19</v>
      </c>
      <c r="E270" t="s">
        <v>533</v>
      </c>
      <c r="F270" t="s">
        <v>819</v>
      </c>
      <c r="G270" t="s">
        <v>535</v>
      </c>
      <c r="H270" s="15">
        <v>38663</v>
      </c>
      <c r="R270">
        <v>0</v>
      </c>
      <c r="S270">
        <v>70000</v>
      </c>
      <c r="T270">
        <f>VLOOKUP(A270,Agosto!$A$1:$S$281,15)</f>
        <v>0</v>
      </c>
    </row>
    <row r="271" spans="1:20" hidden="1" x14ac:dyDescent="0.25">
      <c r="A271" t="s">
        <v>820</v>
      </c>
      <c r="B271" t="s">
        <v>236</v>
      </c>
      <c r="C271" t="s">
        <v>272</v>
      </c>
      <c r="D271" t="s">
        <v>19</v>
      </c>
      <c r="E271" t="s">
        <v>374</v>
      </c>
      <c r="F271" t="s">
        <v>821</v>
      </c>
      <c r="G271" t="s">
        <v>313</v>
      </c>
      <c r="H271" s="15">
        <v>38642</v>
      </c>
      <c r="R271">
        <v>0</v>
      </c>
      <c r="S271">
        <v>70000</v>
      </c>
      <c r="T271" t="e">
        <f>VLOOKUP(A271,Agosto!$A$1:$S$281,15)</f>
        <v>#N/A</v>
      </c>
    </row>
    <row r="272" spans="1:20" hidden="1" x14ac:dyDescent="0.25">
      <c r="A272" t="s">
        <v>822</v>
      </c>
      <c r="B272" t="s">
        <v>236</v>
      </c>
      <c r="C272" t="s">
        <v>272</v>
      </c>
      <c r="D272" t="s">
        <v>19</v>
      </c>
      <c r="E272" t="s">
        <v>284</v>
      </c>
      <c r="F272" t="s">
        <v>823</v>
      </c>
      <c r="G272" t="s">
        <v>286</v>
      </c>
      <c r="H272" s="15">
        <v>38278</v>
      </c>
      <c r="R272">
        <v>0</v>
      </c>
      <c r="S272">
        <v>70000</v>
      </c>
      <c r="T272">
        <f>VLOOKUP(A272,Agosto!$A$1:$S$281,15)</f>
        <v>0</v>
      </c>
    </row>
    <row r="273" spans="1:20" hidden="1" x14ac:dyDescent="0.25">
      <c r="A273" t="s">
        <v>824</v>
      </c>
      <c r="B273" t="s">
        <v>236</v>
      </c>
      <c r="C273" t="s">
        <v>237</v>
      </c>
      <c r="D273" t="s">
        <v>89</v>
      </c>
      <c r="E273" t="s">
        <v>344</v>
      </c>
      <c r="F273" t="s">
        <v>825</v>
      </c>
      <c r="G273" t="s">
        <v>346</v>
      </c>
      <c r="H273" s="15">
        <v>36774</v>
      </c>
      <c r="R273">
        <v>0</v>
      </c>
      <c r="S273">
        <v>70000</v>
      </c>
      <c r="T273" t="e">
        <f>VLOOKUP(A273,Agosto!$A$1:$S$281,15)</f>
        <v>#N/A</v>
      </c>
    </row>
    <row r="274" spans="1:20" hidden="1" x14ac:dyDescent="0.25">
      <c r="A274" t="s">
        <v>826</v>
      </c>
      <c r="B274" t="s">
        <v>236</v>
      </c>
      <c r="C274" t="s">
        <v>272</v>
      </c>
      <c r="D274" t="s">
        <v>19</v>
      </c>
      <c r="E274" t="s">
        <v>374</v>
      </c>
      <c r="F274" t="s">
        <v>827</v>
      </c>
      <c r="G274" t="s">
        <v>313</v>
      </c>
      <c r="H274" s="15">
        <v>34382</v>
      </c>
      <c r="R274">
        <v>0</v>
      </c>
      <c r="S274">
        <v>70000</v>
      </c>
      <c r="T274">
        <f>VLOOKUP(A274,Agosto!$A$1:$S$281,15)</f>
        <v>0</v>
      </c>
    </row>
    <row r="275" spans="1:20" hidden="1" x14ac:dyDescent="0.25">
      <c r="A275" t="s">
        <v>828</v>
      </c>
      <c r="B275" t="s">
        <v>326</v>
      </c>
      <c r="C275" t="s">
        <v>272</v>
      </c>
      <c r="D275" t="s">
        <v>39</v>
      </c>
      <c r="E275" t="s">
        <v>332</v>
      </c>
      <c r="F275" t="s">
        <v>829</v>
      </c>
      <c r="G275" t="s">
        <v>334</v>
      </c>
      <c r="H275" s="15">
        <v>34290</v>
      </c>
      <c r="R275">
        <v>0</v>
      </c>
      <c r="S275">
        <v>70000</v>
      </c>
      <c r="T275">
        <f>VLOOKUP(A275,Agosto!$A$1:$S$281,15)</f>
        <v>0</v>
      </c>
    </row>
    <row r="276" spans="1:20" hidden="1" x14ac:dyDescent="0.25">
      <c r="A276" t="s">
        <v>830</v>
      </c>
      <c r="B276" t="s">
        <v>326</v>
      </c>
      <c r="C276" t="s">
        <v>272</v>
      </c>
      <c r="D276" t="s">
        <v>39</v>
      </c>
      <c r="E276" t="s">
        <v>332</v>
      </c>
      <c r="F276" t="s">
        <v>831</v>
      </c>
      <c r="G276" t="s">
        <v>334</v>
      </c>
      <c r="H276" s="15">
        <v>34246</v>
      </c>
      <c r="R276">
        <v>0</v>
      </c>
      <c r="S276">
        <v>70000</v>
      </c>
      <c r="T276">
        <f>VLOOKUP(A276,Agosto!$A$1:$S$281,15)</f>
        <v>0</v>
      </c>
    </row>
    <row r="277" spans="1:20" hidden="1" x14ac:dyDescent="0.25">
      <c r="A277" t="s">
        <v>832</v>
      </c>
      <c r="B277" t="s">
        <v>236</v>
      </c>
      <c r="C277" t="s">
        <v>272</v>
      </c>
      <c r="D277" t="s">
        <v>19</v>
      </c>
      <c r="E277" t="s">
        <v>299</v>
      </c>
      <c r="F277" t="s">
        <v>833</v>
      </c>
      <c r="G277" t="s">
        <v>301</v>
      </c>
      <c r="H277" s="15">
        <v>34112</v>
      </c>
      <c r="R277">
        <v>0</v>
      </c>
      <c r="S277">
        <v>70000</v>
      </c>
      <c r="T277">
        <f>VLOOKUP(A277,Agosto!$A$1:$S$281,15)</f>
        <v>0</v>
      </c>
    </row>
    <row r="278" spans="1:20" hidden="1" x14ac:dyDescent="0.25">
      <c r="A278" t="s">
        <v>843</v>
      </c>
      <c r="B278" t="s">
        <v>236</v>
      </c>
      <c r="C278" t="s">
        <v>272</v>
      </c>
      <c r="D278" t="s">
        <v>19</v>
      </c>
      <c r="E278" t="s">
        <v>284</v>
      </c>
      <c r="F278" t="s">
        <v>834</v>
      </c>
      <c r="G278" t="s">
        <v>286</v>
      </c>
      <c r="H278" s="15">
        <v>33664</v>
      </c>
      <c r="R278">
        <v>0</v>
      </c>
      <c r="S278">
        <v>70000</v>
      </c>
      <c r="T278" t="e">
        <f>VLOOKUP(A278,Agosto!$A$1:$S$281,15)</f>
        <v>#N/A</v>
      </c>
    </row>
    <row r="279" spans="1:20" hidden="1" x14ac:dyDescent="0.25">
      <c r="A279" t="s">
        <v>835</v>
      </c>
      <c r="B279" t="s">
        <v>236</v>
      </c>
      <c r="C279" t="s">
        <v>272</v>
      </c>
      <c r="D279" t="s">
        <v>19</v>
      </c>
      <c r="E279" t="s">
        <v>374</v>
      </c>
      <c r="F279" t="s">
        <v>836</v>
      </c>
      <c r="G279" t="s">
        <v>313</v>
      </c>
      <c r="H279" s="15">
        <v>32630</v>
      </c>
      <c r="R279">
        <v>0</v>
      </c>
      <c r="S279">
        <v>70000</v>
      </c>
      <c r="T279">
        <f>VLOOKUP(A279,Agosto!$A$1:$S$281,15)</f>
        <v>0</v>
      </c>
    </row>
    <row r="280" spans="1:20" hidden="1" x14ac:dyDescent="0.25">
      <c r="A280" t="s">
        <v>837</v>
      </c>
      <c r="B280" t="s">
        <v>236</v>
      </c>
      <c r="C280" t="s">
        <v>272</v>
      </c>
      <c r="D280" t="s">
        <v>19</v>
      </c>
      <c r="E280" t="s">
        <v>374</v>
      </c>
      <c r="F280" t="s">
        <v>838</v>
      </c>
      <c r="G280" t="s">
        <v>313</v>
      </c>
      <c r="H280" s="15">
        <v>31932</v>
      </c>
      <c r="R280">
        <v>0</v>
      </c>
      <c r="S280">
        <v>70000</v>
      </c>
      <c r="T280">
        <f>VLOOKUP(A280,Agosto!$A$1:$S$281,15)</f>
        <v>0</v>
      </c>
    </row>
  </sheetData>
  <autoFilter ref="A3:T280">
    <filterColumn colId="0">
      <filters>
        <filter val="21289225-4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Sheet1</vt:lpstr>
      <vt:lpstr>Sheet1 (2)</vt:lpstr>
      <vt:lpstr>Agosto</vt:lpstr>
      <vt:lpstr>Julio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Gacitua</cp:lastModifiedBy>
  <dcterms:created xsi:type="dcterms:W3CDTF">2025-08-11T20:55:37Z</dcterms:created>
  <dcterms:modified xsi:type="dcterms:W3CDTF">2025-08-12T21:10:05Z</dcterms:modified>
</cp:coreProperties>
</file>