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5600" windowHeight="8370" tabRatio="681" activeTab="2"/>
  </bookViews>
  <sheets>
    <sheet name="Notes" sheetId="2" r:id="rId1"/>
    <sheet name="Promotions" sheetId="3" r:id="rId2"/>
    <sheet name="Scenarios" sheetId="1" r:id="rId3"/>
    <sheet name="Checklists" sheetId="4" r:id="rId4"/>
    <sheet name="Parameters" sheetId="5" r:id="rId5"/>
  </sheets>
  <definedNames>
    <definedName name="CycleOneStartDate">Parameters!$B$1</definedName>
    <definedName name="CycleTwoStartDate">Parameters!$B$2</definedName>
    <definedName name="_xlnm.Print_Area" localSheetId="2">Table1[[#All],[Scenario Instructions]:[CTFS-Refund]]</definedName>
    <definedName name="ReturnTransactionChecklist">Checklists!$A$13</definedName>
  </definedNames>
  <calcPr calcId="145621"/>
</workbook>
</file>

<file path=xl/calcChain.xml><?xml version="1.0" encoding="utf-8"?>
<calcChain xmlns="http://schemas.openxmlformats.org/spreadsheetml/2006/main">
  <c r="E47" i="1" l="1"/>
  <c r="F47" i="1"/>
  <c r="G47" i="1"/>
  <c r="H47" i="1"/>
  <c r="E45" i="1"/>
  <c r="F45" i="1"/>
  <c r="G45" i="1"/>
  <c r="H45" i="1" s="1"/>
  <c r="D44" i="1"/>
  <c r="E44" i="1"/>
  <c r="F44" i="1" s="1"/>
  <c r="G44" i="1"/>
  <c r="H44" i="1" s="1"/>
  <c r="E46" i="1"/>
  <c r="G46" i="1" s="1"/>
  <c r="H46" i="1" s="1"/>
  <c r="F46" i="1"/>
  <c r="D3" i="1"/>
  <c r="E3" i="1"/>
  <c r="F3" i="1"/>
  <c r="G3" i="1" s="1"/>
  <c r="H3" i="1" s="1"/>
  <c r="D4" i="1"/>
  <c r="E4" i="1"/>
  <c r="F4" i="1" s="1"/>
  <c r="G4" i="1" s="1"/>
  <c r="H4" i="1" s="1"/>
  <c r="D5" i="1"/>
  <c r="E5" i="1"/>
  <c r="F5" i="1"/>
  <c r="G5" i="1" s="1"/>
  <c r="H5" i="1" s="1"/>
  <c r="D6" i="1"/>
  <c r="E6" i="1"/>
  <c r="F6" i="1" s="1"/>
  <c r="G6" i="1" s="1"/>
  <c r="H6" i="1" s="1"/>
  <c r="D7" i="1"/>
  <c r="E7" i="1"/>
  <c r="F7" i="1"/>
  <c r="G7" i="1" s="1"/>
  <c r="H7" i="1" s="1"/>
  <c r="D8" i="1"/>
  <c r="E8" i="1"/>
  <c r="F8" i="1" s="1"/>
  <c r="G8" i="1" s="1"/>
  <c r="H8" i="1" s="1"/>
  <c r="D9" i="1"/>
  <c r="E9" i="1"/>
  <c r="F9" i="1"/>
  <c r="G9" i="1" s="1"/>
  <c r="H9" i="1" s="1"/>
  <c r="D10" i="1"/>
  <c r="E10" i="1"/>
  <c r="F10" i="1" s="1"/>
  <c r="G10" i="1" s="1"/>
  <c r="H10" i="1" s="1"/>
  <c r="D11" i="1"/>
  <c r="E11" i="1"/>
  <c r="F11" i="1"/>
  <c r="G11" i="1" s="1"/>
  <c r="H11" i="1" s="1"/>
  <c r="D12" i="1"/>
  <c r="E12" i="1"/>
  <c r="F12" i="1" s="1"/>
  <c r="G12" i="1" s="1"/>
  <c r="H12" i="1" s="1"/>
  <c r="D13" i="1"/>
  <c r="E13" i="1"/>
  <c r="F13" i="1"/>
  <c r="G13" i="1" s="1"/>
  <c r="H13" i="1" s="1"/>
  <c r="D14" i="1"/>
  <c r="E14" i="1"/>
  <c r="F14" i="1" s="1"/>
  <c r="G14" i="1" s="1"/>
  <c r="H14" i="1" s="1"/>
  <c r="D15" i="1"/>
  <c r="E15" i="1"/>
  <c r="F15" i="1"/>
  <c r="G15" i="1"/>
  <c r="H15" i="1"/>
  <c r="D16" i="1"/>
  <c r="E16" i="1"/>
  <c r="F16" i="1" s="1"/>
  <c r="G16" i="1" s="1"/>
  <c r="H16" i="1" s="1"/>
  <c r="D17" i="1"/>
  <c r="E17" i="1"/>
  <c r="F17" i="1" s="1"/>
  <c r="G17" i="1" s="1"/>
  <c r="H17" i="1" s="1"/>
  <c r="D18" i="1"/>
  <c r="E18" i="1"/>
  <c r="F18" i="1" s="1"/>
  <c r="G18" i="1" s="1"/>
  <c r="H18" i="1" s="1"/>
  <c r="D19" i="1"/>
  <c r="E19" i="1"/>
  <c r="F19" i="1"/>
  <c r="G19" i="1"/>
  <c r="H19" i="1" s="1"/>
  <c r="D20" i="1"/>
  <c r="E20" i="1"/>
  <c r="F20" i="1"/>
  <c r="G20" i="1" s="1"/>
  <c r="H20" i="1" s="1"/>
  <c r="D21" i="1"/>
  <c r="E21" i="1"/>
  <c r="F21" i="1" s="1"/>
  <c r="G21" i="1" s="1"/>
  <c r="H21" i="1" s="1"/>
  <c r="D22" i="1"/>
  <c r="E22" i="1"/>
  <c r="F22" i="1" s="1"/>
  <c r="G22" i="1" s="1"/>
  <c r="H22" i="1" s="1"/>
  <c r="D23" i="1"/>
  <c r="E23" i="1"/>
  <c r="F23" i="1" s="1"/>
  <c r="G23" i="1" s="1"/>
  <c r="H23" i="1" s="1"/>
  <c r="D43" i="1"/>
  <c r="E43" i="1"/>
  <c r="F43" i="1" s="1"/>
  <c r="G43" i="1"/>
  <c r="H43" i="1" s="1"/>
  <c r="B2" i="5"/>
  <c r="D42" i="1"/>
  <c r="E42" i="1"/>
  <c r="F42" i="1" s="1"/>
  <c r="D40" i="1"/>
  <c r="E40" i="1"/>
  <c r="G40" i="1" s="1"/>
  <c r="H40" i="1" s="1"/>
  <c r="D41" i="1"/>
  <c r="E41" i="1"/>
  <c r="G41" i="1"/>
  <c r="H41" i="1" s="1"/>
  <c r="D25" i="1"/>
  <c r="E25" i="1"/>
  <c r="G25" i="1" s="1"/>
  <c r="H25" i="1" s="1"/>
  <c r="D26" i="1"/>
  <c r="E26" i="1"/>
  <c r="G26" i="1" s="1"/>
  <c r="H26" i="1" s="1"/>
  <c r="D27" i="1"/>
  <c r="E27" i="1"/>
  <c r="F27" i="1" s="1"/>
  <c r="D28" i="1"/>
  <c r="E28" i="1"/>
  <c r="G28" i="1" s="1"/>
  <c r="H28" i="1" s="1"/>
  <c r="D29" i="1"/>
  <c r="E29" i="1"/>
  <c r="G29" i="1" s="1"/>
  <c r="H29" i="1" s="1"/>
  <c r="D30" i="1"/>
  <c r="E30" i="1"/>
  <c r="F30" i="1" s="1"/>
  <c r="G30" i="1"/>
  <c r="H30" i="1" s="1"/>
  <c r="D31" i="1"/>
  <c r="E31" i="1"/>
  <c r="G31" i="1" s="1"/>
  <c r="H31" i="1" s="1"/>
  <c r="D32" i="1"/>
  <c r="E32" i="1"/>
  <c r="F32" i="1" s="1"/>
  <c r="D33" i="1"/>
  <c r="E33" i="1"/>
  <c r="F33" i="1" s="1"/>
  <c r="D34" i="1"/>
  <c r="E34" i="1"/>
  <c r="G34" i="1"/>
  <c r="H34" i="1"/>
  <c r="D35" i="1"/>
  <c r="E35" i="1"/>
  <c r="D36" i="1"/>
  <c r="E36" i="1"/>
  <c r="F36" i="1" s="1"/>
  <c r="D37" i="1"/>
  <c r="E37" i="1"/>
  <c r="F37" i="1" s="1"/>
  <c r="D38" i="1"/>
  <c r="E38" i="1"/>
  <c r="D39" i="1"/>
  <c r="E39" i="1"/>
  <c r="G39" i="1" s="1"/>
  <c r="H39" i="1" s="1"/>
  <c r="D24" i="1"/>
  <c r="F41" i="1"/>
  <c r="G42" i="1"/>
  <c r="H42" i="1" s="1"/>
  <c r="G32" i="1"/>
  <c r="H32" i="1" s="1"/>
  <c r="G38" i="1"/>
  <c r="H38" i="1"/>
  <c r="F38" i="1"/>
  <c r="F29" i="1"/>
  <c r="G37" i="1"/>
  <c r="H37" i="1" s="1"/>
  <c r="F35" i="1"/>
  <c r="G35" i="1"/>
  <c r="H35" i="1" s="1"/>
  <c r="F31" i="1"/>
  <c r="F34" i="1"/>
  <c r="F26" i="1"/>
  <c r="D2" i="1"/>
  <c r="E2" i="1"/>
  <c r="E24" i="1"/>
  <c r="G24" i="1" s="1"/>
  <c r="H24" i="1" s="1"/>
  <c r="F24" i="1"/>
  <c r="F7" i="3"/>
  <c r="F6" i="3"/>
  <c r="F5" i="3"/>
  <c r="F4" i="3"/>
  <c r="F3" i="3"/>
  <c r="F2" i="3"/>
  <c r="F2" i="1"/>
  <c r="G2" i="1" s="1"/>
  <c r="H2" i="1" s="1"/>
  <c r="G33" i="1" l="1"/>
  <c r="H33" i="1" s="1"/>
  <c r="G27" i="1"/>
  <c r="H27" i="1" s="1"/>
  <c r="F25" i="1"/>
  <c r="F39" i="1"/>
  <c r="G36" i="1"/>
  <c r="H36" i="1" s="1"/>
  <c r="F40" i="1"/>
  <c r="F28" i="1"/>
</calcChain>
</file>

<file path=xl/sharedStrings.xml><?xml version="1.0" encoding="utf-8"?>
<sst xmlns="http://schemas.openxmlformats.org/spreadsheetml/2006/main" count="442" uniqueCount="276">
  <si>
    <t>TO BE DONE</t>
  </si>
  <si>
    <t>Status</t>
  </si>
  <si>
    <t>Order Date</t>
  </si>
  <si>
    <t>Order Nbr</t>
  </si>
  <si>
    <t>Consignment Nbr</t>
  </si>
  <si>
    <t>Return Confirmation Dialog. Move the front popup so that it doesn't obscure the one in the back then capture both in one screen shot.</t>
  </si>
  <si>
    <t>Return Requests Widget. Expand the return request and capture only the contents of the widget.</t>
  </si>
  <si>
    <t>Required Screen Captures - When Initiating the RMA</t>
  </si>
  <si>
    <t>Required Screen Captures - After the Return Has Been Received at the Warehouse</t>
  </si>
  <si>
    <t>Important</t>
  </si>
  <si>
    <t>The BEFORE screen captures of the orders have already been done, so you don't need to capture those.</t>
  </si>
  <si>
    <t>The AFTER screen captures of the orders can be done automatically once Adam G. returns, so you don't need to capture those either.</t>
  </si>
  <si>
    <t>The exception to this is is the contents of the return requests widget - you should take a screen cap of this after the RMA has been initiated and once it is processed.</t>
  </si>
  <si>
    <t>The reason for this is that we have had two bugs related to the displayed amount and if there is still a bug the amounts before/after will be different.</t>
  </si>
  <si>
    <t>RMA</t>
  </si>
  <si>
    <t>SKU</t>
  </si>
  <si>
    <t>Condition</t>
  </si>
  <si>
    <t>Quantity</t>
  </si>
  <si>
    <t>Customer Service Initiates the Return and Fills Out the Last Four Columns on the Worksheet: RMA, SKU, Condition, Quantity</t>
  </si>
  <si>
    <t>Customer Service Sends the RMA, SKU, Condition, Quantity Details to the Warehouse Personnel. Should be coordinated through Amber Parkhill and/or Bilal Ishaq and/or Suleman Waheed.</t>
  </si>
  <si>
    <t>Warehouse Personnel or FGL Warehouse QA Receive the Returned Items in Expected Condition.</t>
  </si>
  <si>
    <t>Optional: Customer Service Sends the RMA Notification (that the customer would include with the returned items) to the Warehouse.</t>
  </si>
  <si>
    <t>&lt;&lt; Wait for END OF DAY PROCESSING to run. &gt;&gt;</t>
  </si>
  <si>
    <t>Desk Audit checks each refund transaction to confirm it is in balance or otherwise rejected.</t>
  </si>
  <si>
    <t>Desk Audit compares the refund transactions in the CTFS settlement file to the contents of AuditWorks.</t>
  </si>
  <si>
    <t>Warehouse Personnel Views the RMA Status Report to Confirm that the Refund Transactions for Received Items were Successful.</t>
  </si>
  <si>
    <t>Warehouse Personnel Simulates the Put-Away for the Received Items.</t>
  </si>
  <si>
    <t>Inventory Integrity runs the Inventory Reconciliation Report to Confirm that the Expected Inventory Transfers have been Completed. (Barb H.)</t>
  </si>
  <si>
    <t>Test Logistics</t>
  </si>
  <si>
    <t>FGL QA Runs the PRE PROD hybris Extracts for Finance (Adam G. hass these queries and will arrange for someone to run them)</t>
  </si>
  <si>
    <t>Tester Notes2</t>
  </si>
  <si>
    <t>Finance Review Date</t>
  </si>
  <si>
    <t>Customer</t>
  </si>
  <si>
    <t>Order Placement Date</t>
  </si>
  <si>
    <t>Pick/Pack Date</t>
  </si>
  <si>
    <t>Return Initiation Date</t>
  </si>
  <si>
    <t>Return Receive Date</t>
  </si>
  <si>
    <t>Promo Type</t>
  </si>
  <si>
    <t>Merchandiser</t>
  </si>
  <si>
    <t>Promo Start Date</t>
  </si>
  <si>
    <t>Promo End Date</t>
  </si>
  <si>
    <t>2For</t>
  </si>
  <si>
    <t>Products Affected (Style Number)</t>
  </si>
  <si>
    <t>Created Date</t>
  </si>
  <si>
    <t>Perfect Partner %</t>
  </si>
  <si>
    <t>Perfect Partner Fixed</t>
  </si>
  <si>
    <t>FGL Bundle</t>
  </si>
  <si>
    <t>Product Fixed</t>
  </si>
  <si>
    <t>Free Shipment</t>
  </si>
  <si>
    <t>Threshold Change</t>
  </si>
  <si>
    <t>DO NOT USE</t>
  </si>
  <si>
    <t>We will not do these as these do not affect the value of the return transaction(s).</t>
  </si>
  <si>
    <t>Stepped</t>
  </si>
  <si>
    <t>Notes</t>
  </si>
  <si>
    <t>Cannot be created in hybris - need to get Chris G. from Pricing to create a 494-specific FGL Bundle</t>
  </si>
  <si>
    <t>Create as hybris-sourced promotions</t>
  </si>
  <si>
    <t>Create as hybris-sourced promotions - copy earlier one that was created in PMM.</t>
  </si>
  <si>
    <t>Matt S</t>
  </si>
  <si>
    <r>
      <t xml:space="preserve">330543085 </t>
    </r>
    <r>
      <rPr>
        <sz val="11"/>
        <color theme="1"/>
        <rFont val="Calibri"/>
        <family val="2"/>
        <scheme val="minor"/>
      </rPr>
      <t>2 For $10</t>
    </r>
  </si>
  <si>
    <r>
      <t xml:space="preserve">Buy 331690303 Get 20% Off </t>
    </r>
    <r>
      <rPr>
        <i/>
        <sz val="11"/>
        <color theme="1"/>
        <rFont val="Calibri"/>
        <family val="2"/>
        <scheme val="minor"/>
      </rPr>
      <t>331287113</t>
    </r>
  </si>
  <si>
    <t>Buy One 331606935 Get $2 Off 330425721</t>
  </si>
  <si>
    <r>
      <t xml:space="preserve">Buy 331437758  &amp; </t>
    </r>
    <r>
      <rPr>
        <i/>
        <sz val="11"/>
        <color theme="1"/>
        <rFont val="Calibri"/>
        <family val="2"/>
        <scheme val="minor"/>
      </rPr>
      <t xml:space="preserve">330945330 </t>
    </r>
    <r>
      <rPr>
        <sz val="11"/>
        <color theme="1"/>
        <rFont val="Calibri"/>
        <family val="2"/>
        <scheme val="minor"/>
      </rPr>
      <t>Together For $30</t>
    </r>
  </si>
  <si>
    <t>$1 OFF LACES 331234574</t>
  </si>
  <si>
    <t>Buy 3 Tennis Ball (330949652) Packages get 25% OFF, Buy 4 and get 30% OFF</t>
  </si>
  <si>
    <t>Create Order</t>
  </si>
  <si>
    <t>AuditWorks-Sale</t>
  </si>
  <si>
    <t>CTFS-Sale</t>
  </si>
  <si>
    <t>Initiate Return</t>
  </si>
  <si>
    <t>Receive Return</t>
  </si>
  <si>
    <t>Pick/Pack/Ship</t>
  </si>
  <si>
    <t>Test Cycle</t>
  </si>
  <si>
    <t>CTFS-Refund</t>
  </si>
  <si>
    <t>CHECKPOINT</t>
  </si>
  <si>
    <t>Checking Sales Transactions Validity</t>
  </si>
  <si>
    <t>Checking Return Transactions Validity</t>
  </si>
  <si>
    <t>Confirm that CREDITS are in the Tender Amount element. This is the total amount of the refund the customer receives.</t>
  </si>
  <si>
    <t>Confirm that the product discount for any given SKU is in the RefundEntry/TotalProductDiscount element.</t>
  </si>
  <si>
    <t>Confirm that the order discount attributed to any given SKU is in the RefundEntry/TotalOrderDiscount element.</t>
  </si>
  <si>
    <t>Confirm that CREDITS are in the Tender Amount element. This is the total amount that the customer was charged.</t>
  </si>
  <si>
    <t>Confirm that the TAX amounts are in the appropriate elements - HST, PST, and GST. Note that sometimes all three have values. This is OK.</t>
  </si>
  <si>
    <t>Confirm that the product discount for any given SKU is in the ConsignmentEntry/TotalProductDiscount element.</t>
  </si>
  <si>
    <t>Confirm that the order discount for any given SKU is in the ConsignmentEntry/TotalOrderDiscount element.</t>
  </si>
  <si>
    <t>Confirm that TAX refund are in the appropriate elements - HST, PST, and GST. Note that sometimes all three have values. This is OK as long as HST = (PST+GST).</t>
  </si>
  <si>
    <t>*</t>
  </si>
  <si>
    <t>Confirm mapping for the MERCH refund will result in a balanced transaction</t>
  </si>
  <si>
    <t>Issue: AuditWorks/message doesn't accept more than one order level discount (more than one voucher)</t>
  </si>
  <si>
    <t>-May not be mapped appropriately</t>
  </si>
  <si>
    <t>Check on the status of the ticket to add the coupon code (voucher code) to the sale</t>
  </si>
  <si>
    <t>If the coupon code (voucher code) is on the sale it must be on the return - Michael S. will confirm</t>
  </si>
  <si>
    <t>Expected Results</t>
  </si>
  <si>
    <t>Scenario Instructions</t>
  </si>
  <si>
    <t>Confirm that the base price less the product discounts equals the MERCH amount given the quantity being purchased.</t>
  </si>
  <si>
    <t>Confirm that that the Tender Amount equals the sum of the MERCH and TAX amounts less any ORDER discounts. Product discounts are already incorporated into the SubTotal element</t>
  </si>
  <si>
    <t>Confirm that the MERCH amount is in the Subtotal element for each SKU sold. This amount already includes PRODUCT discounts but not ORDER discounts.</t>
  </si>
  <si>
    <t>Confirm that the MERCH refund is in the Subtotal elements for each SKU returned. This amount includes PRODUCT discounts on the original order.</t>
  </si>
  <si>
    <t>Confirm that the returned taxes match the taxes charged on the original sale - have to calculate this if it's not a full return.</t>
  </si>
  <si>
    <t>Confirm that base price less the  product discounts equals the MERCH refund amount given the quantity being returned.</t>
  </si>
  <si>
    <t>Confirm that the Tender Amount equals the sum of the TAX refund and the MERCH refund, less the ORDER discount on all returned SKU's.</t>
  </si>
  <si>
    <t>Confirm that the returned-at unit price equals the sold-at unit price by calculating after-discount unit price on both the sale and the return.</t>
  </si>
  <si>
    <t>Confirm that the base price for the returned SKU matches the base price of the SKU on the original sale.</t>
  </si>
  <si>
    <t xml:space="preserve">* </t>
  </si>
  <si>
    <t>Ensure that the discounts are applied to the line item (SKU) - all discount types</t>
  </si>
  <si>
    <t>ACCEPTANCE</t>
  </si>
  <si>
    <t>Ensure that there is a document (not a spreadsheet that lists the tests that were completed and their results</t>
  </si>
  <si>
    <t>AuditWorks-Return</t>
  </si>
  <si>
    <t>Appeasement Trx Nbr</t>
  </si>
  <si>
    <t>Return Trx Nbr</t>
  </si>
  <si>
    <t>Sale Trx Nbr</t>
  </si>
  <si>
    <t>REFUND Message</t>
  </si>
  <si>
    <t>Cycle 1 Start</t>
  </si>
  <si>
    <t>Cycle 2 Start</t>
  </si>
  <si>
    <t>PSS_01_02 Create a multi-item order with a percent order discount and a percent product discount / Short one item then mark as pack complete / Perform a full return.</t>
  </si>
  <si>
    <t>PSS_01_03 Create a multi-item order with a percent order discount and a fixed amount product discount / Short one item then mark as pack complete / Perform a partial return.</t>
  </si>
  <si>
    <t>PSS_01_04 Create a multi-item order with a fixed amount order discount and a fixed amount product discount / Short one item then mark as pack complete / Perform a partial return.</t>
  </si>
  <si>
    <t>PSS_01_07 Create a multi-item order with a fixed amount order discount and a SMB / Short one item then mark as pack complete / Perform a partial return.</t>
  </si>
  <si>
    <t>PSS_01_08 Create a multi-item (three items or more) order with a percent order discount and a SMB / Short one item then mark as pack complete / Perform a partial return.</t>
  </si>
  <si>
    <t>PSS_01_09 Create an order with a percent order discount and a FGL Package / Short one item then mark as pack complete / Perform a full return.</t>
  </si>
  <si>
    <t>PSS_01_10 Create an order with a fixed amount order discount and a FGL Package / Short one item then mark as pack complete / Perform a full return.</t>
  </si>
  <si>
    <t>Remaining items order-level discount does not change. Return transaction is in balance and otherwise valid as per return transaction checklist.</t>
  </si>
  <si>
    <t>Remaining items order-level discount is adjusted after re-distributing the order discount. Total order discount on the revised consignment equals the total order discount on the original consignment. Return transaction is in balance and otherwise valid as per return transaction checklist.</t>
  </si>
  <si>
    <t>Order should be cancelled and a closed full shortage customer service ticket should have been generated. Customer has been sent an email notification of the cancellation.</t>
  </si>
  <si>
    <t>PSS_01_11 Create an order with a percent order discount and a 2For production promotion. The order needs to have at least three items / Short one item then mark as pack complete / Perform a return of one of the remaining items.</t>
  </si>
  <si>
    <t>PSS_01_12 Create an order with a fixed amount order discount and a 2For production promotion. The order needs to have at least three items / Short one item then mark as pack complete / Perform a return of one of the remaining items.</t>
  </si>
  <si>
    <t>PSS_01_13 Create a multi-item order with a percent discount and a price-based promo with the ticket price in effect for at least one of the items. / Short one of the items on the order and mark as pack complete / Perform a full return of the remaining items</t>
  </si>
  <si>
    <t>PSS_01_16 Create a multi-item order (minimum three items) with a fixed amount discount and a price-based promo with a promotion price type in effect for at least one of the items. / Short one of the items on the order and mark as pack complete / Perform a partial return of one the remaining items</t>
  </si>
  <si>
    <t>PSS_01_15 Create a multi-item order (minimum three items) with a percent discount and a price-based promo with a promotion price type in effect for at least one of the items. / Short one of the items on the order and mark as pack complete / Perform a partial return of one of the remaining items</t>
  </si>
  <si>
    <t>PSS_01_17 Create a multi-item order with a BOGO applied, no order level discount. / Perform a full shortage.</t>
  </si>
  <si>
    <t>PSS_01_18 Create a multi-item order with a BOGO applied, no order level discount / Perform a partial shortage of the BUY item and mark as pack complete / Perform a full return of the remaining items.</t>
  </si>
  <si>
    <t>The sold-at unit price of the GET item does not change after the shortage. Return transaction is in balance and otherwise valid as per return transaction checklist.</t>
  </si>
  <si>
    <t>Sold-at unit price of the remaining items stays the same as it was before the shortage. Shipping charges are not revised. Taxes are recalculated to match the revised consignment contents. Return transaction is in balance and otherwise valid as per return transaction checklist.</t>
  </si>
  <si>
    <t>PSS_01_21 Create a multi-item order (minimum three items) / Perform a partial shortage and mark as pack complete / Perform a partial return of one of the remaining items.</t>
  </si>
  <si>
    <t>PSS_01_22 Create a multi-item order / Perform a full shortage</t>
  </si>
  <si>
    <t>PSS_01_19 Create a multi-item order (at least three items) with a fixed amount order discount / Perform a partial shortage of one of the items and mark as pack complete / Perform a partial return of one of the remaining items.</t>
  </si>
  <si>
    <t>PSS_01_20 Create a multi-item order (at least three items) with a percent order discount / Perform a partial shortage of one of the items and mark as pack complete / Perform a partial return of one of the remaining items.</t>
  </si>
  <si>
    <t>PSS_02_01 Create a multi-item order with a fixed amount order discount / Perform a full shortage</t>
  </si>
  <si>
    <t>PSS_02_02 Create a multi-item order with a percent amount order discount / Perform a full shortage</t>
  </si>
  <si>
    <t>PSS_02_03 Create a multi-item order (minimum 3 items) with a fixed amount product discount / Short by one item and mark as pack complete / Complete a return on one of the remaining items</t>
  </si>
  <si>
    <t>The sold-at unit price of the remaining items does not change after the shortage. Return transaction is in balance and otherwise valid as per return transaction checklist.</t>
  </si>
  <si>
    <t>PSS_02_04 Create a multi-item order (minimum 3 items) with a fixed amount product discount / Perform a full shortage</t>
  </si>
  <si>
    <t>PSS_02_05 Create an order for an FGL Package / Perform a full shortage</t>
  </si>
  <si>
    <t>PSS_02_06 Create an order for products with a Stepped Multi-Buy promo / Perform a full shortage</t>
  </si>
  <si>
    <t>PSS_02_07 Create an order for an FGL Package / Perform a partial shortage of one item and mark as pack complete / Perform a return of the remaining items.</t>
  </si>
  <si>
    <t>PSS_02_08 Create an order for items (minimum three items) on a stepped multi-buy promo / Perform a partial shortage of one item and mark as pack complete / Perform a return of the remaining items.</t>
  </si>
  <si>
    <t>PSS_02_09 Create an order for items on a 2For promo / Perform a partial shortage of one item and mark as pack complete / Perform a return of the remaining items.</t>
  </si>
  <si>
    <t>PSS_02_11 Create an order for at least 3 items with at least one on a price-based promo with a permanent price type in effect / Perform a partial shortage of the discounted item on the order / Perform a return of the remaining items.</t>
  </si>
  <si>
    <t>PSS_02_12 Create an order for at least 3 items with at least one on a price-based promo with a promotion price type in effect / Perform a partial shortage of the discounted item on the order / Perform a return of the remaining items.</t>
  </si>
  <si>
    <t>The sold-at unit price of the remaining items is adjusted after the shortage to re-distribute the order level discount. Return transaction is in balance and otherwise valid as per return transaction checklist.</t>
  </si>
  <si>
    <t>PSS_02_14 Create an order for at least 3 items with at least one on a price-based promo with a permanent price type in effect and a percent order discount / Perform a partial shortage of the discounted item on the order / Perform a return of one of the remaining items.</t>
  </si>
  <si>
    <t>PSS_02_13 Create an order for at least 3 items with at least one on a price-based promo with a clearance price type in effect and a percent order discount / Perform a partial shortage of the discounted item on the order / Perform a return of one of the remaining items.</t>
  </si>
  <si>
    <t>PSS_02_16 Create an order for at least 3 items with at least one on a price-based promo with a permanent price type in effect and a fixed amount order discount / Perform a partial shortage of the discounted item on the order / Perform a return of the remaining items.</t>
  </si>
  <si>
    <t>PSS_02_15 Create an order for at least 3 items with at least one on a price-based promo with a clearance price type in effect and a fixed amount order discount / Perform a partial shortage of the discounted item on the order / Perform a return of the remaining items.</t>
  </si>
  <si>
    <t>PSS_02_17 Create an order for quantity 5 of the same SKU. / Perform a partial shortage indicating only 3 are available for shipping / Perform a full return of the remaining items.</t>
  </si>
  <si>
    <t>The sold-at unit price of the remaining items remains the same as it was before the shortage. Return transaction is in balance and otherwise valid as per the return transaction checklist.</t>
  </si>
  <si>
    <t>PSS_01_05 Create a multi-item order with a percent order discount and a BOGO / Short the GET item then mark as pack complete / Perform a full return.</t>
  </si>
  <si>
    <t>PSS_01_06 Create a multi-item order with a fixed amount order discount and a BOGO / Short the GET item then mark as pack complete / Perform a full return.</t>
  </si>
  <si>
    <t>PSS_02_18 Create an order for at least 3 items with at least one on a price-based promo with a permanent price type in effect and a fixed amount order discount / Perform a partial shortage so that only one item remains on the order / Perform a full return of the remaining item.</t>
  </si>
  <si>
    <t>The sold-at unit price of the last and only fulfilled item is adjusted lower by the amount of the fixed amount order discount. Return transaction is in balance and otherwise valid as per the return transaction checklist.</t>
  </si>
  <si>
    <t>PSS_02_19 Create an order with items from both a BOGO and a 2For (do not have to be the same items) and a fixed amount order discount / Perform a partial shortage of one item from each of the promotions.</t>
  </si>
  <si>
    <t>PSS_02_20 Create an order with items from both a BOGO and a 2For (do not have to be the same items) and a percent order discount / Perform a partial shortage of one item from each of the promotions.</t>
  </si>
  <si>
    <t>The sold-at unit price of the fulfilled items is adjusted only by the new pro-rating of the order-level discount across the order. The product discounts are not re-calculated.</t>
  </si>
  <si>
    <t>The sold-at unit price of the fulfilled items is not adjusted. The product discounts are not re-calculated.</t>
  </si>
  <si>
    <t>Desk Audit testing will confirm that the Hybis extract only reflects paid and shipped orders (inclusive of VAS if applicable) as well as appropriate discount, tax, UPC and style associated with the items, population of customer information.</t>
  </si>
  <si>
    <t>Testing through AW will include paid and shipped orders (inclusive of VAS if applicable) as well as appropriate discount, tax/province (inclusive of correct item exemptions and exemption flags), UPC and style associated with the items, population of customer information and reconcile to CTFS and HYBRIS on the same day/date.</t>
  </si>
  <si>
    <t>Also, the media counted and expected need to balance.</t>
  </si>
  <si>
    <t>This new functionality should not increase the instance of known issues.</t>
  </si>
  <si>
    <t>PSS_02_21 Create a multi-item order with no discounts / Perform a partial shortage of one item and mark as pack complete / Perform a full appeasement for the amount of the modified order / Attempt a return.</t>
  </si>
  <si>
    <t>PSS_01_01 Create a multi-item order with a fixed amount order discount and a fixed amount product discount / Short all items on the order.</t>
  </si>
  <si>
    <t>The sale and appeasement should be balanced transactions and not otherwise rejected in AuditWorks. The return attempt should result in a valid RMA created for zero dollars. The result refund transaction in AW should be out of balance as this is not a supported scenario.</t>
  </si>
  <si>
    <t>PSS_01_14 Create a multi-item order with a fixed amount order level discount and a price-based promo with the ticket price in effect for at least one of the items. / Short one of the items on the order and mark as pack complete / Perform a full return of the remaining items</t>
  </si>
  <si>
    <t>Order should not be cancelled and a partial shortage customer service ticket should have been generated. The ticket is closed. The sale and the return are both balanced transactions in AW.</t>
  </si>
  <si>
    <t>002858056</t>
  </si>
  <si>
    <t>000823009</t>
  </si>
  <si>
    <t>The remaining item is sold at regular price. Percent order discount still applies. Return transaction is in balance and otherwise valid as per return transaction checklist.</t>
  </si>
  <si>
    <t>002858057</t>
  </si>
  <si>
    <t>000823010</t>
  </si>
  <si>
    <t>002855053</t>
  </si>
  <si>
    <t>000821008</t>
  </si>
  <si>
    <t>The remaining item sold at regular price; order-level discount is adjusted after re-distributing the order discount. Total order discount on the revised consignment equals the total order discount on the original consignment. Return transaction is in balance and otherwise valid as per return transaction checklist.</t>
  </si>
  <si>
    <t>002852058</t>
  </si>
  <si>
    <t>000820007</t>
  </si>
  <si>
    <t>002862015</t>
  </si>
  <si>
    <t>000830005</t>
  </si>
  <si>
    <t>002852061</t>
  </si>
  <si>
    <t>000820010</t>
  </si>
  <si>
    <t>002860006</t>
  </si>
  <si>
    <t>000831003</t>
  </si>
  <si>
    <t>002862002</t>
  </si>
  <si>
    <t>000830000</t>
  </si>
  <si>
    <t>002860005</t>
  </si>
  <si>
    <t>000831002</t>
  </si>
  <si>
    <t>002860004</t>
  </si>
  <si>
    <t>000831001</t>
  </si>
  <si>
    <t>002860003</t>
  </si>
  <si>
    <t>000831000</t>
  </si>
  <si>
    <t>Total price for each of the remaining items doesn't change; Order-level discount applied to each remaining item is adjusted after re-distributing the order discount. Total order discount on the revised consignment equals the total order discount on the original consignment. Return transaction is in balance and otherwise valid as per return transaction checklist.</t>
  </si>
  <si>
    <t>Total price for each of the remaining items doesn't change; Remaining items order-level discount does not change. Return transaction is in balance and otherwise valid as per return transaction checklist.</t>
  </si>
  <si>
    <t>Remaining items product-level and order-level discounts do not change. Return transaction is in balance and otherwise valid as per return transaction checklist.</t>
  </si>
  <si>
    <t>The remaining items should be sold at the same unit price as before the shortage. The sale transaction should be balanced in AW.</t>
  </si>
  <si>
    <t>If there are CRITICAL or BLOCKING issues, cycle two will be repeated after a fix is deployed. If there are HIGH issues then the affected orders will be repeated after a fix is deployed.</t>
  </si>
  <si>
    <t>000843001</t>
  </si>
  <si>
    <t>000850015</t>
  </si>
  <si>
    <t>000848019</t>
  </si>
  <si>
    <t>000850018</t>
  </si>
  <si>
    <t>000848010</t>
  </si>
  <si>
    <t>000848011</t>
  </si>
  <si>
    <t>000848012</t>
  </si>
  <si>
    <t>000848014</t>
  </si>
  <si>
    <t>000848013</t>
  </si>
  <si>
    <t>000848015</t>
  </si>
  <si>
    <t>000848016</t>
  </si>
  <si>
    <t>000848017</t>
  </si>
  <si>
    <t>000848018</t>
  </si>
  <si>
    <t>000848021</t>
  </si>
  <si>
    <t>000848022</t>
  </si>
  <si>
    <t>000850016</t>
  </si>
  <si>
    <t>000850017</t>
  </si>
  <si>
    <t>000850021</t>
  </si>
  <si>
    <t>000850020</t>
  </si>
  <si>
    <t>000850026</t>
  </si>
  <si>
    <t>000849007</t>
  </si>
  <si>
    <t>000849008</t>
  </si>
  <si>
    <t>PSS_02_22 Create an order with multiple items of the same SKU, no discounts / Perform a partial shortage of one item and mark as pack complete.</t>
  </si>
  <si>
    <t>Shortage</t>
  </si>
  <si>
    <t>FULL</t>
  </si>
  <si>
    <t>PARTIAL</t>
  </si>
  <si>
    <r>
      <rPr>
        <strike/>
        <sz val="10"/>
        <color theme="1"/>
        <rFont val="Arial"/>
        <family val="2"/>
      </rPr>
      <t>002864014</t>
    </r>
    <r>
      <rPr>
        <sz val="10"/>
        <color theme="1"/>
        <rFont val="Arial"/>
        <family val="2"/>
      </rPr>
      <t xml:space="preserve">
002927756 </t>
    </r>
  </si>
  <si>
    <r>
      <rPr>
        <strike/>
        <sz val="10"/>
        <color theme="1"/>
        <rFont val="Arial"/>
        <family val="2"/>
      </rPr>
      <t>002858054</t>
    </r>
    <r>
      <rPr>
        <sz val="10"/>
        <color theme="1"/>
        <rFont val="Arial"/>
        <family val="2"/>
      </rPr>
      <t xml:space="preserve">
002930056</t>
    </r>
  </si>
  <si>
    <r>
      <rPr>
        <strike/>
        <sz val="10"/>
        <color theme="1"/>
        <rFont val="Arial"/>
        <family val="2"/>
      </rPr>
      <t>002858055</t>
    </r>
    <r>
      <rPr>
        <sz val="10"/>
        <color theme="1"/>
        <rFont val="Arial"/>
        <family val="2"/>
      </rPr>
      <t xml:space="preserve">
002927757</t>
    </r>
  </si>
  <si>
    <r>
      <rPr>
        <strike/>
        <sz val="10"/>
        <color theme="1"/>
        <rFont val="Arial"/>
        <family val="2"/>
      </rPr>
      <t>000828002</t>
    </r>
    <r>
      <rPr>
        <sz val="10"/>
        <color theme="1"/>
        <rFont val="Arial"/>
        <family val="2"/>
      </rPr>
      <t xml:space="preserve">
000846001</t>
    </r>
  </si>
  <si>
    <r>
      <rPr>
        <strike/>
        <sz val="10"/>
        <color theme="1"/>
        <rFont val="Arial"/>
        <family val="2"/>
      </rPr>
      <t>000823007</t>
    </r>
    <r>
      <rPr>
        <sz val="10"/>
        <color theme="1"/>
        <rFont val="Arial"/>
        <family val="2"/>
      </rPr>
      <t xml:space="preserve">
000846000</t>
    </r>
  </si>
  <si>
    <r>
      <rPr>
        <strike/>
        <sz val="10"/>
        <color theme="1"/>
        <rFont val="Arial"/>
        <family val="2"/>
      </rPr>
      <t>000823008</t>
    </r>
    <r>
      <rPr>
        <sz val="10"/>
        <color theme="1"/>
        <rFont val="Arial"/>
        <family val="2"/>
      </rPr>
      <t xml:space="preserve">
000846002</t>
    </r>
  </si>
  <si>
    <t>PSS_02_10 Create an order for at least 3 items with at least one on a price-based promo with a ticket price type in effect and a percentage voucher applied/ Perform a partial shortage of the discounted item on the order / Perform a return of the remaining items.</t>
  </si>
  <si>
    <r>
      <rPr>
        <strike/>
        <sz val="10"/>
        <color theme="1"/>
        <rFont val="Arial"/>
        <family val="2"/>
      </rPr>
      <t>002937149</t>
    </r>
    <r>
      <rPr>
        <sz val="10"/>
        <color theme="1"/>
        <rFont val="Arial"/>
        <family val="2"/>
      </rPr>
      <t xml:space="preserve">
003009137 </t>
    </r>
  </si>
  <si>
    <r>
      <rPr>
        <strike/>
        <sz val="10"/>
        <color theme="1"/>
        <rFont val="Arial"/>
        <family val="2"/>
      </rPr>
      <t>002862014</t>
    </r>
    <r>
      <rPr>
        <sz val="10"/>
        <color theme="1"/>
        <rFont val="Arial"/>
        <family val="2"/>
      </rPr>
      <t xml:space="preserve">
003009136</t>
    </r>
  </si>
  <si>
    <t>002852047
002949028</t>
  </si>
  <si>
    <t>002858059
002995058</t>
  </si>
  <si>
    <t>002858060
002995059</t>
  </si>
  <si>
    <t>002858061
002995060</t>
  </si>
  <si>
    <t>002858063
002995061</t>
  </si>
  <si>
    <t>002858064
002995062</t>
  </si>
  <si>
    <t>2936074
002995063</t>
  </si>
  <si>
    <t>2929715
002995065</t>
  </si>
  <si>
    <t>2935134
002995066</t>
  </si>
  <si>
    <t>2936056
002995067</t>
  </si>
  <si>
    <t>2854031
002995068</t>
  </si>
  <si>
    <t>2935061
003002066</t>
  </si>
  <si>
    <t>002935267
003002067</t>
  </si>
  <si>
    <t>000820005
000893000</t>
  </si>
  <si>
    <t>000823012
000884002</t>
  </si>
  <si>
    <t>000823013
000884004</t>
  </si>
  <si>
    <t>000823014
000884005</t>
  </si>
  <si>
    <t>000823016
000884006</t>
  </si>
  <si>
    <t>000823017
000884007</t>
  </si>
  <si>
    <t>000850020
000884008</t>
  </si>
  <si>
    <t>000850018
000884012</t>
  </si>
  <si>
    <t>000848022
000884013</t>
  </si>
  <si>
    <t>000850021
000884015</t>
  </si>
  <si>
    <t>000848019
000884017</t>
  </si>
  <si>
    <t>000848018
000887002</t>
  </si>
  <si>
    <t>000848032
000887003</t>
  </si>
  <si>
    <t>000849007
000893002</t>
  </si>
  <si>
    <t>PSS_03_01 Create an order with one tax exempt item, one not tax exempt / Short the tax exempt item / Mark as pack complete / Return the remaining item on the order</t>
  </si>
  <si>
    <t xml:space="preserve">The sale and return should be balanced transactions and the tax exemption flagged in AW for the sale. </t>
  </si>
  <si>
    <t>003054394</t>
  </si>
  <si>
    <t>E000907004</t>
  </si>
  <si>
    <t xml:space="preserve">The sale and return should be balanced transactions and the tax exemption flagged in AW for the sale and the return. </t>
  </si>
  <si>
    <t>003054440</t>
  </si>
  <si>
    <t>E000907005</t>
  </si>
  <si>
    <t>PSS_03_02 Create an order with one tax exempt item, one not tax exempt / Short the non-tax-exempt item / Mark as pack complete / Return the remaining item on the order</t>
  </si>
  <si>
    <t>Did Not Get Packed</t>
  </si>
  <si>
    <r>
      <rPr>
        <strike/>
        <sz val="10"/>
        <color theme="1"/>
        <rFont val="Arial"/>
        <family val="2"/>
      </rPr>
      <t>000830004</t>
    </r>
    <r>
      <rPr>
        <sz val="10"/>
        <color theme="1"/>
        <rFont val="Arial"/>
        <family val="2"/>
      </rPr>
      <t xml:space="preserve">
000893001</t>
    </r>
  </si>
  <si>
    <r>
      <rPr>
        <strike/>
        <sz val="10"/>
        <color theme="1"/>
        <rFont val="Arial"/>
        <family val="2"/>
      </rPr>
      <t>002852059</t>
    </r>
    <r>
      <rPr>
        <sz val="10"/>
        <color theme="1"/>
        <rFont val="Arial"/>
        <family val="2"/>
      </rPr>
      <t xml:space="preserve">
003003141</t>
    </r>
  </si>
  <si>
    <r>
      <rPr>
        <strike/>
        <sz val="10"/>
        <color theme="1"/>
        <rFont val="Arial"/>
        <family val="2"/>
      </rPr>
      <t>000820008</t>
    </r>
    <r>
      <rPr>
        <sz val="10"/>
        <color theme="1"/>
        <rFont val="Arial"/>
        <family val="2"/>
      </rPr>
      <t xml:space="preserve">
000899007</t>
    </r>
  </si>
  <si>
    <t>Return transaction 3022 on first test case was out of balance</t>
  </si>
  <si>
    <t>Penny rounding</t>
  </si>
  <si>
    <t>Tax exemption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</si>
</sst>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0"/>
      <color theme="1"/>
      <name val="Arial"/>
      <family val="2"/>
    </font>
    <font>
      <strike/>
      <sz val="11"/>
      <color theme="1"/>
      <name val="Calibri"/>
      <family val="2"/>
      <scheme val="minor"/>
    </font>
    <font>
      <sz val="11"/>
      <color theme="1"/>
      <name val="Calibri"/>
      <family val="2"/>
      <scheme val="minor"/>
    </font>
    <font>
      <i/>
      <sz val="11"/>
      <color theme="1"/>
      <name val="Calibri"/>
      <family val="2"/>
      <scheme val="minor"/>
    </font>
    <font>
      <b/>
      <sz val="11"/>
      <name val="Calibri"/>
      <family val="2"/>
      <scheme val="minor"/>
    </font>
    <font>
      <b/>
      <sz val="11"/>
      <name val="Arial"/>
      <family val="2"/>
    </font>
    <font>
      <sz val="11"/>
      <color rgb="FFFF0000"/>
      <name val="Calibri"/>
      <family val="2"/>
      <scheme val="minor"/>
    </font>
    <font>
      <b/>
      <sz val="10"/>
      <color theme="1"/>
      <name val="Arial"/>
      <family val="2"/>
    </font>
    <font>
      <sz val="11"/>
      <color theme="1"/>
      <name val="Arial"/>
      <family val="2"/>
    </font>
    <font>
      <b/>
      <sz val="11"/>
      <color theme="1"/>
      <name val="Arial"/>
      <family val="2"/>
    </font>
    <font>
      <sz val="11"/>
      <color indexed="8"/>
      <name val="Calibri"/>
      <family val="2"/>
      <scheme val="minor"/>
    </font>
    <font>
      <strike/>
      <sz val="10"/>
      <color theme="1"/>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2">
    <xf numFmtId="0" fontId="0" fillId="0" borderId="0"/>
    <xf numFmtId="0" fontId="12" fillId="0" borderId="0"/>
  </cellStyleXfs>
  <cellXfs count="95">
    <xf numFmtId="0" fontId="0" fillId="0" borderId="0" xfId="0"/>
    <xf numFmtId="0" fontId="1" fillId="0" borderId="0" xfId="0" applyFont="1"/>
    <xf numFmtId="15" fontId="0" fillId="0" borderId="0" xfId="0" applyNumberFormat="1"/>
    <xf numFmtId="0" fontId="3" fillId="0" borderId="0" xfId="0" applyFont="1"/>
    <xf numFmtId="0" fontId="5" fillId="0" borderId="0" xfId="0" applyFont="1"/>
    <xf numFmtId="0" fontId="4" fillId="0" borderId="0" xfId="0" applyFont="1"/>
    <xf numFmtId="0" fontId="4" fillId="0" borderId="0" xfId="0" applyFont="1" applyAlignment="1">
      <alignment vertical="center"/>
    </xf>
    <xf numFmtId="0" fontId="0" fillId="0" borderId="0" xfId="0" applyAlignment="1">
      <alignment vertical="center"/>
    </xf>
    <xf numFmtId="0" fontId="0" fillId="0" borderId="0" xfId="0" applyAlignment="1">
      <alignment horizontal="center"/>
    </xf>
    <xf numFmtId="0" fontId="7" fillId="0" borderId="1" xfId="0" applyFont="1" applyBorder="1" applyAlignment="1">
      <alignment vertical="center" wrapText="1"/>
    </xf>
    <xf numFmtId="0" fontId="7" fillId="0" borderId="1" xfId="0" applyFont="1" applyBorder="1" applyAlignment="1">
      <alignment vertical="center"/>
    </xf>
    <xf numFmtId="14" fontId="7" fillId="0" borderId="1" xfId="0" applyNumberFormat="1" applyFont="1" applyBorder="1" applyAlignment="1">
      <alignment horizontal="right" vertical="center" wrapText="1"/>
    </xf>
    <xf numFmtId="14" fontId="7" fillId="0" borderId="1" xfId="0" applyNumberFormat="1" applyFont="1" applyBorder="1" applyAlignment="1">
      <alignment vertical="center" wrapText="1"/>
    </xf>
    <xf numFmtId="0" fontId="7" fillId="0" borderId="1" xfId="0" applyFont="1" applyBorder="1" applyAlignment="1">
      <alignment horizontal="left" vertical="center" wrapText="1"/>
    </xf>
    <xf numFmtId="0" fontId="7" fillId="2" borderId="1" xfId="0" applyFont="1" applyFill="1" applyBorder="1" applyAlignment="1">
      <alignment horizontal="right" vertical="center" wrapText="1"/>
    </xf>
    <xf numFmtId="0" fontId="7" fillId="2" borderId="0" xfId="0" applyFont="1" applyFill="1" applyBorder="1" applyAlignment="1">
      <alignment horizontal="right" vertical="center" wrapText="1"/>
    </xf>
    <xf numFmtId="0" fontId="6" fillId="0" borderId="0" xfId="0" applyFont="1" applyAlignment="1">
      <alignment vertical="center"/>
    </xf>
    <xf numFmtId="0" fontId="8" fillId="0" borderId="0" xfId="0" applyFont="1"/>
    <xf numFmtId="0" fontId="8" fillId="0" borderId="0" xfId="0" quotePrefix="1" applyFont="1"/>
    <xf numFmtId="0" fontId="2" fillId="0" borderId="1" xfId="0" applyFont="1" applyBorder="1" applyAlignment="1">
      <alignment vertical="center" wrapText="1"/>
    </xf>
    <xf numFmtId="14" fontId="2" fillId="0" borderId="1" xfId="0" quotePrefix="1" applyNumberFormat="1" applyFont="1" applyBorder="1" applyAlignment="1">
      <alignment vertical="center" wrapText="1"/>
    </xf>
    <xf numFmtId="0" fontId="2" fillId="0" borderId="1" xfId="0" applyFont="1" applyBorder="1" applyAlignment="1">
      <alignment horizontal="left" vertical="center" wrapText="1"/>
    </xf>
    <xf numFmtId="0" fontId="2" fillId="2" borderId="1" xfId="0" quotePrefix="1" applyFont="1" applyFill="1" applyBorder="1" applyAlignment="1">
      <alignment horizontal="right" vertical="center" wrapText="1"/>
    </xf>
    <xf numFmtId="0" fontId="2" fillId="2" borderId="0" xfId="0" applyFont="1" applyFill="1" applyBorder="1" applyAlignment="1">
      <alignment horizontal="right" vertical="center" wrapText="1"/>
    </xf>
    <xf numFmtId="14" fontId="2" fillId="0" borderId="1" xfId="0" applyNumberFormat="1" applyFont="1" applyBorder="1" applyAlignment="1">
      <alignment horizontal="right" vertical="center" wrapText="1"/>
    </xf>
    <xf numFmtId="0" fontId="9" fillId="0" borderId="2" xfId="0" applyFont="1" applyBorder="1" applyAlignment="1">
      <alignment wrapText="1"/>
    </xf>
    <xf numFmtId="14" fontId="9" fillId="0" borderId="2" xfId="0" applyNumberFormat="1" applyFont="1" applyBorder="1" applyAlignment="1">
      <alignment horizontal="right" wrapText="1"/>
    </xf>
    <xf numFmtId="14" fontId="9" fillId="0" borderId="2" xfId="0" applyNumberFormat="1" applyFont="1" applyBorder="1" applyAlignment="1">
      <alignment wrapText="1"/>
    </xf>
    <xf numFmtId="0" fontId="9" fillId="0" borderId="2" xfId="0" applyFont="1" applyBorder="1" applyAlignment="1">
      <alignment horizontal="left" vertical="top" wrapText="1"/>
    </xf>
    <xf numFmtId="0" fontId="9" fillId="0" borderId="2" xfId="0" applyFont="1" applyBorder="1" applyAlignment="1">
      <alignment horizontal="right" wrapText="1"/>
    </xf>
    <xf numFmtId="0" fontId="9" fillId="0" borderId="0" xfId="0" applyFont="1" applyBorder="1" applyAlignment="1">
      <alignment horizontal="right" wrapText="1"/>
    </xf>
    <xf numFmtId="0" fontId="9" fillId="0" borderId="2" xfId="0" applyFont="1" applyBorder="1" applyAlignment="1">
      <alignment vertical="center" wrapText="1"/>
    </xf>
    <xf numFmtId="0" fontId="2" fillId="2" borderId="0" xfId="0" quotePrefix="1" applyFont="1" applyFill="1" applyBorder="1" applyAlignment="1">
      <alignment horizontal="right" vertical="center" wrapText="1"/>
    </xf>
    <xf numFmtId="0" fontId="2" fillId="0" borderId="0" xfId="0" quotePrefix="1" applyFont="1" applyBorder="1" applyAlignment="1">
      <alignment horizontal="right" vertical="center" wrapText="1"/>
    </xf>
    <xf numFmtId="0" fontId="2" fillId="0" borderId="1" xfId="0" applyFont="1" applyBorder="1" applyAlignment="1">
      <alignment wrapText="1"/>
    </xf>
    <xf numFmtId="0" fontId="2" fillId="0" borderId="1" xfId="0" applyFont="1" applyBorder="1" applyAlignment="1">
      <alignment horizontal="right" vertical="center" wrapText="1"/>
    </xf>
    <xf numFmtId="22" fontId="0" fillId="0" borderId="0" xfId="0" applyNumberFormat="1"/>
    <xf numFmtId="0" fontId="2" fillId="0" borderId="1" xfId="0" applyFont="1" applyBorder="1" applyAlignment="1">
      <alignment horizontal="right" vertical="center"/>
    </xf>
    <xf numFmtId="0" fontId="2" fillId="2" borderId="1" xfId="0" quotePrefix="1" applyFont="1" applyFill="1" applyBorder="1" applyAlignment="1">
      <alignment horizontal="center" vertical="center" wrapText="1"/>
    </xf>
    <xf numFmtId="1" fontId="2" fillId="0" borderId="1" xfId="0" applyNumberFormat="1" applyFont="1" applyBorder="1" applyAlignment="1">
      <alignment horizontal="right" vertical="center" wrapText="1"/>
    </xf>
    <xf numFmtId="0" fontId="10" fillId="0" borderId="0" xfId="0" applyFont="1" applyAlignment="1">
      <alignment horizontal="center" vertical="center"/>
    </xf>
    <xf numFmtId="0" fontId="10"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center"/>
    </xf>
    <xf numFmtId="0" fontId="10" fillId="0" borderId="0" xfId="0" applyFont="1" applyAlignment="1">
      <alignment horizontal="center" vertical="center" wrapText="1"/>
    </xf>
    <xf numFmtId="14" fontId="2" fillId="0" borderId="1" xfId="0" applyNumberFormat="1" applyFont="1" applyBorder="1" applyAlignment="1">
      <alignment horizontal="right" wrapText="1"/>
    </xf>
    <xf numFmtId="0" fontId="11" fillId="0" borderId="0" xfId="0" applyFont="1" applyBorder="1"/>
    <xf numFmtId="0" fontId="11" fillId="0" borderId="0" xfId="0" applyFont="1" applyBorder="1" applyAlignment="1">
      <alignment horizontal="center"/>
    </xf>
    <xf numFmtId="14" fontId="2" fillId="0" borderId="1" xfId="0" quotePrefix="1" applyNumberFormat="1" applyFont="1" applyBorder="1" applyAlignment="1">
      <alignment horizontal="right" vertical="center" wrapText="1"/>
    </xf>
    <xf numFmtId="14" fontId="2" fillId="0" borderId="1" xfId="0" applyNumberFormat="1"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quotePrefix="1" applyFont="1" applyAlignment="1">
      <alignment horizontal="right" vertical="center" wrapText="1"/>
    </xf>
    <xf numFmtId="0" fontId="2" fillId="0" borderId="0" xfId="0" applyFont="1" applyAlignment="1">
      <alignment horizontal="center" vertical="center" wrapText="1"/>
    </xf>
    <xf numFmtId="0" fontId="2" fillId="0" borderId="0" xfId="0" quotePrefix="1" applyFont="1" applyAlignment="1">
      <alignment horizontal="right" vertical="center"/>
    </xf>
    <xf numFmtId="0" fontId="11" fillId="0" borderId="0" xfId="0" applyFont="1" applyBorder="1" applyAlignment="1">
      <alignment horizontal="center" vertical="center"/>
    </xf>
    <xf numFmtId="1" fontId="2" fillId="0" borderId="1" xfId="0" quotePrefix="1" applyNumberFormat="1" applyFont="1" applyBorder="1" applyAlignment="1">
      <alignment horizontal="right" vertical="center" wrapText="1"/>
    </xf>
    <xf numFmtId="14" fontId="2" fillId="0" borderId="0" xfId="0" quotePrefix="1" applyNumberFormat="1" applyFont="1" applyBorder="1" applyAlignment="1">
      <alignment horizontal="right" vertical="center" wrapText="1"/>
    </xf>
    <xf numFmtId="1" fontId="2" fillId="2" borderId="0" xfId="0" quotePrefix="1" applyNumberFormat="1" applyFont="1" applyFill="1" applyBorder="1" applyAlignment="1">
      <alignment horizontal="right" vertical="center" wrapText="1"/>
    </xf>
    <xf numFmtId="0" fontId="2" fillId="0" borderId="1" xfId="0" applyFont="1" applyBorder="1" applyAlignment="1">
      <alignment horizontal="right" wrapText="1"/>
    </xf>
    <xf numFmtId="0" fontId="2" fillId="0" borderId="0" xfId="0" applyFont="1" applyAlignment="1">
      <alignment horizontal="right" vertical="center"/>
    </xf>
    <xf numFmtId="0" fontId="2" fillId="0" borderId="1" xfId="0" quotePrefix="1" applyFont="1" applyBorder="1" applyAlignment="1">
      <alignment horizontal="right" vertical="center" wrapText="1"/>
    </xf>
    <xf numFmtId="0" fontId="2" fillId="2" borderId="1" xfId="0" applyFont="1" applyFill="1" applyBorder="1" applyAlignment="1">
      <alignment horizontal="right" vertical="center" wrapText="1"/>
    </xf>
    <xf numFmtId="0" fontId="2" fillId="0" borderId="0" xfId="0" applyFont="1" applyAlignment="1">
      <alignment horizontal="center" wrapText="1"/>
    </xf>
    <xf numFmtId="0" fontId="9" fillId="0" borderId="2" xfId="0" applyFont="1" applyBorder="1" applyAlignment="1">
      <alignment vertical="center"/>
    </xf>
    <xf numFmtId="1" fontId="2" fillId="0" borderId="0" xfId="0" applyNumberFormat="1" applyFont="1" applyBorder="1" applyAlignment="1">
      <alignment horizontal="right" vertical="center" wrapText="1"/>
    </xf>
    <xf numFmtId="14" fontId="2" fillId="0" borderId="0" xfId="0" applyNumberFormat="1" applyFont="1" applyBorder="1" applyAlignment="1">
      <alignment horizontal="right" vertical="center" wrapText="1"/>
    </xf>
    <xf numFmtId="14" fontId="2" fillId="0" borderId="2" xfId="0" applyNumberFormat="1" applyFont="1" applyBorder="1" applyAlignment="1">
      <alignment horizontal="right" wrapText="1"/>
    </xf>
    <xf numFmtId="0" fontId="2" fillId="0" borderId="2" xfId="0" applyFont="1" applyBorder="1" applyAlignment="1">
      <alignment wrapText="1"/>
    </xf>
    <xf numFmtId="14" fontId="2" fillId="0" borderId="2" xfId="0" applyNumberFormat="1" applyFont="1" applyBorder="1" applyAlignment="1">
      <alignment wrapText="1"/>
    </xf>
    <xf numFmtId="0" fontId="2" fillId="0" borderId="2" xfId="0" applyFont="1" applyBorder="1" applyAlignment="1">
      <alignment horizontal="left" vertical="top" wrapText="1"/>
    </xf>
    <xf numFmtId="0" fontId="2" fillId="0" borderId="2" xfId="0" applyFont="1" applyBorder="1" applyAlignment="1">
      <alignment horizontal="right" wrapText="1"/>
    </xf>
    <xf numFmtId="0" fontId="2" fillId="0" borderId="0" xfId="0" applyFont="1" applyBorder="1" applyAlignment="1">
      <alignment horizontal="right" wrapText="1"/>
    </xf>
    <xf numFmtId="0" fontId="10" fillId="0" borderId="0" xfId="0" applyFont="1" applyBorder="1"/>
    <xf numFmtId="0" fontId="10" fillId="0" borderId="0" xfId="0" applyFont="1" applyBorder="1" applyAlignment="1">
      <alignment horizontal="center" vertical="center"/>
    </xf>
    <xf numFmtId="0" fontId="10" fillId="0" borderId="0" xfId="0" applyFont="1" applyBorder="1" applyAlignment="1">
      <alignment horizontal="center"/>
    </xf>
    <xf numFmtId="0" fontId="10" fillId="0" borderId="0" xfId="0" applyFont="1" applyBorder="1" applyAlignment="1">
      <alignment vertical="center"/>
    </xf>
    <xf numFmtId="0" fontId="9" fillId="0" borderId="2" xfId="0" applyFont="1" applyBorder="1" applyAlignment="1"/>
    <xf numFmtId="14" fontId="2" fillId="0" borderId="1" xfId="0" applyNumberFormat="1" applyFont="1" applyBorder="1" applyAlignment="1">
      <alignment horizontal="right" vertical="center" wrapText="1"/>
    </xf>
    <xf numFmtId="14" fontId="2" fillId="0" borderId="1" xfId="0" quotePrefix="1" applyNumberFormat="1" applyFont="1" applyBorder="1" applyAlignment="1">
      <alignment horizontal="right" vertical="center" wrapText="1"/>
    </xf>
    <xf numFmtId="14" fontId="2" fillId="0" borderId="1" xfId="0" applyNumberFormat="1" applyFont="1" applyBorder="1" applyAlignment="1">
      <alignment horizontal="right" vertical="center" wrapText="1"/>
    </xf>
    <xf numFmtId="14" fontId="2" fillId="0" borderId="1" xfId="0" applyNumberFormat="1" applyFont="1" applyBorder="1" applyAlignment="1">
      <alignment horizontal="right" vertical="center" wrapText="1"/>
    </xf>
    <xf numFmtId="0" fontId="2" fillId="0" borderId="1" xfId="0" quotePrefix="1" applyFont="1" applyBorder="1" applyAlignment="1">
      <alignment horizontal="right" vertical="center" wrapText="1"/>
    </xf>
    <xf numFmtId="14" fontId="2" fillId="0" borderId="1" xfId="0" applyNumberFormat="1" applyFont="1" applyBorder="1" applyAlignment="1">
      <alignment horizontal="right" vertical="center" wrapText="1"/>
    </xf>
    <xf numFmtId="0" fontId="2" fillId="0" borderId="1" xfId="0" quotePrefix="1" applyFont="1" applyBorder="1" applyAlignment="1">
      <alignment horizontal="right" vertical="center" wrapText="1"/>
    </xf>
    <xf numFmtId="14" fontId="2" fillId="0" borderId="1" xfId="0" applyNumberFormat="1" applyFont="1" applyBorder="1" applyAlignment="1">
      <alignment horizontal="right" vertical="center" wrapText="1"/>
    </xf>
    <xf numFmtId="0" fontId="2" fillId="0" borderId="1" xfId="0" quotePrefix="1" applyFont="1" applyBorder="1" applyAlignment="1">
      <alignment horizontal="right" vertical="center" wrapText="1"/>
    </xf>
    <xf numFmtId="14" fontId="2" fillId="0" borderId="1" xfId="0" applyNumberFormat="1" applyFont="1" applyBorder="1" applyAlignment="1">
      <alignment horizontal="right" vertical="center" wrapText="1"/>
    </xf>
    <xf numFmtId="0" fontId="2" fillId="0" borderId="1" xfId="0" quotePrefix="1" applyFont="1" applyBorder="1" applyAlignment="1">
      <alignment horizontal="right" vertical="center" wrapText="1"/>
    </xf>
    <xf numFmtId="0" fontId="2" fillId="2" borderId="1" xfId="0" quotePrefix="1" applyFont="1" applyFill="1" applyBorder="1" applyAlignment="1">
      <alignment horizontal="right" vertical="center" wrapText="1"/>
    </xf>
    <xf numFmtId="14" fontId="2" fillId="0" borderId="1" xfId="0" applyNumberFormat="1" applyFont="1" applyBorder="1" applyAlignment="1">
      <alignment horizontal="right" vertical="center" wrapText="1"/>
    </xf>
    <xf numFmtId="0" fontId="2" fillId="0" borderId="1" xfId="0" quotePrefix="1" applyFont="1" applyBorder="1" applyAlignment="1">
      <alignment horizontal="right" vertical="center" wrapText="1"/>
    </xf>
    <xf numFmtId="0" fontId="2" fillId="0" borderId="1" xfId="0" quotePrefix="1" applyFont="1" applyBorder="1" applyAlignment="1">
      <alignment horizontal="right" vertical="center"/>
    </xf>
    <xf numFmtId="0" fontId="12" fillId="0" borderId="0" xfId="1"/>
    <xf numFmtId="0" fontId="12" fillId="0" borderId="0" xfId="1" applyNumberFormat="1"/>
  </cellXfs>
  <cellStyles count="2">
    <cellStyle name="Normal" xfId="0" builtinId="0"/>
    <cellStyle name="Normal 2" xfId="1"/>
  </cellStyles>
  <dxfs count="34">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alignment horizontal="general" vertical="center" textRotation="0" wrapText="0" indent="0" justifyLastLine="0" shrinkToFit="0" readingOrder="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alignment horizontal="center" vertical="bottom" textRotation="0" indent="0" justifyLastLine="0" shrinkToFit="0" readingOrder="0"/>
    </dxf>
    <dxf>
      <font>
        <strike val="0"/>
        <outline val="0"/>
        <shadow val="0"/>
        <u val="none"/>
        <vertAlign val="baseline"/>
        <name val="Arial"/>
        <scheme val="none"/>
      </font>
      <alignment horizontal="center" vertical="center" textRotation="0" indent="0" justifyLastLine="0" shrinkToFit="0" readingOrder="0"/>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0"/>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solid">
          <fgColor indexed="64"/>
          <bgColor rgb="FFFFFFFF"/>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medium">
          <color rgb="FFCCCCCC"/>
        </left>
        <right style="medium">
          <color rgb="FFCCCCCC"/>
        </right>
        <top style="medium">
          <color rgb="FFCCCCCC"/>
        </top>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numFmt numFmtId="19" formatCode="dd/mm/yyyy"/>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numFmt numFmtId="19" formatCode="dd/mm/yyyy"/>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border outline="0">
        <bottom style="medium">
          <color rgb="FFCCCCCC"/>
        </bottom>
      </border>
    </dxf>
    <dxf>
      <font>
        <strike val="0"/>
        <outline val="0"/>
        <shadow val="0"/>
        <u val="none"/>
        <vertAlign val="baselin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F53" totalsRowShown="0" dataDxfId="33" tableBorderDxfId="32">
  <autoFilter ref="A1:AF53"/>
  <tableColumns count="32">
    <tableColumn id="1" name="Status" dataDxfId="31"/>
    <tableColumn id="27" name="Test Cycle" dataDxfId="30"/>
    <tableColumn id="2" name="Customer" dataDxfId="29"/>
    <tableColumn id="15" name="Order Placement Date" dataDxfId="28"/>
    <tableColumn id="16" name="Pick/Pack Date" dataDxfId="27">
      <calculatedColumnFormula>Table1[[#This Row],[Order Placement Date]]</calculatedColumnFormula>
    </tableColumn>
    <tableColumn id="4" name="Return Initiation Date" dataDxfId="26">
      <calculatedColumnFormula>Table1[[#This Row],[Pick/Pack Date]]</calculatedColumnFormula>
    </tableColumn>
    <tableColumn id="17" name="Return Receive Date" dataDxfId="25">
      <calculatedColumnFormula>Table1[[#This Row],[Pick/Pack Date]]+1</calculatedColumnFormula>
    </tableColumn>
    <tableColumn id="14" name="Finance Review Date" dataDxfId="24">
      <calculatedColumnFormula>Table1[[#This Row],[Return Receive Date]]+1</calculatedColumnFormula>
    </tableColumn>
    <tableColumn id="3" name="Notes" dataDxfId="23"/>
    <tableColumn id="5" name="Scenario Instructions" dataDxfId="22"/>
    <tableColumn id="26" name="Expected Results" dataDxfId="21"/>
    <tableColumn id="24" name="Shortage" dataDxfId="20"/>
    <tableColumn id="6" name="Order Date" dataDxfId="19"/>
    <tableColumn id="7" name="Order Nbr" dataDxfId="18"/>
    <tableColumn id="8" name="Consignment Nbr" dataDxfId="17"/>
    <tableColumn id="29" name="Sale Trx Nbr" dataDxfId="16"/>
    <tableColumn id="30" name="Return Trx Nbr" dataDxfId="15"/>
    <tableColumn id="31" name="Appeasement Trx Nbr" dataDxfId="14"/>
    <tableColumn id="13" name="Tester Notes2" dataDxfId="13"/>
    <tableColumn id="9" name="RMA" dataDxfId="12"/>
    <tableColumn id="10" name="SKU" dataDxfId="11"/>
    <tableColumn id="11" name="Condition" dataDxfId="10"/>
    <tableColumn id="12" name="Quantity" dataDxfId="9"/>
    <tableColumn id="18" name="Create Order" dataDxfId="8"/>
    <tableColumn id="21" name="Pick/Pack/Ship" dataDxfId="7"/>
    <tableColumn id="19" name="AuditWorks-Sale" dataDxfId="6"/>
    <tableColumn id="20" name="CTFS-Sale" dataDxfId="5"/>
    <tableColumn id="22" name="Initiate Return" dataDxfId="4"/>
    <tableColumn id="23" name="Receive Return" dataDxfId="3"/>
    <tableColumn id="32" name="REFUND Message" dataDxfId="2"/>
    <tableColumn id="28" name="AuditWorks-Return" dataDxfId="1"/>
    <tableColumn id="25" name="CTFS-Refu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6"/>
  <sheetViews>
    <sheetView workbookViewId="0">
      <selection activeCell="B21" sqref="B21"/>
    </sheetView>
  </sheetViews>
  <sheetFormatPr defaultRowHeight="15" x14ac:dyDescent="0.25"/>
  <sheetData>
    <row r="2" spans="1:2" x14ac:dyDescent="0.25">
      <c r="A2" s="1" t="s">
        <v>9</v>
      </c>
    </row>
    <row r="3" spans="1:2" x14ac:dyDescent="0.25">
      <c r="B3" t="s">
        <v>10</v>
      </c>
    </row>
    <row r="4" spans="1:2" x14ac:dyDescent="0.25">
      <c r="B4" t="s">
        <v>11</v>
      </c>
    </row>
    <row r="5" spans="1:2" x14ac:dyDescent="0.25">
      <c r="B5" t="s">
        <v>12</v>
      </c>
    </row>
    <row r="6" spans="1:2" x14ac:dyDescent="0.25">
      <c r="B6" t="s">
        <v>13</v>
      </c>
    </row>
    <row r="8" spans="1:2" x14ac:dyDescent="0.25">
      <c r="A8" s="1" t="s">
        <v>7</v>
      </c>
    </row>
    <row r="9" spans="1:2" x14ac:dyDescent="0.25">
      <c r="B9" t="s">
        <v>5</v>
      </c>
    </row>
    <row r="10" spans="1:2" x14ac:dyDescent="0.25">
      <c r="B10" t="s">
        <v>6</v>
      </c>
    </row>
    <row r="12" spans="1:2" x14ac:dyDescent="0.25">
      <c r="A12" s="1" t="s">
        <v>8</v>
      </c>
    </row>
    <row r="13" spans="1:2" x14ac:dyDescent="0.25">
      <c r="B13" t="s">
        <v>6</v>
      </c>
    </row>
    <row r="15" spans="1:2" x14ac:dyDescent="0.25">
      <c r="A15" s="1" t="s">
        <v>28</v>
      </c>
    </row>
    <row r="16" spans="1:2" x14ac:dyDescent="0.25">
      <c r="B16" t="s">
        <v>18</v>
      </c>
    </row>
    <row r="17" spans="2:2" x14ac:dyDescent="0.25">
      <c r="B17" t="s">
        <v>19</v>
      </c>
    </row>
    <row r="18" spans="2:2" x14ac:dyDescent="0.25">
      <c r="B18" t="s">
        <v>21</v>
      </c>
    </row>
    <row r="19" spans="2:2" x14ac:dyDescent="0.25">
      <c r="B19" t="s">
        <v>20</v>
      </c>
    </row>
    <row r="20" spans="2:2" x14ac:dyDescent="0.25">
      <c r="B20" t="s">
        <v>22</v>
      </c>
    </row>
    <row r="21" spans="2:2" x14ac:dyDescent="0.25">
      <c r="B21" t="s">
        <v>29</v>
      </c>
    </row>
    <row r="22" spans="2:2" x14ac:dyDescent="0.25">
      <c r="B22" t="s">
        <v>23</v>
      </c>
    </row>
    <row r="23" spans="2:2" x14ac:dyDescent="0.25">
      <c r="B23" t="s">
        <v>24</v>
      </c>
    </row>
    <row r="24" spans="2:2" x14ac:dyDescent="0.25">
      <c r="B24" t="s">
        <v>25</v>
      </c>
    </row>
    <row r="25" spans="2:2" x14ac:dyDescent="0.25">
      <c r="B25" t="s">
        <v>26</v>
      </c>
    </row>
    <row r="26" spans="2:2" x14ac:dyDescent="0.25">
      <c r="B2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2" sqref="B2:H7"/>
    </sheetView>
  </sheetViews>
  <sheetFormatPr defaultRowHeight="15" x14ac:dyDescent="0.25"/>
  <cols>
    <col min="1" max="1" width="14.140625" customWidth="1"/>
    <col min="2" max="2" width="20" bestFit="1" customWidth="1"/>
    <col min="3" max="3" width="13.28515625" bestFit="1" customWidth="1"/>
    <col min="4" max="4" width="13.28515625" customWidth="1"/>
    <col min="5" max="5" width="16.140625" bestFit="1" customWidth="1"/>
    <col min="6" max="6" width="15.28515625" bestFit="1" customWidth="1"/>
    <col min="7" max="7" width="31.5703125" bestFit="1" customWidth="1"/>
  </cols>
  <sheetData>
    <row r="1" spans="1:9" x14ac:dyDescent="0.25">
      <c r="A1" t="s">
        <v>1</v>
      </c>
      <c r="B1" t="s">
        <v>37</v>
      </c>
      <c r="C1" t="s">
        <v>38</v>
      </c>
      <c r="D1" t="s">
        <v>43</v>
      </c>
      <c r="E1" t="s">
        <v>39</v>
      </c>
      <c r="F1" t="s">
        <v>40</v>
      </c>
      <c r="G1" t="s">
        <v>42</v>
      </c>
      <c r="H1" t="s">
        <v>53</v>
      </c>
    </row>
    <row r="2" spans="1:9" x14ac:dyDescent="0.25">
      <c r="A2" t="s">
        <v>0</v>
      </c>
      <c r="B2" t="s">
        <v>41</v>
      </c>
      <c r="C2" t="s">
        <v>57</v>
      </c>
      <c r="D2" s="2">
        <v>42152</v>
      </c>
      <c r="E2" s="2">
        <v>42152</v>
      </c>
      <c r="F2" s="2">
        <f>E2+7</f>
        <v>42159</v>
      </c>
      <c r="G2" s="4" t="s">
        <v>58</v>
      </c>
      <c r="H2" t="s">
        <v>55</v>
      </c>
    </row>
    <row r="3" spans="1:9" x14ac:dyDescent="0.25">
      <c r="A3" t="s">
        <v>0</v>
      </c>
      <c r="B3" t="s">
        <v>44</v>
      </c>
      <c r="C3" t="s">
        <v>57</v>
      </c>
      <c r="D3" s="2">
        <v>42152</v>
      </c>
      <c r="E3" s="2">
        <v>42152</v>
      </c>
      <c r="F3" s="2">
        <f t="shared" ref="F3:F7" si="0">E3+7</f>
        <v>42159</v>
      </c>
      <c r="G3" s="5" t="s">
        <v>59</v>
      </c>
      <c r="H3" t="s">
        <v>55</v>
      </c>
    </row>
    <row r="4" spans="1:9" x14ac:dyDescent="0.25">
      <c r="A4" t="s">
        <v>0</v>
      </c>
      <c r="B4" t="s">
        <v>45</v>
      </c>
      <c r="C4" t="s">
        <v>57</v>
      </c>
      <c r="D4" s="2">
        <v>42152</v>
      </c>
      <c r="E4" s="2">
        <v>42152</v>
      </c>
      <c r="F4" s="2">
        <f t="shared" si="0"/>
        <v>42159</v>
      </c>
      <c r="G4" s="6" t="s">
        <v>60</v>
      </c>
      <c r="H4" t="s">
        <v>55</v>
      </c>
    </row>
    <row r="5" spans="1:9" x14ac:dyDescent="0.25">
      <c r="A5" t="s">
        <v>0</v>
      </c>
      <c r="B5" t="s">
        <v>46</v>
      </c>
      <c r="C5" t="s">
        <v>57</v>
      </c>
      <c r="D5" s="2">
        <v>42152</v>
      </c>
      <c r="E5" s="2">
        <v>42152</v>
      </c>
      <c r="F5" s="2">
        <f t="shared" si="0"/>
        <v>42159</v>
      </c>
      <c r="G5" t="s">
        <v>61</v>
      </c>
      <c r="H5" t="s">
        <v>54</v>
      </c>
    </row>
    <row r="6" spans="1:9" x14ac:dyDescent="0.25">
      <c r="A6" t="s">
        <v>0</v>
      </c>
      <c r="B6" t="s">
        <v>47</v>
      </c>
      <c r="C6" t="s">
        <v>57</v>
      </c>
      <c r="D6" s="2">
        <v>42152</v>
      </c>
      <c r="E6" s="2">
        <v>42152</v>
      </c>
      <c r="F6" s="2">
        <f t="shared" si="0"/>
        <v>42159</v>
      </c>
      <c r="G6" s="7" t="s">
        <v>62</v>
      </c>
      <c r="H6" t="s">
        <v>55</v>
      </c>
    </row>
    <row r="7" spans="1:9" x14ac:dyDescent="0.25">
      <c r="A7" t="s">
        <v>0</v>
      </c>
      <c r="B7" t="s">
        <v>52</v>
      </c>
      <c r="C7" t="s">
        <v>57</v>
      </c>
      <c r="D7" s="2">
        <v>42152</v>
      </c>
      <c r="E7" s="2">
        <v>42152</v>
      </c>
      <c r="F7" s="2">
        <f t="shared" si="0"/>
        <v>42159</v>
      </c>
      <c r="G7" t="s">
        <v>63</v>
      </c>
      <c r="H7" t="s">
        <v>56</v>
      </c>
    </row>
    <row r="8" spans="1:9" x14ac:dyDescent="0.25">
      <c r="A8" s="3" t="s">
        <v>50</v>
      </c>
      <c r="B8" s="3" t="s">
        <v>48</v>
      </c>
      <c r="C8" s="3" t="s">
        <v>51</v>
      </c>
      <c r="D8" s="3"/>
      <c r="E8" s="3"/>
      <c r="F8" s="3"/>
      <c r="G8" s="3"/>
      <c r="H8" s="3"/>
      <c r="I8" s="3"/>
    </row>
    <row r="9" spans="1:9" x14ac:dyDescent="0.25">
      <c r="A9" s="3" t="s">
        <v>50</v>
      </c>
      <c r="B9" s="3" t="s">
        <v>49</v>
      </c>
      <c r="C9" s="3" t="s">
        <v>51</v>
      </c>
      <c r="D9" s="3"/>
      <c r="E9" s="3"/>
      <c r="F9" s="3"/>
      <c r="G9" s="3"/>
      <c r="H9" s="3"/>
      <c r="I9"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3"/>
  <sheetViews>
    <sheetView tabSelected="1" topLeftCell="J1" zoomScale="90" zoomScaleNormal="90" workbookViewId="0">
      <selection activeCell="J15" sqref="J15:Q47"/>
    </sheetView>
  </sheetViews>
  <sheetFormatPr defaultRowHeight="15" x14ac:dyDescent="0.25"/>
  <cols>
    <col min="1" max="1" width="23.140625" customWidth="1"/>
    <col min="2" max="2" width="10.42578125" customWidth="1"/>
    <col min="3" max="3" width="20.42578125" customWidth="1"/>
    <col min="4" max="4" width="23.140625" bestFit="1" customWidth="1"/>
    <col min="5" max="5" width="23.140625" customWidth="1"/>
    <col min="6" max="6" width="23.7109375" bestFit="1" customWidth="1"/>
    <col min="7" max="7" width="23.7109375" customWidth="1"/>
    <col min="8" max="8" width="20.42578125" customWidth="1"/>
    <col min="9" max="9" width="37.28515625" customWidth="1"/>
    <col min="10" max="10" width="34" customWidth="1"/>
    <col min="11" max="11" width="43.5703125" customWidth="1"/>
    <col min="12" max="12" width="20.7109375" customWidth="1"/>
    <col min="13" max="13" width="13.42578125" bestFit="1" customWidth="1"/>
    <col min="14" max="14" width="12.85546875" customWidth="1"/>
    <col min="15" max="15" width="12" customWidth="1"/>
    <col min="16" max="16" width="18.5703125" customWidth="1"/>
    <col min="17" max="17" width="13.85546875" customWidth="1"/>
    <col min="18" max="18" width="16.28515625" customWidth="1"/>
    <col min="19" max="19" width="22.85546875" customWidth="1"/>
    <col min="20" max="20" width="18.5703125" customWidth="1"/>
    <col min="21" max="21" width="25.140625" bestFit="1" customWidth="1"/>
    <col min="22" max="22" width="21.7109375" customWidth="1"/>
    <col min="23" max="23" width="12" customWidth="1"/>
    <col min="24" max="24" width="11" style="8" customWidth="1"/>
    <col min="25" max="25" width="14.7109375" bestFit="1" customWidth="1"/>
    <col min="26" max="26" width="16.5703125" bestFit="1" customWidth="1"/>
    <col min="27" max="27" width="18.42578125" bestFit="1" customWidth="1"/>
    <col min="28" max="28" width="16.5703125" bestFit="1" customWidth="1"/>
    <col min="29" max="29" width="16.28515625" bestFit="1" customWidth="1"/>
    <col min="30" max="30" width="16.85546875" bestFit="1" customWidth="1"/>
    <col min="31" max="31" width="16.85546875" customWidth="1"/>
    <col min="32" max="33" width="20.85546875" bestFit="1" customWidth="1"/>
    <col min="34" max="34" width="14.140625" bestFit="1" customWidth="1"/>
  </cols>
  <sheetData>
    <row r="1" spans="1:32" ht="15.75" thickBot="1" x14ac:dyDescent="0.3">
      <c r="A1" t="s">
        <v>1</v>
      </c>
      <c r="B1" t="s">
        <v>70</v>
      </c>
      <c r="C1" t="s">
        <v>32</v>
      </c>
      <c r="D1" t="s">
        <v>33</v>
      </c>
      <c r="E1" t="s">
        <v>34</v>
      </c>
      <c r="F1" t="s">
        <v>35</v>
      </c>
      <c r="G1" t="s">
        <v>36</v>
      </c>
      <c r="H1" t="s">
        <v>31</v>
      </c>
      <c r="I1" t="s">
        <v>53</v>
      </c>
      <c r="J1" t="s">
        <v>90</v>
      </c>
      <c r="K1" t="s">
        <v>89</v>
      </c>
      <c r="L1" t="s">
        <v>222</v>
      </c>
      <c r="M1" t="s">
        <v>2</v>
      </c>
      <c r="N1" t="s">
        <v>3</v>
      </c>
      <c r="O1" t="s">
        <v>4</v>
      </c>
      <c r="P1" t="s">
        <v>107</v>
      </c>
      <c r="Q1" t="s">
        <v>106</v>
      </c>
      <c r="R1" t="s">
        <v>105</v>
      </c>
      <c r="S1" t="s">
        <v>30</v>
      </c>
      <c r="T1" t="s">
        <v>14</v>
      </c>
      <c r="U1" t="s">
        <v>15</v>
      </c>
      <c r="V1" t="s">
        <v>16</v>
      </c>
      <c r="W1" s="8" t="s">
        <v>17</v>
      </c>
      <c r="X1" t="s">
        <v>64</v>
      </c>
      <c r="Y1" t="s">
        <v>69</v>
      </c>
      <c r="Z1" t="s">
        <v>65</v>
      </c>
      <c r="AA1" t="s">
        <v>66</v>
      </c>
      <c r="AB1" t="s">
        <v>67</v>
      </c>
      <c r="AC1" t="s">
        <v>68</v>
      </c>
      <c r="AD1" t="s">
        <v>108</v>
      </c>
      <c r="AE1" t="s">
        <v>104</v>
      </c>
      <c r="AF1" t="s">
        <v>71</v>
      </c>
    </row>
    <row r="2" spans="1:32" s="7" customFormat="1" ht="68.25" hidden="1" customHeight="1" thickBot="1" x14ac:dyDescent="0.3">
      <c r="A2" s="19" t="s">
        <v>0</v>
      </c>
      <c r="B2" s="19">
        <v>1</v>
      </c>
      <c r="C2" s="19"/>
      <c r="D2" s="24">
        <f t="shared" ref="D2:D23" si="0">CycleOneStartDate</f>
        <v>42319</v>
      </c>
      <c r="E2" s="24">
        <f>Table1[[#This Row],[Order Placement Date]]+1</f>
        <v>42320</v>
      </c>
      <c r="F2" s="24">
        <f>Table1[[#This Row],[Pick/Pack Date]]</f>
        <v>42320</v>
      </c>
      <c r="G2" s="24">
        <f>Table1[[#This Row],[Return Initiation Date]]</f>
        <v>42320</v>
      </c>
      <c r="H2" s="20">
        <f>Table1[[#This Row],[Return Receive Date]]+1</f>
        <v>42321</v>
      </c>
      <c r="I2" s="19"/>
      <c r="J2" s="21" t="s">
        <v>166</v>
      </c>
      <c r="K2" s="21" t="s">
        <v>120</v>
      </c>
      <c r="L2" s="21" t="s">
        <v>223</v>
      </c>
      <c r="M2" s="78">
        <v>42314</v>
      </c>
      <c r="N2" s="79" t="s">
        <v>225</v>
      </c>
      <c r="O2" s="91" t="s">
        <v>228</v>
      </c>
      <c r="P2" s="37"/>
      <c r="Q2" s="39"/>
      <c r="R2" s="24"/>
      <c r="S2" s="24"/>
      <c r="T2" s="56"/>
      <c r="U2" s="54"/>
      <c r="V2" s="50"/>
      <c r="W2" s="50"/>
      <c r="X2" s="50"/>
      <c r="Y2" s="50"/>
      <c r="Z2" s="50"/>
      <c r="AA2" s="50"/>
      <c r="AB2" s="50"/>
      <c r="AC2" s="50"/>
      <c r="AD2" s="50"/>
      <c r="AE2" s="50"/>
      <c r="AF2" s="50"/>
    </row>
    <row r="3" spans="1:32" s="7" customFormat="1" ht="87" hidden="1" customHeight="1" thickBot="1" x14ac:dyDescent="0.3">
      <c r="A3" s="19" t="s">
        <v>0</v>
      </c>
      <c r="B3" s="19">
        <v>1</v>
      </c>
      <c r="C3" s="19"/>
      <c r="D3" s="24">
        <f t="shared" si="0"/>
        <v>42319</v>
      </c>
      <c r="E3" s="24">
        <f>Table1[[#This Row],[Order Placement Date]]+1</f>
        <v>42320</v>
      </c>
      <c r="F3" s="24">
        <f>Table1[[#This Row],[Pick/Pack Date]]</f>
        <v>42320</v>
      </c>
      <c r="G3" s="24">
        <f>Table1[[#This Row],[Return Initiation Date]]</f>
        <v>42320</v>
      </c>
      <c r="H3" s="20">
        <f>Table1[[#This Row],[Return Receive Date]]+1</f>
        <v>42321</v>
      </c>
      <c r="I3" s="19"/>
      <c r="J3" s="21" t="s">
        <v>111</v>
      </c>
      <c r="K3" s="21" t="s">
        <v>169</v>
      </c>
      <c r="L3" s="21" t="s">
        <v>224</v>
      </c>
      <c r="M3" s="80">
        <v>42314</v>
      </c>
      <c r="N3" s="79" t="s">
        <v>226</v>
      </c>
      <c r="O3" s="91" t="s">
        <v>229</v>
      </c>
      <c r="P3" s="37"/>
      <c r="Q3" s="37"/>
      <c r="R3" s="37"/>
      <c r="S3" s="37"/>
      <c r="T3" s="22"/>
      <c r="U3" s="22"/>
      <c r="V3" s="38"/>
      <c r="W3" s="50"/>
      <c r="X3" s="50"/>
      <c r="Y3" s="50"/>
      <c r="Z3" s="50"/>
      <c r="AA3" s="50"/>
      <c r="AB3" s="50"/>
      <c r="AC3" s="50"/>
      <c r="AD3" s="50"/>
      <c r="AE3" s="50"/>
      <c r="AF3" s="50"/>
    </row>
    <row r="4" spans="1:32" s="7" customFormat="1" ht="81.75" hidden="1" customHeight="1" thickBot="1" x14ac:dyDescent="0.3">
      <c r="A4" s="19" t="s">
        <v>0</v>
      </c>
      <c r="B4" s="19">
        <v>1</v>
      </c>
      <c r="C4" s="19"/>
      <c r="D4" s="24">
        <f t="shared" si="0"/>
        <v>42319</v>
      </c>
      <c r="E4" s="24">
        <f>Table1[[#This Row],[Order Placement Date]]+1</f>
        <v>42320</v>
      </c>
      <c r="F4" s="24">
        <f>Table1[[#This Row],[Pick/Pack Date]]</f>
        <v>42320</v>
      </c>
      <c r="G4" s="24">
        <f>Table1[[#This Row],[Return Initiation Date]]</f>
        <v>42320</v>
      </c>
      <c r="H4" s="20">
        <f>Table1[[#This Row],[Return Receive Date]]+1</f>
        <v>42321</v>
      </c>
      <c r="I4" s="19"/>
      <c r="J4" s="21" t="s">
        <v>112</v>
      </c>
      <c r="K4" s="21" t="s">
        <v>118</v>
      </c>
      <c r="L4" s="21" t="s">
        <v>224</v>
      </c>
      <c r="M4" s="81">
        <v>42314</v>
      </c>
      <c r="N4" s="91" t="s">
        <v>227</v>
      </c>
      <c r="O4" s="91" t="s">
        <v>230</v>
      </c>
      <c r="P4" s="37"/>
      <c r="Q4" s="37"/>
      <c r="R4" s="37"/>
      <c r="S4" s="37"/>
      <c r="T4" s="48"/>
      <c r="U4" s="48"/>
      <c r="V4" s="49"/>
      <c r="W4" s="50"/>
      <c r="X4" s="50"/>
      <c r="Y4" s="50"/>
      <c r="Z4" s="50"/>
      <c r="AA4" s="50"/>
      <c r="AB4" s="50"/>
      <c r="AC4" s="50"/>
      <c r="AD4" s="50"/>
      <c r="AE4" s="50"/>
      <c r="AF4" s="50"/>
    </row>
    <row r="5" spans="1:32" s="7" customFormat="1" ht="77.25" hidden="1" thickBot="1" x14ac:dyDescent="0.3">
      <c r="A5" s="19" t="s">
        <v>0</v>
      </c>
      <c r="B5" s="19">
        <v>1</v>
      </c>
      <c r="C5" s="19"/>
      <c r="D5" s="24">
        <f t="shared" si="0"/>
        <v>42319</v>
      </c>
      <c r="E5" s="24">
        <f>Table1[[#This Row],[Order Placement Date]]+1</f>
        <v>42320</v>
      </c>
      <c r="F5" s="24">
        <f>Table1[[#This Row],[Pick/Pack Date]]</f>
        <v>42320</v>
      </c>
      <c r="G5" s="24">
        <f>Table1[[#This Row],[Return Initiation Date]]</f>
        <v>42320</v>
      </c>
      <c r="H5" s="20">
        <f>Table1[[#This Row],[Return Receive Date]]+1</f>
        <v>42321</v>
      </c>
      <c r="I5" s="19"/>
      <c r="J5" s="21" t="s">
        <v>113</v>
      </c>
      <c r="K5" s="21" t="s">
        <v>119</v>
      </c>
      <c r="L5" s="21" t="s">
        <v>224</v>
      </c>
      <c r="M5" s="83">
        <v>42314</v>
      </c>
      <c r="N5" s="84" t="s">
        <v>170</v>
      </c>
      <c r="O5" s="84" t="s">
        <v>171</v>
      </c>
      <c r="P5" s="37"/>
      <c r="Q5" s="37"/>
      <c r="R5" s="37"/>
      <c r="S5" s="37"/>
      <c r="T5" s="48"/>
      <c r="U5" s="48"/>
      <c r="V5" s="49"/>
      <c r="W5" s="53"/>
      <c r="X5" s="50"/>
      <c r="Y5" s="50"/>
      <c r="Z5" s="50"/>
      <c r="AA5" s="50"/>
      <c r="AB5" s="50"/>
      <c r="AC5" s="50"/>
      <c r="AD5" s="50"/>
      <c r="AE5" s="50"/>
      <c r="AF5" s="50"/>
    </row>
    <row r="6" spans="1:32" s="7" customFormat="1" ht="64.5" hidden="1" thickBot="1" x14ac:dyDescent="0.3">
      <c r="A6" s="19" t="s">
        <v>0</v>
      </c>
      <c r="B6" s="19">
        <v>1</v>
      </c>
      <c r="C6" s="19"/>
      <c r="D6" s="24">
        <f t="shared" si="0"/>
        <v>42319</v>
      </c>
      <c r="E6" s="24">
        <f>Table1[[#This Row],[Order Placement Date]]+1</f>
        <v>42320</v>
      </c>
      <c r="F6" s="24">
        <f>Table1[[#This Row],[Pick/Pack Date]]</f>
        <v>42320</v>
      </c>
      <c r="G6" s="24">
        <f>Table1[[#This Row],[Return Initiation Date]]</f>
        <v>42320</v>
      </c>
      <c r="H6" s="20">
        <f>Table1[[#This Row],[Return Receive Date]]+1</f>
        <v>42321</v>
      </c>
      <c r="I6" s="19"/>
      <c r="J6" s="21" t="s">
        <v>153</v>
      </c>
      <c r="K6" s="21" t="s">
        <v>172</v>
      </c>
      <c r="L6" s="21" t="s">
        <v>224</v>
      </c>
      <c r="M6" s="85">
        <v>42314</v>
      </c>
      <c r="N6" s="82" t="s">
        <v>173</v>
      </c>
      <c r="O6" s="86" t="s">
        <v>174</v>
      </c>
      <c r="P6" s="37"/>
      <c r="Q6" s="37"/>
      <c r="R6" s="37"/>
      <c r="S6" s="37"/>
      <c r="T6" s="48"/>
      <c r="U6" s="48"/>
      <c r="V6" s="49"/>
      <c r="W6" s="50"/>
      <c r="X6" s="50"/>
      <c r="Y6" s="50"/>
      <c r="Z6" s="50"/>
      <c r="AA6" s="50"/>
      <c r="AB6" s="50"/>
      <c r="AC6" s="50"/>
      <c r="AD6" s="50"/>
      <c r="AE6" s="50"/>
      <c r="AF6" s="50"/>
    </row>
    <row r="7" spans="1:32" s="7" customFormat="1" ht="109.5" hidden="1" customHeight="1" thickBot="1" x14ac:dyDescent="0.3">
      <c r="A7" s="19" t="s">
        <v>0</v>
      </c>
      <c r="B7" s="19">
        <v>1</v>
      </c>
      <c r="C7" s="19"/>
      <c r="D7" s="24">
        <f t="shared" si="0"/>
        <v>42319</v>
      </c>
      <c r="E7" s="24">
        <f>Table1[[#This Row],[Order Placement Date]]+1</f>
        <v>42320</v>
      </c>
      <c r="F7" s="24">
        <f>Table1[[#This Row],[Pick/Pack Date]]</f>
        <v>42320</v>
      </c>
      <c r="G7" s="24">
        <f>Table1[[#This Row],[Return Initiation Date]]</f>
        <v>42320</v>
      </c>
      <c r="H7" s="20">
        <f>Table1[[#This Row],[Return Receive Date]]+1</f>
        <v>42321</v>
      </c>
      <c r="I7" s="19"/>
      <c r="J7" s="21" t="s">
        <v>154</v>
      </c>
      <c r="K7" s="21" t="s">
        <v>177</v>
      </c>
      <c r="L7" s="21" t="s">
        <v>224</v>
      </c>
      <c r="M7" s="87">
        <v>42314</v>
      </c>
      <c r="N7" s="88" t="s">
        <v>175</v>
      </c>
      <c r="O7" s="88" t="s">
        <v>176</v>
      </c>
      <c r="P7" s="37"/>
      <c r="Q7" s="37"/>
      <c r="R7" s="37"/>
      <c r="S7" s="37"/>
      <c r="T7" s="48"/>
      <c r="U7" s="57"/>
      <c r="V7" s="49"/>
      <c r="W7" s="53"/>
      <c r="X7" s="50"/>
      <c r="Y7" s="50"/>
      <c r="Z7" s="50"/>
      <c r="AA7" s="50"/>
      <c r="AB7" s="50"/>
      <c r="AC7" s="50"/>
      <c r="AD7" s="50"/>
      <c r="AE7" s="50"/>
      <c r="AF7" s="50"/>
    </row>
    <row r="8" spans="1:32" s="7" customFormat="1" ht="134.25" hidden="1" customHeight="1" thickBot="1" x14ac:dyDescent="0.3">
      <c r="A8" s="19" t="s">
        <v>0</v>
      </c>
      <c r="B8" s="19">
        <v>1</v>
      </c>
      <c r="C8" s="19"/>
      <c r="D8" s="24">
        <f t="shared" si="0"/>
        <v>42319</v>
      </c>
      <c r="E8" s="24">
        <f>Table1[[#This Row],[Order Placement Date]]+1</f>
        <v>42320</v>
      </c>
      <c r="F8" s="24">
        <f>Table1[[#This Row],[Pick/Pack Date]]</f>
        <v>42320</v>
      </c>
      <c r="G8" s="24">
        <f>Table1[[#This Row],[Return Initiation Date]]</f>
        <v>42320</v>
      </c>
      <c r="H8" s="20">
        <f>Table1[[#This Row],[Return Receive Date]]+1</f>
        <v>42321</v>
      </c>
      <c r="I8" s="19"/>
      <c r="J8" s="21" t="s">
        <v>114</v>
      </c>
      <c r="K8" s="21" t="s">
        <v>194</v>
      </c>
      <c r="L8" s="21" t="s">
        <v>224</v>
      </c>
      <c r="M8" s="90">
        <v>42314</v>
      </c>
      <c r="N8" s="91" t="s">
        <v>235</v>
      </c>
      <c r="O8" s="91" t="s">
        <v>248</v>
      </c>
      <c r="P8" s="37"/>
      <c r="Q8" s="37"/>
      <c r="R8" s="37"/>
      <c r="S8" s="37"/>
      <c r="T8" s="48"/>
      <c r="U8" s="52"/>
      <c r="V8" s="49"/>
      <c r="W8" s="53"/>
      <c r="X8" s="50"/>
      <c r="Y8" s="50"/>
      <c r="Z8" s="50"/>
      <c r="AA8" s="50"/>
      <c r="AB8" s="50"/>
      <c r="AC8" s="50"/>
      <c r="AD8" s="50"/>
      <c r="AE8" s="50"/>
      <c r="AF8" s="50"/>
    </row>
    <row r="9" spans="1:32" s="7" customFormat="1" ht="84.75" hidden="1" customHeight="1" thickBot="1" x14ac:dyDescent="0.3">
      <c r="A9" s="19" t="s">
        <v>0</v>
      </c>
      <c r="B9" s="19">
        <v>1</v>
      </c>
      <c r="C9" s="19"/>
      <c r="D9" s="24">
        <f t="shared" si="0"/>
        <v>42319</v>
      </c>
      <c r="E9" s="24">
        <f>Table1[[#This Row],[Order Placement Date]]+1</f>
        <v>42320</v>
      </c>
      <c r="F9" s="24">
        <f>Table1[[#This Row],[Pick/Pack Date]]</f>
        <v>42320</v>
      </c>
      <c r="G9" s="24">
        <f>Table1[[#This Row],[Return Initiation Date]]</f>
        <v>42320</v>
      </c>
      <c r="H9" s="20">
        <f>Table1[[#This Row],[Return Receive Date]]+1</f>
        <v>42321</v>
      </c>
      <c r="I9" s="19"/>
      <c r="J9" s="21" t="s">
        <v>115</v>
      </c>
      <c r="K9" s="21" t="s">
        <v>195</v>
      </c>
      <c r="L9" s="21" t="s">
        <v>224</v>
      </c>
      <c r="M9" s="90">
        <v>42314</v>
      </c>
      <c r="N9" s="91" t="s">
        <v>236</v>
      </c>
      <c r="O9" s="91" t="s">
        <v>249</v>
      </c>
      <c r="P9" s="37"/>
      <c r="Q9" s="37"/>
      <c r="R9" s="37"/>
      <c r="S9" s="37"/>
      <c r="T9" s="48"/>
      <c r="U9" s="52"/>
      <c r="V9" s="49"/>
      <c r="W9" s="53"/>
      <c r="X9" s="50"/>
      <c r="Y9" s="50"/>
      <c r="Z9" s="50"/>
      <c r="AA9" s="50"/>
      <c r="AB9" s="50"/>
      <c r="AC9" s="50"/>
      <c r="AD9" s="50"/>
      <c r="AE9" s="50"/>
      <c r="AF9" s="50"/>
    </row>
    <row r="10" spans="1:32" s="7" customFormat="1" ht="74.25" hidden="1" customHeight="1" thickBot="1" x14ac:dyDescent="0.3">
      <c r="A10" s="19" t="s">
        <v>0</v>
      </c>
      <c r="B10" s="19">
        <v>1</v>
      </c>
      <c r="C10" s="19"/>
      <c r="D10" s="24">
        <f t="shared" si="0"/>
        <v>42319</v>
      </c>
      <c r="E10" s="24">
        <f>Table1[[#This Row],[Order Placement Date]]+1</f>
        <v>42320</v>
      </c>
      <c r="F10" s="24">
        <f>Table1[[#This Row],[Pick/Pack Date]]</f>
        <v>42320</v>
      </c>
      <c r="G10" s="24">
        <f>Table1[[#This Row],[Return Initiation Date]]</f>
        <v>42320</v>
      </c>
      <c r="H10" s="20">
        <f>Table1[[#This Row],[Return Receive Date]]+1</f>
        <v>42321</v>
      </c>
      <c r="I10" s="19"/>
      <c r="J10" s="21" t="s">
        <v>116</v>
      </c>
      <c r="K10" s="21" t="s">
        <v>196</v>
      </c>
      <c r="L10" s="21" t="s">
        <v>224</v>
      </c>
      <c r="M10" s="90">
        <v>42314</v>
      </c>
      <c r="N10" s="91" t="s">
        <v>237</v>
      </c>
      <c r="O10" s="91" t="s">
        <v>250</v>
      </c>
      <c r="P10" s="37"/>
      <c r="Q10" s="37"/>
      <c r="R10" s="37"/>
      <c r="S10" s="37"/>
      <c r="T10" s="48"/>
      <c r="U10" s="52"/>
      <c r="V10" s="49"/>
      <c r="W10" s="53"/>
      <c r="X10" s="50"/>
      <c r="Y10" s="50"/>
      <c r="Z10" s="50"/>
      <c r="AA10" s="50"/>
      <c r="AB10" s="50"/>
      <c r="AC10" s="50"/>
      <c r="AD10" s="50"/>
      <c r="AE10" s="50"/>
      <c r="AF10" s="50"/>
    </row>
    <row r="11" spans="1:32" s="7" customFormat="1" ht="98.25" hidden="1" customHeight="1" thickBot="1" x14ac:dyDescent="0.3">
      <c r="A11" s="19" t="s">
        <v>0</v>
      </c>
      <c r="B11" s="19">
        <v>1</v>
      </c>
      <c r="C11" s="19"/>
      <c r="D11" s="24">
        <f t="shared" si="0"/>
        <v>42319</v>
      </c>
      <c r="E11" s="24">
        <f>Table1[[#This Row],[Order Placement Date]]+1</f>
        <v>42320</v>
      </c>
      <c r="F11" s="24">
        <f>Table1[[#This Row],[Pick/Pack Date]]</f>
        <v>42320</v>
      </c>
      <c r="G11" s="24">
        <f>Table1[[#This Row],[Return Initiation Date]]</f>
        <v>42320</v>
      </c>
      <c r="H11" s="20">
        <f>Table1[[#This Row],[Return Receive Date]]+1</f>
        <v>42321</v>
      </c>
      <c r="I11" s="19"/>
      <c r="J11" s="21" t="s">
        <v>117</v>
      </c>
      <c r="K11" s="21" t="s">
        <v>119</v>
      </c>
      <c r="L11" s="21" t="s">
        <v>224</v>
      </c>
      <c r="M11" s="90">
        <v>42314</v>
      </c>
      <c r="N11" s="91" t="s">
        <v>238</v>
      </c>
      <c r="O11" s="91" t="s">
        <v>251</v>
      </c>
      <c r="P11" s="37"/>
      <c r="Q11" s="37"/>
      <c r="R11" s="37"/>
      <c r="S11" s="37"/>
      <c r="T11" s="48"/>
      <c r="U11" s="54"/>
      <c r="V11" s="50"/>
      <c r="W11" s="50"/>
      <c r="X11" s="50"/>
      <c r="Y11" s="50"/>
      <c r="Z11" s="50"/>
      <c r="AA11" s="50"/>
      <c r="AB11" s="50"/>
      <c r="AC11" s="50"/>
      <c r="AD11" s="50"/>
      <c r="AE11" s="50"/>
      <c r="AF11" s="50"/>
    </row>
    <row r="12" spans="1:32" s="7" customFormat="1" ht="111" hidden="1" customHeight="1" thickBot="1" x14ac:dyDescent="0.3">
      <c r="A12" s="19" t="s">
        <v>0</v>
      </c>
      <c r="B12" s="19">
        <v>1</v>
      </c>
      <c r="C12" s="19"/>
      <c r="D12" s="24">
        <f t="shared" si="0"/>
        <v>42319</v>
      </c>
      <c r="E12" s="24">
        <f>Table1[[#This Row],[Order Placement Date]]+1</f>
        <v>42320</v>
      </c>
      <c r="F12" s="24">
        <f>Table1[[#This Row],[Pick/Pack Date]]</f>
        <v>42320</v>
      </c>
      <c r="G12" s="24">
        <f>Table1[[#This Row],[Return Initiation Date]]</f>
        <v>42320</v>
      </c>
      <c r="H12" s="20">
        <f>Table1[[#This Row],[Return Receive Date]]+1</f>
        <v>42321</v>
      </c>
      <c r="I12" s="19"/>
      <c r="J12" s="21" t="s">
        <v>121</v>
      </c>
      <c r="K12" s="21" t="s">
        <v>118</v>
      </c>
      <c r="L12" s="21" t="s">
        <v>224</v>
      </c>
      <c r="M12" s="90">
        <v>42314</v>
      </c>
      <c r="N12" s="91" t="s">
        <v>239</v>
      </c>
      <c r="O12" s="91" t="s">
        <v>252</v>
      </c>
      <c r="P12" s="37"/>
      <c r="Q12" s="37"/>
      <c r="R12" s="37"/>
      <c r="S12" s="37"/>
      <c r="T12" s="48"/>
      <c r="U12" s="54"/>
      <c r="V12" s="50"/>
      <c r="W12" s="50"/>
      <c r="X12" s="50"/>
      <c r="Y12" s="50"/>
      <c r="Z12" s="50"/>
      <c r="AA12" s="50"/>
      <c r="AB12" s="50"/>
      <c r="AC12" s="50"/>
      <c r="AD12" s="50"/>
      <c r="AE12" s="50"/>
      <c r="AF12" s="50"/>
    </row>
    <row r="13" spans="1:32" s="7" customFormat="1" ht="111" hidden="1" customHeight="1" thickBot="1" x14ac:dyDescent="0.3">
      <c r="A13" s="19" t="s">
        <v>0</v>
      </c>
      <c r="B13" s="19">
        <v>1</v>
      </c>
      <c r="C13" s="19"/>
      <c r="D13" s="24">
        <f t="shared" si="0"/>
        <v>42319</v>
      </c>
      <c r="E13" s="24">
        <f>Table1[[#This Row],[Order Placement Date]]+1</f>
        <v>42320</v>
      </c>
      <c r="F13" s="24">
        <f>Table1[[#This Row],[Pick/Pack Date]]</f>
        <v>42320</v>
      </c>
      <c r="G13" s="24">
        <f>Table1[[#This Row],[Return Initiation Date]]</f>
        <v>42320</v>
      </c>
      <c r="H13" s="20">
        <f>Table1[[#This Row],[Return Receive Date]]+1</f>
        <v>42321</v>
      </c>
      <c r="I13" s="19"/>
      <c r="J13" s="21" t="s">
        <v>122</v>
      </c>
      <c r="K13" s="21" t="s">
        <v>119</v>
      </c>
      <c r="L13" s="21" t="s">
        <v>224</v>
      </c>
      <c r="M13" s="90">
        <v>42313</v>
      </c>
      <c r="N13" s="91" t="s">
        <v>234</v>
      </c>
      <c r="O13" s="91" t="s">
        <v>247</v>
      </c>
      <c r="P13" s="37"/>
      <c r="Q13" s="37"/>
      <c r="R13" s="37"/>
      <c r="S13" s="21"/>
      <c r="T13" s="48"/>
      <c r="U13" s="48"/>
      <c r="V13" s="48"/>
      <c r="W13" s="48"/>
      <c r="X13" s="51"/>
      <c r="Y13" s="50"/>
      <c r="Z13" s="50"/>
      <c r="AA13" s="50"/>
      <c r="AB13" s="51"/>
      <c r="AC13" s="51"/>
      <c r="AD13" s="51"/>
      <c r="AE13" s="51"/>
      <c r="AF13" s="51"/>
    </row>
    <row r="14" spans="1:32" s="7" customFormat="1" ht="119.25" hidden="1" customHeight="1" thickBot="1" x14ac:dyDescent="0.3">
      <c r="A14" s="19" t="s">
        <v>0</v>
      </c>
      <c r="B14" s="19">
        <v>1</v>
      </c>
      <c r="C14" s="19"/>
      <c r="D14" s="24">
        <f t="shared" si="0"/>
        <v>42319</v>
      </c>
      <c r="E14" s="24">
        <f>Table1[[#This Row],[Order Placement Date]]+1</f>
        <v>42320</v>
      </c>
      <c r="F14" s="24">
        <f>Table1[[#This Row],[Pick/Pack Date]]</f>
        <v>42320</v>
      </c>
      <c r="G14" s="24">
        <f>Table1[[#This Row],[Return Initiation Date]]</f>
        <v>42320</v>
      </c>
      <c r="H14" s="20">
        <f>Table1[[#This Row],[Return Receive Date]]+1</f>
        <v>42321</v>
      </c>
      <c r="I14" s="19"/>
      <c r="J14" s="21" t="s">
        <v>123</v>
      </c>
      <c r="K14" s="21" t="s">
        <v>118</v>
      </c>
      <c r="L14" s="21" t="s">
        <v>224</v>
      </c>
      <c r="M14" s="90">
        <v>42314</v>
      </c>
      <c r="N14" s="92" t="s">
        <v>178</v>
      </c>
      <c r="O14" s="91" t="s">
        <v>179</v>
      </c>
      <c r="P14" s="37"/>
      <c r="Q14" s="37"/>
      <c r="R14" s="37"/>
      <c r="S14" s="21"/>
      <c r="T14" s="48"/>
      <c r="U14" s="48"/>
      <c r="V14" s="48"/>
      <c r="W14" s="48"/>
      <c r="X14" s="51"/>
      <c r="Y14" s="50"/>
      <c r="Z14" s="50"/>
      <c r="AA14" s="50"/>
      <c r="AB14" s="51"/>
      <c r="AC14" s="51"/>
      <c r="AD14" s="51"/>
      <c r="AE14" s="51"/>
      <c r="AF14" s="51"/>
    </row>
    <row r="15" spans="1:32" s="7" customFormat="1" ht="113.25" customHeight="1" thickBot="1" x14ac:dyDescent="0.3">
      <c r="A15" s="19" t="s">
        <v>0</v>
      </c>
      <c r="B15" s="19">
        <v>1</v>
      </c>
      <c r="C15" s="19"/>
      <c r="D15" s="24">
        <f t="shared" si="0"/>
        <v>42319</v>
      </c>
      <c r="E15" s="24">
        <f>Table1[[#This Row],[Order Placement Date]]+1</f>
        <v>42320</v>
      </c>
      <c r="F15" s="24">
        <f>Table1[[#This Row],[Pick/Pack Date]]</f>
        <v>42320</v>
      </c>
      <c r="G15" s="24">
        <f>Table1[[#This Row],[Return Initiation Date]]</f>
        <v>42320</v>
      </c>
      <c r="H15" s="20">
        <f>Table1[[#This Row],[Return Receive Date]]+1</f>
        <v>42321</v>
      </c>
      <c r="I15" s="19"/>
      <c r="J15" s="21" t="s">
        <v>168</v>
      </c>
      <c r="K15" s="21" t="s">
        <v>119</v>
      </c>
      <c r="L15" s="21" t="s">
        <v>224</v>
      </c>
      <c r="M15" s="90">
        <v>42314</v>
      </c>
      <c r="N15" s="91" t="s">
        <v>271</v>
      </c>
      <c r="O15" s="91" t="s">
        <v>272</v>
      </c>
      <c r="P15" s="37">
        <v>3067</v>
      </c>
      <c r="Q15" s="37">
        <v>3071</v>
      </c>
      <c r="R15" s="37"/>
      <c r="S15" s="21" t="s">
        <v>273</v>
      </c>
      <c r="T15" s="48"/>
      <c r="U15" s="52"/>
      <c r="V15" s="50"/>
      <c r="W15" s="53"/>
      <c r="X15" s="50"/>
      <c r="Y15" s="50"/>
      <c r="Z15" s="50"/>
      <c r="AA15" s="50"/>
      <c r="AB15" s="51"/>
      <c r="AC15" s="50"/>
      <c r="AD15" s="50"/>
      <c r="AE15" s="50"/>
      <c r="AF15" s="50"/>
    </row>
    <row r="16" spans="1:32" s="7" customFormat="1" ht="104.25" hidden="1" customHeight="1" thickBot="1" x14ac:dyDescent="0.25">
      <c r="A16" s="19" t="s">
        <v>0</v>
      </c>
      <c r="B16" s="19">
        <v>1</v>
      </c>
      <c r="C16" s="19"/>
      <c r="D16" s="24">
        <f t="shared" si="0"/>
        <v>42319</v>
      </c>
      <c r="E16" s="24">
        <f>Table1[[#This Row],[Order Placement Date]]+1</f>
        <v>42320</v>
      </c>
      <c r="F16" s="24">
        <f>Table1[[#This Row],[Pick/Pack Date]]</f>
        <v>42320</v>
      </c>
      <c r="G16" s="24">
        <f>Table1[[#This Row],[Return Initiation Date]]</f>
        <v>42320</v>
      </c>
      <c r="H16" s="20">
        <f>Table1[[#This Row],[Return Receive Date]]+1</f>
        <v>42321</v>
      </c>
      <c r="I16" s="34"/>
      <c r="J16" s="21" t="s">
        <v>125</v>
      </c>
      <c r="K16" s="21" t="s">
        <v>118</v>
      </c>
      <c r="L16" s="21" t="s">
        <v>224</v>
      </c>
      <c r="M16" s="90">
        <v>42315</v>
      </c>
      <c r="N16" s="91" t="s">
        <v>233</v>
      </c>
      <c r="O16" s="91" t="s">
        <v>270</v>
      </c>
      <c r="P16" s="62">
        <v>3052</v>
      </c>
      <c r="Q16" s="62">
        <v>3068</v>
      </c>
      <c r="R16" s="62"/>
      <c r="S16" s="59" t="s">
        <v>274</v>
      </c>
      <c r="T16" s="48"/>
      <c r="U16" s="52"/>
      <c r="V16" s="50"/>
      <c r="W16" s="63"/>
      <c r="X16" s="50"/>
      <c r="Y16" s="50"/>
      <c r="Z16" s="50"/>
      <c r="AA16" s="50"/>
      <c r="AB16" s="51"/>
      <c r="AC16" s="50"/>
      <c r="AD16" s="51"/>
      <c r="AE16" s="50"/>
      <c r="AF16" s="50"/>
    </row>
    <row r="17" spans="1:32" s="7" customFormat="1" ht="132.75" hidden="1" customHeight="1" thickBot="1" x14ac:dyDescent="0.25">
      <c r="A17" s="19" t="s">
        <v>0</v>
      </c>
      <c r="B17" s="19">
        <v>1</v>
      </c>
      <c r="C17" s="19"/>
      <c r="D17" s="24">
        <f t="shared" si="0"/>
        <v>42319</v>
      </c>
      <c r="E17" s="24">
        <f>Table1[[#This Row],[Order Placement Date]]+1</f>
        <v>42320</v>
      </c>
      <c r="F17" s="24">
        <f>Table1[[#This Row],[Pick/Pack Date]]</f>
        <v>42320</v>
      </c>
      <c r="G17" s="24">
        <f>Table1[[#This Row],[Return Initiation Date]]</f>
        <v>42320</v>
      </c>
      <c r="H17" s="20">
        <f>Table1[[#This Row],[Return Receive Date]]+1</f>
        <v>42321</v>
      </c>
      <c r="I17" s="34"/>
      <c r="J17" s="21" t="s">
        <v>124</v>
      </c>
      <c r="K17" s="21" t="s">
        <v>119</v>
      </c>
      <c r="L17" s="21" t="s">
        <v>224</v>
      </c>
      <c r="M17" s="90">
        <v>42315</v>
      </c>
      <c r="N17" s="91" t="s">
        <v>180</v>
      </c>
      <c r="O17" s="91" t="s">
        <v>181</v>
      </c>
      <c r="P17" s="62"/>
      <c r="Q17" s="62"/>
      <c r="R17" s="62"/>
      <c r="S17" s="59" t="s">
        <v>274</v>
      </c>
      <c r="T17" s="48"/>
      <c r="U17" s="52"/>
      <c r="V17" s="50"/>
      <c r="W17" s="63"/>
      <c r="X17" s="50"/>
      <c r="Y17" s="50"/>
      <c r="Z17" s="50"/>
      <c r="AA17" s="50"/>
      <c r="AB17" s="51"/>
      <c r="AC17" s="50"/>
      <c r="AD17" s="51"/>
      <c r="AE17" s="50"/>
      <c r="AF17" s="50"/>
    </row>
    <row r="18" spans="1:32" s="7" customFormat="1" ht="66" hidden="1" customHeight="1" thickBot="1" x14ac:dyDescent="0.25">
      <c r="A18" s="19" t="s">
        <v>0</v>
      </c>
      <c r="B18" s="19">
        <v>1</v>
      </c>
      <c r="C18" s="19"/>
      <c r="D18" s="24">
        <f t="shared" si="0"/>
        <v>42319</v>
      </c>
      <c r="E18" s="24">
        <f>Table1[[#This Row],[Order Placement Date]]+1</f>
        <v>42320</v>
      </c>
      <c r="F18" s="24">
        <f>Table1[[#This Row],[Pick/Pack Date]]</f>
        <v>42320</v>
      </c>
      <c r="G18" s="24">
        <f>Table1[[#This Row],[Return Initiation Date]]</f>
        <v>42320</v>
      </c>
      <c r="H18" s="20">
        <f>Table1[[#This Row],[Return Receive Date]]+1</f>
        <v>42321</v>
      </c>
      <c r="I18" s="34"/>
      <c r="J18" s="21" t="s">
        <v>126</v>
      </c>
      <c r="K18" s="21" t="s">
        <v>120</v>
      </c>
      <c r="L18" s="21" t="s">
        <v>223</v>
      </c>
      <c r="M18" s="90">
        <v>42314</v>
      </c>
      <c r="N18" s="91" t="s">
        <v>182</v>
      </c>
      <c r="O18" s="91" t="s">
        <v>183</v>
      </c>
      <c r="P18" s="62"/>
      <c r="Q18" s="62"/>
      <c r="R18" s="62"/>
      <c r="S18" s="59" t="s">
        <v>274</v>
      </c>
      <c r="T18" s="48"/>
      <c r="U18" s="52"/>
      <c r="V18" s="50"/>
      <c r="W18" s="63"/>
      <c r="X18" s="50"/>
      <c r="Y18" s="50"/>
      <c r="Z18" s="50"/>
      <c r="AA18" s="50"/>
      <c r="AB18" s="51"/>
      <c r="AC18" s="50"/>
      <c r="AD18" s="51"/>
      <c r="AE18" s="50"/>
      <c r="AF18" s="50"/>
    </row>
    <row r="19" spans="1:32" s="7" customFormat="1" ht="104.25" hidden="1" customHeight="1" thickBot="1" x14ac:dyDescent="0.25">
      <c r="A19" s="19" t="s">
        <v>0</v>
      </c>
      <c r="B19" s="19">
        <v>1</v>
      </c>
      <c r="C19" s="19"/>
      <c r="D19" s="24">
        <f t="shared" si="0"/>
        <v>42319</v>
      </c>
      <c r="E19" s="24">
        <f>Table1[[#This Row],[Order Placement Date]]+1</f>
        <v>42320</v>
      </c>
      <c r="F19" s="24">
        <f>Table1[[#This Row],[Pick/Pack Date]]</f>
        <v>42320</v>
      </c>
      <c r="G19" s="24">
        <f>Table1[[#This Row],[Return Initiation Date]]</f>
        <v>42320</v>
      </c>
      <c r="H19" s="20">
        <f>Table1[[#This Row],[Return Receive Date]]+1</f>
        <v>42321</v>
      </c>
      <c r="I19" s="34"/>
      <c r="J19" s="21" t="s">
        <v>127</v>
      </c>
      <c r="K19" s="21" t="s">
        <v>128</v>
      </c>
      <c r="L19" s="21" t="s">
        <v>224</v>
      </c>
      <c r="M19" s="90">
        <v>42314</v>
      </c>
      <c r="N19" s="91" t="s">
        <v>184</v>
      </c>
      <c r="O19" s="91" t="s">
        <v>185</v>
      </c>
      <c r="P19" s="62"/>
      <c r="Q19" s="62"/>
      <c r="R19" s="62"/>
      <c r="S19" s="59" t="s">
        <v>274</v>
      </c>
      <c r="T19" s="48"/>
      <c r="U19" s="52"/>
      <c r="V19" s="50"/>
      <c r="W19" s="63"/>
      <c r="X19" s="50"/>
      <c r="Y19" s="50"/>
      <c r="Z19" s="50"/>
      <c r="AA19" s="50"/>
      <c r="AB19" s="51"/>
      <c r="AC19" s="50"/>
      <c r="AD19" s="51"/>
      <c r="AE19" s="50"/>
      <c r="AF19" s="50"/>
    </row>
    <row r="20" spans="1:32" s="7" customFormat="1" ht="104.25" hidden="1" customHeight="1" thickBot="1" x14ac:dyDescent="0.25">
      <c r="A20" s="19" t="s">
        <v>0</v>
      </c>
      <c r="B20" s="19"/>
      <c r="C20" s="19"/>
      <c r="D20" s="24">
        <f t="shared" si="0"/>
        <v>42319</v>
      </c>
      <c r="E20" s="24">
        <f>Table1[[#This Row],[Order Placement Date]]+1</f>
        <v>42320</v>
      </c>
      <c r="F20" s="24">
        <f>Table1[[#This Row],[Pick/Pack Date]]</f>
        <v>42320</v>
      </c>
      <c r="G20" s="24">
        <f>Table1[[#This Row],[Return Initiation Date]]</f>
        <v>42320</v>
      </c>
      <c r="H20" s="20">
        <f>Table1[[#This Row],[Return Receive Date]]+1</f>
        <v>42321</v>
      </c>
      <c r="I20" s="34"/>
      <c r="J20" s="21" t="s">
        <v>132</v>
      </c>
      <c r="K20" s="21" t="s">
        <v>119</v>
      </c>
      <c r="L20" s="21" t="s">
        <v>224</v>
      </c>
      <c r="M20" s="90">
        <v>42314</v>
      </c>
      <c r="N20" s="89" t="s">
        <v>186</v>
      </c>
      <c r="O20" s="91" t="s">
        <v>187</v>
      </c>
      <c r="P20" s="62"/>
      <c r="Q20" s="62"/>
      <c r="R20" s="62"/>
      <c r="S20" s="59" t="s">
        <v>274</v>
      </c>
      <c r="T20" s="48"/>
      <c r="U20" s="52"/>
      <c r="V20" s="50"/>
      <c r="W20" s="63"/>
      <c r="X20" s="50"/>
      <c r="Y20" s="50"/>
      <c r="Z20" s="50"/>
      <c r="AA20" s="50"/>
      <c r="AB20" s="51"/>
      <c r="AC20" s="50"/>
      <c r="AD20" s="51"/>
      <c r="AE20" s="50"/>
      <c r="AF20" s="50"/>
    </row>
    <row r="21" spans="1:32" s="7" customFormat="1" ht="87.75" hidden="1" customHeight="1" thickBot="1" x14ac:dyDescent="0.25">
      <c r="A21" s="19" t="s">
        <v>0</v>
      </c>
      <c r="B21" s="19"/>
      <c r="C21" s="19"/>
      <c r="D21" s="24">
        <f t="shared" si="0"/>
        <v>42319</v>
      </c>
      <c r="E21" s="24">
        <f>Table1[[#This Row],[Order Placement Date]]+1</f>
        <v>42320</v>
      </c>
      <c r="F21" s="24">
        <f>Table1[[#This Row],[Pick/Pack Date]]</f>
        <v>42320</v>
      </c>
      <c r="G21" s="24">
        <f>Table1[[#This Row],[Return Initiation Date]]</f>
        <v>42320</v>
      </c>
      <c r="H21" s="20">
        <f>Table1[[#This Row],[Return Receive Date]]+1</f>
        <v>42321</v>
      </c>
      <c r="I21" s="34"/>
      <c r="J21" s="21" t="s">
        <v>133</v>
      </c>
      <c r="K21" s="21" t="s">
        <v>118</v>
      </c>
      <c r="L21" s="21" t="s">
        <v>224</v>
      </c>
      <c r="M21" s="90">
        <v>42314</v>
      </c>
      <c r="N21" s="89" t="s">
        <v>188</v>
      </c>
      <c r="O21" s="91" t="s">
        <v>189</v>
      </c>
      <c r="P21" s="62"/>
      <c r="Q21" s="62"/>
      <c r="R21" s="62"/>
      <c r="S21" s="59" t="s">
        <v>274</v>
      </c>
      <c r="T21" s="48"/>
      <c r="U21" s="52"/>
      <c r="V21" s="50"/>
      <c r="W21" s="63"/>
      <c r="X21" s="50"/>
      <c r="Y21" s="50"/>
      <c r="Z21" s="50"/>
      <c r="AA21" s="50"/>
      <c r="AB21" s="51"/>
      <c r="AC21" s="50"/>
      <c r="AD21" s="51"/>
      <c r="AE21" s="50"/>
      <c r="AF21" s="50"/>
    </row>
    <row r="22" spans="1:32" s="7" customFormat="1" ht="104.25" hidden="1" customHeight="1" thickBot="1" x14ac:dyDescent="0.25">
      <c r="A22" s="19" t="s">
        <v>0</v>
      </c>
      <c r="B22" s="19">
        <v>1</v>
      </c>
      <c r="C22" s="19"/>
      <c r="D22" s="24">
        <f t="shared" si="0"/>
        <v>42319</v>
      </c>
      <c r="E22" s="24">
        <f>Table1[[#This Row],[Order Placement Date]]+1</f>
        <v>42320</v>
      </c>
      <c r="F22" s="24">
        <f>Table1[[#This Row],[Pick/Pack Date]]</f>
        <v>42320</v>
      </c>
      <c r="G22" s="24">
        <f>Table1[[#This Row],[Return Initiation Date]]</f>
        <v>42320</v>
      </c>
      <c r="H22" s="20">
        <f>Table1[[#This Row],[Return Receive Date]]+1</f>
        <v>42321</v>
      </c>
      <c r="I22" s="20"/>
      <c r="J22" s="20" t="s">
        <v>130</v>
      </c>
      <c r="K22" s="20" t="s">
        <v>129</v>
      </c>
      <c r="L22" s="20" t="s">
        <v>224</v>
      </c>
      <c r="M22" s="90">
        <v>42314</v>
      </c>
      <c r="N22" s="89" t="s">
        <v>190</v>
      </c>
      <c r="O22" s="91" t="s">
        <v>191</v>
      </c>
      <c r="P22" s="62"/>
      <c r="Q22" s="62"/>
      <c r="R22" s="62"/>
      <c r="S22" s="59" t="s">
        <v>274</v>
      </c>
      <c r="T22" s="48"/>
      <c r="U22" s="52"/>
      <c r="V22" s="50"/>
      <c r="W22" s="63"/>
      <c r="X22" s="50"/>
      <c r="Y22" s="50"/>
      <c r="Z22" s="50"/>
      <c r="AA22" s="50"/>
      <c r="AB22" s="51"/>
      <c r="AC22" s="50"/>
      <c r="AD22" s="51"/>
      <c r="AE22" s="50"/>
      <c r="AF22" s="50"/>
    </row>
    <row r="23" spans="1:32" s="7" customFormat="1" ht="81" hidden="1" customHeight="1" thickBot="1" x14ac:dyDescent="0.25">
      <c r="A23" s="19" t="s">
        <v>0</v>
      </c>
      <c r="B23" s="19">
        <v>1</v>
      </c>
      <c r="C23" s="19"/>
      <c r="D23" s="24">
        <f t="shared" si="0"/>
        <v>42319</v>
      </c>
      <c r="E23" s="24">
        <f>Table1[[#This Row],[Order Placement Date]]+1</f>
        <v>42320</v>
      </c>
      <c r="F23" s="24">
        <f>Table1[[#This Row],[Pick/Pack Date]]</f>
        <v>42320</v>
      </c>
      <c r="G23" s="24">
        <f>Table1[[#This Row],[Return Initiation Date]]</f>
        <v>42320</v>
      </c>
      <c r="H23" s="20">
        <f>Table1[[#This Row],[Return Receive Date]]+1</f>
        <v>42321</v>
      </c>
      <c r="I23" s="21"/>
      <c r="J23" s="21" t="s">
        <v>131</v>
      </c>
      <c r="K23" s="21" t="s">
        <v>120</v>
      </c>
      <c r="L23" s="21" t="s">
        <v>223</v>
      </c>
      <c r="M23" s="90">
        <v>42314</v>
      </c>
      <c r="N23" s="89" t="s">
        <v>192</v>
      </c>
      <c r="O23" s="91" t="s">
        <v>193</v>
      </c>
      <c r="P23" s="62"/>
      <c r="Q23" s="62"/>
      <c r="R23" s="62"/>
      <c r="S23" s="59" t="s">
        <v>274</v>
      </c>
      <c r="T23" s="48"/>
      <c r="U23" s="52"/>
      <c r="V23" s="50"/>
      <c r="W23" s="63"/>
      <c r="X23" s="50"/>
      <c r="Y23" s="50"/>
      <c r="Z23" s="50"/>
      <c r="AA23" s="50"/>
      <c r="AB23" s="51"/>
      <c r="AC23" s="50"/>
      <c r="AD23" s="51"/>
      <c r="AE23" s="50"/>
      <c r="AF23" s="50"/>
    </row>
    <row r="24" spans="1:32" s="7" customFormat="1" ht="69" hidden="1" customHeight="1" thickBot="1" x14ac:dyDescent="0.25">
      <c r="A24" s="19" t="s">
        <v>0</v>
      </c>
      <c r="B24" s="19">
        <v>2</v>
      </c>
      <c r="C24" s="19"/>
      <c r="D24" s="24">
        <f t="shared" ref="D24:D44" si="1">CycleTwoStartDate</f>
        <v>42324</v>
      </c>
      <c r="E24" s="24">
        <f>Table1[[#This Row],[Order Placement Date]]</f>
        <v>42324</v>
      </c>
      <c r="F24" s="24">
        <f>Table1[[#This Row],[Pick/Pack Date]]</f>
        <v>42324</v>
      </c>
      <c r="G24" s="24">
        <f>Table1[[#This Row],[Pick/Pack Date]]+1</f>
        <v>42325</v>
      </c>
      <c r="H24" s="20">
        <f>Table1[[#This Row],[Return Receive Date]]+1</f>
        <v>42326</v>
      </c>
      <c r="I24" s="19"/>
      <c r="J24" s="21" t="s">
        <v>134</v>
      </c>
      <c r="K24" s="21" t="s">
        <v>120</v>
      </c>
      <c r="L24" s="21" t="s">
        <v>223</v>
      </c>
      <c r="M24" s="90">
        <v>42320</v>
      </c>
      <c r="N24" s="89">
        <v>2935056</v>
      </c>
      <c r="O24" s="35">
        <v>848016</v>
      </c>
      <c r="P24" s="33"/>
      <c r="Q24" s="33"/>
      <c r="R24" s="33"/>
      <c r="S24" s="59" t="s">
        <v>274</v>
      </c>
      <c r="T24" s="54"/>
      <c r="U24" s="54"/>
      <c r="V24" s="50"/>
      <c r="W24" s="40"/>
      <c r="X24" s="51"/>
      <c r="Y24" s="51"/>
      <c r="Z24" s="51"/>
      <c r="AA24" s="51"/>
      <c r="AB24" s="51"/>
      <c r="AC24" s="51"/>
      <c r="AD24" s="51"/>
      <c r="AE24" s="50"/>
      <c r="AF24" s="50"/>
    </row>
    <row r="25" spans="1:32" s="7" customFormat="1" ht="89.25" hidden="1" customHeight="1" thickBot="1" x14ac:dyDescent="0.25">
      <c r="A25" s="19" t="s">
        <v>0</v>
      </c>
      <c r="B25" s="19">
        <v>2</v>
      </c>
      <c r="C25" s="19"/>
      <c r="D25" s="24">
        <f t="shared" si="1"/>
        <v>42324</v>
      </c>
      <c r="E25" s="24">
        <f>Table1[[#This Row],[Order Placement Date]]</f>
        <v>42324</v>
      </c>
      <c r="F25" s="24">
        <f>Table1[[#This Row],[Pick/Pack Date]]</f>
        <v>42324</v>
      </c>
      <c r="G25" s="24">
        <f>Table1[[#This Row],[Pick/Pack Date]]+1</f>
        <v>42325</v>
      </c>
      <c r="H25" s="20">
        <f>Table1[[#This Row],[Return Receive Date]]+1</f>
        <v>42326</v>
      </c>
      <c r="I25" s="19"/>
      <c r="J25" s="21" t="s">
        <v>135</v>
      </c>
      <c r="K25" s="21" t="s">
        <v>120</v>
      </c>
      <c r="L25" s="21" t="s">
        <v>223</v>
      </c>
      <c r="M25" s="90">
        <v>42320</v>
      </c>
      <c r="N25" s="89">
        <v>2935048</v>
      </c>
      <c r="O25" s="35" t="s">
        <v>203</v>
      </c>
      <c r="P25" s="33"/>
      <c r="Q25" s="33"/>
      <c r="R25" s="33"/>
      <c r="S25" s="59" t="s">
        <v>274</v>
      </c>
      <c r="T25" s="54"/>
      <c r="U25" s="54"/>
      <c r="V25" s="50"/>
      <c r="W25" s="40"/>
      <c r="X25" s="51"/>
      <c r="Y25" s="51"/>
      <c r="Z25" s="51"/>
      <c r="AA25" s="51"/>
      <c r="AB25" s="51"/>
      <c r="AC25" s="51"/>
      <c r="AD25" s="51"/>
      <c r="AE25" s="50"/>
      <c r="AF25" s="50"/>
    </row>
    <row r="26" spans="1:32" s="7" customFormat="1" ht="85.5" hidden="1" customHeight="1" thickBot="1" x14ac:dyDescent="0.25">
      <c r="A26" s="19" t="s">
        <v>0</v>
      </c>
      <c r="B26" s="19">
        <v>2</v>
      </c>
      <c r="C26" s="19"/>
      <c r="D26" s="24">
        <f t="shared" si="1"/>
        <v>42324</v>
      </c>
      <c r="E26" s="24">
        <f>Table1[[#This Row],[Order Placement Date]]</f>
        <v>42324</v>
      </c>
      <c r="F26" s="24">
        <f>Table1[[#This Row],[Pick/Pack Date]]</f>
        <v>42324</v>
      </c>
      <c r="G26" s="24">
        <f>Table1[[#This Row],[Pick/Pack Date]]+1</f>
        <v>42325</v>
      </c>
      <c r="H26" s="20">
        <f>Table1[[#This Row],[Return Receive Date]]+1</f>
        <v>42326</v>
      </c>
      <c r="I26" s="19"/>
      <c r="J26" s="21" t="s">
        <v>136</v>
      </c>
      <c r="K26" s="21" t="s">
        <v>137</v>
      </c>
      <c r="L26" s="21" t="s">
        <v>224</v>
      </c>
      <c r="M26" s="90">
        <v>42320</v>
      </c>
      <c r="N26" s="89">
        <v>2935050</v>
      </c>
      <c r="O26" s="35" t="s">
        <v>204</v>
      </c>
      <c r="P26" s="33"/>
      <c r="Q26" s="33"/>
      <c r="R26" s="33"/>
      <c r="S26" s="59" t="s">
        <v>274</v>
      </c>
      <c r="T26" s="54"/>
      <c r="U26" s="54"/>
      <c r="V26" s="50"/>
      <c r="W26" s="40"/>
      <c r="X26" s="51"/>
      <c r="Y26" s="51"/>
      <c r="Z26" s="51"/>
      <c r="AA26" s="51"/>
      <c r="AB26" s="51"/>
      <c r="AC26" s="51"/>
      <c r="AD26" s="51"/>
      <c r="AE26" s="50"/>
      <c r="AF26" s="50"/>
    </row>
    <row r="27" spans="1:32" s="7" customFormat="1" ht="85.5" hidden="1" customHeight="1" thickBot="1" x14ac:dyDescent="0.25">
      <c r="A27" s="19" t="s">
        <v>0</v>
      </c>
      <c r="B27" s="19">
        <v>2</v>
      </c>
      <c r="C27" s="19"/>
      <c r="D27" s="24">
        <f t="shared" si="1"/>
        <v>42324</v>
      </c>
      <c r="E27" s="24">
        <f>Table1[[#This Row],[Order Placement Date]]</f>
        <v>42324</v>
      </c>
      <c r="F27" s="24">
        <f>Table1[[#This Row],[Pick/Pack Date]]</f>
        <v>42324</v>
      </c>
      <c r="G27" s="24">
        <f>Table1[[#This Row],[Pick/Pack Date]]+1</f>
        <v>42325</v>
      </c>
      <c r="H27" s="20">
        <f>Table1[[#This Row],[Return Receive Date]]+1</f>
        <v>42326</v>
      </c>
      <c r="I27" s="19"/>
      <c r="J27" s="21" t="s">
        <v>138</v>
      </c>
      <c r="K27" s="21" t="s">
        <v>120</v>
      </c>
      <c r="L27" s="21" t="s">
        <v>223</v>
      </c>
      <c r="M27" s="90">
        <v>42320</v>
      </c>
      <c r="N27" s="89">
        <v>2935051</v>
      </c>
      <c r="O27" s="35" t="s">
        <v>205</v>
      </c>
      <c r="P27" s="33"/>
      <c r="Q27" s="33"/>
      <c r="R27" s="33"/>
      <c r="S27" s="59" t="s">
        <v>274</v>
      </c>
      <c r="T27" s="54"/>
      <c r="U27" s="54"/>
      <c r="V27" s="50"/>
      <c r="W27" s="40"/>
      <c r="X27" s="51"/>
      <c r="Y27" s="51"/>
      <c r="Z27" s="51"/>
      <c r="AA27" s="51"/>
      <c r="AB27" s="51"/>
      <c r="AC27" s="51"/>
      <c r="AD27" s="51"/>
      <c r="AE27" s="50"/>
      <c r="AF27" s="50"/>
    </row>
    <row r="28" spans="1:32" s="7" customFormat="1" ht="92.25" hidden="1" customHeight="1" thickBot="1" x14ac:dyDescent="0.25">
      <c r="A28" s="19" t="s">
        <v>0</v>
      </c>
      <c r="B28" s="19">
        <v>2</v>
      </c>
      <c r="C28" s="19"/>
      <c r="D28" s="24">
        <f t="shared" si="1"/>
        <v>42324</v>
      </c>
      <c r="E28" s="24">
        <f>Table1[[#This Row],[Order Placement Date]]</f>
        <v>42324</v>
      </c>
      <c r="F28" s="24">
        <f>Table1[[#This Row],[Pick/Pack Date]]</f>
        <v>42324</v>
      </c>
      <c r="G28" s="24">
        <f>Table1[[#This Row],[Pick/Pack Date]]+1</f>
        <v>42325</v>
      </c>
      <c r="H28" s="20">
        <f>Table1[[#This Row],[Return Receive Date]]+1</f>
        <v>42326</v>
      </c>
      <c r="I28" s="19"/>
      <c r="J28" s="21" t="s">
        <v>139</v>
      </c>
      <c r="K28" s="21" t="s">
        <v>120</v>
      </c>
      <c r="L28" s="21" t="s">
        <v>223</v>
      </c>
      <c r="M28" s="90">
        <v>42320</v>
      </c>
      <c r="N28" s="89">
        <v>2935054</v>
      </c>
      <c r="O28" s="35" t="s">
        <v>207</v>
      </c>
      <c r="P28" s="33"/>
      <c r="Q28" s="33"/>
      <c r="R28" s="33"/>
      <c r="S28" s="59" t="s">
        <v>274</v>
      </c>
      <c r="T28" s="52"/>
      <c r="U28" s="52"/>
      <c r="V28" s="50"/>
      <c r="W28" s="40"/>
      <c r="X28" s="51"/>
      <c r="Y28" s="51"/>
      <c r="Z28" s="51"/>
      <c r="AA28" s="51"/>
      <c r="AB28" s="51"/>
      <c r="AC28" s="51"/>
      <c r="AD28" s="51"/>
      <c r="AE28" s="50"/>
      <c r="AF28" s="50"/>
    </row>
    <row r="29" spans="1:32" s="7" customFormat="1" ht="92.25" hidden="1" customHeight="1" thickBot="1" x14ac:dyDescent="0.25">
      <c r="A29" s="19" t="s">
        <v>0</v>
      </c>
      <c r="B29" s="19">
        <v>2</v>
      </c>
      <c r="C29" s="19"/>
      <c r="D29" s="24">
        <f t="shared" si="1"/>
        <v>42324</v>
      </c>
      <c r="E29" s="24">
        <f>Table1[[#This Row],[Order Placement Date]]</f>
        <v>42324</v>
      </c>
      <c r="F29" s="24">
        <f>Table1[[#This Row],[Pick/Pack Date]]</f>
        <v>42324</v>
      </c>
      <c r="G29" s="24">
        <f>Table1[[#This Row],[Pick/Pack Date]]+1</f>
        <v>42325</v>
      </c>
      <c r="H29" s="20">
        <f>Table1[[#This Row],[Return Receive Date]]+1</f>
        <v>42326</v>
      </c>
      <c r="I29" s="19"/>
      <c r="J29" s="21" t="s">
        <v>140</v>
      </c>
      <c r="K29" s="21" t="s">
        <v>120</v>
      </c>
      <c r="L29" s="21" t="s">
        <v>223</v>
      </c>
      <c r="M29" s="90">
        <v>42320</v>
      </c>
      <c r="N29" s="89">
        <v>2935052</v>
      </c>
      <c r="O29" s="35" t="s">
        <v>206</v>
      </c>
      <c r="P29" s="33"/>
      <c r="Q29" s="33"/>
      <c r="R29" s="33"/>
      <c r="S29" s="59" t="s">
        <v>274</v>
      </c>
      <c r="T29" s="52"/>
      <c r="U29" s="52"/>
      <c r="V29" s="50"/>
      <c r="W29" s="40"/>
      <c r="X29" s="51"/>
      <c r="Y29" s="51"/>
      <c r="Z29" s="51"/>
      <c r="AA29" s="51"/>
      <c r="AB29" s="51"/>
      <c r="AC29" s="51"/>
      <c r="AD29" s="51"/>
      <c r="AE29" s="50"/>
      <c r="AF29" s="50"/>
    </row>
    <row r="30" spans="1:32" s="7" customFormat="1" ht="92.25" hidden="1" customHeight="1" thickBot="1" x14ac:dyDescent="0.25">
      <c r="A30" s="19" t="s">
        <v>0</v>
      </c>
      <c r="B30" s="19">
        <v>2</v>
      </c>
      <c r="C30" s="19"/>
      <c r="D30" s="24">
        <f t="shared" si="1"/>
        <v>42324</v>
      </c>
      <c r="E30" s="24">
        <f>Table1[[#This Row],[Order Placement Date]]</f>
        <v>42324</v>
      </c>
      <c r="F30" s="24">
        <f>Table1[[#This Row],[Pick/Pack Date]]</f>
        <v>42324</v>
      </c>
      <c r="G30" s="24">
        <f>Table1[[#This Row],[Pick/Pack Date]]+1</f>
        <v>42325</v>
      </c>
      <c r="H30" s="20">
        <f>Table1[[#This Row],[Return Receive Date]]+1</f>
        <v>42326</v>
      </c>
      <c r="I30" s="19"/>
      <c r="J30" s="21" t="s">
        <v>141</v>
      </c>
      <c r="K30" s="21" t="s">
        <v>137</v>
      </c>
      <c r="L30" s="21" t="s">
        <v>224</v>
      </c>
      <c r="M30" s="90">
        <v>42320</v>
      </c>
      <c r="N30" s="89">
        <v>2935055</v>
      </c>
      <c r="O30" s="35" t="s">
        <v>208</v>
      </c>
      <c r="P30" s="33"/>
      <c r="Q30" s="33"/>
      <c r="R30" s="33"/>
      <c r="S30" s="59" t="s">
        <v>274</v>
      </c>
      <c r="T30" s="52"/>
      <c r="U30" s="52"/>
      <c r="V30" s="53"/>
      <c r="W30" s="44"/>
      <c r="X30" s="51"/>
      <c r="Y30" s="51"/>
      <c r="Z30" s="51"/>
      <c r="AA30" s="51"/>
      <c r="AB30" s="51"/>
      <c r="AC30" s="51"/>
      <c r="AD30" s="51"/>
      <c r="AE30" s="50"/>
      <c r="AF30" s="50"/>
    </row>
    <row r="31" spans="1:32" s="7" customFormat="1" ht="92.25" hidden="1" customHeight="1" thickBot="1" x14ac:dyDescent="0.25">
      <c r="A31" s="19" t="s">
        <v>0</v>
      </c>
      <c r="B31" s="19">
        <v>2</v>
      </c>
      <c r="C31" s="19"/>
      <c r="D31" s="24">
        <f t="shared" si="1"/>
        <v>42324</v>
      </c>
      <c r="E31" s="24">
        <f>Table1[[#This Row],[Order Placement Date]]</f>
        <v>42324</v>
      </c>
      <c r="F31" s="24">
        <f>Table1[[#This Row],[Pick/Pack Date]]</f>
        <v>42324</v>
      </c>
      <c r="G31" s="24">
        <f>Table1[[#This Row],[Pick/Pack Date]]+1</f>
        <v>42325</v>
      </c>
      <c r="H31" s="20">
        <f>Table1[[#This Row],[Return Receive Date]]+1</f>
        <v>42326</v>
      </c>
      <c r="I31" s="19"/>
      <c r="J31" s="21" t="s">
        <v>142</v>
      </c>
      <c r="K31" s="21" t="s">
        <v>137</v>
      </c>
      <c r="L31" s="21" t="s">
        <v>224</v>
      </c>
      <c r="M31" s="90">
        <v>42320</v>
      </c>
      <c r="N31" s="89">
        <v>2790008</v>
      </c>
      <c r="O31" s="35" t="s">
        <v>200</v>
      </c>
      <c r="P31" s="33"/>
      <c r="Q31" s="33"/>
      <c r="R31" s="33"/>
      <c r="S31" s="59" t="s">
        <v>274</v>
      </c>
      <c r="T31" s="52"/>
      <c r="U31" s="52"/>
      <c r="V31" s="53"/>
      <c r="W31" s="44"/>
      <c r="X31" s="51"/>
      <c r="Y31" s="51"/>
      <c r="Z31" s="51"/>
      <c r="AA31" s="51"/>
      <c r="AB31" s="51"/>
      <c r="AC31" s="51"/>
      <c r="AD31" s="51"/>
      <c r="AE31" s="50"/>
      <c r="AF31" s="50"/>
    </row>
    <row r="32" spans="1:32" s="7" customFormat="1" ht="90.75" hidden="1" customHeight="1" thickBot="1" x14ac:dyDescent="0.25">
      <c r="A32" s="19" t="s">
        <v>0</v>
      </c>
      <c r="B32" s="19">
        <v>2</v>
      </c>
      <c r="C32" s="19"/>
      <c r="D32" s="24">
        <f t="shared" si="1"/>
        <v>42324</v>
      </c>
      <c r="E32" s="24">
        <f>Table1[[#This Row],[Order Placement Date]]</f>
        <v>42324</v>
      </c>
      <c r="F32" s="24">
        <f>Table1[[#This Row],[Pick/Pack Date]]</f>
        <v>42324</v>
      </c>
      <c r="G32" s="24">
        <f>Table1[[#This Row],[Pick/Pack Date]]+1</f>
        <v>42325</v>
      </c>
      <c r="H32" s="20">
        <f>Table1[[#This Row],[Return Receive Date]]+1</f>
        <v>42326</v>
      </c>
      <c r="I32" s="19"/>
      <c r="J32" s="21" t="s">
        <v>143</v>
      </c>
      <c r="K32" s="21" t="s">
        <v>137</v>
      </c>
      <c r="L32" s="21" t="s">
        <v>224</v>
      </c>
      <c r="M32" s="90">
        <v>42320</v>
      </c>
      <c r="N32" s="89">
        <v>2935058</v>
      </c>
      <c r="O32" s="35" t="s">
        <v>210</v>
      </c>
      <c r="P32" s="33"/>
      <c r="Q32" s="24"/>
      <c r="R32" s="24"/>
      <c r="S32" s="59" t="s">
        <v>274</v>
      </c>
      <c r="T32" s="54"/>
      <c r="U32" s="54"/>
      <c r="V32" s="54"/>
      <c r="W32" s="54"/>
      <c r="X32" s="54"/>
      <c r="Y32" s="54"/>
      <c r="Z32" s="54"/>
      <c r="AA32" s="54"/>
      <c r="AB32" s="54"/>
      <c r="AC32" s="54"/>
      <c r="AD32" s="54"/>
      <c r="AE32" s="54"/>
      <c r="AF32" s="54"/>
    </row>
    <row r="33" spans="1:32" s="7" customFormat="1" ht="117.75" hidden="1" customHeight="1" thickBot="1" x14ac:dyDescent="0.25">
      <c r="A33" s="19" t="s">
        <v>0</v>
      </c>
      <c r="B33" s="19">
        <v>2</v>
      </c>
      <c r="C33" s="19"/>
      <c r="D33" s="24">
        <f t="shared" si="1"/>
        <v>42324</v>
      </c>
      <c r="E33" s="24">
        <f>Table1[[#This Row],[Order Placement Date]]</f>
        <v>42324</v>
      </c>
      <c r="F33" s="24">
        <f>Table1[[#This Row],[Pick/Pack Date]]</f>
        <v>42324</v>
      </c>
      <c r="G33" s="24">
        <f>Table1[[#This Row],[Pick/Pack Date]]+1</f>
        <v>42325</v>
      </c>
      <c r="H33" s="20">
        <f>Table1[[#This Row],[Return Receive Date]]+1</f>
        <v>42326</v>
      </c>
      <c r="I33" s="19"/>
      <c r="J33" s="21" t="s">
        <v>231</v>
      </c>
      <c r="K33" s="21" t="s">
        <v>137</v>
      </c>
      <c r="L33" s="21" t="s">
        <v>224</v>
      </c>
      <c r="M33" s="90">
        <v>42320</v>
      </c>
      <c r="N33" s="89" t="s">
        <v>232</v>
      </c>
      <c r="O33" s="35" t="s">
        <v>260</v>
      </c>
      <c r="P33" s="33">
        <v>3051</v>
      </c>
      <c r="Q33" s="32">
        <v>3069</v>
      </c>
      <c r="R33" s="32"/>
      <c r="S33" s="59" t="s">
        <v>274</v>
      </c>
      <c r="T33" s="54"/>
      <c r="U33" s="54"/>
      <c r="V33" s="54"/>
      <c r="W33" s="54"/>
      <c r="X33" s="54"/>
      <c r="Y33" s="54"/>
      <c r="Z33" s="54"/>
      <c r="AA33" s="54"/>
      <c r="AB33" s="54"/>
      <c r="AC33" s="54"/>
      <c r="AD33" s="54"/>
      <c r="AE33" s="54"/>
      <c r="AF33" s="54"/>
    </row>
    <row r="34" spans="1:32" s="7" customFormat="1" ht="113.25" hidden="1" customHeight="1" thickBot="1" x14ac:dyDescent="0.25">
      <c r="A34" s="19" t="s">
        <v>0</v>
      </c>
      <c r="B34" s="19">
        <v>2</v>
      </c>
      <c r="C34" s="19"/>
      <c r="D34" s="24">
        <f t="shared" si="1"/>
        <v>42324</v>
      </c>
      <c r="E34" s="24">
        <f>Table1[[#This Row],[Order Placement Date]]</f>
        <v>42324</v>
      </c>
      <c r="F34" s="24">
        <f>Table1[[#This Row],[Pick/Pack Date]]</f>
        <v>42324</v>
      </c>
      <c r="G34" s="24">
        <f>Table1[[#This Row],[Pick/Pack Date]]+1</f>
        <v>42325</v>
      </c>
      <c r="H34" s="20">
        <f>Table1[[#This Row],[Return Receive Date]]+1</f>
        <v>42326</v>
      </c>
      <c r="I34" s="19"/>
      <c r="J34" s="21" t="s">
        <v>144</v>
      </c>
      <c r="K34" s="21" t="s">
        <v>137</v>
      </c>
      <c r="L34" s="21" t="s">
        <v>224</v>
      </c>
      <c r="M34" s="90">
        <v>42320</v>
      </c>
      <c r="N34" s="89">
        <v>2937177</v>
      </c>
      <c r="O34" s="35" t="s">
        <v>220</v>
      </c>
      <c r="P34" s="39"/>
      <c r="Q34" s="39"/>
      <c r="R34" s="45"/>
      <c r="S34" s="45"/>
      <c r="T34" s="54"/>
      <c r="U34" s="61"/>
      <c r="V34" s="53"/>
      <c r="W34" s="53"/>
      <c r="X34" s="51"/>
      <c r="Y34" s="51"/>
      <c r="Z34" s="51"/>
      <c r="AA34" s="51"/>
      <c r="AB34" s="51"/>
      <c r="AC34" s="51"/>
      <c r="AD34" s="51"/>
      <c r="AE34" s="41"/>
      <c r="AF34" s="41"/>
    </row>
    <row r="35" spans="1:32" s="7" customFormat="1" ht="90.75" hidden="1" customHeight="1" thickBot="1" x14ac:dyDescent="0.3">
      <c r="A35" s="19" t="s">
        <v>0</v>
      </c>
      <c r="B35" s="19">
        <v>2</v>
      </c>
      <c r="C35" s="19"/>
      <c r="D35" s="24">
        <f t="shared" si="1"/>
        <v>42324</v>
      </c>
      <c r="E35" s="24">
        <f>Table1[[#This Row],[Order Placement Date]]</f>
        <v>42324</v>
      </c>
      <c r="F35" s="24">
        <f>Table1[[#This Row],[Pick/Pack Date]]</f>
        <v>42324</v>
      </c>
      <c r="G35" s="24">
        <f>Table1[[#This Row],[Pick/Pack Date]]+1</f>
        <v>42325</v>
      </c>
      <c r="H35" s="20">
        <f>Table1[[#This Row],[Return Receive Date]]+1</f>
        <v>42326</v>
      </c>
      <c r="I35" s="19"/>
      <c r="J35" s="21" t="s">
        <v>145</v>
      </c>
      <c r="K35" s="21" t="s">
        <v>137</v>
      </c>
      <c r="L35" s="21" t="s">
        <v>224</v>
      </c>
      <c r="M35" s="90">
        <v>42349</v>
      </c>
      <c r="N35" s="89">
        <v>2935132</v>
      </c>
      <c r="O35" s="35" t="s">
        <v>212</v>
      </c>
      <c r="P35" s="58"/>
      <c r="Q35" s="32"/>
      <c r="R35" s="32"/>
      <c r="S35" s="23"/>
      <c r="T35" s="54"/>
      <c r="U35" s="61"/>
      <c r="V35" s="53"/>
      <c r="W35" s="53"/>
      <c r="X35" s="51"/>
      <c r="Y35" s="51"/>
      <c r="Z35" s="51"/>
      <c r="AA35" s="51"/>
      <c r="AB35" s="51"/>
      <c r="AC35" s="51"/>
      <c r="AD35" s="51"/>
      <c r="AE35" s="41"/>
      <c r="AF35" s="41"/>
    </row>
    <row r="36" spans="1:32" s="7" customFormat="1" ht="116.25" hidden="1" customHeight="1" thickBot="1" x14ac:dyDescent="0.3">
      <c r="A36" s="19" t="s">
        <v>0</v>
      </c>
      <c r="B36" s="19">
        <v>2</v>
      </c>
      <c r="C36" s="19"/>
      <c r="D36" s="24">
        <f t="shared" si="1"/>
        <v>42324</v>
      </c>
      <c r="E36" s="24">
        <f>Table1[[#This Row],[Order Placement Date]]</f>
        <v>42324</v>
      </c>
      <c r="F36" s="24">
        <f>Table1[[#This Row],[Pick/Pack Date]]</f>
        <v>42324</v>
      </c>
      <c r="G36" s="24">
        <f>Table1[[#This Row],[Pick/Pack Date]]+1</f>
        <v>42325</v>
      </c>
      <c r="H36" s="20">
        <f>Table1[[#This Row],[Return Receive Date]]+1</f>
        <v>42326</v>
      </c>
      <c r="I36" s="19"/>
      <c r="J36" s="21" t="s">
        <v>148</v>
      </c>
      <c r="K36" s="21" t="s">
        <v>137</v>
      </c>
      <c r="L36" s="21" t="s">
        <v>224</v>
      </c>
      <c r="M36" s="90">
        <v>42320</v>
      </c>
      <c r="N36" s="89">
        <v>2936048</v>
      </c>
      <c r="O36" s="35" t="s">
        <v>214</v>
      </c>
      <c r="P36" s="58"/>
      <c r="Q36" s="32"/>
      <c r="R36" s="32"/>
      <c r="S36" s="23"/>
      <c r="T36" s="54"/>
      <c r="U36" s="61"/>
      <c r="V36" s="53"/>
      <c r="W36" s="53"/>
      <c r="X36" s="51"/>
      <c r="Y36" s="51"/>
      <c r="Z36" s="51"/>
      <c r="AA36" s="51"/>
      <c r="AB36" s="51"/>
      <c r="AC36" s="51"/>
      <c r="AD36" s="51"/>
      <c r="AE36" s="41"/>
      <c r="AF36" s="41"/>
    </row>
    <row r="37" spans="1:32" s="7" customFormat="1" ht="142.5" hidden="1" customHeight="1" thickBot="1" x14ac:dyDescent="0.25">
      <c r="A37" s="19" t="s">
        <v>0</v>
      </c>
      <c r="B37" s="19">
        <v>2</v>
      </c>
      <c r="C37" s="34"/>
      <c r="D37" s="24">
        <f t="shared" si="1"/>
        <v>42324</v>
      </c>
      <c r="E37" s="24">
        <f>Table1[[#This Row],[Order Placement Date]]</f>
        <v>42324</v>
      </c>
      <c r="F37" s="24">
        <f>Table1[[#This Row],[Pick/Pack Date]]</f>
        <v>42324</v>
      </c>
      <c r="G37" s="24">
        <f>Table1[[#This Row],[Pick/Pack Date]]+1</f>
        <v>42325</v>
      </c>
      <c r="H37" s="20">
        <f>Table1[[#This Row],[Return Receive Date]]+1</f>
        <v>42326</v>
      </c>
      <c r="I37" s="19"/>
      <c r="J37" s="21" t="s">
        <v>147</v>
      </c>
      <c r="K37" s="21" t="s">
        <v>137</v>
      </c>
      <c r="L37" s="21" t="s">
        <v>224</v>
      </c>
      <c r="M37" s="90">
        <v>42320</v>
      </c>
      <c r="N37" s="89">
        <v>2936053</v>
      </c>
      <c r="O37" s="35" t="s">
        <v>215</v>
      </c>
      <c r="P37" s="39"/>
      <c r="Q37" s="39"/>
      <c r="R37" s="24"/>
      <c r="S37" s="24"/>
      <c r="T37" s="54"/>
      <c r="U37" s="52"/>
      <c r="V37" s="53"/>
      <c r="W37" s="53"/>
      <c r="X37" s="51"/>
      <c r="Y37" s="51"/>
      <c r="Z37" s="51"/>
      <c r="AA37" s="51"/>
      <c r="AB37" s="51"/>
      <c r="AC37" s="51"/>
      <c r="AD37" s="51"/>
      <c r="AE37" s="41"/>
      <c r="AF37" s="41"/>
    </row>
    <row r="38" spans="1:32" s="7" customFormat="1" ht="142.5" hidden="1" customHeight="1" thickBot="1" x14ac:dyDescent="0.25">
      <c r="A38" s="19" t="s">
        <v>0</v>
      </c>
      <c r="B38" s="19">
        <v>2</v>
      </c>
      <c r="C38" s="34"/>
      <c r="D38" s="24">
        <f t="shared" si="1"/>
        <v>42324</v>
      </c>
      <c r="E38" s="24">
        <f>Table1[[#This Row],[Order Placement Date]]</f>
        <v>42324</v>
      </c>
      <c r="F38" s="24">
        <f>Table1[[#This Row],[Pick/Pack Date]]</f>
        <v>42324</v>
      </c>
      <c r="G38" s="24">
        <f>Table1[[#This Row],[Pick/Pack Date]]+1</f>
        <v>42325</v>
      </c>
      <c r="H38" s="20">
        <f>Table1[[#This Row],[Return Receive Date]]+1</f>
        <v>42326</v>
      </c>
      <c r="I38" s="19"/>
      <c r="J38" s="21" t="s">
        <v>150</v>
      </c>
      <c r="K38" s="21" t="s">
        <v>146</v>
      </c>
      <c r="L38" s="21" t="s">
        <v>224</v>
      </c>
      <c r="M38" s="90">
        <v>42320</v>
      </c>
      <c r="N38" s="89">
        <v>2936133</v>
      </c>
      <c r="O38" s="35" t="s">
        <v>218</v>
      </c>
      <c r="P38" s="58"/>
      <c r="Q38" s="32"/>
      <c r="R38" s="32"/>
      <c r="S38" s="23"/>
      <c r="T38" s="60"/>
      <c r="U38" s="60"/>
      <c r="V38" s="50"/>
      <c r="W38" s="40"/>
      <c r="X38" s="51"/>
      <c r="Y38" s="51"/>
      <c r="Z38" s="51"/>
      <c r="AA38" s="51"/>
      <c r="AB38" s="51"/>
      <c r="AC38" s="51"/>
      <c r="AD38" s="51"/>
      <c r="AE38" s="41"/>
      <c r="AF38" s="41"/>
    </row>
    <row r="39" spans="1:32" s="7" customFormat="1" ht="102.75" hidden="1" thickBot="1" x14ac:dyDescent="0.25">
      <c r="A39" s="19" t="s">
        <v>0</v>
      </c>
      <c r="B39" s="19">
        <v>2</v>
      </c>
      <c r="C39" s="34"/>
      <c r="D39" s="24">
        <f t="shared" si="1"/>
        <v>42324</v>
      </c>
      <c r="E39" s="24">
        <f>Table1[[#This Row],[Order Placement Date]]</f>
        <v>42324</v>
      </c>
      <c r="F39" s="24">
        <f>Table1[[#This Row],[Pick/Pack Date]]</f>
        <v>42324</v>
      </c>
      <c r="G39" s="24">
        <f>Table1[[#This Row],[Pick/Pack Date]]+1</f>
        <v>42325</v>
      </c>
      <c r="H39" s="20">
        <f>Table1[[#This Row],[Return Receive Date]]+1</f>
        <v>42326</v>
      </c>
      <c r="I39" s="19"/>
      <c r="J39" s="21" t="s">
        <v>149</v>
      </c>
      <c r="K39" s="21" t="s">
        <v>146</v>
      </c>
      <c r="L39" s="21" t="s">
        <v>224</v>
      </c>
      <c r="M39" s="90">
        <v>42320</v>
      </c>
      <c r="N39" s="89" t="s">
        <v>240</v>
      </c>
      <c r="O39" s="35" t="s">
        <v>253</v>
      </c>
      <c r="P39" s="39"/>
      <c r="Q39" s="39"/>
      <c r="R39" s="24"/>
      <c r="S39" s="24"/>
      <c r="T39" s="60"/>
      <c r="U39" s="60"/>
      <c r="V39" s="50"/>
      <c r="W39" s="40"/>
      <c r="X39" s="51"/>
      <c r="Y39" s="51"/>
      <c r="Z39" s="51"/>
      <c r="AA39" s="51"/>
      <c r="AB39" s="51"/>
      <c r="AC39" s="51"/>
      <c r="AD39" s="51"/>
      <c r="AE39" s="41"/>
      <c r="AF39" s="41"/>
    </row>
    <row r="40" spans="1:32" s="7" customFormat="1" ht="64.5" hidden="1" thickBot="1" x14ac:dyDescent="0.25">
      <c r="A40" s="19" t="s">
        <v>0</v>
      </c>
      <c r="B40" s="19">
        <v>2</v>
      </c>
      <c r="C40" s="34"/>
      <c r="D40" s="24">
        <f t="shared" si="1"/>
        <v>42324</v>
      </c>
      <c r="E40" s="24">
        <f>Table1[[#This Row],[Order Placement Date]]</f>
        <v>42324</v>
      </c>
      <c r="F40" s="24">
        <f>Table1[[#This Row],[Pick/Pack Date]]</f>
        <v>42324</v>
      </c>
      <c r="G40" s="24">
        <f>Table1[[#This Row],[Pick/Pack Date]]+1</f>
        <v>42325</v>
      </c>
      <c r="H40" s="20">
        <f>Table1[[#This Row],[Return Receive Date]]+1</f>
        <v>42326</v>
      </c>
      <c r="I40" s="19"/>
      <c r="J40" s="21" t="s">
        <v>151</v>
      </c>
      <c r="K40" s="21" t="s">
        <v>152</v>
      </c>
      <c r="L40" s="21" t="s">
        <v>224</v>
      </c>
      <c r="M40" s="90">
        <v>42320</v>
      </c>
      <c r="N40" s="89" t="s">
        <v>241</v>
      </c>
      <c r="O40" s="35" t="s">
        <v>254</v>
      </c>
      <c r="P40" s="65"/>
      <c r="Q40" s="65"/>
      <c r="R40" s="66"/>
      <c r="S40" s="66"/>
      <c r="T40" s="60"/>
      <c r="U40" s="60"/>
      <c r="V40" s="50"/>
      <c r="W40" s="40"/>
      <c r="X40" s="51"/>
      <c r="Y40" s="51"/>
      <c r="Z40" s="51"/>
      <c r="AA40" s="51"/>
      <c r="AB40" s="51"/>
      <c r="AC40" s="51"/>
      <c r="AD40" s="51"/>
      <c r="AE40" s="41"/>
      <c r="AF40" s="41"/>
    </row>
    <row r="41" spans="1:32" s="7" customFormat="1" ht="117" hidden="1" customHeight="1" thickBot="1" x14ac:dyDescent="0.25">
      <c r="A41" s="19" t="s">
        <v>0</v>
      </c>
      <c r="B41" s="19">
        <v>2</v>
      </c>
      <c r="C41" s="34"/>
      <c r="D41" s="24">
        <f t="shared" si="1"/>
        <v>42324</v>
      </c>
      <c r="E41" s="24">
        <f>Table1[[#This Row],[Order Placement Date]]</f>
        <v>42324</v>
      </c>
      <c r="F41" s="24">
        <f>Table1[[#This Row],[Pick/Pack Date]]</f>
        <v>42324</v>
      </c>
      <c r="G41" s="24">
        <f>Table1[[#This Row],[Pick/Pack Date]]+1</f>
        <v>42325</v>
      </c>
      <c r="H41" s="20">
        <f>Table1[[#This Row],[Return Receive Date]]+1</f>
        <v>42326</v>
      </c>
      <c r="I41" s="19"/>
      <c r="J41" s="21" t="s">
        <v>155</v>
      </c>
      <c r="K41" s="21" t="s">
        <v>156</v>
      </c>
      <c r="L41" s="21" t="s">
        <v>224</v>
      </c>
      <c r="M41" s="90">
        <v>42349</v>
      </c>
      <c r="N41" s="89" t="s">
        <v>242</v>
      </c>
      <c r="O41" s="35" t="s">
        <v>255</v>
      </c>
      <c r="P41" s="65"/>
      <c r="Q41" s="65"/>
      <c r="R41" s="66"/>
      <c r="S41" s="66"/>
      <c r="T41" s="60"/>
      <c r="U41" s="60"/>
      <c r="V41" s="50"/>
      <c r="W41" s="40"/>
      <c r="X41" s="51"/>
      <c r="Y41" s="51"/>
      <c r="Z41" s="51"/>
      <c r="AA41" s="51"/>
      <c r="AB41" s="51"/>
      <c r="AC41" s="51"/>
      <c r="AD41" s="51"/>
      <c r="AE41" s="41"/>
      <c r="AF41" s="41"/>
    </row>
    <row r="42" spans="1:32" s="7" customFormat="1" ht="117" hidden="1" customHeight="1" thickBot="1" x14ac:dyDescent="0.25">
      <c r="A42" s="19" t="s">
        <v>0</v>
      </c>
      <c r="B42" s="19">
        <v>2</v>
      </c>
      <c r="C42" s="34"/>
      <c r="D42" s="24">
        <f t="shared" si="1"/>
        <v>42324</v>
      </c>
      <c r="E42" s="24">
        <f>Table1[[#This Row],[Order Placement Date]]</f>
        <v>42324</v>
      </c>
      <c r="F42" s="24">
        <f>Table1[[#This Row],[Pick/Pack Date]]</f>
        <v>42324</v>
      </c>
      <c r="G42" s="24">
        <f>Table1[[#This Row],[Pick/Pack Date]]+1</f>
        <v>42325</v>
      </c>
      <c r="H42" s="20">
        <f>Table1[[#This Row],[Return Receive Date]]+1</f>
        <v>42326</v>
      </c>
      <c r="I42" s="19"/>
      <c r="J42" s="21" t="s">
        <v>157</v>
      </c>
      <c r="K42" s="21" t="s">
        <v>159</v>
      </c>
      <c r="L42" s="21" t="s">
        <v>224</v>
      </c>
      <c r="M42" s="90"/>
      <c r="N42" s="89" t="s">
        <v>243</v>
      </c>
      <c r="O42" s="35" t="s">
        <v>256</v>
      </c>
      <c r="P42" s="65"/>
      <c r="Q42" s="65"/>
      <c r="R42" s="66"/>
      <c r="S42" s="66"/>
      <c r="T42" s="60"/>
      <c r="U42" s="60"/>
      <c r="V42" s="50"/>
      <c r="W42" s="40"/>
      <c r="X42" s="51"/>
      <c r="Y42" s="51"/>
      <c r="Z42" s="51"/>
      <c r="AA42" s="51"/>
      <c r="AB42" s="51"/>
      <c r="AC42" s="51"/>
      <c r="AD42" s="51"/>
      <c r="AE42" s="41"/>
      <c r="AF42" s="41"/>
    </row>
    <row r="43" spans="1:32" s="7" customFormat="1" ht="117" hidden="1" customHeight="1" thickBot="1" x14ac:dyDescent="0.25">
      <c r="A43" s="19" t="s">
        <v>0</v>
      </c>
      <c r="B43" s="19">
        <v>2</v>
      </c>
      <c r="C43" s="34"/>
      <c r="D43" s="24">
        <f t="shared" si="1"/>
        <v>42324</v>
      </c>
      <c r="E43" s="24">
        <f>Table1[[#This Row],[Order Placement Date]]</f>
        <v>42324</v>
      </c>
      <c r="F43" s="24">
        <f>Table1[[#This Row],[Pick/Pack Date]]</f>
        <v>42324</v>
      </c>
      <c r="G43" s="24">
        <f>Table1[[#This Row],[Pick/Pack Date]]+1</f>
        <v>42325</v>
      </c>
      <c r="H43" s="20">
        <f>Table1[[#This Row],[Return Receive Date]]+1</f>
        <v>42326</v>
      </c>
      <c r="I43" s="19"/>
      <c r="J43" s="21" t="s">
        <v>158</v>
      </c>
      <c r="K43" s="21" t="s">
        <v>160</v>
      </c>
      <c r="L43" s="21" t="s">
        <v>224</v>
      </c>
      <c r="M43" s="90">
        <v>42349</v>
      </c>
      <c r="N43" s="89" t="s">
        <v>244</v>
      </c>
      <c r="O43" s="35" t="s">
        <v>257</v>
      </c>
      <c r="P43" s="65"/>
      <c r="Q43" s="65"/>
      <c r="R43" s="66"/>
      <c r="S43" s="66"/>
      <c r="T43" s="60"/>
      <c r="U43" s="60"/>
      <c r="V43" s="50"/>
      <c r="W43" s="40"/>
      <c r="X43" s="51"/>
      <c r="Y43" s="51"/>
      <c r="Z43" s="51"/>
      <c r="AA43" s="51"/>
      <c r="AB43" s="51"/>
      <c r="AC43" s="51"/>
      <c r="AD43" s="51"/>
      <c r="AE43" s="41"/>
      <c r="AF43" s="41"/>
    </row>
    <row r="44" spans="1:32" s="7" customFormat="1" ht="117" hidden="1" customHeight="1" thickBot="1" x14ac:dyDescent="0.25">
      <c r="A44" s="19" t="s">
        <v>0</v>
      </c>
      <c r="B44" s="19">
        <v>2</v>
      </c>
      <c r="C44" s="34"/>
      <c r="D44" s="90">
        <f t="shared" si="1"/>
        <v>42324</v>
      </c>
      <c r="E44" s="90">
        <f>Table1[[#This Row],[Order Placement Date]]</f>
        <v>42324</v>
      </c>
      <c r="F44" s="90">
        <f>Table1[[#This Row],[Pick/Pack Date]]</f>
        <v>42324</v>
      </c>
      <c r="G44" s="90">
        <f>Table1[[#This Row],[Pick/Pack Date]]+1</f>
        <v>42325</v>
      </c>
      <c r="H44" s="20">
        <f>Table1[[#This Row],[Return Receive Date]]+1</f>
        <v>42326</v>
      </c>
      <c r="I44" s="19"/>
      <c r="J44" s="21" t="s">
        <v>165</v>
      </c>
      <c r="K44" s="21" t="s">
        <v>167</v>
      </c>
      <c r="L44" s="21" t="s">
        <v>224</v>
      </c>
      <c r="M44" s="90">
        <v>42320</v>
      </c>
      <c r="N44" s="89" t="s">
        <v>245</v>
      </c>
      <c r="O44" s="35" t="s">
        <v>258</v>
      </c>
      <c r="P44" s="65"/>
      <c r="Q44" s="65"/>
      <c r="R44" s="66"/>
      <c r="S44" s="66"/>
      <c r="T44" s="60"/>
      <c r="U44" s="60"/>
      <c r="V44" s="50"/>
      <c r="W44" s="40"/>
      <c r="X44" s="51"/>
      <c r="Y44" s="51"/>
      <c r="Z44" s="51"/>
      <c r="AA44" s="51"/>
      <c r="AB44" s="51"/>
      <c r="AC44" s="51"/>
      <c r="AD44" s="51"/>
      <c r="AE44" s="41"/>
      <c r="AF44" s="41"/>
    </row>
    <row r="45" spans="1:32" s="7" customFormat="1" ht="117" hidden="1" customHeight="1" thickBot="1" x14ac:dyDescent="0.25">
      <c r="A45" s="19" t="s">
        <v>0</v>
      </c>
      <c r="B45" s="19">
        <v>2</v>
      </c>
      <c r="C45" s="34"/>
      <c r="D45" s="90">
        <v>42319</v>
      </c>
      <c r="E45" s="90">
        <f>Table1[[#This Row],[Order Placement Date]]+1</f>
        <v>42320</v>
      </c>
      <c r="F45" s="90">
        <f>Table1[[#This Row],[Pick/Pack Date]]</f>
        <v>42320</v>
      </c>
      <c r="G45" s="90">
        <f>Table1[[#This Row],[Return Initiation Date]]</f>
        <v>42320</v>
      </c>
      <c r="H45" s="20">
        <f>Table1[[#This Row],[Return Receive Date]]+1</f>
        <v>42321</v>
      </c>
      <c r="I45" s="19"/>
      <c r="J45" s="21" t="s">
        <v>221</v>
      </c>
      <c r="K45" s="21" t="s">
        <v>197</v>
      </c>
      <c r="L45" s="21" t="s">
        <v>224</v>
      </c>
      <c r="M45" s="90">
        <v>42321</v>
      </c>
      <c r="N45" s="89" t="s">
        <v>246</v>
      </c>
      <c r="O45" s="91" t="s">
        <v>259</v>
      </c>
      <c r="P45" s="65"/>
      <c r="Q45" s="65"/>
      <c r="R45" s="66"/>
      <c r="S45" s="66"/>
      <c r="T45" s="60"/>
      <c r="U45" s="60"/>
      <c r="V45" s="50"/>
      <c r="W45" s="40"/>
      <c r="X45" s="51"/>
      <c r="Y45" s="51"/>
      <c r="Z45" s="51"/>
      <c r="AA45" s="51"/>
      <c r="AB45" s="51"/>
      <c r="AC45" s="51"/>
      <c r="AD45" s="51"/>
      <c r="AE45" s="41"/>
      <c r="AF45" s="41"/>
    </row>
    <row r="46" spans="1:32" s="7" customFormat="1" ht="117" hidden="1" customHeight="1" thickBot="1" x14ac:dyDescent="0.25">
      <c r="A46" s="19" t="s">
        <v>0</v>
      </c>
      <c r="B46" s="19">
        <v>3</v>
      </c>
      <c r="C46" s="34"/>
      <c r="D46" s="90">
        <v>42333</v>
      </c>
      <c r="E46" s="90">
        <f>Table1[[#This Row],[Order Placement Date]]</f>
        <v>42333</v>
      </c>
      <c r="F46" s="90">
        <f>Table1[[#This Row],[Pick/Pack Date]]</f>
        <v>42333</v>
      </c>
      <c r="G46" s="90">
        <f>Table1[[#This Row],[Pick/Pack Date]]+1</f>
        <v>42334</v>
      </c>
      <c r="H46" s="20">
        <f>Table1[[#This Row],[Return Receive Date]]+1</f>
        <v>42335</v>
      </c>
      <c r="I46" s="19"/>
      <c r="J46" s="21" t="s">
        <v>261</v>
      </c>
      <c r="K46" s="21" t="s">
        <v>262</v>
      </c>
      <c r="L46" s="21" t="s">
        <v>223</v>
      </c>
      <c r="M46" s="90">
        <v>42333</v>
      </c>
      <c r="N46" s="89" t="s">
        <v>263</v>
      </c>
      <c r="O46" s="35" t="s">
        <v>264</v>
      </c>
      <c r="P46" s="65" t="s">
        <v>269</v>
      </c>
      <c r="Q46" s="65"/>
      <c r="R46" s="66"/>
      <c r="S46" s="66"/>
      <c r="T46" s="60"/>
      <c r="U46" s="60"/>
      <c r="V46" s="50"/>
      <c r="W46" s="40"/>
      <c r="X46" s="51"/>
      <c r="Y46" s="51"/>
      <c r="Z46" s="51"/>
      <c r="AA46" s="51"/>
      <c r="AB46" s="51"/>
      <c r="AC46" s="51"/>
      <c r="AD46" s="51"/>
      <c r="AE46" s="41"/>
      <c r="AF46" s="41"/>
    </row>
    <row r="47" spans="1:32" s="7" customFormat="1" ht="117" customHeight="1" thickBot="1" x14ac:dyDescent="0.25">
      <c r="A47" s="19" t="s">
        <v>0</v>
      </c>
      <c r="B47" s="19">
        <v>3</v>
      </c>
      <c r="C47" s="34"/>
      <c r="D47" s="90">
        <v>42333</v>
      </c>
      <c r="E47" s="90">
        <f>Table1[[#This Row],[Order Placement Date]]</f>
        <v>42333</v>
      </c>
      <c r="F47" s="90">
        <f>Table1[[#This Row],[Pick/Pack Date]]</f>
        <v>42333</v>
      </c>
      <c r="G47" s="90">
        <f>Table1[[#This Row],[Pick/Pack Date]]+1</f>
        <v>42334</v>
      </c>
      <c r="H47" s="20">
        <f>Table1[[#This Row],[Return Receive Date]]+1</f>
        <v>42335</v>
      </c>
      <c r="I47" s="19"/>
      <c r="J47" s="21" t="s">
        <v>268</v>
      </c>
      <c r="K47" s="21" t="s">
        <v>265</v>
      </c>
      <c r="L47" s="21" t="s">
        <v>224</v>
      </c>
      <c r="M47" s="90">
        <v>42333</v>
      </c>
      <c r="N47" s="89" t="s">
        <v>266</v>
      </c>
      <c r="O47" s="91" t="s">
        <v>267</v>
      </c>
      <c r="P47" s="65">
        <v>3070</v>
      </c>
      <c r="Q47" s="65">
        <v>3072</v>
      </c>
      <c r="R47" s="66"/>
      <c r="S47" s="66" t="s">
        <v>275</v>
      </c>
      <c r="T47" s="60"/>
      <c r="U47" s="60"/>
      <c r="V47" s="50"/>
      <c r="W47" s="40"/>
      <c r="X47" s="51"/>
      <c r="Y47" s="51"/>
      <c r="Z47" s="51"/>
      <c r="AA47" s="51"/>
      <c r="AB47" s="51"/>
      <c r="AC47" s="51"/>
      <c r="AD47" s="51"/>
      <c r="AE47" s="41"/>
      <c r="AF47" s="41"/>
    </row>
    <row r="48" spans="1:32" s="16" customFormat="1" ht="39.75" customHeight="1" thickBot="1" x14ac:dyDescent="0.3">
      <c r="A48" s="9" t="s">
        <v>72</v>
      </c>
      <c r="B48" s="10" t="s">
        <v>198</v>
      </c>
      <c r="C48" s="9"/>
      <c r="D48" s="11"/>
      <c r="E48" s="11"/>
      <c r="F48" s="11"/>
      <c r="G48" s="11"/>
      <c r="H48" s="12"/>
      <c r="I48" s="9"/>
      <c r="J48" s="13"/>
      <c r="K48" s="13"/>
      <c r="L48" s="13"/>
      <c r="M48" s="11"/>
      <c r="N48" s="14"/>
      <c r="O48" s="14"/>
      <c r="P48" s="15"/>
      <c r="Q48" s="15"/>
      <c r="R48" s="15"/>
      <c r="S48" s="15"/>
      <c r="T48"/>
      <c r="U48"/>
      <c r="V48" s="43"/>
      <c r="W48" s="43"/>
      <c r="X48" s="42"/>
      <c r="Y48" s="42"/>
      <c r="Z48" s="42"/>
      <c r="AA48" s="42"/>
      <c r="AB48" s="42"/>
      <c r="AC48" s="42"/>
      <c r="AD48" s="42"/>
      <c r="AE48" s="42"/>
      <c r="AF48" s="42"/>
    </row>
    <row r="49" spans="1:32" s="1" customFormat="1" ht="15.75" thickBot="1" x14ac:dyDescent="0.3">
      <c r="A49" s="31" t="s">
        <v>102</v>
      </c>
      <c r="B49" s="64" t="s">
        <v>103</v>
      </c>
      <c r="C49" s="25"/>
      <c r="D49" s="25"/>
      <c r="E49" s="26"/>
      <c r="F49" s="25"/>
      <c r="G49" s="26"/>
      <c r="H49" s="27"/>
      <c r="I49" s="25"/>
      <c r="J49" s="28"/>
      <c r="K49" s="28"/>
      <c r="L49" s="28"/>
      <c r="M49" s="26"/>
      <c r="N49" s="29"/>
      <c r="O49" s="29"/>
      <c r="P49" s="30"/>
      <c r="Q49" s="30"/>
      <c r="R49" s="30"/>
      <c r="S49" s="30"/>
      <c r="T49"/>
      <c r="U49"/>
      <c r="V49" s="55"/>
      <c r="W49" s="47"/>
      <c r="X49" s="46"/>
      <c r="Y49" s="46"/>
      <c r="Z49" s="46"/>
      <c r="AA49" s="46"/>
      <c r="AB49" s="46"/>
      <c r="AC49" s="46"/>
      <c r="AD49" s="46"/>
      <c r="AE49" s="46"/>
      <c r="AF49" s="46"/>
    </row>
    <row r="50" spans="1:32" ht="15.75" thickBot="1" x14ac:dyDescent="0.3">
      <c r="A50" s="68"/>
      <c r="B50" s="77" t="s">
        <v>161</v>
      </c>
      <c r="C50" s="68"/>
      <c r="D50" s="68"/>
      <c r="E50" s="67"/>
      <c r="F50" s="68"/>
      <c r="G50" s="67"/>
      <c r="H50" s="69"/>
      <c r="I50" s="68"/>
      <c r="J50" s="70"/>
      <c r="K50" s="70"/>
      <c r="L50" s="70"/>
      <c r="M50" s="67"/>
      <c r="N50" s="71"/>
      <c r="O50" s="71"/>
      <c r="P50" s="23"/>
      <c r="Q50" s="23"/>
      <c r="R50" s="23"/>
      <c r="S50" s="72"/>
      <c r="T50" s="73"/>
      <c r="U50" s="73"/>
      <c r="V50" s="74"/>
      <c r="W50" s="75"/>
      <c r="X50" s="75"/>
      <c r="Y50" s="73"/>
      <c r="Z50" s="73"/>
      <c r="AA50" s="73"/>
      <c r="AB50" s="73"/>
      <c r="AC50" s="73"/>
      <c r="AD50" s="76"/>
      <c r="AE50" s="73"/>
      <c r="AF50" s="73"/>
    </row>
    <row r="51" spans="1:32" ht="15.75" thickBot="1" x14ac:dyDescent="0.3">
      <c r="A51" s="68"/>
      <c r="B51" s="77" t="s">
        <v>162</v>
      </c>
      <c r="C51" s="68"/>
      <c r="D51" s="68"/>
      <c r="E51" s="67"/>
      <c r="F51" s="68"/>
      <c r="G51" s="67"/>
      <c r="H51" s="69"/>
      <c r="I51" s="68"/>
      <c r="J51" s="70"/>
      <c r="K51" s="70"/>
      <c r="L51" s="70"/>
      <c r="M51" s="67"/>
      <c r="N51" s="71"/>
      <c r="O51" s="71"/>
      <c r="P51" s="23"/>
      <c r="Q51" s="23"/>
      <c r="R51" s="23"/>
      <c r="S51" s="72"/>
      <c r="T51" s="73"/>
      <c r="U51" s="73"/>
      <c r="V51" s="74"/>
      <c r="W51" s="75"/>
      <c r="X51" s="75"/>
      <c r="Y51" s="73"/>
      <c r="Z51" s="73"/>
      <c r="AA51" s="73"/>
      <c r="AB51" s="73"/>
      <c r="AC51" s="73"/>
      <c r="AD51" s="76"/>
      <c r="AE51" s="73"/>
      <c r="AF51" s="73"/>
    </row>
    <row r="52" spans="1:32" ht="15.75" thickBot="1" x14ac:dyDescent="0.3">
      <c r="A52" s="68"/>
      <c r="B52" s="77" t="s">
        <v>163</v>
      </c>
      <c r="C52" s="68"/>
      <c r="D52" s="68"/>
      <c r="E52" s="67"/>
      <c r="F52" s="68"/>
      <c r="G52" s="67"/>
      <c r="H52" s="69"/>
      <c r="I52" s="68"/>
      <c r="J52" s="70"/>
      <c r="K52" s="70"/>
      <c r="L52" s="70"/>
      <c r="M52" s="67"/>
      <c r="N52" s="71"/>
      <c r="O52" s="71"/>
      <c r="P52" s="23"/>
      <c r="Q52" s="23"/>
      <c r="R52" s="23"/>
      <c r="S52" s="72"/>
      <c r="T52" s="73"/>
      <c r="U52" s="73"/>
      <c r="V52" s="74"/>
      <c r="W52" s="75"/>
      <c r="X52" s="75"/>
      <c r="Y52" s="73"/>
      <c r="Z52" s="73"/>
      <c r="AA52" s="73"/>
      <c r="AB52" s="73"/>
      <c r="AC52" s="73"/>
      <c r="AD52" s="76"/>
      <c r="AE52" s="73"/>
      <c r="AF52" s="73"/>
    </row>
    <row r="53" spans="1:32" x14ac:dyDescent="0.25">
      <c r="A53" s="68"/>
      <c r="B53" s="77" t="s">
        <v>164</v>
      </c>
      <c r="C53" s="68"/>
      <c r="D53" s="68"/>
      <c r="E53" s="67"/>
      <c r="F53" s="68"/>
      <c r="G53" s="67"/>
      <c r="H53" s="69"/>
      <c r="I53" s="68"/>
      <c r="J53" s="70"/>
      <c r="K53" s="70"/>
      <c r="L53" s="70"/>
      <c r="M53" s="67"/>
      <c r="N53" s="71"/>
      <c r="O53" s="71"/>
      <c r="P53" s="23"/>
      <c r="Q53" s="23"/>
      <c r="R53" s="23"/>
      <c r="S53" s="72"/>
      <c r="T53" s="73"/>
      <c r="U53" s="73"/>
      <c r="V53" s="74"/>
      <c r="W53" s="75"/>
      <c r="X53" s="75"/>
      <c r="Y53" s="73"/>
      <c r="Z53" s="73"/>
      <c r="AA53" s="73"/>
      <c r="AB53" s="73"/>
      <c r="AC53" s="73"/>
      <c r="AD53" s="76"/>
      <c r="AE53" s="73"/>
      <c r="AF53" s="73"/>
    </row>
  </sheetData>
  <printOptions headings="1"/>
  <pageMargins left="0.70866141732283472" right="0.70866141732283472" top="0.74803149606299213" bottom="0.74803149606299213" header="0.31496062992125984" footer="0.31496062992125984"/>
  <pageSetup scale="39" fitToHeight="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C11" sqref="C11"/>
    </sheetView>
  </sheetViews>
  <sheetFormatPr defaultRowHeight="15" x14ac:dyDescent="0.25"/>
  <sheetData>
    <row r="1" spans="1:3" x14ac:dyDescent="0.25">
      <c r="A1" t="s">
        <v>73</v>
      </c>
    </row>
    <row r="2" spans="1:3" x14ac:dyDescent="0.25">
      <c r="B2" t="s">
        <v>78</v>
      </c>
    </row>
    <row r="3" spans="1:3" x14ac:dyDescent="0.25">
      <c r="B3" t="s">
        <v>79</v>
      </c>
    </row>
    <row r="4" spans="1:3" x14ac:dyDescent="0.25">
      <c r="B4" t="s">
        <v>93</v>
      </c>
    </row>
    <row r="5" spans="1:3" x14ac:dyDescent="0.25">
      <c r="B5" t="s">
        <v>92</v>
      </c>
    </row>
    <row r="6" spans="1:3" x14ac:dyDescent="0.25">
      <c r="B6" t="s">
        <v>80</v>
      </c>
    </row>
    <row r="7" spans="1:3" x14ac:dyDescent="0.25">
      <c r="B7" t="s">
        <v>81</v>
      </c>
    </row>
    <row r="8" spans="1:3" x14ac:dyDescent="0.25">
      <c r="B8" t="s">
        <v>91</v>
      </c>
    </row>
    <row r="10" spans="1:3" x14ac:dyDescent="0.25">
      <c r="B10" t="s">
        <v>100</v>
      </c>
      <c r="C10" t="s">
        <v>101</v>
      </c>
    </row>
    <row r="11" spans="1:3" x14ac:dyDescent="0.25">
      <c r="B11" s="17" t="s">
        <v>83</v>
      </c>
      <c r="C11" s="17" t="s">
        <v>87</v>
      </c>
    </row>
    <row r="13" spans="1:3" x14ac:dyDescent="0.25">
      <c r="A13" t="s">
        <v>74</v>
      </c>
    </row>
    <row r="14" spans="1:3" x14ac:dyDescent="0.25">
      <c r="B14" t="s">
        <v>75</v>
      </c>
    </row>
    <row r="15" spans="1:3" x14ac:dyDescent="0.25">
      <c r="B15" t="s">
        <v>82</v>
      </c>
    </row>
    <row r="16" spans="1:3" x14ac:dyDescent="0.25">
      <c r="B16" t="s">
        <v>99</v>
      </c>
    </row>
    <row r="17" spans="2:3" x14ac:dyDescent="0.25">
      <c r="B17" s="17" t="s">
        <v>94</v>
      </c>
    </row>
    <row r="18" spans="2:3" x14ac:dyDescent="0.25">
      <c r="B18" t="s">
        <v>76</v>
      </c>
    </row>
    <row r="19" spans="2:3" x14ac:dyDescent="0.25">
      <c r="B19" t="s">
        <v>77</v>
      </c>
    </row>
    <row r="20" spans="2:3" x14ac:dyDescent="0.25">
      <c r="B20" t="s">
        <v>95</v>
      </c>
    </row>
    <row r="21" spans="2:3" x14ac:dyDescent="0.25">
      <c r="B21" t="s">
        <v>96</v>
      </c>
    </row>
    <row r="22" spans="2:3" x14ac:dyDescent="0.25">
      <c r="B22" t="s">
        <v>97</v>
      </c>
    </row>
    <row r="23" spans="2:3" x14ac:dyDescent="0.25">
      <c r="B23" t="s">
        <v>98</v>
      </c>
    </row>
    <row r="28" spans="2:3" x14ac:dyDescent="0.25">
      <c r="B28" s="17" t="s">
        <v>83</v>
      </c>
      <c r="C28" s="17" t="s">
        <v>84</v>
      </c>
    </row>
    <row r="29" spans="2:3" x14ac:dyDescent="0.25">
      <c r="B29" s="17" t="s">
        <v>83</v>
      </c>
      <c r="C29" s="17" t="s">
        <v>88</v>
      </c>
    </row>
    <row r="30" spans="2:3" x14ac:dyDescent="0.25">
      <c r="B30" s="17" t="s">
        <v>83</v>
      </c>
      <c r="C30" s="17" t="s">
        <v>85</v>
      </c>
    </row>
    <row r="31" spans="2:3" x14ac:dyDescent="0.25">
      <c r="C31" s="18" t="s">
        <v>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5" x14ac:dyDescent="0.25"/>
  <cols>
    <col min="1" max="1" width="15.85546875" bestFit="1" customWidth="1"/>
    <col min="2" max="2" width="10" bestFit="1" customWidth="1"/>
  </cols>
  <sheetData>
    <row r="1" spans="1:2" x14ac:dyDescent="0.25">
      <c r="A1" s="36" t="s">
        <v>109</v>
      </c>
      <c r="B1" s="2">
        <v>42319</v>
      </c>
    </row>
    <row r="2" spans="1:2" x14ac:dyDescent="0.25">
      <c r="A2" s="36" t="s">
        <v>110</v>
      </c>
      <c r="B2" s="2">
        <f>CycleOneStartDate+5</f>
        <v>42324</v>
      </c>
    </row>
    <row r="3" spans="1:2" x14ac:dyDescent="0.25">
      <c r="A3" s="36"/>
    </row>
    <row r="4" spans="1:2" x14ac:dyDescent="0.25">
      <c r="A4" s="36"/>
    </row>
    <row r="5" spans="1:2" x14ac:dyDescent="0.25">
      <c r="A5" s="93">
        <v>357178</v>
      </c>
      <c r="B5" s="93" t="s">
        <v>199</v>
      </c>
    </row>
    <row r="6" spans="1:2" x14ac:dyDescent="0.25">
      <c r="A6" s="93">
        <v>2790008</v>
      </c>
      <c r="B6" s="93" t="s">
        <v>200</v>
      </c>
    </row>
    <row r="7" spans="1:2" x14ac:dyDescent="0.25">
      <c r="A7" s="93">
        <v>2854031</v>
      </c>
      <c r="B7" s="93" t="s">
        <v>201</v>
      </c>
    </row>
    <row r="8" spans="1:2" x14ac:dyDescent="0.25">
      <c r="A8" s="93">
        <v>2929715</v>
      </c>
      <c r="B8" s="93" t="s">
        <v>202</v>
      </c>
    </row>
    <row r="9" spans="1:2" x14ac:dyDescent="0.25">
      <c r="A9" s="93">
        <v>2935048</v>
      </c>
      <c r="B9" s="93" t="s">
        <v>203</v>
      </c>
    </row>
    <row r="10" spans="1:2" x14ac:dyDescent="0.25">
      <c r="A10" s="94">
        <v>2935050</v>
      </c>
      <c r="B10" s="93" t="s">
        <v>204</v>
      </c>
    </row>
    <row r="11" spans="1:2" x14ac:dyDescent="0.25">
      <c r="A11" s="94">
        <v>2935051</v>
      </c>
      <c r="B11" s="93" t="s">
        <v>205</v>
      </c>
    </row>
    <row r="12" spans="1:2" x14ac:dyDescent="0.25">
      <c r="A12" s="94">
        <v>2935052</v>
      </c>
      <c r="B12" s="93" t="s">
        <v>206</v>
      </c>
    </row>
    <row r="13" spans="1:2" x14ac:dyDescent="0.25">
      <c r="A13" s="94">
        <v>2935054</v>
      </c>
      <c r="B13" s="93" t="s">
        <v>207</v>
      </c>
    </row>
    <row r="14" spans="1:2" x14ac:dyDescent="0.25">
      <c r="A14" s="94">
        <v>2935055</v>
      </c>
      <c r="B14" s="93" t="s">
        <v>208</v>
      </c>
    </row>
    <row r="15" spans="1:2" x14ac:dyDescent="0.25">
      <c r="A15" s="94">
        <v>2935056</v>
      </c>
      <c r="B15" s="93" t="s">
        <v>209</v>
      </c>
    </row>
    <row r="16" spans="1:2" x14ac:dyDescent="0.25">
      <c r="A16" s="94">
        <v>2935058</v>
      </c>
      <c r="B16" s="93" t="s">
        <v>210</v>
      </c>
    </row>
    <row r="17" spans="1:2" x14ac:dyDescent="0.25">
      <c r="A17" s="94">
        <v>2935061</v>
      </c>
      <c r="B17" s="93" t="s">
        <v>211</v>
      </c>
    </row>
    <row r="18" spans="1:2" x14ac:dyDescent="0.25">
      <c r="A18" s="94">
        <v>2935132</v>
      </c>
      <c r="B18" s="93" t="s">
        <v>212</v>
      </c>
    </row>
    <row r="19" spans="1:2" x14ac:dyDescent="0.25">
      <c r="A19" s="94">
        <v>2935134</v>
      </c>
      <c r="B19" s="93" t="s">
        <v>213</v>
      </c>
    </row>
    <row r="20" spans="1:2" x14ac:dyDescent="0.25">
      <c r="A20" s="94">
        <v>2936048</v>
      </c>
      <c r="B20" s="93" t="s">
        <v>214</v>
      </c>
    </row>
    <row r="21" spans="1:2" x14ac:dyDescent="0.25">
      <c r="A21" s="94">
        <v>2936053</v>
      </c>
      <c r="B21" s="93" t="s">
        <v>215</v>
      </c>
    </row>
    <row r="22" spans="1:2" x14ac:dyDescent="0.25">
      <c r="A22" s="94">
        <v>2936056</v>
      </c>
      <c r="B22" s="93" t="s">
        <v>216</v>
      </c>
    </row>
    <row r="23" spans="1:2" x14ac:dyDescent="0.25">
      <c r="A23" s="94">
        <v>2936074</v>
      </c>
      <c r="B23" s="93" t="s">
        <v>217</v>
      </c>
    </row>
    <row r="24" spans="1:2" x14ac:dyDescent="0.25">
      <c r="A24" s="94">
        <v>2936133</v>
      </c>
      <c r="B24" s="93" t="s">
        <v>218</v>
      </c>
    </row>
    <row r="25" spans="1:2" x14ac:dyDescent="0.25">
      <c r="A25" s="94">
        <v>2937149</v>
      </c>
      <c r="B25" s="93" t="s">
        <v>219</v>
      </c>
    </row>
    <row r="26" spans="1:2" x14ac:dyDescent="0.25">
      <c r="A26" s="94">
        <v>2937177</v>
      </c>
      <c r="B26" s="93" t="s">
        <v>220</v>
      </c>
    </row>
  </sheetData>
  <sortState ref="A1:D13">
    <sortCondition ref="B1:B1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Notes</vt:lpstr>
      <vt:lpstr>Promotions</vt:lpstr>
      <vt:lpstr>Scenarios</vt:lpstr>
      <vt:lpstr>Checklists</vt:lpstr>
      <vt:lpstr>Parameters</vt:lpstr>
      <vt:lpstr>CycleOneStartDate</vt:lpstr>
      <vt:lpstr>CycleTwoStartDate</vt:lpstr>
      <vt:lpstr>Scenarios!Print_Area</vt:lpstr>
      <vt:lpstr>ReturnTransactionChecklist</vt:lpstr>
    </vt:vector>
  </TitlesOfParts>
  <Company>The Forzani Group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Geras, Adam</dc:creator>
  <cp:lastModifiedBy>Geras, Adam</cp:lastModifiedBy>
  <cp:lastPrinted>2015-05-29T20:41:36Z</cp:lastPrinted>
  <dcterms:created xsi:type="dcterms:W3CDTF">2015-05-21T15:45:31Z</dcterms:created>
  <dcterms:modified xsi:type="dcterms:W3CDTF">2015-11-27T18:26:38Z</dcterms:modified>
</cp:coreProperties>
</file>