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bgebert/Scripts/SHRM/get_workle_words/data/"/>
    </mc:Choice>
  </mc:AlternateContent>
  <xr:revisionPtr revIDLastSave="0" documentId="13_ncr:1_{56B65C1F-1A7D-7C47-8C4F-18AA7E0FBA29}" xr6:coauthVersionLast="47" xr6:coauthVersionMax="47" xr10:uidLastSave="{00000000-0000-0000-0000-000000000000}"/>
  <bookViews>
    <workbookView xWindow="38420" yWindow="500" windowWidth="27240" windowHeight="16440" xr2:uid="{00000000-000D-0000-FFFF-FFFF00000000}"/>
  </bookViews>
  <sheets>
    <sheet name="glossary_template" sheetId="1" r:id="rId1"/>
    <sheet name="Unused" sheetId="2" r:id="rId2"/>
  </sheets>
  <definedNames>
    <definedName name="_xlnm._FilterDatabase" localSheetId="0" hidden="1">glossary_template!$A$1:$M$118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10" i="1" l="1"/>
  <c r="H110" i="1" s="1"/>
  <c r="F111" i="1"/>
  <c r="F112" i="1"/>
  <c r="F113" i="1"/>
  <c r="H113" i="1" s="1"/>
  <c r="F114" i="1"/>
  <c r="F115" i="1"/>
  <c r="F116" i="1"/>
  <c r="F117" i="1"/>
  <c r="F118" i="1"/>
  <c r="G61" i="2"/>
  <c r="F61" i="2"/>
  <c r="H61" i="2" s="1"/>
  <c r="E61" i="2"/>
  <c r="C61" i="2"/>
  <c r="M61" i="2" s="1"/>
  <c r="H60" i="2"/>
  <c r="G60" i="2"/>
  <c r="F60" i="2"/>
  <c r="E60" i="2"/>
  <c r="C60" i="2"/>
  <c r="M60" i="2" s="1"/>
  <c r="G59" i="2"/>
  <c r="F59" i="2"/>
  <c r="H59" i="2" s="1"/>
  <c r="E59" i="2"/>
  <c r="C59" i="2"/>
  <c r="M59" i="2" s="1"/>
  <c r="G58" i="2"/>
  <c r="F58" i="2"/>
  <c r="H58" i="2" s="1"/>
  <c r="E58" i="2"/>
  <c r="C58" i="2"/>
  <c r="M58" i="2" s="1"/>
  <c r="M57" i="2"/>
  <c r="G57" i="2"/>
  <c r="F57" i="2"/>
  <c r="H57" i="2" s="1"/>
  <c r="E57" i="2"/>
  <c r="C57" i="2"/>
  <c r="G10" i="2"/>
  <c r="F10" i="2"/>
  <c r="H10" i="2" s="1"/>
  <c r="E10" i="2"/>
  <c r="C10" i="2"/>
  <c r="M10" i="2" s="1"/>
  <c r="G9" i="2"/>
  <c r="F9" i="2"/>
  <c r="H9" i="2" s="1"/>
  <c r="E9" i="2"/>
  <c r="C9" i="2"/>
  <c r="M9" i="2" s="1"/>
  <c r="G8" i="2"/>
  <c r="F8" i="2"/>
  <c r="H8" i="2" s="1"/>
  <c r="E8" i="2"/>
  <c r="C8" i="2"/>
  <c r="M8" i="2" s="1"/>
  <c r="F91" i="1"/>
  <c r="F90" i="1"/>
  <c r="F89" i="1"/>
  <c r="F86" i="1"/>
  <c r="E117" i="1"/>
  <c r="G117" i="1"/>
  <c r="E118" i="1"/>
  <c r="G118" i="1"/>
  <c r="C117" i="1"/>
  <c r="C118" i="1"/>
  <c r="G56" i="2"/>
  <c r="F56" i="2"/>
  <c r="E56" i="2"/>
  <c r="C56" i="2"/>
  <c r="M56" i="2" s="1"/>
  <c r="G55" i="2"/>
  <c r="F55" i="2"/>
  <c r="E55" i="2"/>
  <c r="C55" i="2"/>
  <c r="M55" i="2" s="1"/>
  <c r="G54" i="2"/>
  <c r="F54" i="2"/>
  <c r="E54" i="2"/>
  <c r="C54" i="2"/>
  <c r="M54" i="2" s="1"/>
  <c r="G53" i="2"/>
  <c r="F53" i="2"/>
  <c r="E53" i="2"/>
  <c r="C53" i="2"/>
  <c r="M53" i="2" s="1"/>
  <c r="G52" i="2"/>
  <c r="F52" i="2"/>
  <c r="H52" i="2" s="1"/>
  <c r="E52" i="2"/>
  <c r="C52" i="2"/>
  <c r="M52" i="2" s="1"/>
  <c r="H51" i="2"/>
  <c r="G51" i="2"/>
  <c r="F51" i="2"/>
  <c r="E51" i="2"/>
  <c r="C51" i="2"/>
  <c r="M51" i="2" s="1"/>
  <c r="G50" i="2"/>
  <c r="F50" i="2"/>
  <c r="E50" i="2"/>
  <c r="C50" i="2"/>
  <c r="M50" i="2" s="1"/>
  <c r="G49" i="2"/>
  <c r="F49" i="2"/>
  <c r="E49" i="2"/>
  <c r="C49" i="2"/>
  <c r="M49" i="2" s="1"/>
  <c r="G48" i="2"/>
  <c r="F48" i="2"/>
  <c r="H48" i="2" s="1"/>
  <c r="E48" i="2"/>
  <c r="C48" i="2"/>
  <c r="M48" i="2" s="1"/>
  <c r="G47" i="2"/>
  <c r="F47" i="2"/>
  <c r="E47" i="2"/>
  <c r="C47" i="2"/>
  <c r="M47" i="2" s="1"/>
  <c r="G46" i="2"/>
  <c r="F46" i="2"/>
  <c r="E46" i="2"/>
  <c r="C46" i="2"/>
  <c r="M46" i="2" s="1"/>
  <c r="G45" i="2"/>
  <c r="F45" i="2"/>
  <c r="E45" i="2"/>
  <c r="C45" i="2"/>
  <c r="M45" i="2" s="1"/>
  <c r="G44" i="2"/>
  <c r="F44" i="2"/>
  <c r="E44" i="2"/>
  <c r="C44" i="2"/>
  <c r="M44" i="2" s="1"/>
  <c r="G43" i="2"/>
  <c r="F43" i="2"/>
  <c r="H43" i="2" s="1"/>
  <c r="E43" i="2"/>
  <c r="C43" i="2"/>
  <c r="M43" i="2" s="1"/>
  <c r="G42" i="2"/>
  <c r="F42" i="2"/>
  <c r="H42" i="2" s="1"/>
  <c r="E42" i="2"/>
  <c r="C42" i="2"/>
  <c r="M42" i="2" s="1"/>
  <c r="G41" i="2"/>
  <c r="F41" i="2"/>
  <c r="H41" i="2" s="1"/>
  <c r="E41" i="2"/>
  <c r="C41" i="2"/>
  <c r="M41" i="2" s="1"/>
  <c r="G40" i="2"/>
  <c r="F40" i="2"/>
  <c r="H40" i="2" s="1"/>
  <c r="E40" i="2"/>
  <c r="C40" i="2"/>
  <c r="M40" i="2" s="1"/>
  <c r="G39" i="2"/>
  <c r="F39" i="2"/>
  <c r="H39" i="2" s="1"/>
  <c r="E39" i="2"/>
  <c r="C39" i="2"/>
  <c r="M39" i="2" s="1"/>
  <c r="G38" i="2"/>
  <c r="F38" i="2"/>
  <c r="H38" i="2" s="1"/>
  <c r="E38" i="2"/>
  <c r="C38" i="2"/>
  <c r="M38" i="2" s="1"/>
  <c r="G37" i="2"/>
  <c r="F37" i="2"/>
  <c r="H37" i="2" s="1"/>
  <c r="E37" i="2"/>
  <c r="C37" i="2"/>
  <c r="M37" i="2" s="1"/>
  <c r="G36" i="2"/>
  <c r="F36" i="2"/>
  <c r="H36" i="2" s="1"/>
  <c r="E36" i="2"/>
  <c r="C36" i="2"/>
  <c r="M36" i="2" s="1"/>
  <c r="G35" i="2"/>
  <c r="F35" i="2"/>
  <c r="H35" i="2" s="1"/>
  <c r="E35" i="2"/>
  <c r="C35" i="2"/>
  <c r="M35" i="2" s="1"/>
  <c r="G34" i="2"/>
  <c r="F34" i="2"/>
  <c r="H34" i="2" s="1"/>
  <c r="E34" i="2"/>
  <c r="C34" i="2"/>
  <c r="M34" i="2" s="1"/>
  <c r="G33" i="2"/>
  <c r="F33" i="2"/>
  <c r="H33" i="2" s="1"/>
  <c r="E33" i="2"/>
  <c r="C33" i="2"/>
  <c r="M33" i="2" s="1"/>
  <c r="G32" i="2"/>
  <c r="F32" i="2"/>
  <c r="E32" i="2"/>
  <c r="C32" i="2"/>
  <c r="M32" i="2" s="1"/>
  <c r="G31" i="2"/>
  <c r="F31" i="2"/>
  <c r="E31" i="2"/>
  <c r="C31" i="2"/>
  <c r="M31" i="2" s="1"/>
  <c r="G30" i="2"/>
  <c r="F30" i="2"/>
  <c r="H30" i="2" s="1"/>
  <c r="E30" i="2"/>
  <c r="C30" i="2"/>
  <c r="M30" i="2" s="1"/>
  <c r="G29" i="2"/>
  <c r="F29" i="2"/>
  <c r="H29" i="2" s="1"/>
  <c r="E29" i="2"/>
  <c r="C29" i="2"/>
  <c r="M29" i="2" s="1"/>
  <c r="G28" i="2"/>
  <c r="F28" i="2"/>
  <c r="H28" i="2" s="1"/>
  <c r="E28" i="2"/>
  <c r="C28" i="2"/>
  <c r="M28" i="2" s="1"/>
  <c r="G27" i="2"/>
  <c r="F27" i="2"/>
  <c r="E27" i="2"/>
  <c r="C27" i="2"/>
  <c r="M27" i="2" s="1"/>
  <c r="G26" i="2"/>
  <c r="F26" i="2"/>
  <c r="H26" i="2" s="1"/>
  <c r="E26" i="2"/>
  <c r="C26" i="2"/>
  <c r="M26" i="2" s="1"/>
  <c r="G25" i="2"/>
  <c r="F25" i="2"/>
  <c r="H25" i="2" s="1"/>
  <c r="E25" i="2"/>
  <c r="C25" i="2"/>
  <c r="M25" i="2" s="1"/>
  <c r="G24" i="2"/>
  <c r="F24" i="2"/>
  <c r="E24" i="2"/>
  <c r="C24" i="2"/>
  <c r="M24" i="2" s="1"/>
  <c r="G23" i="2"/>
  <c r="F23" i="2"/>
  <c r="H23" i="2" s="1"/>
  <c r="E23" i="2"/>
  <c r="C23" i="2"/>
  <c r="M23" i="2" s="1"/>
  <c r="G22" i="2"/>
  <c r="F22" i="2"/>
  <c r="H22" i="2" s="1"/>
  <c r="E22" i="2"/>
  <c r="C22" i="2"/>
  <c r="M22" i="2" s="1"/>
  <c r="G21" i="2"/>
  <c r="F21" i="2"/>
  <c r="H21" i="2" s="1"/>
  <c r="E21" i="2"/>
  <c r="C21" i="2"/>
  <c r="M21" i="2" s="1"/>
  <c r="G20" i="2"/>
  <c r="F20" i="2"/>
  <c r="H20" i="2" s="1"/>
  <c r="E20" i="2"/>
  <c r="C20" i="2"/>
  <c r="M20" i="2" s="1"/>
  <c r="G19" i="2"/>
  <c r="F19" i="2"/>
  <c r="H19" i="2" s="1"/>
  <c r="E19" i="2"/>
  <c r="C19" i="2"/>
  <c r="M19" i="2" s="1"/>
  <c r="G18" i="2"/>
  <c r="F18" i="2"/>
  <c r="H18" i="2" s="1"/>
  <c r="E18" i="2"/>
  <c r="C18" i="2"/>
  <c r="M18" i="2" s="1"/>
  <c r="G17" i="2"/>
  <c r="F17" i="2"/>
  <c r="H17" i="2" s="1"/>
  <c r="E17" i="2"/>
  <c r="C17" i="2"/>
  <c r="M17" i="2" s="1"/>
  <c r="G16" i="2"/>
  <c r="F16" i="2"/>
  <c r="H16" i="2" s="1"/>
  <c r="E16" i="2"/>
  <c r="C16" i="2"/>
  <c r="M16" i="2" s="1"/>
  <c r="G15" i="2"/>
  <c r="F15" i="2"/>
  <c r="H15" i="2" s="1"/>
  <c r="E15" i="2"/>
  <c r="C15" i="2"/>
  <c r="M15" i="2" s="1"/>
  <c r="G14" i="2"/>
  <c r="F14" i="2"/>
  <c r="H14" i="2" s="1"/>
  <c r="E14" i="2"/>
  <c r="C14" i="2"/>
  <c r="M14" i="2" s="1"/>
  <c r="G13" i="2"/>
  <c r="F13" i="2"/>
  <c r="H13" i="2" s="1"/>
  <c r="E13" i="2"/>
  <c r="C13" i="2"/>
  <c r="M13" i="2" s="1"/>
  <c r="G12" i="2"/>
  <c r="F12" i="2"/>
  <c r="H12" i="2" s="1"/>
  <c r="E12" i="2"/>
  <c r="C12" i="2"/>
  <c r="M12" i="2" s="1"/>
  <c r="G7" i="2"/>
  <c r="F7" i="2"/>
  <c r="H7" i="2" s="1"/>
  <c r="E7" i="2"/>
  <c r="C7" i="2"/>
  <c r="M7" i="2" s="1"/>
  <c r="G4" i="2"/>
  <c r="F4" i="2"/>
  <c r="E4" i="2"/>
  <c r="C4" i="2"/>
  <c r="M4" i="2" s="1"/>
  <c r="G6" i="2"/>
  <c r="F6" i="2"/>
  <c r="H6" i="2" s="1"/>
  <c r="E6" i="2"/>
  <c r="C6" i="2"/>
  <c r="M6" i="2" s="1"/>
  <c r="G91" i="1"/>
  <c r="E91" i="1"/>
  <c r="C91" i="1"/>
  <c r="M91" i="1" s="1"/>
  <c r="G90" i="1"/>
  <c r="E90" i="1"/>
  <c r="C90" i="1"/>
  <c r="M90" i="1" s="1"/>
  <c r="G89" i="1"/>
  <c r="I89" i="1" s="1"/>
  <c r="E89" i="1"/>
  <c r="C89" i="1"/>
  <c r="M89" i="1" s="1"/>
  <c r="G88" i="1"/>
  <c r="F88" i="1"/>
  <c r="E88" i="1"/>
  <c r="C88" i="1"/>
  <c r="M88" i="1" s="1"/>
  <c r="G87" i="1"/>
  <c r="F87" i="1"/>
  <c r="E87" i="1"/>
  <c r="C87" i="1"/>
  <c r="M87" i="1" s="1"/>
  <c r="G86" i="1"/>
  <c r="E86" i="1"/>
  <c r="C86" i="1"/>
  <c r="M86" i="1" s="1"/>
  <c r="G85" i="1"/>
  <c r="F85" i="1"/>
  <c r="E85" i="1"/>
  <c r="C85" i="1"/>
  <c r="M85" i="1" s="1"/>
  <c r="G84" i="1"/>
  <c r="F84" i="1"/>
  <c r="E84" i="1"/>
  <c r="C84" i="1"/>
  <c r="M84" i="1" s="1"/>
  <c r="G83" i="1"/>
  <c r="F83" i="1"/>
  <c r="E83" i="1"/>
  <c r="C83" i="1"/>
  <c r="M83" i="1" s="1"/>
  <c r="G82" i="1"/>
  <c r="F82" i="1"/>
  <c r="E82" i="1"/>
  <c r="C82" i="1"/>
  <c r="M82" i="1" s="1"/>
  <c r="G81" i="1"/>
  <c r="I81" i="1" s="1"/>
  <c r="F81" i="1"/>
  <c r="E81" i="1"/>
  <c r="C81" i="1"/>
  <c r="M81" i="1" s="1"/>
  <c r="G80" i="1"/>
  <c r="F80" i="1"/>
  <c r="E80" i="1"/>
  <c r="C80" i="1"/>
  <c r="M80" i="1" s="1"/>
  <c r="G79" i="1"/>
  <c r="F79" i="1"/>
  <c r="E79" i="1"/>
  <c r="C79" i="1"/>
  <c r="M79" i="1" s="1"/>
  <c r="G116" i="1"/>
  <c r="H116" i="1" s="1"/>
  <c r="E116" i="1"/>
  <c r="C116" i="1"/>
  <c r="G115" i="1"/>
  <c r="I115" i="1" s="1"/>
  <c r="E115" i="1"/>
  <c r="C115" i="1"/>
  <c r="G114" i="1"/>
  <c r="H114" i="1" s="1"/>
  <c r="E114" i="1"/>
  <c r="C114" i="1"/>
  <c r="M114" i="1" s="1"/>
  <c r="G113" i="1"/>
  <c r="E113" i="1"/>
  <c r="C113" i="1"/>
  <c r="M113" i="1" s="1"/>
  <c r="G112" i="1"/>
  <c r="H112" i="1"/>
  <c r="E112" i="1"/>
  <c r="C112" i="1"/>
  <c r="M112" i="1" s="1"/>
  <c r="G111" i="1"/>
  <c r="H111" i="1"/>
  <c r="E111" i="1"/>
  <c r="C111" i="1"/>
  <c r="M111" i="1" s="1"/>
  <c r="G110" i="1"/>
  <c r="I110" i="1"/>
  <c r="E110" i="1"/>
  <c r="C110" i="1"/>
  <c r="M110" i="1" s="1"/>
  <c r="G109" i="1"/>
  <c r="F109" i="1"/>
  <c r="E109" i="1"/>
  <c r="C109" i="1"/>
  <c r="M109" i="1" s="1"/>
  <c r="G108" i="1"/>
  <c r="F108" i="1"/>
  <c r="E108" i="1"/>
  <c r="C108" i="1"/>
  <c r="M108" i="1" s="1"/>
  <c r="G107" i="1"/>
  <c r="F107" i="1"/>
  <c r="E107" i="1"/>
  <c r="C107" i="1"/>
  <c r="M107" i="1" s="1"/>
  <c r="G106" i="1"/>
  <c r="F106" i="1"/>
  <c r="E106" i="1"/>
  <c r="C106" i="1"/>
  <c r="M106" i="1" s="1"/>
  <c r="G105" i="1"/>
  <c r="F105" i="1"/>
  <c r="E105" i="1"/>
  <c r="C105" i="1"/>
  <c r="M105" i="1" s="1"/>
  <c r="G104" i="1"/>
  <c r="F104" i="1"/>
  <c r="E104" i="1"/>
  <c r="C104" i="1"/>
  <c r="M104" i="1" s="1"/>
  <c r="G73" i="1"/>
  <c r="F73" i="1"/>
  <c r="E73" i="1"/>
  <c r="C73" i="1"/>
  <c r="M73" i="1" s="1"/>
  <c r="G103" i="1"/>
  <c r="F103" i="1"/>
  <c r="E103" i="1"/>
  <c r="C103" i="1"/>
  <c r="M103" i="1" s="1"/>
  <c r="G42" i="1"/>
  <c r="F42" i="1"/>
  <c r="E42" i="1"/>
  <c r="C42" i="1"/>
  <c r="M42" i="1" s="1"/>
  <c r="G40" i="1"/>
  <c r="F40" i="1"/>
  <c r="E40" i="1"/>
  <c r="C40" i="1"/>
  <c r="M40" i="1" s="1"/>
  <c r="C102" i="1"/>
  <c r="M102" i="1" s="1"/>
  <c r="C101" i="1"/>
  <c r="M101" i="1" s="1"/>
  <c r="C100" i="1"/>
  <c r="M100" i="1" s="1"/>
  <c r="G102" i="1"/>
  <c r="F102" i="1"/>
  <c r="E102" i="1"/>
  <c r="G101" i="1"/>
  <c r="F101" i="1"/>
  <c r="H101" i="1" s="1"/>
  <c r="E101" i="1"/>
  <c r="F18" i="1"/>
  <c r="H18" i="1" s="1"/>
  <c r="G18" i="1"/>
  <c r="F19" i="1"/>
  <c r="I19" i="1" s="1"/>
  <c r="G19" i="1"/>
  <c r="F20" i="1"/>
  <c r="I20" i="1" s="1"/>
  <c r="G20" i="1"/>
  <c r="F21" i="1"/>
  <c r="I21" i="1" s="1"/>
  <c r="G21" i="1"/>
  <c r="F22" i="1"/>
  <c r="H22" i="1" s="1"/>
  <c r="G22" i="1"/>
  <c r="F23" i="1"/>
  <c r="I23" i="1" s="1"/>
  <c r="G23" i="1"/>
  <c r="F24" i="1"/>
  <c r="I24" i="1" s="1"/>
  <c r="G24" i="1"/>
  <c r="F25" i="1"/>
  <c r="I25" i="1" s="1"/>
  <c r="G25" i="1"/>
  <c r="F26" i="1"/>
  <c r="H26" i="1" s="1"/>
  <c r="G26" i="1"/>
  <c r="F27" i="1"/>
  <c r="I27" i="1" s="1"/>
  <c r="G27" i="1"/>
  <c r="F28" i="1"/>
  <c r="I28" i="1" s="1"/>
  <c r="G28" i="1"/>
  <c r="F29" i="1"/>
  <c r="I29" i="1" s="1"/>
  <c r="G29" i="1"/>
  <c r="F30" i="1"/>
  <c r="H30" i="1" s="1"/>
  <c r="G30" i="1"/>
  <c r="F31" i="1"/>
  <c r="I31" i="1" s="1"/>
  <c r="G31" i="1"/>
  <c r="F32" i="1"/>
  <c r="H32" i="1" s="1"/>
  <c r="G32" i="1"/>
  <c r="F33" i="1"/>
  <c r="H33" i="1" s="1"/>
  <c r="G33" i="1"/>
  <c r="F34" i="1"/>
  <c r="H34" i="1" s="1"/>
  <c r="G34" i="1"/>
  <c r="F35" i="1"/>
  <c r="I35" i="1" s="1"/>
  <c r="G35" i="1"/>
  <c r="F36" i="1"/>
  <c r="H36" i="1" s="1"/>
  <c r="G36" i="1"/>
  <c r="F37" i="1"/>
  <c r="H37" i="1" s="1"/>
  <c r="G37" i="1"/>
  <c r="F38" i="1"/>
  <c r="H38" i="1" s="1"/>
  <c r="G38" i="1"/>
  <c r="F39" i="1"/>
  <c r="I39" i="1" s="1"/>
  <c r="G39" i="1"/>
  <c r="F41" i="1"/>
  <c r="H41" i="1" s="1"/>
  <c r="G41" i="1"/>
  <c r="F43" i="1"/>
  <c r="I43" i="1" s="1"/>
  <c r="G43" i="1"/>
  <c r="F44" i="1"/>
  <c r="H44" i="1" s="1"/>
  <c r="G44" i="1"/>
  <c r="F45" i="1"/>
  <c r="I45" i="1" s="1"/>
  <c r="G45" i="1"/>
  <c r="F46" i="1"/>
  <c r="H46" i="1" s="1"/>
  <c r="G46" i="1"/>
  <c r="F47" i="1"/>
  <c r="H47" i="1" s="1"/>
  <c r="G47" i="1"/>
  <c r="F48" i="1"/>
  <c r="H48" i="1" s="1"/>
  <c r="G48" i="1"/>
  <c r="F49" i="1"/>
  <c r="I49" i="1" s="1"/>
  <c r="G49" i="1"/>
  <c r="F50" i="1"/>
  <c r="H50" i="1" s="1"/>
  <c r="G50" i="1"/>
  <c r="F51" i="1"/>
  <c r="H51" i="1" s="1"/>
  <c r="G51" i="1"/>
  <c r="F52" i="1"/>
  <c r="H52" i="1" s="1"/>
  <c r="G52" i="1"/>
  <c r="F53" i="1"/>
  <c r="I53" i="1" s="1"/>
  <c r="G53" i="1"/>
  <c r="F54" i="1"/>
  <c r="H54" i="1" s="1"/>
  <c r="G54" i="1"/>
  <c r="F55" i="1"/>
  <c r="H55" i="1" s="1"/>
  <c r="G55" i="1"/>
  <c r="F56" i="1"/>
  <c r="H56" i="1" s="1"/>
  <c r="G56" i="1"/>
  <c r="F57" i="1"/>
  <c r="I57" i="1" s="1"/>
  <c r="G57" i="1"/>
  <c r="F58" i="1"/>
  <c r="H58" i="1" s="1"/>
  <c r="G58" i="1"/>
  <c r="F59" i="1"/>
  <c r="H59" i="1" s="1"/>
  <c r="G59" i="1"/>
  <c r="F60" i="1"/>
  <c r="H60" i="1" s="1"/>
  <c r="G60" i="1"/>
  <c r="F61" i="1"/>
  <c r="I61" i="1" s="1"/>
  <c r="G61" i="1"/>
  <c r="F62" i="1"/>
  <c r="H62" i="1" s="1"/>
  <c r="G62" i="1"/>
  <c r="F63" i="1"/>
  <c r="H63" i="1" s="1"/>
  <c r="G63" i="1"/>
  <c r="F64" i="1"/>
  <c r="H64" i="1" s="1"/>
  <c r="G64" i="1"/>
  <c r="F65" i="1"/>
  <c r="I65" i="1" s="1"/>
  <c r="G65" i="1"/>
  <c r="F66" i="1"/>
  <c r="H66" i="1" s="1"/>
  <c r="G66" i="1"/>
  <c r="F67" i="1"/>
  <c r="H67" i="1" s="1"/>
  <c r="G67" i="1"/>
  <c r="F68" i="1"/>
  <c r="H68" i="1" s="1"/>
  <c r="G68" i="1"/>
  <c r="F69" i="1"/>
  <c r="I69" i="1" s="1"/>
  <c r="G69" i="1"/>
  <c r="F70" i="1"/>
  <c r="H70" i="1" s="1"/>
  <c r="G70" i="1"/>
  <c r="F71" i="1"/>
  <c r="H71" i="1" s="1"/>
  <c r="G71" i="1"/>
  <c r="F72" i="1"/>
  <c r="H72" i="1" s="1"/>
  <c r="G72" i="1"/>
  <c r="F74" i="1"/>
  <c r="H74" i="1" s="1"/>
  <c r="G74" i="1"/>
  <c r="F75" i="1"/>
  <c r="H75" i="1" s="1"/>
  <c r="G75" i="1"/>
  <c r="F76" i="1"/>
  <c r="G76" i="1"/>
  <c r="F77" i="1"/>
  <c r="H77" i="1" s="1"/>
  <c r="G77" i="1"/>
  <c r="F78" i="1"/>
  <c r="I78" i="1" s="1"/>
  <c r="G78" i="1"/>
  <c r="F92" i="1"/>
  <c r="I92" i="1" s="1"/>
  <c r="G92" i="1"/>
  <c r="F93" i="1"/>
  <c r="H93" i="1" s="1"/>
  <c r="G93" i="1"/>
  <c r="F94" i="1"/>
  <c r="H94" i="1" s="1"/>
  <c r="G94" i="1"/>
  <c r="F95" i="1"/>
  <c r="I95" i="1" s="1"/>
  <c r="G95" i="1"/>
  <c r="F96" i="1"/>
  <c r="I96" i="1" s="1"/>
  <c r="G96" i="1"/>
  <c r="F97" i="1"/>
  <c r="H97" i="1" s="1"/>
  <c r="G97" i="1"/>
  <c r="F98" i="1"/>
  <c r="H98" i="1" s="1"/>
  <c r="G98" i="1"/>
  <c r="F99" i="1"/>
  <c r="I99" i="1" s="1"/>
  <c r="G99" i="1"/>
  <c r="F100" i="1"/>
  <c r="I100" i="1" s="1"/>
  <c r="G100" i="1"/>
  <c r="G16" i="1"/>
  <c r="G15" i="1"/>
  <c r="G14" i="1"/>
  <c r="G13" i="1"/>
  <c r="G12" i="1"/>
  <c r="G11" i="1"/>
  <c r="G10" i="1"/>
  <c r="G9" i="1"/>
  <c r="G8" i="1"/>
  <c r="G7" i="1"/>
  <c r="G6" i="1"/>
  <c r="G5" i="1"/>
  <c r="G4" i="1"/>
  <c r="G3" i="1"/>
  <c r="G2" i="1"/>
  <c r="G17" i="1"/>
  <c r="F3" i="1"/>
  <c r="I3" i="1" s="1"/>
  <c r="F4" i="1"/>
  <c r="F5" i="1"/>
  <c r="H5" i="1" s="1"/>
  <c r="F6" i="1"/>
  <c r="F7" i="1"/>
  <c r="I7" i="1" s="1"/>
  <c r="F8" i="1"/>
  <c r="F9" i="1"/>
  <c r="H9" i="1" s="1"/>
  <c r="F10" i="1"/>
  <c r="F11" i="1"/>
  <c r="I11" i="1" s="1"/>
  <c r="F12" i="1"/>
  <c r="F13" i="1"/>
  <c r="H13" i="1" s="1"/>
  <c r="F14" i="1"/>
  <c r="F15" i="1"/>
  <c r="I15" i="1" s="1"/>
  <c r="F16" i="1"/>
  <c r="F17" i="1"/>
  <c r="H17" i="1" s="1"/>
  <c r="F2" i="1"/>
  <c r="C77" i="1"/>
  <c r="M77" i="1" s="1"/>
  <c r="C78" i="1"/>
  <c r="M78" i="1" s="1"/>
  <c r="C92" i="1"/>
  <c r="M92" i="1" s="1"/>
  <c r="C93" i="1"/>
  <c r="M93" i="1" s="1"/>
  <c r="C94" i="1"/>
  <c r="M94" i="1" s="1"/>
  <c r="C95" i="1"/>
  <c r="M95" i="1" s="1"/>
  <c r="C96" i="1"/>
  <c r="M96" i="1" s="1"/>
  <c r="C97" i="1"/>
  <c r="M97" i="1" s="1"/>
  <c r="C98" i="1"/>
  <c r="M98" i="1" s="1"/>
  <c r="C99" i="1"/>
  <c r="M99" i="1" s="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4" i="1"/>
  <c r="E75" i="1"/>
  <c r="E76" i="1"/>
  <c r="C75" i="1"/>
  <c r="M75" i="1" s="1"/>
  <c r="C76" i="1"/>
  <c r="M76" i="1" s="1"/>
  <c r="C45" i="1"/>
  <c r="M45" i="1" s="1"/>
  <c r="C46" i="1"/>
  <c r="M46" i="1" s="1"/>
  <c r="C47" i="1"/>
  <c r="M47" i="1" s="1"/>
  <c r="C48" i="1"/>
  <c r="M48" i="1" s="1"/>
  <c r="C49" i="1"/>
  <c r="M49" i="1" s="1"/>
  <c r="C50" i="1"/>
  <c r="M50" i="1" s="1"/>
  <c r="C51" i="1"/>
  <c r="M51" i="1" s="1"/>
  <c r="C52" i="1"/>
  <c r="M52" i="1" s="1"/>
  <c r="C53" i="1"/>
  <c r="M53" i="1" s="1"/>
  <c r="C54" i="1"/>
  <c r="M54" i="1" s="1"/>
  <c r="C55" i="1"/>
  <c r="M55" i="1" s="1"/>
  <c r="C56" i="1"/>
  <c r="M56" i="1" s="1"/>
  <c r="C57" i="1"/>
  <c r="M57" i="1" s="1"/>
  <c r="C58" i="1"/>
  <c r="M58" i="1" s="1"/>
  <c r="C59" i="1"/>
  <c r="M59" i="1" s="1"/>
  <c r="C60" i="1"/>
  <c r="M60" i="1" s="1"/>
  <c r="C61" i="1"/>
  <c r="M61" i="1" s="1"/>
  <c r="C62" i="1"/>
  <c r="M62" i="1" s="1"/>
  <c r="C63" i="1"/>
  <c r="M63" i="1" s="1"/>
  <c r="C64" i="1"/>
  <c r="M64" i="1" s="1"/>
  <c r="C65" i="1"/>
  <c r="M65" i="1" s="1"/>
  <c r="C66" i="1"/>
  <c r="M66" i="1" s="1"/>
  <c r="C67" i="1"/>
  <c r="M67" i="1" s="1"/>
  <c r="C68" i="1"/>
  <c r="M68" i="1" s="1"/>
  <c r="C69" i="1"/>
  <c r="M69" i="1" s="1"/>
  <c r="C70" i="1"/>
  <c r="M70" i="1" s="1"/>
  <c r="C71" i="1"/>
  <c r="M71" i="1" s="1"/>
  <c r="C72" i="1"/>
  <c r="M72" i="1" s="1"/>
  <c r="C74" i="1"/>
  <c r="M74" i="1" s="1"/>
  <c r="C3" i="1"/>
  <c r="M3" i="1" s="1"/>
  <c r="C4" i="1"/>
  <c r="M4" i="1" s="1"/>
  <c r="C5" i="1"/>
  <c r="M5" i="1" s="1"/>
  <c r="C6" i="1"/>
  <c r="M6" i="1" s="1"/>
  <c r="C7" i="1"/>
  <c r="M7" i="1" s="1"/>
  <c r="C8" i="1"/>
  <c r="M8" i="1" s="1"/>
  <c r="C9" i="1"/>
  <c r="M9" i="1" s="1"/>
  <c r="C10" i="1"/>
  <c r="M10" i="1" s="1"/>
  <c r="C11" i="1"/>
  <c r="M11" i="1" s="1"/>
  <c r="C12" i="1"/>
  <c r="M12" i="1" s="1"/>
  <c r="C13" i="1"/>
  <c r="M13" i="1" s="1"/>
  <c r="C14" i="1"/>
  <c r="M14" i="1" s="1"/>
  <c r="C15" i="1"/>
  <c r="M15" i="1" s="1"/>
  <c r="C16" i="1"/>
  <c r="M16" i="1" s="1"/>
  <c r="C17" i="1"/>
  <c r="M17" i="1" s="1"/>
  <c r="C18" i="1"/>
  <c r="M18" i="1" s="1"/>
  <c r="C19" i="1"/>
  <c r="M19" i="1" s="1"/>
  <c r="C20" i="1"/>
  <c r="M20" i="1" s="1"/>
  <c r="C21" i="1"/>
  <c r="M21" i="1" s="1"/>
  <c r="C22" i="1"/>
  <c r="M22" i="1" s="1"/>
  <c r="C23" i="1"/>
  <c r="M23" i="1" s="1"/>
  <c r="C24" i="1"/>
  <c r="M24" i="1" s="1"/>
  <c r="C25" i="1"/>
  <c r="M25" i="1" s="1"/>
  <c r="C26" i="1"/>
  <c r="M26" i="1" s="1"/>
  <c r="C27" i="1"/>
  <c r="M27" i="1" s="1"/>
  <c r="C28" i="1"/>
  <c r="M28" i="1" s="1"/>
  <c r="C29" i="1"/>
  <c r="M29" i="1" s="1"/>
  <c r="C30" i="1"/>
  <c r="M30" i="1" s="1"/>
  <c r="C31" i="1"/>
  <c r="M31" i="1" s="1"/>
  <c r="C32" i="1"/>
  <c r="M32" i="1" s="1"/>
  <c r="C33" i="1"/>
  <c r="M33" i="1" s="1"/>
  <c r="C34" i="1"/>
  <c r="M34" i="1" s="1"/>
  <c r="C35" i="1"/>
  <c r="M35" i="1" s="1"/>
  <c r="C36" i="1"/>
  <c r="M36" i="1" s="1"/>
  <c r="C37" i="1"/>
  <c r="M37" i="1" s="1"/>
  <c r="C38" i="1"/>
  <c r="M38" i="1" s="1"/>
  <c r="C39" i="1"/>
  <c r="M39" i="1" s="1"/>
  <c r="C41" i="1"/>
  <c r="M41" i="1" s="1"/>
  <c r="C43" i="1"/>
  <c r="M43" i="1" s="1"/>
  <c r="C44" i="1"/>
  <c r="M44" i="1" s="1"/>
  <c r="C2" i="1"/>
  <c r="M2" i="1"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1" i="1"/>
  <c r="E43" i="1"/>
  <c r="E44" i="1"/>
  <c r="E77" i="1"/>
  <c r="E78" i="1"/>
  <c r="E92" i="1"/>
  <c r="E93" i="1"/>
  <c r="E94" i="1"/>
  <c r="E95" i="1"/>
  <c r="E96" i="1"/>
  <c r="E97" i="1"/>
  <c r="E98" i="1"/>
  <c r="E99" i="1"/>
  <c r="E100" i="1"/>
  <c r="E2" i="1"/>
  <c r="H82" i="1" l="1"/>
  <c r="I109" i="1"/>
  <c r="I118" i="1"/>
  <c r="I2" i="1"/>
  <c r="I14" i="1"/>
  <c r="I10" i="1"/>
  <c r="I6" i="1"/>
  <c r="I116" i="1"/>
  <c r="I103" i="1"/>
  <c r="I104" i="1"/>
  <c r="H105" i="1"/>
  <c r="H106" i="1"/>
  <c r="I117" i="1"/>
  <c r="H90" i="1"/>
  <c r="H16" i="1"/>
  <c r="H12" i="1"/>
  <c r="H8" i="1"/>
  <c r="H4" i="1"/>
  <c r="H102" i="1"/>
  <c r="H91" i="1"/>
  <c r="H118" i="1"/>
  <c r="H40" i="1"/>
  <c r="H42" i="1"/>
  <c r="I73" i="1"/>
  <c r="H107" i="1"/>
  <c r="H108" i="1"/>
  <c r="H109" i="1"/>
  <c r="H79" i="1"/>
  <c r="H80" i="1"/>
  <c r="H81" i="1"/>
  <c r="I82" i="1"/>
  <c r="H83" i="1"/>
  <c r="H84" i="1"/>
  <c r="H85" i="1"/>
  <c r="I106" i="1"/>
  <c r="I102" i="1"/>
  <c r="I98" i="1"/>
  <c r="I94" i="1"/>
  <c r="I17" i="1"/>
  <c r="I13" i="1"/>
  <c r="I9" i="1"/>
  <c r="I5" i="1"/>
  <c r="H104" i="1"/>
  <c r="H100" i="1"/>
  <c r="H96" i="1"/>
  <c r="H92" i="1"/>
  <c r="H15" i="1"/>
  <c r="H11" i="1"/>
  <c r="H7" i="1"/>
  <c r="H3" i="1"/>
  <c r="I86" i="1"/>
  <c r="I105" i="1"/>
  <c r="I101" i="1"/>
  <c r="I97" i="1"/>
  <c r="I93" i="1"/>
  <c r="I16" i="1"/>
  <c r="I12" i="1"/>
  <c r="I8" i="1"/>
  <c r="I4" i="1"/>
  <c r="H115" i="1"/>
  <c r="H103" i="1"/>
  <c r="H99" i="1"/>
  <c r="H95" i="1"/>
  <c r="H14" i="1"/>
  <c r="H10" i="1"/>
  <c r="H6" i="1"/>
  <c r="H2" i="1"/>
  <c r="H89" i="1"/>
  <c r="H87" i="1"/>
  <c r="H88" i="1"/>
  <c r="I90" i="1"/>
  <c r="I85" i="1"/>
  <c r="H117" i="1"/>
  <c r="I114" i="1"/>
  <c r="I113" i="1"/>
  <c r="I77" i="1"/>
  <c r="I72" i="1"/>
  <c r="I68" i="1"/>
  <c r="I64" i="1"/>
  <c r="I60" i="1"/>
  <c r="I56" i="1"/>
  <c r="I52" i="1"/>
  <c r="I48" i="1"/>
  <c r="I30" i="1"/>
  <c r="I26" i="1"/>
  <c r="I22" i="1"/>
  <c r="I18" i="1"/>
  <c r="H86" i="1"/>
  <c r="H78" i="1"/>
  <c r="H73" i="1"/>
  <c r="H69" i="1"/>
  <c r="H65" i="1"/>
  <c r="H61" i="1"/>
  <c r="H57" i="1"/>
  <c r="H53" i="1"/>
  <c r="H49" i="1"/>
  <c r="H45" i="1"/>
  <c r="H29" i="1"/>
  <c r="H25" i="1"/>
  <c r="H21" i="1"/>
  <c r="I112" i="1"/>
  <c r="I108" i="1"/>
  <c r="I88" i="1"/>
  <c r="I84" i="1"/>
  <c r="I80" i="1"/>
  <c r="I75" i="1"/>
  <c r="I71" i="1"/>
  <c r="I67" i="1"/>
  <c r="I63" i="1"/>
  <c r="I59" i="1"/>
  <c r="I55" i="1"/>
  <c r="I51" i="1"/>
  <c r="I47" i="1"/>
  <c r="H28" i="1"/>
  <c r="H24" i="1"/>
  <c r="H20" i="1"/>
  <c r="I111" i="1"/>
  <c r="I107" i="1"/>
  <c r="I91" i="1"/>
  <c r="I87" i="1"/>
  <c r="I83" i="1"/>
  <c r="I79" i="1"/>
  <c r="I74" i="1"/>
  <c r="I70" i="1"/>
  <c r="I66" i="1"/>
  <c r="I62" i="1"/>
  <c r="I58" i="1"/>
  <c r="I54" i="1"/>
  <c r="I50" i="1"/>
  <c r="I46" i="1"/>
  <c r="H43" i="1"/>
  <c r="H39" i="1"/>
  <c r="H35" i="1"/>
  <c r="H31" i="1"/>
  <c r="H27" i="1"/>
  <c r="B2" i="2" s="1"/>
  <c r="H23" i="1"/>
  <c r="H19" i="1"/>
  <c r="I76" i="1"/>
  <c r="H76" i="1"/>
  <c r="I42" i="1"/>
  <c r="I38" i="1"/>
  <c r="I34" i="1"/>
  <c r="I41" i="1"/>
  <c r="I37" i="1"/>
  <c r="I33" i="1"/>
  <c r="I44" i="1"/>
  <c r="I40" i="1"/>
  <c r="I36" i="1"/>
  <c r="I32" i="1"/>
  <c r="H24" i="2"/>
  <c r="H45" i="2"/>
  <c r="H46" i="2"/>
  <c r="H47" i="2"/>
  <c r="H49" i="2"/>
  <c r="H50" i="2"/>
  <c r="H53" i="2"/>
  <c r="H54" i="2"/>
  <c r="H55" i="2"/>
  <c r="H56" i="2"/>
  <c r="H27" i="2"/>
  <c r="H31" i="2"/>
  <c r="H32" i="2"/>
  <c r="H44" i="2"/>
  <c r="H4" i="2"/>
  <c r="B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4F147647-FEF6-3641-BFAE-AEA9AA71F11F}">
      <text>
        <r>
          <rPr>
            <b/>
            <sz val="10"/>
            <color rgb="FF000000"/>
            <rFont val="Tahoma"/>
            <family val="2"/>
          </rPr>
          <t>Microsoft Office User:</t>
        </r>
        <r>
          <rPr>
            <sz val="10"/>
            <color rgb="FF000000"/>
            <rFont val="Tahoma"/>
            <family val="2"/>
          </rPr>
          <t xml:space="preserve">
</t>
        </r>
        <r>
          <rPr>
            <sz val="18"/>
            <color rgb="FF000000"/>
            <rFont val="Calibri"/>
            <family val="2"/>
          </rPr>
          <t>- A word without any spaces must be between 3-7 letters in length</t>
        </r>
        <r>
          <rPr>
            <sz val="10"/>
            <color rgb="FF000000"/>
            <rFont val="Calibri"/>
            <family val="2"/>
          </rPr>
          <t xml:space="preserve">
</t>
        </r>
        <r>
          <rPr>
            <sz val="18"/>
            <color rgb="FF000000"/>
            <rFont val="Calibri"/>
            <family val="2"/>
          </rPr>
          <t>- If a phrase contains a single space/dash, each word must be between 3-7 letters, AND the length of BOTH words must be 12 letters or less.</t>
        </r>
        <r>
          <rPr>
            <sz val="10"/>
            <color rgb="FF000000"/>
            <rFont val="Calibri"/>
            <family val="2"/>
          </rPr>
          <t xml:space="preserve">
</t>
        </r>
        <r>
          <rPr>
            <sz val="18"/>
            <color rgb="FF000000"/>
            <rFont val="Calibri"/>
            <family val="2"/>
          </rPr>
          <t>- A phrase can contain a space or a dash, but NOT both.</t>
        </r>
        <r>
          <rPr>
            <sz val="10"/>
            <color rgb="FF000000"/>
            <rFont val="Calibri"/>
            <family val="2"/>
          </rPr>
          <t xml:space="preserve">
</t>
        </r>
        <r>
          <rPr>
            <sz val="18"/>
            <color rgb="FF000000"/>
            <rFont val="Calibri"/>
            <family val="2"/>
          </rPr>
          <t>- A phrase cannot contain more than one space or dash</t>
        </r>
        <r>
          <rPr>
            <sz val="10"/>
            <color rgb="FF000000"/>
            <rFont val="Calibri"/>
            <family val="2"/>
          </rPr>
          <t xml:space="preserve">
</t>
        </r>
      </text>
    </comment>
    <comment ref="G1" authorId="0" shapeId="0" xr:uid="{CD54C016-0BD9-224A-83A6-4AAF21E27FCE}">
      <text>
        <r>
          <rPr>
            <b/>
            <sz val="10"/>
            <color rgb="FF000000"/>
            <rFont val="Tahoma"/>
            <family val="2"/>
          </rPr>
          <t>Microsoft Office User:</t>
        </r>
        <r>
          <rPr>
            <sz val="10"/>
            <color rgb="FF000000"/>
            <rFont val="Tahoma"/>
            <family val="2"/>
          </rPr>
          <t xml:space="preserve">
</t>
        </r>
        <r>
          <rPr>
            <sz val="18"/>
            <color rgb="FF000000"/>
            <rFont val="Calibri"/>
            <family val="2"/>
          </rPr>
          <t>- A word without any spaces must be between 3-7 letters in length</t>
        </r>
        <r>
          <rPr>
            <sz val="10"/>
            <color rgb="FF000000"/>
            <rFont val="Calibri"/>
            <family val="2"/>
          </rPr>
          <t xml:space="preserve">
</t>
        </r>
        <r>
          <rPr>
            <sz val="18"/>
            <color rgb="FF000000"/>
            <rFont val="Calibri"/>
            <family val="2"/>
          </rPr>
          <t>- If a phrase contains a single space/dash, each word must be between 3-7 letters, AND the length of BOTH words must be 12 letters or less.</t>
        </r>
        <r>
          <rPr>
            <sz val="10"/>
            <color rgb="FF000000"/>
            <rFont val="Calibri"/>
            <family val="2"/>
          </rPr>
          <t xml:space="preserve">
</t>
        </r>
        <r>
          <rPr>
            <sz val="18"/>
            <color rgb="FF000000"/>
            <rFont val="Calibri"/>
            <family val="2"/>
          </rPr>
          <t>- A phrase can contain a space or a dash, but NOT both.</t>
        </r>
        <r>
          <rPr>
            <sz val="10"/>
            <color rgb="FF000000"/>
            <rFont val="Calibri"/>
            <family val="2"/>
          </rPr>
          <t xml:space="preserve">
</t>
        </r>
        <r>
          <rPr>
            <sz val="18"/>
            <color rgb="FF000000"/>
            <rFont val="Calibri"/>
            <family val="2"/>
          </rPr>
          <t>- A phrase cannot contain more than one space or dash</t>
        </r>
        <r>
          <rPr>
            <sz val="10"/>
            <color rgb="FF000000"/>
            <rFont val="Calibri"/>
            <family val="2"/>
          </rPr>
          <t xml:space="preserve">
</t>
        </r>
      </text>
    </comment>
    <comment ref="H1" authorId="0" shapeId="0" xr:uid="{2EBD06DE-8B5C-284A-943C-2DBBAB674D8C}">
      <text>
        <r>
          <rPr>
            <b/>
            <sz val="10"/>
            <color rgb="FF000000"/>
            <rFont val="Tahoma"/>
            <family val="2"/>
          </rPr>
          <t>Microsoft Office User:</t>
        </r>
        <r>
          <rPr>
            <sz val="10"/>
            <color rgb="FF000000"/>
            <rFont val="Tahoma"/>
            <family val="2"/>
          </rPr>
          <t xml:space="preserve">
</t>
        </r>
        <r>
          <rPr>
            <sz val="18"/>
            <color rgb="FF000000"/>
            <rFont val="Calibri"/>
            <family val="2"/>
          </rPr>
          <t>- A word without any spaces must be between 3-7 letters in length</t>
        </r>
        <r>
          <rPr>
            <sz val="10"/>
            <color rgb="FF000000"/>
            <rFont val="Calibri"/>
            <family val="2"/>
          </rPr>
          <t xml:space="preserve">
</t>
        </r>
        <r>
          <rPr>
            <sz val="18"/>
            <color rgb="FF000000"/>
            <rFont val="Calibri"/>
            <family val="2"/>
          </rPr>
          <t>- If a phrase contains a single space/dash, each word must be between 3-7 letters, AND the length of BOTH words must be 12 letters or less.</t>
        </r>
        <r>
          <rPr>
            <sz val="10"/>
            <color rgb="FF000000"/>
            <rFont val="Calibri"/>
            <family val="2"/>
          </rPr>
          <t xml:space="preserve">
</t>
        </r>
        <r>
          <rPr>
            <sz val="18"/>
            <color rgb="FF000000"/>
            <rFont val="Calibri"/>
            <family val="2"/>
          </rPr>
          <t>- A phrase can contain a space or a dash, but NOT both.</t>
        </r>
        <r>
          <rPr>
            <sz val="10"/>
            <color rgb="FF000000"/>
            <rFont val="Calibri"/>
            <family val="2"/>
          </rPr>
          <t xml:space="preserve">
</t>
        </r>
        <r>
          <rPr>
            <sz val="18"/>
            <color rgb="FF000000"/>
            <rFont val="Calibri"/>
            <family val="2"/>
          </rPr>
          <t>- A phrase cannot contain more than one space or dash</t>
        </r>
        <r>
          <rPr>
            <sz val="10"/>
            <color rgb="FF000000"/>
            <rFont val="Calibri"/>
            <family val="2"/>
          </rPr>
          <t xml:space="preserve">
</t>
        </r>
      </text>
    </comment>
  </commentList>
</comments>
</file>

<file path=xl/sharedStrings.xml><?xml version="1.0" encoding="utf-8"?>
<sst xmlns="http://schemas.openxmlformats.org/spreadsheetml/2006/main" count="562" uniqueCount="318">
  <si>
    <t>GLOSSARY</t>
  </si>
  <si>
    <t>DATE</t>
  </si>
  <si>
    <t>ID</t>
  </si>
  <si>
    <t>WORD</t>
  </si>
  <si>
    <t>JSON</t>
  </si>
  <si>
    <t>SHRM_EMP</t>
  </si>
  <si>
    <t>ally</t>
  </si>
  <si>
    <t xml:space="preserve">An ally is a person who actively supports an underrepresented group of which they are not a member. </t>
  </si>
  <si>
    <t>CLUE</t>
  </si>
  <si>
    <t>FACTOID</t>
  </si>
  <si>
    <t>URL</t>
  </si>
  <si>
    <t>RAND_ROW_ID</t>
  </si>
  <si>
    <t>layoff</t>
  </si>
  <si>
    <t>ageism</t>
  </si>
  <si>
    <t>equity</t>
  </si>
  <si>
    <t>metrics</t>
  </si>
  <si>
    <t>salting</t>
  </si>
  <si>
    <t>sourcing</t>
  </si>
  <si>
    <t>blind ad</t>
  </si>
  <si>
    <t>furlough</t>
  </si>
  <si>
    <t>nepotism</t>
  </si>
  <si>
    <t>pay grade</t>
  </si>
  <si>
    <t>pay range</t>
  </si>
  <si>
    <t>attrition</t>
  </si>
  <si>
    <t>inclusion</t>
  </si>
  <si>
    <t>onboarding</t>
  </si>
  <si>
    <t>pay equity</t>
  </si>
  <si>
    <t>recruiting</t>
  </si>
  <si>
    <t>skills gap</t>
  </si>
  <si>
    <t>spot award</t>
  </si>
  <si>
    <t>upskilling</t>
  </si>
  <si>
    <t>expatriate</t>
  </si>
  <si>
    <t>gig worker</t>
  </si>
  <si>
    <t>harassment</t>
  </si>
  <si>
    <t>inpatriate</t>
  </si>
  <si>
    <t>labor force</t>
  </si>
  <si>
    <t>orientation</t>
  </si>
  <si>
    <t>soft skills</t>
  </si>
  <si>
    <t>transgender</t>
  </si>
  <si>
    <t>compa-ratio</t>
  </si>
  <si>
    <t>forecasting</t>
  </si>
  <si>
    <t>regular rate</t>
  </si>
  <si>
    <t>repatriation</t>
  </si>
  <si>
    <t>vacancy rate</t>
  </si>
  <si>
    <t>yield ratios</t>
  </si>
  <si>
    <t>benchmarking</t>
  </si>
  <si>
    <t>broadbanding</t>
  </si>
  <si>
    <t>buddy system</t>
  </si>
  <si>
    <t>job analysis</t>
  </si>
  <si>
    <t>telecommuting</t>
  </si>
  <si>
    <t>turnover rate</t>
  </si>
  <si>
    <t>co-employment</t>
  </si>
  <si>
    <t>direct threat</t>
  </si>
  <si>
    <t>due diligence</t>
  </si>
  <si>
    <t>glass ceiling</t>
  </si>
  <si>
    <t>implicit bias</t>
  </si>
  <si>
    <t>resident alien</t>
  </si>
  <si>
    <t>stay interview</t>
  </si>
  <si>
    <t>turnover costs</t>
  </si>
  <si>
    <t>bumping rights</t>
  </si>
  <si>
    <t>cafeteria plan</t>
  </si>
  <si>
    <t>career plateau</t>
  </si>
  <si>
    <t>employer brand</t>
  </si>
  <si>
    <t>exit interview</t>
  </si>
  <si>
    <t>featherbedding</t>
  </si>
  <si>
    <t>forced ranking</t>
  </si>
  <si>
    <t>imputed income</t>
  </si>
  <si>
    <t>job enrichment</t>
  </si>
  <si>
    <t>job evaluation</t>
  </si>
  <si>
    <t>benefit</t>
  </si>
  <si>
    <t>hdhp</t>
  </si>
  <si>
    <t>account</t>
  </si>
  <si>
    <t>coverage</t>
  </si>
  <si>
    <t>dental</t>
  </si>
  <si>
    <t xml:space="preserve">vision </t>
  </si>
  <si>
    <t>health</t>
  </si>
  <si>
    <t>mental</t>
  </si>
  <si>
    <t>rewards</t>
  </si>
  <si>
    <t>cessation</t>
  </si>
  <si>
    <t>coach</t>
  </si>
  <si>
    <t>leave</t>
  </si>
  <si>
    <t>unlimited</t>
  </si>
  <si>
    <t>maternity</t>
  </si>
  <si>
    <t>paternity</t>
  </si>
  <si>
    <t>parental</t>
  </si>
  <si>
    <t>federal</t>
  </si>
  <si>
    <t>roth</t>
  </si>
  <si>
    <t>match</t>
  </si>
  <si>
    <t>child</t>
  </si>
  <si>
    <t>elder</t>
  </si>
  <si>
    <t>subsidy</t>
  </si>
  <si>
    <t>paycard</t>
  </si>
  <si>
    <t>mentor</t>
  </si>
  <si>
    <t>SHRM_HR</t>
  </si>
  <si>
    <t>SHRM</t>
  </si>
  <si>
    <t xml:space="preserve">A layoff is a separation of employment due to lack of work during periods of economic downturn or organizational restructuring. Layoffs may be permanent, or employers may implement a temporary layoff with the intention of recalling workers if circumstances allow. </t>
  </si>
  <si>
    <t>https://www.shrm.org/resourcesandtools/tools-and-samples/toolkits/pages/managingdownsizing.aspx?_ga=2.64115814.897145568.1626968990-151836398.1626106211</t>
  </si>
  <si>
    <t xml:space="preserve">Ageism is prejudice, stereotyping and discrimination against older individuals. </t>
  </si>
  <si>
    <t>https://www.shrm.org/ResourcesAndTools/Pages/Ageism.aspx</t>
  </si>
  <si>
    <t xml:space="preserve">Equity is the fair treatment in access, opportunity and advancement for all individuals. </t>
  </si>
  <si>
    <t>https://www.shrm.org/resourcesandtools/tools-and-samples/toolkits/pages/managingpayequity.aspx</t>
  </si>
  <si>
    <t xml:space="preserve">Metrics are measures of the effectiveness, value and/or costs of a particular program or process. Examples of HR metrics include cost-per-hire, turnover rates/costs, training and human capital return on investment (ROI), labor/productivity rates and costs, benefits costs per employee, etc.  </t>
  </si>
  <si>
    <t>https://www.shrm.org/resourcesandtools/tools-and-samples/hr-qa/pages/metricsmosthelpful.aspx?_ga=2.143285116.897145568.1626968990-151836398.1626106211</t>
  </si>
  <si>
    <t>Salting is a union organizing tactic whereby the union pays an individual to apply for a job within a targeted company and, once the job is obtained, to begin union organizing efforts. Salts—the term used for such individuals—may be overtly direct about their intentions or may use more subtle techniques.</t>
  </si>
  <si>
    <t>https://www.shrm.org/resourcesandtools/tools-and-samples/hr-qa/pages/whatdoestheterm%E2%80%9Csalting%E2%80%9Dasaunionorganizingtacticmean.aspx?_ga=2.33602465.1275640098.1627228177-151836398.1626106211</t>
  </si>
  <si>
    <t xml:space="preserve">Sourcing is the proactive searching for qualified job candidates for current or planned open positions within a company. </t>
  </si>
  <si>
    <t>https://www.shrm.org/resourcesandtools/tools-and-samples/hr-qa/pages/whatissourcing.aspx?_ga=2.236519297.1275640098.1627228177-151836398.1626106211</t>
  </si>
  <si>
    <t xml:space="preserve">A blind ad is a job advertisement which contains no identifying information about the employer placing the ad. It may be used when an employer wishes to confidentially hire a replacement for a current employee, to build a talent pool or to keep internal changes private. It is a controversial tactic due to the secrecy and possible ethical issues. </t>
  </si>
  <si>
    <t>A furlough is a mandatory temporary leave of absence from which the employee is expected to return to work or to be restored from a reduced work schedule.</t>
  </si>
  <si>
    <t>https://www.shrm.org/resourcesandtools/tools-and-samples/hr-qa/pages/furloughlayoffreductioninforce.aspx</t>
  </si>
  <si>
    <t>Nepotism is the employment of relatives or the practice of favoring relatives in employment.</t>
  </si>
  <si>
    <t>A pay grade refers to a grouping of jobs at an organization that have approximately the same relative internal worth and are paid at the same or similar rate.</t>
  </si>
  <si>
    <t>https://www.shrm.org/resourcesandtools/tools-and-samples/toolkits/pages/buildingamarket-basedpaystructurefromscratch.aspx?_ga=2.110301260.897145568.1626968990-151836398.1626106211</t>
  </si>
  <si>
    <t xml:space="preserve">A pay range, also known as a salary range, sets the upper and lower compensation limits for jobs within a particular pay grade at an organization. </t>
  </si>
  <si>
    <t>https://www.shrm.org/resourcesandtools/tools-and-samples/how-to-guides/pages/howtoestablishsalaryranges.aspx?_ga=2.174939371.897145568.1626968990-151836398.1626106211</t>
  </si>
  <si>
    <t>Attrition is a term used to describe voluntary and involuntary terminations, deaths, and employee retirements that result in a reduction to the employer's physical workforce.</t>
  </si>
  <si>
    <t>https://www.shrm.org/ResourcesAndTools/Pages/Employee-Termination.aspx</t>
  </si>
  <si>
    <t xml:space="preserve">Inclusion is the extent to which each person in an organization feels welcomed, respected, supported and valued as a team member. </t>
  </si>
  <si>
    <t>https://www.shrm.org/resourcesandtools/tools-and-samples/hr-qa/pages/thinkmoreinclusively.aspx</t>
  </si>
  <si>
    <t xml:space="preserve">Onboarding is the process in which new hires are integrated into an organization. It includes not only an initial new-hire orientation process, but an ongoing introduction to an organization's structure, culture, vision, mission and values. Onboarding can last weeks and even up to a year. </t>
  </si>
  <si>
    <t>https://www.shrm.org/resourcesandtools/tools-and-samples/toolkits/pages/understanding-employee-onboarding.aspx?_ga=2.61681765.897145568.1626968990-151836398.1626106211</t>
  </si>
  <si>
    <t>Pay equity is the practice of ensuring fair and equal pay practices to all employees regardless of gender, race, age or other protected characteristics.</t>
  </si>
  <si>
    <t>https://www.shrm.org/ResourcesAndTools/Pages/pay-equity.aspx</t>
  </si>
  <si>
    <t xml:space="preserve">Recruiting encompasses all aspects of hiring new individuals to work for a company. It includes attracting, identifying and engaging candidates; ensuring qualifications and assessing background information; interviewing and selecting a quality candidate for hire; and making a job offer. Onboarding a new employee is often considered part of the recruiting process as well. </t>
  </si>
  <si>
    <t>https://www.shrm.org/ResourcesAndTools/Pages/recruiting.aspx?_ga=2.63674287.1275640098.1627228177-151836398.1626106211</t>
  </si>
  <si>
    <t xml:space="preserve">A skills gap refers to the difference between the skills an employer needs and the skills employees and applicants have. When discussed broadly, it includes the idea that there is a shortage of workers to fill this gap. </t>
  </si>
  <si>
    <t>https://www.shrm.org/ResourcesAndTools/Pages/Workforce-Readiness.aspx?_ga=2.21747899.1275640098.1627228177-151836398.1626106211</t>
  </si>
  <si>
    <t>A spot award is an immediate monetary or nonmonetary award given to an employee for an idea or accomplishment benefiting the organization.</t>
  </si>
  <si>
    <t>Upskilling refers to the process of investing in your employees by training them on new skills.</t>
  </si>
  <si>
    <t>An expatriate is an employee who is transferred to work abroad on a long-term job assignment.</t>
  </si>
  <si>
    <t>https://www.shrm.org/resourcesandtools/tools-and-samples/hr-qa/pages/whatarethedifferencesamongalocalnational,anexpatriate,athird-countrynational,andaninpatriate.aspx</t>
  </si>
  <si>
    <t xml:space="preserve">Gig workers are individuals who work temporary jobs as freelancers, independent contractors, on-call workers and temporary employees to fill gaps needed by employers. Gig workers typically set their own terms. </t>
  </si>
  <si>
    <t xml:space="preserve">An inpatriate is an employee who is transferred from a foreign subsidiary to the home country headquarters of a multinational company. The assignment is usually long-term. </t>
  </si>
  <si>
    <t>The labor force, as defined by the Bureau of Labor Statistics (BLS), is the number of people ages 16 and older who are either working or actively looking for work.</t>
  </si>
  <si>
    <t xml:space="preserve">Orientation refers to the process of introducing new employees to their jobs, co-workers and the organization by providing them with information regarding such items as policies, procedures, company history, goals, culture and work rules. </t>
  </si>
  <si>
    <t xml:space="preserve">Soft skills are those related to behavioral and interpersonal abilities, such as the ability to effectively communicate, problem-solve, collaborate and organize. </t>
  </si>
  <si>
    <t xml:space="preserve">The term transgender is commonly used to refer to individuals who do not identify with the sex they were assigned at birth or with standard societal expectations of the male and female gender roles. </t>
  </si>
  <si>
    <t>https://www.shrm.org/resourcesandtools/tools-and-samples/toolkits/pages/employingtransgenderworkers.aspx?_ga=2.63618863.1275640098.1627228177-151836398.1626106211</t>
  </si>
  <si>
    <t>Compa-ratio is a measure that expresses current pay rates as a percentage of range midpoints. Where the midpoint of a pay range represents full market pay, the ratio of the employee's actual salary to that midpoint indicates whether the employee is paid below, at or above market rates.</t>
  </si>
  <si>
    <t>https://www.shrm.org/resourcesandtools/tools-and-samples/hr-forms/pages/compa-ratio-calculation.aspx</t>
  </si>
  <si>
    <t xml:space="preserve">Forecasting is a business analysis that is used to assess what future trends are likely to happen, especially in connection with a particular situation, function, practice or process that is likely to affect the organization's business operations. </t>
  </si>
  <si>
    <t xml:space="preserve">A regular rate, under the Fair Labor Standards Act (FLSA), is the hourly rate an employee is paid for all non-overtime hours worked in a workweek. When calculating an employee‚Äôs regular rate, all compensation received by the employee in a workweek must be included, including wages, bonuses, commissions and any other forms of compensation. Overtime hours are then paid at one-and-one-half-times the regular rate of pay. </t>
  </si>
  <si>
    <t>https://www.shrm.org/resourcesandtools/tools-and-samples/toolkits/pages/calculatingovertimepay.aspx?_ga=2.230880415.1275640098.1627228177-151836398.1626106211</t>
  </si>
  <si>
    <t xml:space="preserve">Repatriation is the process of returning an employee to the home country after being placed on a long-term international assignment. </t>
  </si>
  <si>
    <t>https://www.shrm.org/ResourcesAndTools/tools-and-samples/toolkits/Pages/international-assignments.aspx?_ga=2.231268127.1275640098.1627228177-151836398.1626106211</t>
  </si>
  <si>
    <t xml:space="preserve">Vacancy rate measures the percentage of vacant positions over a specific period of time. </t>
  </si>
  <si>
    <t>https://www.shrm.org/resourcesandtools/tools-and-samples/hr-forms/pages/vacancy-rate-and-cost-calculation-spreadsheet.aspx?_ga=2.256030475.1275640098.1627228177-151836398.1626106211</t>
  </si>
  <si>
    <t xml:space="preserve">Yield ratios are metrics used in recruiting which measure what percentage of applicants moves from one stage to another in the hiring process. They are used to measure the success of various recruiting methods and strategies. For example, if 50 applicants apply for a position and 10 are phone screened, the yield ratio would be 20% ((10/50) * 100). </t>
  </si>
  <si>
    <t>https://www.shrm.org/resourcesandtools/tools-and-samples/hr-forms/pages/recruiting-yield-ratios-spreadsheet.aspx?_ga=2.232447135.1275640098.1627228177-151836398.1626106211</t>
  </si>
  <si>
    <t>Benchmarking is the systematic process of comparing an organization's processes, practices and results against those of a competitor organization or other industry leader to improve performance.</t>
  </si>
  <si>
    <t>https://www.shrm.org/ResourcesAndTools/tools-and-samples/toolkits/Pages/Benchmarking_HR_Metrics.aspx</t>
  </si>
  <si>
    <t>Broadbanding is a pay structure that consolidates a large number of narrower pay grades into fewer bands with wider salary ranges.</t>
  </si>
  <si>
    <t xml:space="preserve">A buddy system is a form of employee orientation whereby newly hired employees are assigned to another employee who shows the new employee the ropes, introduces him or her to co-workers, gives personal assistance, and answers questions on an as-needed basis. </t>
  </si>
  <si>
    <t>https://www.shrm.org/resourcesandtools/tools-and-samples/hr-qa/pages/whatistheadvantageofabuddysystem.aspx</t>
  </si>
  <si>
    <t xml:space="preserve">Job analysis is the process of gathering information regarding a specific job to determine the essential functions of the job; the knowledge, skills and abilities necessary to perform the job; the job's relative importance in relation to other positions; and more. </t>
  </si>
  <si>
    <t>https://www.shrm.org/resourcesandtools/tools-and-samples/hr-qa/pages/conductjobanalysis.aspx</t>
  </si>
  <si>
    <t xml:space="preserve">Telecommuting, also known as remote work, is an employment arrangement where individuals work outside of a traditional office, such as at their home or other location. They use technology to conduct work and stay connected to managers and co-workers. </t>
  </si>
  <si>
    <t>https://www.shrm.org/ResourcesAndTools/Pages/Remote-Work.aspx?_ga=2.58760237.1275640098.1627228177-151836398.1626106211</t>
  </si>
  <si>
    <t xml:space="preserve">Turnover is the rate at which employees move in and out of a company. This metric is measured by the number of separations in a month divided by the average number of employees on payroll, multiplied by 100. </t>
  </si>
  <si>
    <t>https://www.shrm.org/resourcesandtools/tools-and-samples/how-to-guides/pages/determineturnoverrate.aspx?_ga=2.226685981.1275640098.1627228177-151836398.1626106211</t>
  </si>
  <si>
    <t>Co-employment refers to the relationship between an employer and a professional employer organization (PEO), staffing agency or employee leasing firm, based on a contractual sharing of liability and responsibility for employees.</t>
  </si>
  <si>
    <t>https://www.shrm.org/resourcesandtools/tools-and-samples/hr-qa/pages/whatisapeoanditsadvantagesanddisadvantages.aspx</t>
  </si>
  <si>
    <t>A direct threat, as defined by the Americans with Disabilities Act (ADA), occurs when an individual with a disability poses a significant risk to the health or safety of the individual or others that cannot be eliminated by reasonable accommodation.</t>
  </si>
  <si>
    <t>Due diligence is a critical component of mergers and acquisitions and involves the investigation and evaluation of a particular investment or purchase by obtaining sufficient and accurate information or documents which may influence the outcome of the transaction. HR‚Äôs role generally involves reviewing all people-related policies, plans, practices and programs, including information about an organization‚Äôs talent and culture, assessments of existing employee benefits plans and liabilities, compensation programs, employment contracts, legal exposure, and more.</t>
  </si>
  <si>
    <t>https://www.shrm.org/resourcesandtools/tools-and-samples/toolkits/pages/mergersandacquisitions.aspx</t>
  </si>
  <si>
    <t>The glass ceiling is a term used to describe the invisible barrier keeping women from advancing into executive level positions.</t>
  </si>
  <si>
    <t>Implicit bias is a person's unconscious prejudice, attitude or opinion about others.</t>
  </si>
  <si>
    <t>https://www.shrm.org/resourcesandtools/tools-and-samples/hr-qa/pages/resources-articles-workplace-bias.aspx</t>
  </si>
  <si>
    <t xml:space="preserve">A stay interview is an interview conducted with an employee to learn why the employee continues to work for the employer and what could trigger the employee to consider leaving. </t>
  </si>
  <si>
    <t>https://www.shrm.org/resourcesandtools/tools-and-samples/hr-forms/pages/stayinterviewquestions.aspx?_ga=2.25231293.1275640098.1627228177-151836398.1626106211</t>
  </si>
  <si>
    <t>Turnover costs are those associated with an employee leaving the company, including items such as unemployment, COBRA administration and lost productivity. It also includes the costs of hiring a replacement, orientation and training.</t>
  </si>
  <si>
    <t>https://www.shrm.org/resourcesandtools/tools-and-samples/hr-forms/pages/turnover-cost-calculation-spreadsheet.aspx?_ga=2.25932733.1275640098.1627228177-151836398.1626106211</t>
  </si>
  <si>
    <t xml:space="preserve">Bumping rights are privileges provided to more senior-level employees whose positions have been eliminated or selected for layoff, allowing the employee with seniority to accept an alternative position that is currently occupied by a less-senior employee, resulting in the employee with less seniority being RIF'd or laid off. Bumping typically occurs in union settings as a condition of a collective bargaining agreement. </t>
  </si>
  <si>
    <t xml:space="preserve">A cafeteria plan is a benefits plan which allows employees to choose between one or more qualified tax-favored benefits and cash. Also called a Section 125 plan in reference to the IRS tax code. </t>
  </si>
  <si>
    <t>https://www.shrm.org/resourcesandtools/tools-and-samples/toolkits/pages/understanding-section-125-cafeteria-plans.aspx</t>
  </si>
  <si>
    <t>Career plateau occurs when an employee has reached the highest position level they can possibly obtain within an organization and have no future prospect of being promoted due to a lack of skills, corporate restructuring or other factors.</t>
  </si>
  <si>
    <t xml:space="preserve">An employer brand is what an organization communicates as its identity to both potential and current employees. Closely linked with the employee value proposition (EVP), the employer brand incorporates an organization's mission, values, culture and personality. </t>
  </si>
  <si>
    <t>https://www.shrm.org/resourcesandtools/tools-and-samples/hr-qa/pages/cms_023007.aspx</t>
  </si>
  <si>
    <t xml:space="preserve">An exit interview is a conversation or questionnaire conducted at the time of an employee's resignation used to identify the underlying factors behind an employee's decision to leave. </t>
  </si>
  <si>
    <t>https://www.shrm.org/resourcesandtools/tools-and-samples/hr-forms/pages/1cms_015225.aspx?_ga=2.106928522.865608468.1626730226-151836398.1626106211</t>
  </si>
  <si>
    <t xml:space="preserve">Featherbedding refers to an unfair labor practice that occurs when a union requires an employer to pay for services they did not perform. Examples include hiring more workers than are needed or assigning unnecessary work. </t>
  </si>
  <si>
    <t>Forced ranking, also called stack ranking, is a performance appraisal rating method which requires managers to rate each worker's performance in comparison to the worker's peers. This method often incorporates forced distribution of employee ratings, requiring the rater to identify a certain number or percentage of employees at the top and the bottom of the rating scale.</t>
  </si>
  <si>
    <t xml:space="preserve">Imputed income is the value of non-cash rewards or benefits provided to an employee that are subject to income tax. This is most commonly seen in group health insurance benefits for domestic partners. </t>
  </si>
  <si>
    <t>https://www.shrm.org/resourcesandtools/tools-and-samples/hr-qa/pages/domesticpartnerbenefittax.aspx</t>
  </si>
  <si>
    <t>Job enrichment is the practice of increasing the amount of control, responsibility and discretion in an employee's job in an effort to improve employee engagement or satisfaction.</t>
  </si>
  <si>
    <t>Job evaluation is the process of comparing a job with other jobs in an organization to determine an appropriate pay rate for the job. Four primary methods of job evaluations used to set compensation levels are point factor, factor comparison, job ranking and job classification.</t>
  </si>
  <si>
    <t>https://www.shrm.org/resourcesandtools/tools-and-samples/toolkits/pages/performingjobevaluations.aspx?_ga=2.64115942.897145568.1626968990-151836398.1626106211</t>
  </si>
  <si>
    <t>https://www.shrm.org/hr-today/trends-and-forecasting/research-and-surveys/pages/benefits-report.aspx</t>
  </si>
  <si>
    <t xml:space="preserve">Non-wage forms of compensation offered to employees in exchange for work. While many organizations offer many of the same types of benefits, there are almost always differences between them. Check out SHRM's Employee Benefit Survey to see how many organizations offer different types of benefits. </t>
  </si>
  <si>
    <t xml:space="preserve">High-deductible health plans (HDHPs) are health insurance plans an organization may offer. Typically, these plans are either linked with health savings plans or not. Check out how many organizations offer HDHPs in SHRM's Employee Benefits Survey. </t>
  </si>
  <si>
    <t xml:space="preserve">Many employers offer different types of savings accounts to employees as benefits, such as flexible spending accounts or health savings accounts. Check out how many offer these savings plans in SHRM's Employee Benefits Survey. </t>
  </si>
  <si>
    <t xml:space="preserve">The COVID-19 pandemic reminded so many just how important it is to have health coverage, which employers often offer as an employee benefit. To see the types of coverage most offered by employers, check out results from SHRM's Employee Benefits Survey. </t>
  </si>
  <si>
    <t xml:space="preserve">98% of organizations offer dental insurance as an employee benefit in 2022. But there are many other benefits employees might offer to take care of their employees. Check out results from SHRM's Employee Benefits Survey to see how many of these benefits are offered by others. </t>
  </si>
  <si>
    <t xml:space="preserve">94% of organizations offer vision insurance as an employee benefit in 2022. But there are many other benefits employees might offer to take care of their employees. Check out results from SHRM's Employee Benefits Survey to see how many of these benefits are offered by others. </t>
  </si>
  <si>
    <t xml:space="preserve">Benefits focusing on employee health are a great tool employers can use to attract the best talent but more importantly, to keep their employees safe. Check out SHRM's Employee Benefits Survey to see which health-related benefits were among those most often offered. </t>
  </si>
  <si>
    <t xml:space="preserve">More employers than ever offered employees mental health benefits in 2022 than ever before. See what other health and wellness benefits were offered in SHRM's Employee Benefits Survey. </t>
  </si>
  <si>
    <t xml:space="preserve">Offering employees rewards for participating in health and wellness programs is a great benefits you can offer to encourage employees to take care of themselves. See what other health and wellness beneifts were offered in SHRM's Employee Benefits Survey. </t>
  </si>
  <si>
    <t xml:space="preserve">Tobacco cessation programs were offered by nearly one-quarter of organizations in 2022. See what other health and wellness beneifts were offered in SHRM's Employee Benefits Survey. </t>
  </si>
  <si>
    <t xml:space="preserve">Employers can provide access to various types of coaches or specialists as a benefit, such as nutritional or life coaching. Check out results from SHRM's Employee Benefits Survey to learn what types of benefits organizations are offering. </t>
  </si>
  <si>
    <t xml:space="preserve">Leave continues to be ranked among the most important types of benefits employers believe they can offer. Learn more about the types of leave and other benefits in SHRM's Employee Benefits Survey. </t>
  </si>
  <si>
    <t xml:space="preserve">Unlimited or open leave is a type of leave organizations may offer employees - allowing employees to use as much or as little leave as they need. Learn more about the types of leave and other benefits in SHRM's Employee Benefits Survey. </t>
  </si>
  <si>
    <t xml:space="preserve">Maternity leave is a type of leave employers offer to new mothers. Not all employers offer the minimum amount of time, though. Find out how many by visiting SHRM's Employee Benefits Survey. </t>
  </si>
  <si>
    <t xml:space="preserve">Paternity leave is a type of leave employers offer to new fathers. Not all employers offer the minimum amount of time, though. Find out how many by visiting SHRM's Employee Benefits Survey. </t>
  </si>
  <si>
    <t xml:space="preserve">Parental leave is a type of leave employers offer to new parents. Some organizations offer employees with more than the minimum, though. Find out how many by visiting SHRM's Employee Benefits Survey. </t>
  </si>
  <si>
    <t xml:space="preserve">Federal law requires certain organizations to offer employees with a minimum amount of unpaid leave to care for their families. Some organizations offer more than the minimum, however. Find out how many by visiting SHRM's Employee Benefits Survey. </t>
  </si>
  <si>
    <t xml:space="preserve">A Roth 401(k) or similar retirement plans have slowly been increasing in prevalence over the past five years. Find out how many organizations offer these and other retirement plans in SHRM's Employee Benefits Survey. </t>
  </si>
  <si>
    <t xml:space="preserve">Employers can offer retirement plan and health savings matches as an employee benefit. Find out how many do by visiting SHRM's Employee Benefits Survey. </t>
  </si>
  <si>
    <t xml:space="preserve">Employers can offer benefits related to child care as an employee benefit - a great way to help out those employees who are also working parents. Find out how many offer these benefits by visiting SHRM's Benefits Survey. </t>
  </si>
  <si>
    <t xml:space="preserve">Aging populations leave many workers responsible with worrying about elder care. Employers can offer resources to help. Find out how many offer these and other types of benefits in SHRM's Employee Benefits Survey. </t>
  </si>
  <si>
    <t xml:space="preserve">Employers can offer subsidies or reimbursements as a benefit to employees, whether they be for parking, remote work equipment, or even phones. Find out how many offer subsidies and other benefits by visiting SHRM's Employee Benefits Survey. </t>
  </si>
  <si>
    <t xml:space="preserve">Paycards allow employers to provide employees with compensation by transfering funds to a debit card rather than to an employee's bank account. Find out how many offered this and other types of benefits by visiting SHRM's Employee Benefits Survey. </t>
  </si>
  <si>
    <t xml:space="preserve">Mentorship programs are a great way in which employers can allow employees to connect and learn from each other. Find out how many organizations offered a mentorship program by visiting SHRM's Employee Benefits Survey. </t>
  </si>
  <si>
    <t>uptown</t>
  </si>
  <si>
    <t>who dat</t>
  </si>
  <si>
    <t>west bank</t>
  </si>
  <si>
    <t>neutral ground</t>
  </si>
  <si>
    <t>muffuletta</t>
  </si>
  <si>
    <t>bayou</t>
  </si>
  <si>
    <t>voodoo</t>
  </si>
  <si>
    <t>mardi gras</t>
  </si>
  <si>
    <t>crescent city</t>
  </si>
  <si>
    <t>fat city</t>
  </si>
  <si>
    <t>pirogue</t>
  </si>
  <si>
    <t>captain</t>
  </si>
  <si>
    <t>king cake</t>
  </si>
  <si>
    <t>maskers</t>
  </si>
  <si>
    <t>carnival</t>
  </si>
  <si>
    <t>gallery</t>
  </si>
  <si>
    <t>praline</t>
  </si>
  <si>
    <t>shotgun</t>
  </si>
  <si>
    <t>big easy</t>
  </si>
  <si>
    <t>dressed</t>
  </si>
  <si>
    <t>flambeaux</t>
  </si>
  <si>
    <t>cajun</t>
  </si>
  <si>
    <t>locker</t>
  </si>
  <si>
    <t>parish</t>
  </si>
  <si>
    <t>favor</t>
  </si>
  <si>
    <t>cher</t>
  </si>
  <si>
    <t>vignette</t>
  </si>
  <si>
    <t>throws</t>
  </si>
  <si>
    <t>krewe</t>
  </si>
  <si>
    <t>creole</t>
  </si>
  <si>
    <t>snowball</t>
  </si>
  <si>
    <t>front room</t>
  </si>
  <si>
    <t>NEW_ORLEANS</t>
  </si>
  <si>
    <t>Fat Tuesday, the day before Lent...The day to celebrate before the traditional Catholic tradition of sacrificing and fasting during the 40 days of Lent.</t>
  </si>
  <si>
    <t>(flam' bo) Lit torches historically carried during night parades.</t>
  </si>
  <si>
    <t>(galllll rreeeee) Balcony--walkway outside of homes on the second floor.</t>
  </si>
  <si>
    <t>A nickname for New Orleans, originating from the shape of the Mississippi River as it bends around the city.</t>
  </si>
  <si>
    <t>The party season before Mardi Gras. Starts on January 6 (Twelfth Night). Celebrated with king cakes at Mardi Gras parties.</t>
  </si>
  <si>
    <t>(kay' jun) French Acadians who settled here after immigrating from Canada.</t>
  </si>
  <si>
    <t>(by' you) Slow stream, or body of water running through a marsh or swamp.</t>
  </si>
  <si>
    <t>A region of Metairie (see below) and a popular place to party during Mardi Gras, originating from the term Fat Tuesday (the literal translation of Mardi Gras).</t>
  </si>
  <si>
    <t>(pee' row) Flat-bottomed canoe, perfect in the bayous.</t>
  </si>
  <si>
    <t>(moo fa' lotta) Super-large, round, fat sandwich filled with salami-type meats, mozzarella cheese, pickles, and olive salad (we challenge you to eat all of it!).</t>
  </si>
  <si>
    <t>(praw' leen) Brown sugar pecan-filled candy patty. (Very sweet and so delicious you can't eat just one!)</t>
  </si>
  <si>
    <t>The equivalent of a county in the other 49 states. Louisiana has parishes instead because it was originally ruled by the Roman Catholic nations of France and Spain. From the French paroisse.</t>
  </si>
  <si>
    <t>Extra-large oval doughnut pastry dusted with colored candied sugar. A plastic baby doll is hidden inside the cake--the lucky person who gets the piece of cake with the doll inside (and doesn't break a tooth or swallow it in the process!) buys the king cake for the next party of the Mardi Gras season.</t>
  </si>
  <si>
    <t>A New Orleans Saints fan and a chant.</t>
  </si>
  <si>
    <t>A souvenir that krewe members give to friends</t>
  </si>
  <si>
    <t>(vin yet') A sketch or illustration of a person, place or thing.</t>
  </si>
  <si>
    <t>(voo' doo) Some consider Voodoo a religion, some a form of witchcraft, and some just spooky fun. Whatever it is, it continues to fascinate visitors to New Orleans.</t>
  </si>
  <si>
    <t>Trinkets such as beads, cups, and doubloons tossed from the floats to the crowds during Mardi Gras parades.</t>
  </si>
  <si>
    <t>(crue) A Carnival organization's members, as in Krewe of Rex or Krewe of Zulu and variation of the word “crew.” Members privately put on the balls and parades that make up Mardi Gras.</t>
  </si>
  <si>
    <t>Float riders and anyone dressed in costume.</t>
  </si>
  <si>
    <t>Leader of a Carnival organization.</t>
  </si>
  <si>
    <t>Median or grassy area between the paved areas on a boulevard. Named for the original Canal St division between the Americans and Creoles, who did not like each other.</t>
  </si>
  <si>
    <t>(cree' ole) Descendents of French, Spanish, and Carribean slaves and natives; has also come to mean any person whose ancestry derives from the Caribbean's mixed nationalities.</t>
  </si>
  <si>
    <t>Shaved ice (nearly powder) served with flavored syrups. Those of you in the north might throw 'em...we eat 'em!</t>
  </si>
  <si>
    <t>WORD_LEN2</t>
  </si>
  <si>
    <t>WORD_LEN1</t>
  </si>
  <si>
    <t>camelback</t>
  </si>
  <si>
    <t>(cam' l bak) A single row house with the back half made into a two-story. The front section remains a single.</t>
  </si>
  <si>
    <t>Harassment is defined by the Equal Employment Opportunity Commission (EEOC) as 'unwelcome conduct that is based on race, color, religion, sex (including pregnancy), national origin, age (40 or older), disability or genetic information. Harassment becomes unlawful where 1) enduring the offensive conduct becomes a condition of continued employment, or 2) the conduct is severe or pervasive enough to create a work environment that a reasonable person would consider intimidating, hostile, or abusive.' State laws may further define harassment to include additional protections.</t>
  </si>
  <si>
    <t>(uhp' tawn) Area 'upriver' from the French Quarter.</t>
  </si>
  <si>
    <t>Usually part of a 'double'--a single row house in which all rooms on one side are connected by a long single hallway--you can open the front door and shoot a gun straight through the back door, without hitting a single wall...now, I have no idea who has tried this, or even why this is the way one describes these houses!</t>
  </si>
  <si>
    <t>Known other places as 'closet'.</t>
  </si>
  <si>
    <t>Known other places as the 'living room'.</t>
  </si>
  <si>
    <t>Sandwiches served with lettuce, tomatoes and mayonnaise: 'the works' (and, of course...the way those with class catch their Mardi Gras throws!).</t>
  </si>
  <si>
    <t>You have to look east to see the 'other' side of New Orleans, on the west bank of the Mississippi.</t>
  </si>
  <si>
    <t>New Orleans Translation: An expression many use when greeting another. A term of affection meaning 'dear' or 'love'</t>
  </si>
  <si>
    <t>The Big Easy' became the official nickname for New Orleans after a contest was run years ago. Historically, New Orleans has weathered primitive conditions, yellow fever, hurricanes, floods, wars--English, French, Indians, Union--and just plain hard living. Being a survivor was something to celebrate. In addition, New Orleans is noted for an eclectic mix of cultures that have held onto their traditions and languages. New Orleans is also constantly celebrating! There are music festivals, food festivals, etc., throughout the year. The bottom line is that 'The Big Easy' won because it fits! If it's fun, tastes good, and sounds right, then we're all for it!</t>
  </si>
  <si>
    <t>A resident alien, or lawful permanent resident, is a foreign-born individual who has the legal right to live permanently in the United States. These individuals will have a Permanent Resident Card, often referred to as a 'green card.'</t>
  </si>
  <si>
    <t>VALID_LEN</t>
  </si>
  <si>
    <t>Good</t>
  </si>
  <si>
    <t>Bad</t>
  </si>
  <si>
    <t>N</t>
  </si>
  <si>
    <t>,{"id":"20.5","date":"05/13/2022","word":"flambeaux","CLUE":"","factoid":"(flam' bo) Lit torches historically carried during night parades.","url":""}</t>
  </si>
  <si>
    <t>mudbugs</t>
  </si>
  <si>
    <t>Crawfish—which is basically the best food in the entire world, and the best kind of party you’ll ever be invited to.</t>
  </si>
  <si>
    <t>brain</t>
  </si>
  <si>
    <t>The best part of the crawfish.</t>
  </si>
  <si>
    <t>gout</t>
  </si>
  <si>
    <t>When you grandma tries to get you to have a little taste or sip of something, she asks you if you want a gout, but the T is silent.</t>
  </si>
  <si>
    <t>on time</t>
  </si>
  <si>
    <t>Eh… within fifteen or twenty minutes.</t>
  </si>
  <si>
    <t xml:space="preserve"> </t>
  </si>
  <si>
    <t>https://www.shrm.org/resourcesandtools/tools-and-samples/hr-glossary/pages/nepotism.aspx</t>
  </si>
  <si>
    <t>https://www.shrm.org/resourcesandtools/tools-and-samples/hr-glossary/pages/gig-worker.aspx</t>
  </si>
  <si>
    <t>https://www.shrm.org/resourcesandtools/tools-and-samples/hr-glossary/pages/spot-award.aspx</t>
  </si>
  <si>
    <t>https://www.shrm.org/ResourcesAndTools/tools-and-samples/HR-Glossary</t>
  </si>
  <si>
    <t>https://www.shrm.org/resourcesandtools/tools-and-samples/hr-glossary/pages/soft-skills.aspx</t>
  </si>
  <si>
    <t>https://www.shrm.org/resourcesandtools/tools-and-samples/hr-glossary/pages/labor-force.aspx</t>
  </si>
  <si>
    <t>beads</t>
  </si>
  <si>
    <t>Necklaces thrown at the Mardi Gras parade.</t>
  </si>
  <si>
    <t>Just another way to say sub or hoagie, but with way better bread.</t>
  </si>
  <si>
    <t>po boy</t>
  </si>
  <si>
    <t>Total Length</t>
  </si>
  <si>
    <t>https://shrm.org/benefits</t>
  </si>
  <si>
    <t>flex work</t>
  </si>
  <si>
    <t>BENEFITS</t>
  </si>
  <si>
    <t>63% of organizations said they offered some type of hybrid work opportunities in 2022. Additionally, 62% said they offer those employees with some type of subsidy or reimbursement for at home office or work equipment. Visit shrm.org/benefits to discover how your organization compares to others across flexible work and other types of benefits.</t>
  </si>
  <si>
    <t>savings</t>
  </si>
  <si>
    <t>In 2022, employers ranked retirement and savings benefits as among the most important types they can offer to employees. Most employers offered some type of retirement savings plan to their employees. Visit shrm.org/benefits to explore more retirement and savings benefits trends.</t>
  </si>
  <si>
    <t>tuition</t>
  </si>
  <si>
    <t>Nearly half of organizations (48%) offer undergraduate or graduate tuition assistance as an employee benefit. There are many other ways in which organizations use benefits to support their employees’ professional development and growth. Visit shrm.org/benefits to discover how your organization compares to others across these and other types of benefits.</t>
  </si>
  <si>
    <t>program</t>
  </si>
  <si>
    <t>Employers can offer several types of programs that focus of health and wellbeing as an employee benefit. These programs can include weight loss, tobacco cessation, and general wellness programs covering many health-related areas. Visit shrm.org/benefits to discover how your organization compares to others across these and other types of 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</si>
</sst>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color rgb="FF000000"/>
      <name val="Tahoma"/>
      <family val="2"/>
    </font>
    <font>
      <b/>
      <sz val="10"/>
      <color rgb="FF000000"/>
      <name val="Tahoma"/>
      <family val="2"/>
    </font>
    <font>
      <sz val="18"/>
      <color rgb="FF000000"/>
      <name val="Calibri"/>
      <family val="2"/>
    </font>
    <font>
      <sz val="10"/>
      <color rgb="FF000000"/>
      <name val="Calibri"/>
      <family val="2"/>
    </font>
    <font>
      <u/>
      <sz val="12"/>
      <color theme="10"/>
      <name val="Calibri"/>
      <family val="2"/>
      <scheme val="minor"/>
    </font>
    <font>
      <b/>
      <sz val="12"/>
      <color rgb="FFFFFFFF"/>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00"/>
        <bgColor rgb="FF000000"/>
      </patternFill>
    </fill>
    <fill>
      <patternFill patternType="solid">
        <fgColor rgb="FFC00000"/>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9">
    <xf numFmtId="0" fontId="0" fillId="0" borderId="0" xfId="0"/>
    <xf numFmtId="0" fontId="0" fillId="33" borderId="0" xfId="0" applyFill="1"/>
    <xf numFmtId="14" fontId="0" fillId="33" borderId="0" xfId="0" applyNumberFormat="1" applyFill="1"/>
    <xf numFmtId="0" fontId="18" fillId="0" borderId="0" xfId="0" applyFont="1"/>
    <xf numFmtId="0" fontId="0" fillId="0" borderId="0" xfId="0" quotePrefix="1"/>
    <xf numFmtId="14" fontId="18" fillId="34" borderId="0" xfId="0" applyNumberFormat="1" applyFont="1" applyFill="1"/>
    <xf numFmtId="0" fontId="18" fillId="34" borderId="0" xfId="0" applyFont="1" applyFill="1"/>
    <xf numFmtId="0" fontId="24" fillId="35" borderId="0" xfId="0" applyFont="1" applyFill="1"/>
    <xf numFmtId="0" fontId="23"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6">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hrm.org/resourcesandtools/tools-and-samples/hr-glossary/pages/soft-skills.aspx" TargetMode="External"/><Relationship Id="rId3" Type="http://schemas.openxmlformats.org/officeDocument/2006/relationships/hyperlink" Target="https://www.shrm.org/resourcesandtools/tools-and-samples/hr-glossary/pages/soft-skills.aspx" TargetMode="External"/><Relationship Id="rId7" Type="http://schemas.openxmlformats.org/officeDocument/2006/relationships/hyperlink" Target="https://www.shrm.org/hr-today/trends-and-forecasting/research-and-surveys/pages/benefits-report.aspx" TargetMode="External"/><Relationship Id="rId2" Type="http://schemas.openxmlformats.org/officeDocument/2006/relationships/hyperlink" Target="https://www.shrm.org/resourcesandtools/tools-and-samples/hr-glossary/pages/labor-force.aspx" TargetMode="External"/><Relationship Id="rId1" Type="http://schemas.openxmlformats.org/officeDocument/2006/relationships/hyperlink" Target="https://www.shrm.org/resourcesandtools/tools-and-samples/hr-glossary/pages/soft-skills.aspx" TargetMode="External"/><Relationship Id="rId6" Type="http://schemas.openxmlformats.org/officeDocument/2006/relationships/hyperlink" Target="https://www.shrm.org/resourcesandtools/tools-and-samples/hr-glossary/pages/labor-force.aspx" TargetMode="External"/><Relationship Id="rId5" Type="http://schemas.openxmlformats.org/officeDocument/2006/relationships/hyperlink" Target="https://www.shrm.org/resourcesandtools/tools-and-samples/hr-glossary/pages/soft-skills.aspx" TargetMode="External"/><Relationship Id="rId10" Type="http://schemas.openxmlformats.org/officeDocument/2006/relationships/comments" Target="../comments1.xml"/><Relationship Id="rId4" Type="http://schemas.openxmlformats.org/officeDocument/2006/relationships/hyperlink" Target="https://www.shrm.org/resourcesandtools/tools-and-samples/hr-glossary/pages/labor-force.aspx"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hrm.org/resourcesandtools/tools-and-samples/hr-glossary/pages/spot-award.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8"/>
  <sheetViews>
    <sheetView tabSelected="1" topLeftCell="A70" workbookViewId="0">
      <selection activeCell="A78" sqref="A78"/>
    </sheetView>
  </sheetViews>
  <sheetFormatPr baseColWidth="10" defaultRowHeight="16" x14ac:dyDescent="0.2"/>
  <sheetData>
    <row r="1" spans="1:13" x14ac:dyDescent="0.2">
      <c r="A1" t="s">
        <v>0</v>
      </c>
      <c r="B1" t="s">
        <v>1</v>
      </c>
      <c r="C1" t="s">
        <v>2</v>
      </c>
      <c r="D1" t="s">
        <v>3</v>
      </c>
      <c r="E1" t="s">
        <v>11</v>
      </c>
      <c r="F1" t="s">
        <v>270</v>
      </c>
      <c r="G1" t="s">
        <v>269</v>
      </c>
      <c r="H1" t="s">
        <v>283</v>
      </c>
      <c r="I1" t="s">
        <v>307</v>
      </c>
      <c r="J1" t="s">
        <v>8</v>
      </c>
      <c r="K1" t="s">
        <v>9</v>
      </c>
      <c r="L1" t="s">
        <v>10</v>
      </c>
      <c r="M1" t="s">
        <v>4</v>
      </c>
    </row>
    <row r="2" spans="1:13" s="1" customFormat="1" x14ac:dyDescent="0.2">
      <c r="A2" s="1" t="s">
        <v>5</v>
      </c>
      <c r="B2" s="2">
        <v>44650</v>
      </c>
      <c r="C2" s="1" t="str">
        <f>WEEKNUM(B2) &amp; "." &amp; (WEEKDAY(B2)-1)</f>
        <v>14.3</v>
      </c>
      <c r="E2" s="1">
        <f ca="1">RAND()</f>
        <v>0.96360257642576097</v>
      </c>
      <c r="F2" s="1">
        <f>IF(ISNUMBER(SEARCH(" ",D2)), LEN(LEFT(D2,FIND(" ",D2)-1)), LEN(D2))</f>
        <v>0</v>
      </c>
      <c r="G2" s="1">
        <f t="shared" ref="G2:G16" si="0">IF(ISNUMBER(SEARCH(" ",D2)), LEN(RIGHT(D2,LEN(D2)-FIND(" ",D2))), 0)</f>
        <v>0</v>
      </c>
      <c r="H2" s="1" t="str">
        <f>IF(F2&gt;7,"N",IF(G2&gt;7,"N",IF((F2+G2)&gt;10,"N","Y")))</f>
        <v>Y</v>
      </c>
      <c r="I2" s="1">
        <f>F2+G2</f>
        <v>0</v>
      </c>
      <c r="M2" s="1" t="str">
        <f>",{""id"":""" &amp; C2 &amp; """,""date"":""" &amp; TEXT(B2, "mm/dd/yyyy") &amp; """,""word"":""" &amp; D2 &amp; """,""CLUE"":""" &amp; J2 &amp; """,""factoid"":""" &amp; K2 &amp; """,""url"":""" &amp; L2 &amp; """}"</f>
        <v>,{"id":"14.3","date":"03/30/2022","word":"","CLUE":"","factoid":"","url":""}</v>
      </c>
    </row>
    <row r="3" spans="1:13" x14ac:dyDescent="0.2">
      <c r="A3" s="1" t="s">
        <v>93</v>
      </c>
      <c r="B3" s="2">
        <v>44651</v>
      </c>
      <c r="C3" s="1" t="str">
        <f t="shared" ref="C3:C93" si="1">WEEKNUM(B3) &amp; "." &amp; (WEEKDAY(B3)-1)</f>
        <v>14.4</v>
      </c>
      <c r="E3" s="1">
        <f t="shared" ref="E3:E93" ca="1" si="2">RAND()</f>
        <v>0.13654140152476824</v>
      </c>
      <c r="F3" s="1">
        <f t="shared" ref="F3:F17" si="3">IF(ISNUMBER(SEARCH(" ",D3)), LEN(LEFT(D3,FIND(" ",D3)-1)), LEN(D3))</f>
        <v>0</v>
      </c>
      <c r="G3" s="1">
        <f t="shared" si="0"/>
        <v>0</v>
      </c>
      <c r="H3" s="1" t="str">
        <f t="shared" ref="H3:H66" si="4">IF(F3&gt;7,"N",IF(G3&gt;7,"N",IF((F3+G3)&gt;10,"N","Y")))</f>
        <v>Y</v>
      </c>
      <c r="I3" s="1">
        <f t="shared" ref="I3:I66" si="5">F3+G3</f>
        <v>0</v>
      </c>
      <c r="M3" s="1" t="str">
        <f t="shared" ref="M3:M66" si="6">",{""id"":""" &amp; C3 &amp; """,""date"":""" &amp; TEXT(B3, "mm/dd/yyyy") &amp; """,""word"":""" &amp; D3 &amp; """,""CLUE"":""" &amp; J3 &amp; """,""factoid"":""" &amp; K3 &amp; """,""url"":""" &amp; L3 &amp; """}"</f>
        <v>,{"id":"14.4","date":"03/31/2022","word":"","CLUE":"","factoid":"","url":""}</v>
      </c>
    </row>
    <row r="4" spans="1:13" x14ac:dyDescent="0.2">
      <c r="A4" t="s">
        <v>93</v>
      </c>
      <c r="B4" s="2">
        <v>44652</v>
      </c>
      <c r="C4" s="1" t="str">
        <f t="shared" si="1"/>
        <v>14.5</v>
      </c>
      <c r="E4" s="1">
        <f t="shared" ca="1" si="2"/>
        <v>0.81831547861562137</v>
      </c>
      <c r="F4" s="1">
        <f t="shared" si="3"/>
        <v>0</v>
      </c>
      <c r="G4" s="1">
        <f t="shared" si="0"/>
        <v>0</v>
      </c>
      <c r="H4" s="1" t="str">
        <f t="shared" si="4"/>
        <v>Y</v>
      </c>
      <c r="I4" s="1">
        <f t="shared" si="5"/>
        <v>0</v>
      </c>
      <c r="M4" s="1" t="str">
        <f t="shared" si="6"/>
        <v>,{"id":"14.5","date":"04/01/2022","word":"","CLUE":"","factoid":"","url":""}</v>
      </c>
    </row>
    <row r="5" spans="1:13" x14ac:dyDescent="0.2">
      <c r="A5" t="s">
        <v>93</v>
      </c>
      <c r="B5" s="2">
        <v>44653</v>
      </c>
      <c r="C5" s="1" t="str">
        <f t="shared" si="1"/>
        <v>14.6</v>
      </c>
      <c r="E5" s="1">
        <f t="shared" ca="1" si="2"/>
        <v>0.75215034146211246</v>
      </c>
      <c r="F5" s="1">
        <f t="shared" si="3"/>
        <v>0</v>
      </c>
      <c r="G5" s="1">
        <f t="shared" si="0"/>
        <v>0</v>
      </c>
      <c r="H5" s="1" t="str">
        <f t="shared" si="4"/>
        <v>Y</v>
      </c>
      <c r="I5" s="1">
        <f t="shared" si="5"/>
        <v>0</v>
      </c>
      <c r="M5" s="1" t="str">
        <f t="shared" si="6"/>
        <v>,{"id":"14.6","date":"04/02/2022","word":"","CLUE":"","factoid":"","url":""}</v>
      </c>
    </row>
    <row r="6" spans="1:13" x14ac:dyDescent="0.2">
      <c r="A6" t="s">
        <v>93</v>
      </c>
      <c r="B6" s="2">
        <v>44654</v>
      </c>
      <c r="C6" s="1" t="str">
        <f t="shared" si="1"/>
        <v>15.0</v>
      </c>
      <c r="E6" s="1">
        <f t="shared" ca="1" si="2"/>
        <v>0.29396968462057871</v>
      </c>
      <c r="F6" s="1">
        <f t="shared" si="3"/>
        <v>0</v>
      </c>
      <c r="G6" s="1">
        <f t="shared" si="0"/>
        <v>0</v>
      </c>
      <c r="H6" s="1" t="str">
        <f t="shared" si="4"/>
        <v>Y</v>
      </c>
      <c r="I6" s="1">
        <f t="shared" si="5"/>
        <v>0</v>
      </c>
      <c r="M6" s="1" t="str">
        <f t="shared" si="6"/>
        <v>,{"id":"15.0","date":"04/03/2022","word":"","CLUE":"","factoid":"","url":""}</v>
      </c>
    </row>
    <row r="7" spans="1:13" x14ac:dyDescent="0.2">
      <c r="A7" t="s">
        <v>93</v>
      </c>
      <c r="B7" s="2">
        <v>44655</v>
      </c>
      <c r="C7" s="1" t="str">
        <f t="shared" si="1"/>
        <v>15.1</v>
      </c>
      <c r="E7" s="1">
        <f t="shared" ca="1" si="2"/>
        <v>0.33254610003423501</v>
      </c>
      <c r="F7" s="1">
        <f t="shared" si="3"/>
        <v>0</v>
      </c>
      <c r="G7" s="1">
        <f t="shared" si="0"/>
        <v>0</v>
      </c>
      <c r="H7" s="1" t="str">
        <f t="shared" si="4"/>
        <v>Y</v>
      </c>
      <c r="I7" s="1">
        <f t="shared" si="5"/>
        <v>0</v>
      </c>
      <c r="M7" s="1" t="str">
        <f t="shared" si="6"/>
        <v>,{"id":"15.1","date":"04/04/2022","word":"","CLUE":"","factoid":"","url":""}</v>
      </c>
    </row>
    <row r="8" spans="1:13" x14ac:dyDescent="0.2">
      <c r="A8" t="s">
        <v>93</v>
      </c>
      <c r="B8" s="2">
        <v>44656</v>
      </c>
      <c r="C8" s="1" t="str">
        <f t="shared" si="1"/>
        <v>15.2</v>
      </c>
      <c r="E8" s="1">
        <f t="shared" ca="1" si="2"/>
        <v>0.76876129079304212</v>
      </c>
      <c r="F8" s="1">
        <f t="shared" si="3"/>
        <v>0</v>
      </c>
      <c r="G8" s="1">
        <f t="shared" si="0"/>
        <v>0</v>
      </c>
      <c r="H8" s="1" t="str">
        <f t="shared" si="4"/>
        <v>Y</v>
      </c>
      <c r="I8" s="1">
        <f t="shared" si="5"/>
        <v>0</v>
      </c>
      <c r="M8" s="1" t="str">
        <f t="shared" si="6"/>
        <v>,{"id":"15.2","date":"04/05/2022","word":"","CLUE":"","factoid":"","url":""}</v>
      </c>
    </row>
    <row r="9" spans="1:13" x14ac:dyDescent="0.2">
      <c r="A9" t="s">
        <v>93</v>
      </c>
      <c r="B9" s="2">
        <v>44657</v>
      </c>
      <c r="C9" s="1" t="str">
        <f t="shared" si="1"/>
        <v>15.3</v>
      </c>
      <c r="E9" s="1">
        <f t="shared" ca="1" si="2"/>
        <v>0.75035905144304471</v>
      </c>
      <c r="F9" s="1">
        <f t="shared" si="3"/>
        <v>0</v>
      </c>
      <c r="G9" s="1">
        <f t="shared" si="0"/>
        <v>0</v>
      </c>
      <c r="H9" s="1" t="str">
        <f t="shared" si="4"/>
        <v>Y</v>
      </c>
      <c r="I9" s="1">
        <f t="shared" si="5"/>
        <v>0</v>
      </c>
      <c r="M9" s="1" t="str">
        <f t="shared" si="6"/>
        <v>,{"id":"15.3","date":"04/06/2022","word":"","CLUE":"","factoid":"","url":""}</v>
      </c>
    </row>
    <row r="10" spans="1:13" x14ac:dyDescent="0.2">
      <c r="A10" t="s">
        <v>93</v>
      </c>
      <c r="B10" s="2">
        <v>44658</v>
      </c>
      <c r="C10" s="1" t="str">
        <f t="shared" si="1"/>
        <v>15.4</v>
      </c>
      <c r="E10" s="1">
        <f t="shared" ca="1" si="2"/>
        <v>0.83559027041126832</v>
      </c>
      <c r="F10" s="1">
        <f t="shared" si="3"/>
        <v>0</v>
      </c>
      <c r="G10" s="1">
        <f t="shared" si="0"/>
        <v>0</v>
      </c>
      <c r="H10" s="1" t="str">
        <f t="shared" si="4"/>
        <v>Y</v>
      </c>
      <c r="I10" s="1">
        <f t="shared" si="5"/>
        <v>0</v>
      </c>
      <c r="M10" s="1" t="str">
        <f t="shared" si="6"/>
        <v>,{"id":"15.4","date":"04/07/2022","word":"","CLUE":"","factoid":"","url":""}</v>
      </c>
    </row>
    <row r="11" spans="1:13" x14ac:dyDescent="0.2">
      <c r="A11" t="s">
        <v>93</v>
      </c>
      <c r="B11" s="2">
        <v>44659</v>
      </c>
      <c r="C11" s="1" t="str">
        <f t="shared" si="1"/>
        <v>15.5</v>
      </c>
      <c r="E11" s="1">
        <f t="shared" ca="1" si="2"/>
        <v>0.6518943267385332</v>
      </c>
      <c r="F11" s="1">
        <f t="shared" si="3"/>
        <v>0</v>
      </c>
      <c r="G11" s="1">
        <f t="shared" si="0"/>
        <v>0</v>
      </c>
      <c r="H11" s="1" t="str">
        <f t="shared" si="4"/>
        <v>Y</v>
      </c>
      <c r="I11" s="1">
        <f t="shared" si="5"/>
        <v>0</v>
      </c>
      <c r="M11" s="1" t="str">
        <f t="shared" si="6"/>
        <v>,{"id":"15.5","date":"04/08/2022","word":"","CLUE":"","factoid":"","url":""}</v>
      </c>
    </row>
    <row r="12" spans="1:13" x14ac:dyDescent="0.2">
      <c r="A12" t="s">
        <v>93</v>
      </c>
      <c r="B12" s="2">
        <v>44660</v>
      </c>
      <c r="C12" s="1" t="str">
        <f t="shared" si="1"/>
        <v>15.6</v>
      </c>
      <c r="E12" s="1">
        <f t="shared" ca="1" si="2"/>
        <v>0.27688329289420566</v>
      </c>
      <c r="F12" s="1">
        <f t="shared" si="3"/>
        <v>0</v>
      </c>
      <c r="G12" s="1">
        <f t="shared" si="0"/>
        <v>0</v>
      </c>
      <c r="H12" s="1" t="str">
        <f t="shared" si="4"/>
        <v>Y</v>
      </c>
      <c r="I12" s="1">
        <f t="shared" si="5"/>
        <v>0</v>
      </c>
      <c r="M12" s="1" t="str">
        <f t="shared" si="6"/>
        <v>,{"id":"15.6","date":"04/09/2022","word":"","CLUE":"","factoid":"","url":""}</v>
      </c>
    </row>
    <row r="13" spans="1:13" x14ac:dyDescent="0.2">
      <c r="A13" t="s">
        <v>93</v>
      </c>
      <c r="B13" s="2">
        <v>44661</v>
      </c>
      <c r="C13" s="1" t="str">
        <f t="shared" si="1"/>
        <v>16.0</v>
      </c>
      <c r="E13" s="1">
        <f t="shared" ca="1" si="2"/>
        <v>0.4103028224971691</v>
      </c>
      <c r="F13" s="1">
        <f t="shared" si="3"/>
        <v>0</v>
      </c>
      <c r="G13" s="1">
        <f t="shared" si="0"/>
        <v>0</v>
      </c>
      <c r="H13" s="1" t="str">
        <f t="shared" si="4"/>
        <v>Y</v>
      </c>
      <c r="I13" s="1">
        <f t="shared" si="5"/>
        <v>0</v>
      </c>
      <c r="M13" s="1" t="str">
        <f t="shared" si="6"/>
        <v>,{"id":"16.0","date":"04/10/2022","word":"","CLUE":"","factoid":"","url":""}</v>
      </c>
    </row>
    <row r="14" spans="1:13" x14ac:dyDescent="0.2">
      <c r="A14" t="s">
        <v>93</v>
      </c>
      <c r="B14" s="2">
        <v>44662</v>
      </c>
      <c r="C14" s="1" t="str">
        <f t="shared" si="1"/>
        <v>16.1</v>
      </c>
      <c r="E14" s="1">
        <f t="shared" ca="1" si="2"/>
        <v>0.54754063057386204</v>
      </c>
      <c r="F14" s="1">
        <f t="shared" si="3"/>
        <v>0</v>
      </c>
      <c r="G14" s="1">
        <f t="shared" si="0"/>
        <v>0</v>
      </c>
      <c r="H14" s="1" t="str">
        <f t="shared" si="4"/>
        <v>Y</v>
      </c>
      <c r="I14" s="1">
        <f t="shared" si="5"/>
        <v>0</v>
      </c>
      <c r="M14" s="1" t="str">
        <f t="shared" si="6"/>
        <v>,{"id":"16.1","date":"04/11/2022","word":"","CLUE":"","factoid":"","url":""}</v>
      </c>
    </row>
    <row r="15" spans="1:13" x14ac:dyDescent="0.2">
      <c r="A15" t="s">
        <v>93</v>
      </c>
      <c r="B15" s="2">
        <v>44663</v>
      </c>
      <c r="C15" s="1" t="str">
        <f t="shared" si="1"/>
        <v>16.2</v>
      </c>
      <c r="E15" s="1">
        <f t="shared" ca="1" si="2"/>
        <v>0.11164690948571554</v>
      </c>
      <c r="F15" s="1">
        <f t="shared" si="3"/>
        <v>0</v>
      </c>
      <c r="G15" s="1">
        <f t="shared" si="0"/>
        <v>0</v>
      </c>
      <c r="H15" s="1" t="str">
        <f t="shared" si="4"/>
        <v>Y</v>
      </c>
      <c r="I15" s="1">
        <f t="shared" si="5"/>
        <v>0</v>
      </c>
      <c r="M15" s="1" t="str">
        <f t="shared" si="6"/>
        <v>,{"id":"16.2","date":"04/12/2022","word":"","CLUE":"","factoid":"","url":""}</v>
      </c>
    </row>
    <row r="16" spans="1:13" x14ac:dyDescent="0.2">
      <c r="A16" t="s">
        <v>93</v>
      </c>
      <c r="B16" s="2">
        <v>44664</v>
      </c>
      <c r="C16" s="1" t="str">
        <f t="shared" si="1"/>
        <v>16.3</v>
      </c>
      <c r="E16" s="1">
        <f t="shared" ca="1" si="2"/>
        <v>0.53800138363370975</v>
      </c>
      <c r="F16" s="1">
        <f t="shared" si="3"/>
        <v>0</v>
      </c>
      <c r="G16" s="1">
        <f t="shared" si="0"/>
        <v>0</v>
      </c>
      <c r="H16" s="1" t="str">
        <f t="shared" si="4"/>
        <v>Y</v>
      </c>
      <c r="I16" s="1">
        <f t="shared" si="5"/>
        <v>0</v>
      </c>
      <c r="M16" s="1" t="str">
        <f t="shared" si="6"/>
        <v>,{"id":"16.3","date":"04/13/2022","word":"","CLUE":"","factoid":"","url":""}</v>
      </c>
    </row>
    <row r="17" spans="1:13" x14ac:dyDescent="0.2">
      <c r="A17" t="s">
        <v>93</v>
      </c>
      <c r="B17" s="2">
        <v>44665</v>
      </c>
      <c r="C17" s="1" t="str">
        <f t="shared" si="1"/>
        <v>16.4</v>
      </c>
      <c r="E17" s="1">
        <f t="shared" ca="1" si="2"/>
        <v>0.50629914868341608</v>
      </c>
      <c r="F17" s="1">
        <f t="shared" si="3"/>
        <v>0</v>
      </c>
      <c r="G17" s="1">
        <f>IF(ISNUMBER(SEARCH(" ",D17)), LEN(RIGHT(D17,LEN(D17)-FIND(" ",D17))), 0)</f>
        <v>0</v>
      </c>
      <c r="H17" s="1" t="str">
        <f t="shared" si="4"/>
        <v>Y</v>
      </c>
      <c r="I17" s="1">
        <f t="shared" si="5"/>
        <v>0</v>
      </c>
      <c r="M17" s="1" t="str">
        <f t="shared" si="6"/>
        <v>,{"id":"16.4","date":"04/14/2022","word":"","CLUE":"","factoid":"","url":""}</v>
      </c>
    </row>
    <row r="18" spans="1:13" x14ac:dyDescent="0.2">
      <c r="A18" t="s">
        <v>93</v>
      </c>
      <c r="B18" s="2">
        <v>44666</v>
      </c>
      <c r="C18" s="1" t="str">
        <f t="shared" si="1"/>
        <v>16.5</v>
      </c>
      <c r="E18" s="1">
        <f t="shared" ca="1" si="2"/>
        <v>8.9775795340380604E-2</v>
      </c>
      <c r="F18" s="1">
        <f t="shared" ref="F18:F78" si="7">IF(ISNUMBER(SEARCH(" ",D18)), LEN(LEFT(D18,FIND(" ",D18)-1)), LEN(D18))</f>
        <v>0</v>
      </c>
      <c r="G18" s="1">
        <f t="shared" ref="G18:G78" si="8">IF(ISNUMBER(SEARCH(" ",D18)), LEN(RIGHT(D18,LEN(D18)-FIND(" ",D18))), 0)</f>
        <v>0</v>
      </c>
      <c r="H18" s="1" t="str">
        <f t="shared" si="4"/>
        <v>Y</v>
      </c>
      <c r="I18" s="1">
        <f t="shared" si="5"/>
        <v>0</v>
      </c>
      <c r="M18" s="1" t="str">
        <f t="shared" si="6"/>
        <v>,{"id":"16.5","date":"04/15/2022","word":"","CLUE":"","factoid":"","url":""}</v>
      </c>
    </row>
    <row r="19" spans="1:13" x14ac:dyDescent="0.2">
      <c r="A19" t="s">
        <v>93</v>
      </c>
      <c r="B19" s="2">
        <v>44667</v>
      </c>
      <c r="C19" s="1" t="str">
        <f t="shared" si="1"/>
        <v>16.6</v>
      </c>
      <c r="E19" s="1">
        <f t="shared" ca="1" si="2"/>
        <v>0.65843705336380065</v>
      </c>
      <c r="F19" s="1">
        <f t="shared" si="7"/>
        <v>0</v>
      </c>
      <c r="G19" s="1">
        <f t="shared" si="8"/>
        <v>0</v>
      </c>
      <c r="H19" s="1" t="str">
        <f t="shared" si="4"/>
        <v>Y</v>
      </c>
      <c r="I19" s="1">
        <f t="shared" si="5"/>
        <v>0</v>
      </c>
      <c r="L19" t="s">
        <v>296</v>
      </c>
      <c r="M19" s="1" t="str">
        <f t="shared" si="6"/>
        <v>,{"id":"16.6","date":"04/16/2022","word":"","CLUE":"","factoid":"","url":" "}</v>
      </c>
    </row>
    <row r="20" spans="1:13" x14ac:dyDescent="0.2">
      <c r="A20" t="s">
        <v>93</v>
      </c>
      <c r="B20" s="2">
        <v>44668</v>
      </c>
      <c r="C20" s="1" t="str">
        <f t="shared" si="1"/>
        <v>17.0</v>
      </c>
      <c r="E20" s="1">
        <f t="shared" ca="1" si="2"/>
        <v>3.7818841890921551E-2</v>
      </c>
      <c r="F20" s="1">
        <f t="shared" si="7"/>
        <v>0</v>
      </c>
      <c r="G20" s="1">
        <f t="shared" si="8"/>
        <v>0</v>
      </c>
      <c r="H20" s="1" t="str">
        <f t="shared" si="4"/>
        <v>Y</v>
      </c>
      <c r="I20" s="1">
        <f t="shared" si="5"/>
        <v>0</v>
      </c>
      <c r="M20" s="1" t="str">
        <f t="shared" si="6"/>
        <v>,{"id":"17.0","date":"04/17/2022","word":"","CLUE":"","factoid":"","url":""}</v>
      </c>
    </row>
    <row r="21" spans="1:13" x14ac:dyDescent="0.2">
      <c r="A21" t="s">
        <v>93</v>
      </c>
      <c r="B21" s="2">
        <v>44669</v>
      </c>
      <c r="C21" s="1" t="str">
        <f t="shared" si="1"/>
        <v>17.1</v>
      </c>
      <c r="E21" s="1">
        <f t="shared" ca="1" si="2"/>
        <v>0.10827122149326174</v>
      </c>
      <c r="F21" s="1">
        <f t="shared" si="7"/>
        <v>0</v>
      </c>
      <c r="G21" s="1">
        <f t="shared" si="8"/>
        <v>0</v>
      </c>
      <c r="H21" s="1" t="str">
        <f t="shared" si="4"/>
        <v>Y</v>
      </c>
      <c r="I21" s="1">
        <f t="shared" si="5"/>
        <v>0</v>
      </c>
      <c r="M21" s="1" t="str">
        <f t="shared" si="6"/>
        <v>,{"id":"17.1","date":"04/18/2022","word":"","CLUE":"","factoid":"","url":""}</v>
      </c>
    </row>
    <row r="22" spans="1:13" x14ac:dyDescent="0.2">
      <c r="A22" t="s">
        <v>93</v>
      </c>
      <c r="B22" s="2">
        <v>44670</v>
      </c>
      <c r="C22" s="1" t="str">
        <f t="shared" si="1"/>
        <v>17.2</v>
      </c>
      <c r="E22" s="1">
        <f t="shared" ca="1" si="2"/>
        <v>0.63708543595859357</v>
      </c>
      <c r="F22" s="1">
        <f t="shared" si="7"/>
        <v>0</v>
      </c>
      <c r="G22" s="1">
        <f t="shared" si="8"/>
        <v>0</v>
      </c>
      <c r="H22" s="1" t="str">
        <f t="shared" si="4"/>
        <v>Y</v>
      </c>
      <c r="I22" s="1">
        <f t="shared" si="5"/>
        <v>0</v>
      </c>
      <c r="M22" s="1" t="str">
        <f t="shared" si="6"/>
        <v>,{"id":"17.2","date":"04/19/2022","word":"","CLUE":"","factoid":"","url":""}</v>
      </c>
    </row>
    <row r="23" spans="1:13" x14ac:dyDescent="0.2">
      <c r="A23" t="s">
        <v>93</v>
      </c>
      <c r="B23" s="2">
        <v>44671</v>
      </c>
      <c r="C23" s="1" t="str">
        <f t="shared" si="1"/>
        <v>17.3</v>
      </c>
      <c r="E23" s="1">
        <f t="shared" ca="1" si="2"/>
        <v>0.26810728794592498</v>
      </c>
      <c r="F23" s="1">
        <f t="shared" si="7"/>
        <v>0</v>
      </c>
      <c r="G23" s="1">
        <f t="shared" si="8"/>
        <v>0</v>
      </c>
      <c r="H23" s="1" t="str">
        <f t="shared" si="4"/>
        <v>Y</v>
      </c>
      <c r="I23" s="1">
        <f t="shared" si="5"/>
        <v>0</v>
      </c>
      <c r="M23" s="1" t="str">
        <f t="shared" si="6"/>
        <v>,{"id":"17.3","date":"04/20/2022","word":"","CLUE":"","factoid":"","url":""}</v>
      </c>
    </row>
    <row r="24" spans="1:13" x14ac:dyDescent="0.2">
      <c r="A24" t="s">
        <v>93</v>
      </c>
      <c r="B24" s="2">
        <v>44672</v>
      </c>
      <c r="C24" s="1" t="str">
        <f t="shared" si="1"/>
        <v>17.4</v>
      </c>
      <c r="E24" s="1">
        <f t="shared" ca="1" si="2"/>
        <v>0.32281333881673668</v>
      </c>
      <c r="F24" s="1">
        <f t="shared" si="7"/>
        <v>0</v>
      </c>
      <c r="G24" s="1">
        <f t="shared" si="8"/>
        <v>0</v>
      </c>
      <c r="H24" s="1" t="str">
        <f t="shared" si="4"/>
        <v>Y</v>
      </c>
      <c r="I24" s="1">
        <f t="shared" si="5"/>
        <v>0</v>
      </c>
      <c r="M24" s="1" t="str">
        <f t="shared" si="6"/>
        <v>,{"id":"17.4","date":"04/21/2022","word":"","CLUE":"","factoid":"","url":""}</v>
      </c>
    </row>
    <row r="25" spans="1:13" x14ac:dyDescent="0.2">
      <c r="A25" t="s">
        <v>93</v>
      </c>
      <c r="B25" s="2">
        <v>44673</v>
      </c>
      <c r="C25" s="1" t="str">
        <f t="shared" si="1"/>
        <v>17.5</v>
      </c>
      <c r="E25" s="1">
        <f t="shared" ca="1" si="2"/>
        <v>0.48566444374424544</v>
      </c>
      <c r="F25" s="1">
        <f t="shared" si="7"/>
        <v>0</v>
      </c>
      <c r="G25" s="1">
        <f t="shared" si="8"/>
        <v>0</v>
      </c>
      <c r="H25" s="1" t="str">
        <f t="shared" si="4"/>
        <v>Y</v>
      </c>
      <c r="I25" s="1">
        <f t="shared" si="5"/>
        <v>0</v>
      </c>
      <c r="M25" s="1" t="str">
        <f t="shared" si="6"/>
        <v>,{"id":"17.5","date":"04/22/2022","word":"","CLUE":"","factoid":"","url":""}</v>
      </c>
    </row>
    <row r="26" spans="1:13" x14ac:dyDescent="0.2">
      <c r="A26" t="s">
        <v>93</v>
      </c>
      <c r="B26" s="2">
        <v>44674</v>
      </c>
      <c r="C26" s="1" t="str">
        <f t="shared" si="1"/>
        <v>17.6</v>
      </c>
      <c r="E26" s="1">
        <f t="shared" ca="1" si="2"/>
        <v>0.83557099968033199</v>
      </c>
      <c r="F26" s="1">
        <f t="shared" si="7"/>
        <v>0</v>
      </c>
      <c r="G26" s="1">
        <f t="shared" si="8"/>
        <v>0</v>
      </c>
      <c r="H26" s="1" t="str">
        <f t="shared" si="4"/>
        <v>Y</v>
      </c>
      <c r="I26" s="1">
        <f t="shared" si="5"/>
        <v>0</v>
      </c>
      <c r="M26" s="1" t="str">
        <f t="shared" si="6"/>
        <v>,{"id":"17.6","date":"04/23/2022","word":"","CLUE":"","factoid":"","url":""}</v>
      </c>
    </row>
    <row r="27" spans="1:13" x14ac:dyDescent="0.2">
      <c r="A27" t="s">
        <v>93</v>
      </c>
      <c r="B27" s="2">
        <v>44675</v>
      </c>
      <c r="C27" s="1" t="str">
        <f t="shared" si="1"/>
        <v>18.0</v>
      </c>
      <c r="E27" s="1">
        <f t="shared" ca="1" si="2"/>
        <v>0.54909284137632075</v>
      </c>
      <c r="F27" s="1">
        <f t="shared" si="7"/>
        <v>0</v>
      </c>
      <c r="G27" s="1">
        <f t="shared" si="8"/>
        <v>0</v>
      </c>
      <c r="H27" s="1" t="str">
        <f t="shared" si="4"/>
        <v>Y</v>
      </c>
      <c r="I27" s="1">
        <f t="shared" si="5"/>
        <v>0</v>
      </c>
      <c r="M27" s="1" t="str">
        <f t="shared" si="6"/>
        <v>,{"id":"18.0","date":"04/24/2022","word":"","CLUE":"","factoid":"","url":""}</v>
      </c>
    </row>
    <row r="28" spans="1:13" x14ac:dyDescent="0.2">
      <c r="A28" t="s">
        <v>93</v>
      </c>
      <c r="B28" s="2">
        <v>44676</v>
      </c>
      <c r="C28" s="1" t="str">
        <f t="shared" si="1"/>
        <v>18.1</v>
      </c>
      <c r="E28" s="1">
        <f t="shared" ca="1" si="2"/>
        <v>0.54084321772022115</v>
      </c>
      <c r="F28" s="1">
        <f t="shared" si="7"/>
        <v>0</v>
      </c>
      <c r="G28" s="1">
        <f t="shared" si="8"/>
        <v>0</v>
      </c>
      <c r="H28" s="1" t="str">
        <f t="shared" si="4"/>
        <v>Y</v>
      </c>
      <c r="I28" s="1">
        <f t="shared" si="5"/>
        <v>0</v>
      </c>
      <c r="M28" s="1" t="str">
        <f t="shared" si="6"/>
        <v>,{"id":"18.1","date":"04/25/2022","word":"","CLUE":"","factoid":"","url":""}</v>
      </c>
    </row>
    <row r="29" spans="1:13" x14ac:dyDescent="0.2">
      <c r="A29" t="s">
        <v>93</v>
      </c>
      <c r="B29" s="2">
        <v>44677</v>
      </c>
      <c r="C29" s="1" t="str">
        <f t="shared" si="1"/>
        <v>18.2</v>
      </c>
      <c r="E29" s="1">
        <f t="shared" ca="1" si="2"/>
        <v>0.15436178273881807</v>
      </c>
      <c r="F29" s="1">
        <f t="shared" si="7"/>
        <v>0</v>
      </c>
      <c r="G29" s="1">
        <f t="shared" si="8"/>
        <v>0</v>
      </c>
      <c r="H29" s="1" t="str">
        <f t="shared" si="4"/>
        <v>Y</v>
      </c>
      <c r="I29" s="1">
        <f t="shared" si="5"/>
        <v>0</v>
      </c>
      <c r="M29" s="1" t="str">
        <f t="shared" si="6"/>
        <v>,{"id":"18.2","date":"04/26/2022","word":"","CLUE":"","factoid":"","url":""}</v>
      </c>
    </row>
    <row r="30" spans="1:13" x14ac:dyDescent="0.2">
      <c r="A30" t="s">
        <v>93</v>
      </c>
      <c r="B30" s="2">
        <v>44678</v>
      </c>
      <c r="C30" s="1" t="str">
        <f t="shared" si="1"/>
        <v>18.3</v>
      </c>
      <c r="E30" s="1">
        <f t="shared" ca="1" si="2"/>
        <v>0.75090116973128984</v>
      </c>
      <c r="F30" s="1">
        <f t="shared" si="7"/>
        <v>0</v>
      </c>
      <c r="G30" s="1">
        <f t="shared" si="8"/>
        <v>0</v>
      </c>
      <c r="H30" s="1" t="str">
        <f t="shared" si="4"/>
        <v>Y</v>
      </c>
      <c r="I30" s="1">
        <f t="shared" si="5"/>
        <v>0</v>
      </c>
      <c r="M30" s="1" t="str">
        <f t="shared" si="6"/>
        <v>,{"id":"18.3","date":"04/27/2022","word":"","CLUE":"","factoid":"","url":""}</v>
      </c>
    </row>
    <row r="31" spans="1:13" x14ac:dyDescent="0.2">
      <c r="A31" t="s">
        <v>93</v>
      </c>
      <c r="B31" s="2">
        <v>44679</v>
      </c>
      <c r="C31" s="1" t="str">
        <f t="shared" si="1"/>
        <v>18.4</v>
      </c>
      <c r="D31" t="s">
        <v>35</v>
      </c>
      <c r="E31" s="1">
        <f t="shared" ca="1" si="2"/>
        <v>1.2639390187181299E-2</v>
      </c>
      <c r="F31" s="1">
        <f t="shared" si="7"/>
        <v>5</v>
      </c>
      <c r="G31" s="1">
        <f t="shared" si="8"/>
        <v>5</v>
      </c>
      <c r="H31" s="1" t="str">
        <f t="shared" si="4"/>
        <v>Y</v>
      </c>
      <c r="I31" s="1">
        <f t="shared" si="5"/>
        <v>10</v>
      </c>
      <c r="K31" t="s">
        <v>133</v>
      </c>
      <c r="L31" s="8" t="s">
        <v>302</v>
      </c>
      <c r="M31" s="1" t="str">
        <f t="shared" si="6"/>
        <v>,{"id":"18.4","date":"04/28/2022","word":"labor force","CLUE":"","factoid":"The labor force, as defined by the Bureau of Labor Statistics (BLS), is the number of people ages 16 and older who are either working or actively looking for work.","url":"https://www.shrm.org/resourcesandtools/tools-and-samples/hr-glossary/pages/labor-force.aspx"}</v>
      </c>
    </row>
    <row r="32" spans="1:13" x14ac:dyDescent="0.2">
      <c r="A32" t="s">
        <v>93</v>
      </c>
      <c r="B32" s="2">
        <v>44680</v>
      </c>
      <c r="C32" s="1" t="str">
        <f t="shared" si="1"/>
        <v>18.5</v>
      </c>
      <c r="D32" t="s">
        <v>37</v>
      </c>
      <c r="E32" s="1">
        <f t="shared" ca="1" si="2"/>
        <v>7.8473881022594227E-2</v>
      </c>
      <c r="F32" s="1">
        <f t="shared" si="7"/>
        <v>4</v>
      </c>
      <c r="G32" s="1">
        <f t="shared" si="8"/>
        <v>6</v>
      </c>
      <c r="H32" s="1" t="str">
        <f t="shared" si="4"/>
        <v>Y</v>
      </c>
      <c r="I32" s="1">
        <f t="shared" si="5"/>
        <v>10</v>
      </c>
      <c r="K32" s="3" t="s">
        <v>135</v>
      </c>
      <c r="L32" s="8" t="s">
        <v>301</v>
      </c>
      <c r="M32" s="1" t="str">
        <f t="shared" si="6"/>
        <v>,{"id":"18.5","date":"04/29/2022","word":"soft skills","CLUE":"","factoid":"Soft skills are those related to behavioral and interpersonal abilities, such as the ability to effectively communicate, problem-solve, collaborate and organize. ","url":"https://www.shrm.org/resourcesandtools/tools-and-samples/hr-glossary/pages/soft-skills.aspx"}</v>
      </c>
    </row>
    <row r="33" spans="1:13" x14ac:dyDescent="0.2">
      <c r="A33" t="s">
        <v>310</v>
      </c>
      <c r="B33" s="2">
        <v>44681</v>
      </c>
      <c r="C33" s="1" t="str">
        <f t="shared" si="1"/>
        <v>18.6</v>
      </c>
      <c r="D33" t="s">
        <v>71</v>
      </c>
      <c r="E33" s="1">
        <f t="shared" ca="1" si="2"/>
        <v>0.22524887346521738</v>
      </c>
      <c r="F33" s="1">
        <f t="shared" si="7"/>
        <v>7</v>
      </c>
      <c r="G33" s="1">
        <f t="shared" si="8"/>
        <v>0</v>
      </c>
      <c r="H33" s="1" t="str">
        <f t="shared" si="4"/>
        <v>Y</v>
      </c>
      <c r="I33" s="1">
        <f t="shared" si="5"/>
        <v>7</v>
      </c>
      <c r="K33" t="s">
        <v>190</v>
      </c>
      <c r="L33" s="8" t="s">
        <v>308</v>
      </c>
      <c r="M33" s="1" t="str">
        <f t="shared" si="6"/>
        <v>,{"id":"18.6","date":"04/30/2022","word":"account","CLUE":"","factoid":"Many employers offer different types of savings accounts to employees as benefits, such as flexible spending accounts or health savings accounts. Check out how many offer these savings plans in SHRM's Employee Benefits Survey. ","url":"https://shrm.org/benefits"}</v>
      </c>
    </row>
    <row r="34" spans="1:13" x14ac:dyDescent="0.2">
      <c r="A34" t="s">
        <v>310</v>
      </c>
      <c r="B34" s="2">
        <v>44682</v>
      </c>
      <c r="C34" s="1" t="str">
        <f t="shared" si="1"/>
        <v>19.0</v>
      </c>
      <c r="D34" t="s">
        <v>73</v>
      </c>
      <c r="E34" s="1">
        <f t="shared" ca="1" si="2"/>
        <v>8.444742790919324E-2</v>
      </c>
      <c r="F34" s="1">
        <f t="shared" si="7"/>
        <v>6</v>
      </c>
      <c r="G34" s="1">
        <f t="shared" si="8"/>
        <v>0</v>
      </c>
      <c r="H34" s="1" t="str">
        <f t="shared" si="4"/>
        <v>Y</v>
      </c>
      <c r="I34" s="1">
        <f t="shared" si="5"/>
        <v>6</v>
      </c>
      <c r="K34" t="s">
        <v>192</v>
      </c>
      <c r="L34" s="8" t="s">
        <v>308</v>
      </c>
      <c r="M34" s="1" t="str">
        <f t="shared" si="6"/>
        <v>,{"id":"19.0","date":"05/01/2022","word":"dental","CLUE":"","factoid":"98% of organizations offer dental insurance as an employee benefit in 2022. But there are many other benefits employees might offer to take care of their employees. Check out results from SHRM's Employee Benefits Survey to see how many of these benefits are offered by others. ","url":"https://shrm.org/benefits"}</v>
      </c>
    </row>
    <row r="35" spans="1:13" x14ac:dyDescent="0.2">
      <c r="A35" t="s">
        <v>310</v>
      </c>
      <c r="B35" s="2">
        <v>44683</v>
      </c>
      <c r="C35" s="1" t="str">
        <f t="shared" si="1"/>
        <v>19.1</v>
      </c>
      <c r="D35" t="s">
        <v>74</v>
      </c>
      <c r="E35" s="1">
        <f t="shared" ca="1" si="2"/>
        <v>0.50581067669324986</v>
      </c>
      <c r="F35" s="1">
        <f t="shared" si="7"/>
        <v>6</v>
      </c>
      <c r="G35" s="1">
        <f t="shared" si="8"/>
        <v>0</v>
      </c>
      <c r="H35" s="1" t="str">
        <f t="shared" si="4"/>
        <v>Y</v>
      </c>
      <c r="I35" s="1">
        <f t="shared" si="5"/>
        <v>6</v>
      </c>
      <c r="K35" t="s">
        <v>193</v>
      </c>
      <c r="L35" s="8" t="s">
        <v>308</v>
      </c>
      <c r="M35" s="1" t="str">
        <f t="shared" si="6"/>
        <v>,{"id":"19.1","date":"05/02/2022","word":"vision ","CLUE":"","factoid":"94% of organizations offer vision insurance as an employee benefit in 2022. But there are many other benefits employees might offer to take care of their employees. Check out results from SHRM's Employee Benefits Survey to see how many of these benefits are offered by others. ","url":"https://shrm.org/benefits"}</v>
      </c>
    </row>
    <row r="36" spans="1:13" x14ac:dyDescent="0.2">
      <c r="A36" t="s">
        <v>310</v>
      </c>
      <c r="B36" s="2">
        <v>44684</v>
      </c>
      <c r="C36" s="1" t="str">
        <f t="shared" si="1"/>
        <v>19.2</v>
      </c>
      <c r="D36" t="s">
        <v>75</v>
      </c>
      <c r="E36" s="1">
        <f t="shared" ca="1" si="2"/>
        <v>7.3773252337925088E-2</v>
      </c>
      <c r="F36" s="1">
        <f t="shared" si="7"/>
        <v>6</v>
      </c>
      <c r="G36" s="1">
        <f t="shared" si="8"/>
        <v>0</v>
      </c>
      <c r="H36" s="1" t="str">
        <f t="shared" si="4"/>
        <v>Y</v>
      </c>
      <c r="I36" s="1">
        <f t="shared" si="5"/>
        <v>6</v>
      </c>
      <c r="K36" t="s">
        <v>194</v>
      </c>
      <c r="L36" s="8" t="s">
        <v>308</v>
      </c>
      <c r="M36" s="1" t="str">
        <f t="shared" si="6"/>
        <v>,{"id":"19.2","date":"05/03/2022","word":"health","CLUE":"","factoid":"Benefits focusing on employee health are a great tool employers can use to attract the best talent but more importantly, to keep their employees safe. Check out SHRM's Employee Benefits Survey to see which health-related benefits were among those most often offered. ","url":"https://shrm.org/benefits"}</v>
      </c>
    </row>
    <row r="37" spans="1:13" x14ac:dyDescent="0.2">
      <c r="A37" t="s">
        <v>310</v>
      </c>
      <c r="B37" s="2">
        <v>44685</v>
      </c>
      <c r="C37" s="1" t="str">
        <f t="shared" si="1"/>
        <v>19.3</v>
      </c>
      <c r="D37" t="s">
        <v>76</v>
      </c>
      <c r="E37" s="1">
        <f t="shared" ca="1" si="2"/>
        <v>0.9002640781607183</v>
      </c>
      <c r="F37" s="1">
        <f t="shared" si="7"/>
        <v>6</v>
      </c>
      <c r="G37" s="1">
        <f t="shared" si="8"/>
        <v>0</v>
      </c>
      <c r="H37" s="1" t="str">
        <f t="shared" si="4"/>
        <v>Y</v>
      </c>
      <c r="I37" s="1">
        <f t="shared" si="5"/>
        <v>6</v>
      </c>
      <c r="K37" t="s">
        <v>195</v>
      </c>
      <c r="L37" s="8" t="s">
        <v>308</v>
      </c>
      <c r="M37" s="1" t="str">
        <f t="shared" si="6"/>
        <v>,{"id":"19.3","date":"05/04/2022","word":"mental","CLUE":"","factoid":"More employers than ever offered employees mental health benefits in 2022 than ever before. See what other health and wellness benefits were offered in SHRM's Employee Benefits Survey. ","url":"https://shrm.org/benefits"}</v>
      </c>
    </row>
    <row r="38" spans="1:13" x14ac:dyDescent="0.2">
      <c r="A38" t="s">
        <v>310</v>
      </c>
      <c r="B38" s="2">
        <v>44686</v>
      </c>
      <c r="C38" s="1" t="str">
        <f t="shared" si="1"/>
        <v>19.4</v>
      </c>
      <c r="D38" t="s">
        <v>77</v>
      </c>
      <c r="E38" s="1">
        <f t="shared" ca="1" si="2"/>
        <v>0.75124633977219035</v>
      </c>
      <c r="F38" s="1">
        <f t="shared" si="7"/>
        <v>7</v>
      </c>
      <c r="G38" s="1">
        <f t="shared" si="8"/>
        <v>0</v>
      </c>
      <c r="H38" s="1" t="str">
        <f t="shared" si="4"/>
        <v>Y</v>
      </c>
      <c r="I38" s="1">
        <f t="shared" si="5"/>
        <v>7</v>
      </c>
      <c r="K38" t="s">
        <v>196</v>
      </c>
      <c r="L38" s="8" t="s">
        <v>308</v>
      </c>
      <c r="M38" s="1" t="str">
        <f t="shared" si="6"/>
        <v>,{"id":"19.4","date":"05/05/2022","word":"rewards","CLUE":"","factoid":"Offering employees rewards for participating in health and wellness programs is a great benefits you can offer to encourage employees to take care of themselves. See what other health and wellness beneifts were offered in SHRM's Employee Benefits Survey. ","url":"https://shrm.org/benefits"}</v>
      </c>
    </row>
    <row r="39" spans="1:13" x14ac:dyDescent="0.2">
      <c r="A39" t="s">
        <v>310</v>
      </c>
      <c r="B39" s="2">
        <v>44687</v>
      </c>
      <c r="C39" s="1" t="str">
        <f t="shared" si="1"/>
        <v>19.5</v>
      </c>
      <c r="D39" t="s">
        <v>79</v>
      </c>
      <c r="E39" s="1">
        <f t="shared" ca="1" si="2"/>
        <v>0.2584371638538302</v>
      </c>
      <c r="F39" s="1">
        <f t="shared" si="7"/>
        <v>5</v>
      </c>
      <c r="G39" s="1">
        <f t="shared" si="8"/>
        <v>0</v>
      </c>
      <c r="H39" s="1" t="str">
        <f t="shared" si="4"/>
        <v>Y</v>
      </c>
      <c r="I39" s="1">
        <f t="shared" si="5"/>
        <v>5</v>
      </c>
      <c r="K39" t="s">
        <v>198</v>
      </c>
      <c r="L39" s="8" t="s">
        <v>308</v>
      </c>
      <c r="M39" s="1" t="str">
        <f t="shared" si="6"/>
        <v>,{"id":"19.5","date":"05/06/2022","word":"coach","CLUE":"","factoid":"Employers can provide access to various types of coaches or specialists as a benefit, such as nutritional or life coaching. Check out results from SHRM's Employee Benefits Survey to learn what types of benefits organizations are offering. ","url":"https://shrm.org/benefits"}</v>
      </c>
    </row>
    <row r="40" spans="1:13" x14ac:dyDescent="0.2">
      <c r="A40" t="s">
        <v>310</v>
      </c>
      <c r="B40" s="2">
        <v>44688</v>
      </c>
      <c r="C40" s="1" t="str">
        <f t="shared" si="1"/>
        <v>19.6</v>
      </c>
      <c r="D40" t="s">
        <v>80</v>
      </c>
      <c r="E40" s="1">
        <f t="shared" ca="1" si="2"/>
        <v>0.13361835612063633</v>
      </c>
      <c r="F40" s="1">
        <f t="shared" si="7"/>
        <v>5</v>
      </c>
      <c r="G40" s="1">
        <f t="shared" si="8"/>
        <v>0</v>
      </c>
      <c r="H40" s="1" t="str">
        <f t="shared" si="4"/>
        <v>Y</v>
      </c>
      <c r="I40" s="1">
        <f t="shared" si="5"/>
        <v>5</v>
      </c>
      <c r="K40" t="s">
        <v>199</v>
      </c>
      <c r="L40" s="8" t="s">
        <v>308</v>
      </c>
      <c r="M40" s="1" t="str">
        <f t="shared" si="6"/>
        <v>,{"id":"19.6","date":"05/07/2022","word":"leave","CLUE":"","factoid":"Leave continues to be ranked among the most important types of benefits employers believe they can offer. Learn more about the types of leave and other benefits in SHRM's Employee Benefits Survey. ","url":"https://shrm.org/benefits"}</v>
      </c>
    </row>
    <row r="41" spans="1:13" x14ac:dyDescent="0.2">
      <c r="A41" t="s">
        <v>93</v>
      </c>
      <c r="B41" s="2">
        <v>44689</v>
      </c>
      <c r="C41" s="1" t="str">
        <f t="shared" si="1"/>
        <v>20.0</v>
      </c>
      <c r="D41" t="s">
        <v>28</v>
      </c>
      <c r="E41" s="1">
        <f t="shared" ca="1" si="2"/>
        <v>0.28843093083469751</v>
      </c>
      <c r="F41" s="1">
        <f t="shared" si="7"/>
        <v>6</v>
      </c>
      <c r="G41" s="1">
        <f t="shared" si="8"/>
        <v>3</v>
      </c>
      <c r="H41" s="1" t="str">
        <f t="shared" si="4"/>
        <v>Y</v>
      </c>
      <c r="I41" s="1">
        <f t="shared" si="5"/>
        <v>9</v>
      </c>
      <c r="K41" t="s">
        <v>125</v>
      </c>
      <c r="L41" t="s">
        <v>126</v>
      </c>
      <c r="M41" s="1" t="str">
        <f t="shared" si="6"/>
        <v>,{"id":"20.0","date":"05/08/2022","word":"skills gap","CLUE":"","factoid":"A skills gap refers to the difference between the skills an employer needs and the skills employees and applicants have. When discussed broadly, it includes the idea that there is a shortage of workers to fill this gap. ","url":"https://www.shrm.org/ResourcesAndTools/Pages/Workforce-Readiness.aspx?_ga=2.21747899.1275640098.1627228177-151836398.1626106211"}</v>
      </c>
    </row>
    <row r="42" spans="1:13" x14ac:dyDescent="0.2">
      <c r="A42" t="s">
        <v>310</v>
      </c>
      <c r="B42" s="2">
        <v>44690</v>
      </c>
      <c r="C42" s="1" t="str">
        <f t="shared" si="1"/>
        <v>20.1</v>
      </c>
      <c r="D42" t="s">
        <v>92</v>
      </c>
      <c r="E42" s="1">
        <f t="shared" ca="1" si="2"/>
        <v>0.18944995655047414</v>
      </c>
      <c r="F42" s="1">
        <f t="shared" si="7"/>
        <v>6</v>
      </c>
      <c r="G42" s="1">
        <f t="shared" si="8"/>
        <v>0</v>
      </c>
      <c r="H42" s="1" t="str">
        <f t="shared" si="4"/>
        <v>Y</v>
      </c>
      <c r="I42" s="1">
        <f t="shared" si="5"/>
        <v>6</v>
      </c>
      <c r="K42" t="s">
        <v>211</v>
      </c>
      <c r="L42" s="8" t="s">
        <v>308</v>
      </c>
      <c r="M42" s="1" t="str">
        <f t="shared" si="6"/>
        <v>,{"id":"20.1","date":"05/09/2022","word":"mentor","CLUE":"","factoid":"Mentorship programs are a great way in which employers can allow employees to connect and learn from each other. Find out how many organizations offered a mentorship program by visiting SHRM's Employee Benefits Survey. ","url":"https://shrm.org/benefits"}</v>
      </c>
    </row>
    <row r="43" spans="1:13" x14ac:dyDescent="0.2">
      <c r="A43" t="s">
        <v>310</v>
      </c>
      <c r="B43" s="2">
        <v>44691</v>
      </c>
      <c r="C43" s="1" t="str">
        <f t="shared" si="1"/>
        <v>20.2</v>
      </c>
      <c r="D43" t="s">
        <v>91</v>
      </c>
      <c r="E43" s="1">
        <f t="shared" ca="1" si="2"/>
        <v>0.9224029664730008</v>
      </c>
      <c r="F43" s="1">
        <f t="shared" si="7"/>
        <v>7</v>
      </c>
      <c r="G43" s="1">
        <f t="shared" si="8"/>
        <v>0</v>
      </c>
      <c r="H43" s="1" t="str">
        <f t="shared" si="4"/>
        <v>Y</v>
      </c>
      <c r="I43" s="1">
        <f t="shared" si="5"/>
        <v>7</v>
      </c>
      <c r="K43" t="s">
        <v>210</v>
      </c>
      <c r="L43" s="8" t="s">
        <v>308</v>
      </c>
      <c r="M43" s="1" t="str">
        <f t="shared" si="6"/>
        <v>,{"id":"20.2","date":"05/10/2022","word":"paycard","CLUE":"","factoid":"Paycards allow employers to provide employees with compensation by transfering funds to a debit card rather than to an employee's bank account. Find out how many offered this and other types of benefits by visiting SHRM's Employee Benefits Survey. ","url":"https://shrm.org/benefits"}</v>
      </c>
    </row>
    <row r="44" spans="1:13" x14ac:dyDescent="0.2">
      <c r="A44" t="s">
        <v>310</v>
      </c>
      <c r="B44" s="2">
        <v>44692</v>
      </c>
      <c r="C44" s="1" t="str">
        <f t="shared" si="1"/>
        <v>20.3</v>
      </c>
      <c r="D44" t="s">
        <v>69</v>
      </c>
      <c r="E44" s="1">
        <f t="shared" ca="1" si="2"/>
        <v>0.55284019872011181</v>
      </c>
      <c r="F44" s="1">
        <f t="shared" si="7"/>
        <v>7</v>
      </c>
      <c r="G44" s="1">
        <f t="shared" si="8"/>
        <v>0</v>
      </c>
      <c r="H44" s="1" t="str">
        <f t="shared" si="4"/>
        <v>Y</v>
      </c>
      <c r="I44" s="1">
        <f t="shared" si="5"/>
        <v>7</v>
      </c>
      <c r="K44" t="s">
        <v>188</v>
      </c>
      <c r="L44" s="8" t="s">
        <v>308</v>
      </c>
      <c r="M44" s="1" t="str">
        <f t="shared" si="6"/>
        <v>,{"id":"20.3","date":"05/11/2022","word":"benefit","CLUE":"","factoid":"Non-wage forms of compensation offered to employees in exchange for work. While many organizations offer many of the same types of benefits, there are almost always differences between them. Check out SHRM's Employee Benefit Survey to see how many organizations offer different types of benefits. ","url":"https://shrm.org/benefits"}</v>
      </c>
    </row>
    <row r="45" spans="1:13" x14ac:dyDescent="0.2">
      <c r="A45" t="s">
        <v>244</v>
      </c>
      <c r="B45" s="2">
        <v>44693</v>
      </c>
      <c r="C45" s="1" t="str">
        <f t="shared" si="1"/>
        <v>20.4</v>
      </c>
      <c r="D45" t="s">
        <v>219</v>
      </c>
      <c r="E45" s="1">
        <f t="shared" ca="1" si="2"/>
        <v>4.2192135862707758E-2</v>
      </c>
      <c r="F45" s="1">
        <f t="shared" si="7"/>
        <v>5</v>
      </c>
      <c r="G45" s="1">
        <f t="shared" si="8"/>
        <v>4</v>
      </c>
      <c r="H45" s="1" t="str">
        <f t="shared" si="4"/>
        <v>Y</v>
      </c>
      <c r="I45" s="1">
        <f t="shared" si="5"/>
        <v>9</v>
      </c>
      <c r="K45" t="s">
        <v>245</v>
      </c>
      <c r="M45" s="1" t="str">
        <f t="shared" si="6"/>
        <v>,{"id":"20.4","date":"05/12/2022","word":"mardi gras","CLUE":"","factoid":"Fat Tuesday, the day before Lent...The day to celebrate before the traditional Catholic tradition of sacrificing and fasting during the 40 days of Lent.","url":""}</v>
      </c>
    </row>
    <row r="46" spans="1:13" x14ac:dyDescent="0.2">
      <c r="A46" t="s">
        <v>244</v>
      </c>
      <c r="B46" s="2">
        <v>44694</v>
      </c>
      <c r="C46" s="1" t="str">
        <f t="shared" si="1"/>
        <v>20.5</v>
      </c>
      <c r="D46" t="s">
        <v>288</v>
      </c>
      <c r="E46" s="1">
        <f t="shared" ca="1" si="2"/>
        <v>0.63007411696403381</v>
      </c>
      <c r="F46" s="1">
        <f t="shared" si="7"/>
        <v>7</v>
      </c>
      <c r="G46" s="1">
        <f t="shared" si="8"/>
        <v>0</v>
      </c>
      <c r="H46" s="1" t="str">
        <f t="shared" si="4"/>
        <v>Y</v>
      </c>
      <c r="I46" s="1">
        <f t="shared" si="5"/>
        <v>7</v>
      </c>
      <c r="K46" t="s">
        <v>289</v>
      </c>
      <c r="M46" s="1" t="str">
        <f t="shared" si="6"/>
        <v>,{"id":"20.5","date":"05/13/2022","word":"mudbugs","CLUE":"","factoid":"Crawfish—which is basically the best food in the entire world, and the best kind of party you’ll ever be invited to.","url":""}</v>
      </c>
    </row>
    <row r="47" spans="1:13" x14ac:dyDescent="0.2">
      <c r="A47" t="s">
        <v>244</v>
      </c>
      <c r="B47" s="2">
        <v>44695</v>
      </c>
      <c r="C47" s="1" t="str">
        <f t="shared" si="1"/>
        <v>20.6</v>
      </c>
      <c r="D47" t="s">
        <v>290</v>
      </c>
      <c r="E47" s="1">
        <f t="shared" ca="1" si="2"/>
        <v>0.4462333332588988</v>
      </c>
      <c r="F47" s="1">
        <f t="shared" si="7"/>
        <v>5</v>
      </c>
      <c r="G47" s="1">
        <f t="shared" si="8"/>
        <v>0</v>
      </c>
      <c r="H47" s="1" t="str">
        <f t="shared" si="4"/>
        <v>Y</v>
      </c>
      <c r="I47" s="1">
        <f t="shared" si="5"/>
        <v>5</v>
      </c>
      <c r="K47" t="s">
        <v>291</v>
      </c>
      <c r="M47" s="1" t="str">
        <f>",{""id"":""" &amp; C47 &amp; """,""date"":""" &amp; TEXT(B47, "mm/dd/yyyy") &amp; """,""word"":""" &amp; D47 &amp; """,""CLUE"":""" &amp; J47 &amp; """,""factoid"":""" &amp; K48 &amp; """,""url"":""" &amp; L47 &amp; """}"</f>
        <v>,{"id":"20.6","date":"05/14/2022","word":"brain","CLUE":"","factoid":"(galllll rreeeee) Balcony--walkway outside of homes on the second floor.","url":""}</v>
      </c>
    </row>
    <row r="48" spans="1:13" x14ac:dyDescent="0.2">
      <c r="A48" t="s">
        <v>244</v>
      </c>
      <c r="B48" s="2">
        <v>44696</v>
      </c>
      <c r="C48" s="1" t="str">
        <f t="shared" si="1"/>
        <v>21.0</v>
      </c>
      <c r="D48" t="s">
        <v>227</v>
      </c>
      <c r="E48" s="1">
        <f t="shared" ca="1" si="2"/>
        <v>0.45763163339260127</v>
      </c>
      <c r="F48" s="1">
        <f t="shared" si="7"/>
        <v>7</v>
      </c>
      <c r="G48" s="1">
        <f t="shared" si="8"/>
        <v>0</v>
      </c>
      <c r="H48" s="1" t="str">
        <f t="shared" si="4"/>
        <v>Y</v>
      </c>
      <c r="I48" s="1">
        <f t="shared" si="5"/>
        <v>7</v>
      </c>
      <c r="K48" t="s">
        <v>247</v>
      </c>
      <c r="M48" s="1" t="str">
        <f>",{""id"":""" &amp; C48 &amp; """,""date"":""" &amp; TEXT(B48, "mm/dd/yyyy") &amp; """,""word"":""" &amp; D48 &amp; """,""CLUE"":""" &amp; J48 &amp; """,""factoid"":""" &amp; K49 &amp; """,""url"":""" &amp; L48 &amp; """}"</f>
        <v>,{"id":"21.0","date":"05/15/2022","word":"gallery","CLUE":"","factoid":"(uhp' tawn) Area 'upriver' from the French Quarter.","url":""}</v>
      </c>
    </row>
    <row r="49" spans="1:13" x14ac:dyDescent="0.2">
      <c r="A49" t="s">
        <v>244</v>
      </c>
      <c r="B49" s="2">
        <v>44697</v>
      </c>
      <c r="C49" s="1" t="str">
        <f t="shared" si="1"/>
        <v>21.1</v>
      </c>
      <c r="D49" t="s">
        <v>212</v>
      </c>
      <c r="E49" s="1">
        <f t="shared" ca="1" si="2"/>
        <v>1.7333636901204597E-2</v>
      </c>
      <c r="F49" s="1">
        <f t="shared" si="7"/>
        <v>6</v>
      </c>
      <c r="G49" s="1">
        <f t="shared" si="8"/>
        <v>0</v>
      </c>
      <c r="H49" s="1" t="str">
        <f t="shared" si="4"/>
        <v>Y</v>
      </c>
      <c r="I49" s="1">
        <f t="shared" si="5"/>
        <v>6</v>
      </c>
      <c r="K49" t="s">
        <v>274</v>
      </c>
      <c r="M49" s="1" t="str">
        <f t="shared" si="6"/>
        <v>,{"id":"21.1","date":"05/16/2022","word":"uptown","CLUE":"","factoid":"(uhp' tawn) Area 'upriver' from the French Quarter.","url":""}</v>
      </c>
    </row>
    <row r="50" spans="1:13" x14ac:dyDescent="0.2">
      <c r="A50" t="s">
        <v>244</v>
      </c>
      <c r="B50" s="2">
        <v>44698</v>
      </c>
      <c r="C50" s="1" t="str">
        <f t="shared" si="1"/>
        <v>21.2</v>
      </c>
      <c r="D50" t="s">
        <v>292</v>
      </c>
      <c r="E50" s="1">
        <f t="shared" ca="1" si="2"/>
        <v>0.53694166640104679</v>
      </c>
      <c r="F50" s="1">
        <f t="shared" si="7"/>
        <v>4</v>
      </c>
      <c r="G50" s="1">
        <f t="shared" si="8"/>
        <v>0</v>
      </c>
      <c r="H50" s="1" t="str">
        <f t="shared" si="4"/>
        <v>Y</v>
      </c>
      <c r="I50" s="1">
        <f t="shared" si="5"/>
        <v>4</v>
      </c>
      <c r="K50" t="s">
        <v>293</v>
      </c>
      <c r="M50" s="1" t="str">
        <f t="shared" si="6"/>
        <v>,{"id":"21.2","date":"05/17/2022","word":"gout","CLUE":"","factoid":"When you grandma tries to get you to have a little taste or sip of something, she asks you if you want a gout, but the T is silent.","url":""}</v>
      </c>
    </row>
    <row r="51" spans="1:13" x14ac:dyDescent="0.2">
      <c r="A51" t="s">
        <v>244</v>
      </c>
      <c r="B51" s="2">
        <v>44699</v>
      </c>
      <c r="C51" s="1" t="str">
        <f t="shared" si="1"/>
        <v>21.3</v>
      </c>
      <c r="D51" t="s">
        <v>229</v>
      </c>
      <c r="E51" s="1">
        <f t="shared" ca="1" si="2"/>
        <v>7.483525764513399E-2</v>
      </c>
      <c r="F51" s="1">
        <f t="shared" si="7"/>
        <v>7</v>
      </c>
      <c r="G51" s="1">
        <f t="shared" si="8"/>
        <v>0</v>
      </c>
      <c r="H51" s="1" t="str">
        <f t="shared" si="4"/>
        <v>Y</v>
      </c>
      <c r="I51" s="1">
        <f t="shared" si="5"/>
        <v>7</v>
      </c>
      <c r="K51" t="s">
        <v>275</v>
      </c>
      <c r="M51" s="1" t="str">
        <f t="shared" si="6"/>
        <v>,{"id":"21.3","date":"05/18/2022","word":"shotgun","CLUE":"","factoid":"Usually part of a 'double'--a single row house in which all rooms on one side are connected by a long single hallway--you can open the front door and shoot a gun straight through the back door, without hitting a single wall...now, I have no idea who has tried this, or even why this is the way one describes these houses!","url":""}</v>
      </c>
    </row>
    <row r="52" spans="1:13" x14ac:dyDescent="0.2">
      <c r="A52" t="s">
        <v>244</v>
      </c>
      <c r="B52" s="2">
        <v>44700</v>
      </c>
      <c r="C52" s="1" t="str">
        <f t="shared" si="1"/>
        <v>21.4</v>
      </c>
      <c r="D52" t="s">
        <v>233</v>
      </c>
      <c r="E52" s="1">
        <f t="shared" ca="1" si="2"/>
        <v>0.4424139348077476</v>
      </c>
      <c r="F52" s="1">
        <f t="shared" si="7"/>
        <v>5</v>
      </c>
      <c r="G52" s="1">
        <f t="shared" si="8"/>
        <v>0</v>
      </c>
      <c r="H52" s="1" t="str">
        <f t="shared" si="4"/>
        <v>Y</v>
      </c>
      <c r="I52" s="1">
        <f t="shared" si="5"/>
        <v>5</v>
      </c>
      <c r="K52" t="s">
        <v>250</v>
      </c>
      <c r="M52" s="1" t="str">
        <f t="shared" si="6"/>
        <v>,{"id":"21.4","date":"05/19/2022","word":"cajun","CLUE":"","factoid":"(kay' jun) French Acadians who settled here after immigrating from Canada.","url":""}</v>
      </c>
    </row>
    <row r="53" spans="1:13" x14ac:dyDescent="0.2">
      <c r="A53" t="s">
        <v>244</v>
      </c>
      <c r="B53" s="2">
        <v>44701</v>
      </c>
      <c r="C53" s="1" t="str">
        <f t="shared" si="1"/>
        <v>21.5</v>
      </c>
      <c r="D53" t="s">
        <v>217</v>
      </c>
      <c r="E53" s="1">
        <f t="shared" ca="1" si="2"/>
        <v>0.59502538855494114</v>
      </c>
      <c r="F53" s="1">
        <f t="shared" si="7"/>
        <v>5</v>
      </c>
      <c r="G53" s="1">
        <f t="shared" si="8"/>
        <v>0</v>
      </c>
      <c r="H53" s="1" t="str">
        <f t="shared" si="4"/>
        <v>Y</v>
      </c>
      <c r="I53" s="1">
        <f t="shared" si="5"/>
        <v>5</v>
      </c>
      <c r="K53" t="s">
        <v>251</v>
      </c>
      <c r="M53" s="1" t="str">
        <f t="shared" si="6"/>
        <v>,{"id":"21.5","date":"05/20/2022","word":"bayou","CLUE":"","factoid":"(by' you) Slow stream, or body of water running through a marsh or swamp.","url":""}</v>
      </c>
    </row>
    <row r="54" spans="1:13" x14ac:dyDescent="0.2">
      <c r="A54" t="s">
        <v>244</v>
      </c>
      <c r="B54" s="2">
        <v>44702</v>
      </c>
      <c r="C54" s="1" t="str">
        <f t="shared" si="1"/>
        <v>21.6</v>
      </c>
      <c r="D54" t="s">
        <v>234</v>
      </c>
      <c r="E54" s="1">
        <f t="shared" ca="1" si="2"/>
        <v>0.21856445610299291</v>
      </c>
      <c r="F54" s="1">
        <f t="shared" si="7"/>
        <v>6</v>
      </c>
      <c r="G54" s="1">
        <f t="shared" si="8"/>
        <v>0</v>
      </c>
      <c r="H54" s="1" t="str">
        <f t="shared" si="4"/>
        <v>Y</v>
      </c>
      <c r="I54" s="1">
        <f t="shared" si="5"/>
        <v>6</v>
      </c>
      <c r="K54" t="s">
        <v>276</v>
      </c>
      <c r="M54" s="1" t="str">
        <f t="shared" si="6"/>
        <v>,{"id":"21.6","date":"05/21/2022","word":"locker","CLUE":"","factoid":"Known other places as 'closet'.","url":""}</v>
      </c>
    </row>
    <row r="55" spans="1:13" x14ac:dyDescent="0.2">
      <c r="A55" t="s">
        <v>244</v>
      </c>
      <c r="B55" s="2">
        <v>44703</v>
      </c>
      <c r="C55" s="1" t="str">
        <f t="shared" si="1"/>
        <v>22.0</v>
      </c>
      <c r="D55" t="s">
        <v>221</v>
      </c>
      <c r="E55" s="1">
        <f t="shared" ca="1" si="2"/>
        <v>0.8172571959224274</v>
      </c>
      <c r="F55" s="1">
        <f t="shared" si="7"/>
        <v>3</v>
      </c>
      <c r="G55" s="1">
        <f t="shared" si="8"/>
        <v>4</v>
      </c>
      <c r="H55" s="1" t="str">
        <f t="shared" si="4"/>
        <v>Y</v>
      </c>
      <c r="I55" s="1">
        <f t="shared" si="5"/>
        <v>7</v>
      </c>
      <c r="K55" t="s">
        <v>252</v>
      </c>
      <c r="M55" s="1" t="str">
        <f t="shared" si="6"/>
        <v>,{"id":"22.0","date":"05/22/2022","word":"fat city","CLUE":"","factoid":"A region of Metairie (see below) and a popular place to party during Mardi Gras, originating from the term Fat Tuesday (the literal translation of Mardi Gras).","url":""}</v>
      </c>
    </row>
    <row r="56" spans="1:13" x14ac:dyDescent="0.2">
      <c r="A56" t="s">
        <v>244</v>
      </c>
      <c r="B56" s="2">
        <v>44704</v>
      </c>
      <c r="C56" s="1" t="str">
        <f t="shared" si="1"/>
        <v>22.1</v>
      </c>
      <c r="D56" t="s">
        <v>222</v>
      </c>
      <c r="E56" s="1">
        <f t="shared" ca="1" si="2"/>
        <v>4.0708034557683126E-2</v>
      </c>
      <c r="F56" s="1">
        <f t="shared" si="7"/>
        <v>7</v>
      </c>
      <c r="G56" s="1">
        <f t="shared" si="8"/>
        <v>0</v>
      </c>
      <c r="H56" s="1" t="str">
        <f t="shared" si="4"/>
        <v>Y</v>
      </c>
      <c r="I56" s="1">
        <f t="shared" si="5"/>
        <v>7</v>
      </c>
      <c r="K56" t="s">
        <v>253</v>
      </c>
      <c r="M56" s="1" t="str">
        <f t="shared" si="6"/>
        <v>,{"id":"22.1","date":"05/23/2022","word":"pirogue","CLUE":"","factoid":"(pee' row) Flat-bottomed canoe, perfect in the bayous.","url":""}</v>
      </c>
    </row>
    <row r="57" spans="1:13" x14ac:dyDescent="0.2">
      <c r="A57" t="s">
        <v>244</v>
      </c>
      <c r="B57" s="2">
        <v>44705</v>
      </c>
      <c r="C57" s="1" t="str">
        <f t="shared" si="1"/>
        <v>22.2</v>
      </c>
      <c r="D57" t="s">
        <v>292</v>
      </c>
      <c r="E57" s="1">
        <f t="shared" ca="1" si="2"/>
        <v>0.61068867259175519</v>
      </c>
      <c r="F57" s="1">
        <f t="shared" si="7"/>
        <v>4</v>
      </c>
      <c r="G57" s="1">
        <f t="shared" si="8"/>
        <v>0</v>
      </c>
      <c r="H57" s="1" t="str">
        <f t="shared" si="4"/>
        <v>Y</v>
      </c>
      <c r="I57" s="1">
        <f t="shared" si="5"/>
        <v>4</v>
      </c>
      <c r="K57" t="s">
        <v>293</v>
      </c>
      <c r="M57" s="1" t="str">
        <f t="shared" si="6"/>
        <v>,{"id":"22.2","date":"05/24/2022","word":"gout","CLUE":"","factoid":"When you grandma tries to get you to have a little taste or sip of something, she asks you if you want a gout, but the T is silent.","url":""}</v>
      </c>
    </row>
    <row r="58" spans="1:13" x14ac:dyDescent="0.2">
      <c r="A58" t="s">
        <v>244</v>
      </c>
      <c r="B58" s="2">
        <v>44706</v>
      </c>
      <c r="C58" s="1" t="str">
        <f t="shared" si="1"/>
        <v>22.3</v>
      </c>
      <c r="D58" t="s">
        <v>228</v>
      </c>
      <c r="E58" s="1">
        <f t="shared" ca="1" si="2"/>
        <v>9.0067514363046053E-2</v>
      </c>
      <c r="F58" s="1">
        <f t="shared" si="7"/>
        <v>7</v>
      </c>
      <c r="G58" s="1">
        <f t="shared" si="8"/>
        <v>0</v>
      </c>
      <c r="H58" s="1" t="str">
        <f t="shared" si="4"/>
        <v>Y</v>
      </c>
      <c r="I58" s="1">
        <f t="shared" si="5"/>
        <v>7</v>
      </c>
      <c r="K58" t="s">
        <v>255</v>
      </c>
      <c r="M58" s="1" t="str">
        <f t="shared" si="6"/>
        <v>,{"id":"22.3","date":"05/25/2022","word":"praline","CLUE":"","factoid":"(praw' leen) Brown sugar pecan-filled candy patty. (Very sweet and so delicious you can't eat just one!)","url":""}</v>
      </c>
    </row>
    <row r="59" spans="1:13" x14ac:dyDescent="0.2">
      <c r="A59" t="s">
        <v>244</v>
      </c>
      <c r="B59" s="2">
        <v>44707</v>
      </c>
      <c r="C59" s="1" t="str">
        <f t="shared" si="1"/>
        <v>22.4</v>
      </c>
      <c r="D59" t="s">
        <v>235</v>
      </c>
      <c r="E59" s="1">
        <f t="shared" ca="1" si="2"/>
        <v>0.22876533424402157</v>
      </c>
      <c r="F59" s="1">
        <f t="shared" si="7"/>
        <v>6</v>
      </c>
      <c r="G59" s="1">
        <f t="shared" si="8"/>
        <v>0</v>
      </c>
      <c r="H59" s="1" t="str">
        <f t="shared" si="4"/>
        <v>Y</v>
      </c>
      <c r="I59" s="1">
        <f t="shared" si="5"/>
        <v>6</v>
      </c>
      <c r="K59" t="s">
        <v>256</v>
      </c>
      <c r="M59" s="1" t="str">
        <f t="shared" si="6"/>
        <v>,{"id":"22.4","date":"05/26/2022","word":"parish","CLUE":"","factoid":"The equivalent of a county in the other 49 states. Louisiana has parishes instead because it was originally ruled by the Roman Catholic nations of France and Spain. From the French paroisse.","url":""}</v>
      </c>
    </row>
    <row r="60" spans="1:13" x14ac:dyDescent="0.2">
      <c r="A60" t="s">
        <v>244</v>
      </c>
      <c r="B60" s="2">
        <v>44708</v>
      </c>
      <c r="C60" s="1" t="str">
        <f t="shared" si="1"/>
        <v>22.5</v>
      </c>
      <c r="D60" t="s">
        <v>224</v>
      </c>
      <c r="E60" s="1">
        <f t="shared" ca="1" si="2"/>
        <v>0.52414896315414816</v>
      </c>
      <c r="F60" s="1">
        <f t="shared" si="7"/>
        <v>4</v>
      </c>
      <c r="G60" s="1">
        <f t="shared" si="8"/>
        <v>4</v>
      </c>
      <c r="H60" s="1" t="str">
        <f t="shared" si="4"/>
        <v>Y</v>
      </c>
      <c r="I60" s="1">
        <f t="shared" si="5"/>
        <v>8</v>
      </c>
      <c r="K60" t="s">
        <v>257</v>
      </c>
      <c r="M60" s="1" t="str">
        <f t="shared" si="6"/>
        <v>,{"id":"22.5","date":"05/27/2022","word":"king cake","CLUE":"","factoid":"Extra-large oval doughnut pastry dusted with colored candied sugar. A plastic baby doll is hidden inside the cake--the lucky person who gets the piece of cake with the doll inside (and doesn't break a tooth or swallow it in the process!) buys the king cake for the next party of the Mardi Gras season.","url":""}</v>
      </c>
    </row>
    <row r="61" spans="1:13" x14ac:dyDescent="0.2">
      <c r="A61" t="s">
        <v>244</v>
      </c>
      <c r="B61" s="2">
        <v>44709</v>
      </c>
      <c r="C61" s="1" t="str">
        <f t="shared" si="1"/>
        <v>22.6</v>
      </c>
      <c r="D61" t="s">
        <v>230</v>
      </c>
      <c r="E61" s="1">
        <f t="shared" ca="1" si="2"/>
        <v>0.53596351253127039</v>
      </c>
      <c r="F61" s="1">
        <f t="shared" si="7"/>
        <v>3</v>
      </c>
      <c r="G61" s="1">
        <f t="shared" si="8"/>
        <v>4</v>
      </c>
      <c r="H61" s="1" t="str">
        <f t="shared" si="4"/>
        <v>Y</v>
      </c>
      <c r="I61" s="1">
        <f t="shared" si="5"/>
        <v>7</v>
      </c>
      <c r="K61" s="4" t="s">
        <v>281</v>
      </c>
      <c r="M61" s="1" t="str">
        <f t="shared" si="6"/>
        <v>,{"id":"22.6","date":"05/28/2022","word":"big easy","CLUE":"","factoid":"The Big Easy' became the official nickname for New Orleans after a contest was run years ago. Historically, New Orleans has weathered primitive conditions, yellow fever, hurricanes, floods, wars--English, French, Indians, Union--and just plain hard living. Being a survivor was something to celebrate. In addition, New Orleans is noted for an eclectic mix of cultures that have held onto their traditions and languages. New Orleans is also constantly celebrating! There are music festivals, food festivals, etc., throughout the year. The bottom line is that 'The Big Easy' won because it fits! If it's fun, tastes good, and sounds right, then we're all for it!","url":""}</v>
      </c>
    </row>
    <row r="62" spans="1:13" x14ac:dyDescent="0.2">
      <c r="A62" t="s">
        <v>244</v>
      </c>
      <c r="B62" s="2">
        <v>44710</v>
      </c>
      <c r="C62" s="1" t="str">
        <f t="shared" si="1"/>
        <v>23.0</v>
      </c>
      <c r="D62" t="s">
        <v>213</v>
      </c>
      <c r="E62" s="1">
        <f t="shared" ca="1" si="2"/>
        <v>0.82461804128641869</v>
      </c>
      <c r="F62" s="1">
        <f t="shared" si="7"/>
        <v>3</v>
      </c>
      <c r="G62" s="1">
        <f t="shared" si="8"/>
        <v>3</v>
      </c>
      <c r="H62" s="1" t="str">
        <f t="shared" si="4"/>
        <v>Y</v>
      </c>
      <c r="I62" s="1">
        <f t="shared" si="5"/>
        <v>6</v>
      </c>
      <c r="K62" t="s">
        <v>258</v>
      </c>
      <c r="M62" s="1" t="str">
        <f t="shared" si="6"/>
        <v>,{"id":"23.0","date":"05/29/2022","word":"who dat","CLUE":"","factoid":"A New Orleans Saints fan and a chant.","url":""}</v>
      </c>
    </row>
    <row r="63" spans="1:13" x14ac:dyDescent="0.2">
      <c r="A63" t="s">
        <v>244</v>
      </c>
      <c r="B63" s="2">
        <v>44711</v>
      </c>
      <c r="C63" s="1" t="str">
        <f t="shared" si="1"/>
        <v>23.1</v>
      </c>
      <c r="D63" t="s">
        <v>236</v>
      </c>
      <c r="E63" s="1">
        <f t="shared" ca="1" si="2"/>
        <v>0.69117589719401118</v>
      </c>
      <c r="F63" s="1">
        <f t="shared" si="7"/>
        <v>5</v>
      </c>
      <c r="G63" s="1">
        <f t="shared" si="8"/>
        <v>0</v>
      </c>
      <c r="H63" s="1" t="str">
        <f t="shared" si="4"/>
        <v>Y</v>
      </c>
      <c r="I63" s="1">
        <f t="shared" si="5"/>
        <v>5</v>
      </c>
      <c r="K63" t="s">
        <v>259</v>
      </c>
      <c r="M63" s="1" t="str">
        <f t="shared" si="6"/>
        <v>,{"id":"23.1","date":"05/30/2022","word":"favor","CLUE":"","factoid":"A souvenir that krewe members give to friends","url":""}</v>
      </c>
    </row>
    <row r="64" spans="1:13" x14ac:dyDescent="0.2">
      <c r="A64" t="s">
        <v>244</v>
      </c>
      <c r="B64" s="2">
        <v>44712</v>
      </c>
      <c r="C64" s="1" t="str">
        <f t="shared" si="1"/>
        <v>23.2</v>
      </c>
      <c r="D64" t="s">
        <v>237</v>
      </c>
      <c r="E64" s="1">
        <f t="shared" ca="1" si="2"/>
        <v>0.6730558366401892</v>
      </c>
      <c r="F64" s="1">
        <f t="shared" si="7"/>
        <v>4</v>
      </c>
      <c r="G64" s="1">
        <f t="shared" si="8"/>
        <v>0</v>
      </c>
      <c r="H64" s="1" t="str">
        <f t="shared" si="4"/>
        <v>Y</v>
      </c>
      <c r="I64" s="1">
        <f t="shared" si="5"/>
        <v>4</v>
      </c>
      <c r="K64" t="s">
        <v>280</v>
      </c>
      <c r="M64" s="1" t="str">
        <f t="shared" si="6"/>
        <v>,{"id":"23.2","date":"05/31/2022","word":"cher","CLUE":"","factoid":"New Orleans Translation: An expression many use when greeting another. A term of affection meaning 'dear' or 'love'","url":""}</v>
      </c>
    </row>
    <row r="65" spans="1:13" x14ac:dyDescent="0.2">
      <c r="A65" t="s">
        <v>244</v>
      </c>
      <c r="B65" s="2">
        <v>44713</v>
      </c>
      <c r="C65" s="1" t="str">
        <f t="shared" si="1"/>
        <v>23.3</v>
      </c>
      <c r="D65" t="s">
        <v>303</v>
      </c>
      <c r="E65" s="1">
        <f t="shared" ca="1" si="2"/>
        <v>0.90606154506483616</v>
      </c>
      <c r="F65" s="1">
        <f t="shared" si="7"/>
        <v>5</v>
      </c>
      <c r="G65" s="1">
        <f t="shared" si="8"/>
        <v>0</v>
      </c>
      <c r="H65" s="1" t="str">
        <f t="shared" si="4"/>
        <v>Y</v>
      </c>
      <c r="I65" s="1">
        <f t="shared" si="5"/>
        <v>5</v>
      </c>
      <c r="K65" t="s">
        <v>304</v>
      </c>
      <c r="M65" s="1" t="str">
        <f t="shared" si="6"/>
        <v>,{"id":"23.3","date":"06/01/2022","word":"beads","CLUE":"","factoid":"Necklaces thrown at the Mardi Gras parade.","url":""}</v>
      </c>
    </row>
    <row r="66" spans="1:13" x14ac:dyDescent="0.2">
      <c r="A66" t="s">
        <v>244</v>
      </c>
      <c r="B66" s="2">
        <v>44714</v>
      </c>
      <c r="C66" s="1" t="str">
        <f t="shared" si="1"/>
        <v>23.4</v>
      </c>
      <c r="D66" t="s">
        <v>214</v>
      </c>
      <c r="E66" s="1">
        <f t="shared" ca="1" si="2"/>
        <v>3.4644253837764483E-2</v>
      </c>
      <c r="F66" s="1">
        <f t="shared" si="7"/>
        <v>4</v>
      </c>
      <c r="G66" s="1">
        <f t="shared" si="8"/>
        <v>4</v>
      </c>
      <c r="H66" s="1" t="str">
        <f t="shared" si="4"/>
        <v>Y</v>
      </c>
      <c r="I66" s="1">
        <f t="shared" si="5"/>
        <v>8</v>
      </c>
      <c r="K66" t="s">
        <v>279</v>
      </c>
      <c r="M66" s="1" t="str">
        <f t="shared" si="6"/>
        <v>,{"id":"23.4","date":"06/02/2022","word":"west bank","CLUE":"","factoid":"You have to look east to see the 'other' side of New Orleans, on the west bank of the Mississippi.","url":""}</v>
      </c>
    </row>
    <row r="67" spans="1:13" x14ac:dyDescent="0.2">
      <c r="A67" t="s">
        <v>244</v>
      </c>
      <c r="B67" s="2">
        <v>44715</v>
      </c>
      <c r="C67" s="1" t="str">
        <f t="shared" si="1"/>
        <v>23.5</v>
      </c>
      <c r="D67" t="s">
        <v>218</v>
      </c>
      <c r="E67" s="1">
        <f t="shared" ca="1" si="2"/>
        <v>9.935498821489086E-2</v>
      </c>
      <c r="F67" s="1">
        <f t="shared" si="7"/>
        <v>6</v>
      </c>
      <c r="G67" s="1">
        <f t="shared" si="8"/>
        <v>0</v>
      </c>
      <c r="H67" s="1" t="str">
        <f t="shared" ref="H67:H118" si="9">IF(F67&gt;7,"N",IF(G67&gt;7,"N",IF((F67+G67)&gt;10,"N","Y")))</f>
        <v>Y</v>
      </c>
      <c r="I67" s="1">
        <f t="shared" ref="I67:I118" si="10">F67+G67</f>
        <v>6</v>
      </c>
      <c r="K67" t="s">
        <v>261</v>
      </c>
      <c r="M67" s="1" t="str">
        <f t="shared" ref="M67:M118" si="11">",{""id"":""" &amp; C67 &amp; """,""date"":""" &amp; TEXT(B67, "mm/dd/yyyy") &amp; """,""word"":""" &amp; D67 &amp; """,""CLUE"":""" &amp; J67 &amp; """,""factoid"":""" &amp; K67 &amp; """,""url"":""" &amp; L67 &amp; """}"</f>
        <v>,{"id":"23.5","date":"06/03/2022","word":"voodoo","CLUE":"","factoid":"(voo' doo) Some consider Voodoo a religion, some a form of witchcraft, and some just spooky fun. Whatever it is, it continues to fascinate visitors to New Orleans.","url":""}</v>
      </c>
    </row>
    <row r="68" spans="1:13" x14ac:dyDescent="0.2">
      <c r="A68" t="s">
        <v>244</v>
      </c>
      <c r="B68" s="2">
        <v>44716</v>
      </c>
      <c r="C68" s="1" t="str">
        <f t="shared" si="1"/>
        <v>23.6</v>
      </c>
      <c r="D68" t="s">
        <v>231</v>
      </c>
      <c r="E68" s="1">
        <f t="shared" ca="1" si="2"/>
        <v>0.10596728054101912</v>
      </c>
      <c r="F68" s="1">
        <f t="shared" si="7"/>
        <v>7</v>
      </c>
      <c r="G68" s="1">
        <f t="shared" si="8"/>
        <v>0</v>
      </c>
      <c r="H68" s="1" t="str">
        <f t="shared" si="9"/>
        <v>Y</v>
      </c>
      <c r="I68" s="1">
        <f t="shared" si="10"/>
        <v>7</v>
      </c>
      <c r="K68" t="s">
        <v>278</v>
      </c>
      <c r="M68" s="1" t="str">
        <f t="shared" si="11"/>
        <v>,{"id":"23.6","date":"06/04/2022","word":"dressed","CLUE":"","factoid":"Sandwiches served with lettuce, tomatoes and mayonnaise: 'the works' (and, of course...the way those with class catch their Mardi Gras throws!).","url":""}</v>
      </c>
    </row>
    <row r="69" spans="1:13" x14ac:dyDescent="0.2">
      <c r="A69" t="s">
        <v>244</v>
      </c>
      <c r="B69" s="2">
        <v>44717</v>
      </c>
      <c r="C69" s="1" t="str">
        <f t="shared" si="1"/>
        <v>24.0</v>
      </c>
      <c r="D69" t="s">
        <v>239</v>
      </c>
      <c r="E69" s="1">
        <f t="shared" ca="1" si="2"/>
        <v>2.1460052612112146E-2</v>
      </c>
      <c r="F69" s="1">
        <f t="shared" si="7"/>
        <v>6</v>
      </c>
      <c r="G69" s="1">
        <f t="shared" si="8"/>
        <v>0</v>
      </c>
      <c r="H69" s="1" t="str">
        <f t="shared" si="9"/>
        <v>Y</v>
      </c>
      <c r="I69" s="1">
        <f t="shared" si="10"/>
        <v>6</v>
      </c>
      <c r="K69" t="s">
        <v>262</v>
      </c>
      <c r="M69" s="1" t="str">
        <f t="shared" si="11"/>
        <v>,{"id":"24.0","date":"06/05/2022","word":"throws","CLUE":"","factoid":"Trinkets such as beads, cups, and doubloons tossed from the floats to the crowds during Mardi Gras parades.","url":""}</v>
      </c>
    </row>
    <row r="70" spans="1:13" x14ac:dyDescent="0.2">
      <c r="A70" t="s">
        <v>244</v>
      </c>
      <c r="B70" s="2">
        <v>44718</v>
      </c>
      <c r="C70" s="1" t="str">
        <f t="shared" si="1"/>
        <v>24.1</v>
      </c>
      <c r="D70" t="s">
        <v>240</v>
      </c>
      <c r="E70" s="1">
        <f t="shared" ca="1" si="2"/>
        <v>2.4951428410597831E-2</v>
      </c>
      <c r="F70" s="1">
        <f t="shared" si="7"/>
        <v>5</v>
      </c>
      <c r="G70" s="1">
        <f t="shared" si="8"/>
        <v>0</v>
      </c>
      <c r="H70" s="1" t="str">
        <f t="shared" si="9"/>
        <v>Y</v>
      </c>
      <c r="I70" s="1">
        <f t="shared" si="10"/>
        <v>5</v>
      </c>
      <c r="K70" t="s">
        <v>263</v>
      </c>
      <c r="M70" s="1" t="str">
        <f t="shared" si="11"/>
        <v>,{"id":"24.1","date":"06/06/2022","word":"krewe","CLUE":"","factoid":"(crue) A Carnival organization's members, as in Krewe of Rex or Krewe of Zulu and variation of the word “crew.” Members privately put on the balls and parades that make up Mardi Gras.","url":""}</v>
      </c>
    </row>
    <row r="71" spans="1:13" x14ac:dyDescent="0.2">
      <c r="A71" t="s">
        <v>244</v>
      </c>
      <c r="B71" s="2">
        <v>44719</v>
      </c>
      <c r="C71" s="1" t="str">
        <f t="shared" si="1"/>
        <v>24.2</v>
      </c>
      <c r="D71" t="s">
        <v>225</v>
      </c>
      <c r="E71" s="1">
        <f t="shared" ca="1" si="2"/>
        <v>0.27548029061675661</v>
      </c>
      <c r="F71" s="1">
        <f t="shared" si="7"/>
        <v>7</v>
      </c>
      <c r="G71" s="1">
        <f t="shared" si="8"/>
        <v>0</v>
      </c>
      <c r="H71" s="1" t="str">
        <f t="shared" si="9"/>
        <v>Y</v>
      </c>
      <c r="I71" s="1">
        <f t="shared" si="10"/>
        <v>7</v>
      </c>
      <c r="K71" t="s">
        <v>264</v>
      </c>
      <c r="M71" s="1" t="str">
        <f t="shared" si="11"/>
        <v>,{"id":"24.2","date":"06/07/2022","word":"maskers","CLUE":"","factoid":"Float riders and anyone dressed in costume.","url":""}</v>
      </c>
    </row>
    <row r="72" spans="1:13" x14ac:dyDescent="0.2">
      <c r="A72" t="s">
        <v>244</v>
      </c>
      <c r="B72" s="2">
        <v>44720</v>
      </c>
      <c r="C72" s="1" t="str">
        <f t="shared" si="1"/>
        <v>24.3</v>
      </c>
      <c r="D72" t="s">
        <v>223</v>
      </c>
      <c r="E72" s="1">
        <f t="shared" ca="1" si="2"/>
        <v>2.906815355235115E-2</v>
      </c>
      <c r="F72" s="1">
        <f t="shared" si="7"/>
        <v>7</v>
      </c>
      <c r="G72" s="1">
        <f t="shared" si="8"/>
        <v>0</v>
      </c>
      <c r="H72" s="1" t="str">
        <f t="shared" si="9"/>
        <v>Y</v>
      </c>
      <c r="I72" s="1">
        <f t="shared" si="10"/>
        <v>7</v>
      </c>
      <c r="K72" t="s">
        <v>265</v>
      </c>
      <c r="M72" s="1" t="str">
        <f t="shared" si="11"/>
        <v>,{"id":"24.3","date":"06/08/2022","word":"captain","CLUE":"","factoid":"Leader of a Carnival organization.","url":""}</v>
      </c>
    </row>
    <row r="73" spans="1:13" x14ac:dyDescent="0.2">
      <c r="A73" t="s">
        <v>244</v>
      </c>
      <c r="B73" s="2">
        <v>44721</v>
      </c>
      <c r="C73" s="1" t="str">
        <f t="shared" si="1"/>
        <v>24.4</v>
      </c>
      <c r="D73" t="s">
        <v>294</v>
      </c>
      <c r="E73" s="1">
        <f t="shared" ca="1" si="2"/>
        <v>0.22294895578460949</v>
      </c>
      <c r="F73" s="1">
        <f t="shared" si="7"/>
        <v>2</v>
      </c>
      <c r="G73" s="1">
        <f t="shared" si="8"/>
        <v>4</v>
      </c>
      <c r="H73" s="1" t="str">
        <f t="shared" si="9"/>
        <v>Y</v>
      </c>
      <c r="I73" s="1">
        <f t="shared" si="10"/>
        <v>6</v>
      </c>
      <c r="K73" t="s">
        <v>295</v>
      </c>
      <c r="M73" s="1" t="str">
        <f t="shared" si="11"/>
        <v>,{"id":"24.4","date":"06/09/2022","word":"on time","CLUE":"","factoid":"Eh… within fifteen or twenty minutes.","url":""}</v>
      </c>
    </row>
    <row r="74" spans="1:13" x14ac:dyDescent="0.2">
      <c r="A74" t="s">
        <v>244</v>
      </c>
      <c r="B74" s="2">
        <v>44722</v>
      </c>
      <c r="C74" s="1" t="str">
        <f t="shared" si="1"/>
        <v>24.5</v>
      </c>
      <c r="D74" t="s">
        <v>241</v>
      </c>
      <c r="E74" s="1">
        <f t="shared" ca="1" si="2"/>
        <v>0.44949663484744407</v>
      </c>
      <c r="F74" s="1">
        <f t="shared" si="7"/>
        <v>6</v>
      </c>
      <c r="G74" s="1">
        <f t="shared" si="8"/>
        <v>0</v>
      </c>
      <c r="H74" s="1" t="str">
        <f t="shared" si="9"/>
        <v>Y</v>
      </c>
      <c r="I74" s="1">
        <f t="shared" si="10"/>
        <v>6</v>
      </c>
      <c r="K74" t="s">
        <v>267</v>
      </c>
      <c r="M74" s="1" t="str">
        <f t="shared" si="11"/>
        <v>,{"id":"24.5","date":"06/10/2022","word":"creole","CLUE":"","factoid":"(cree' ole) Descendents of French, Spanish, and Carribean slaves and natives; has also come to mean any person whose ancestry derives from the Caribbean's mixed nationalities.","url":""}</v>
      </c>
    </row>
    <row r="75" spans="1:13" x14ac:dyDescent="0.2">
      <c r="A75" t="s">
        <v>244</v>
      </c>
      <c r="B75" s="2">
        <v>44723</v>
      </c>
      <c r="C75" s="1" t="str">
        <f t="shared" si="1"/>
        <v>24.6</v>
      </c>
      <c r="D75" t="s">
        <v>306</v>
      </c>
      <c r="E75" s="1">
        <f t="shared" ca="1" si="2"/>
        <v>0.91807136291039548</v>
      </c>
      <c r="F75" s="1">
        <f t="shared" si="7"/>
        <v>2</v>
      </c>
      <c r="G75" s="1">
        <f t="shared" si="8"/>
        <v>3</v>
      </c>
      <c r="H75" s="1" t="str">
        <f t="shared" si="9"/>
        <v>Y</v>
      </c>
      <c r="I75" s="1">
        <f t="shared" si="10"/>
        <v>5</v>
      </c>
      <c r="K75" t="s">
        <v>305</v>
      </c>
      <c r="M75" s="1" t="str">
        <f t="shared" si="11"/>
        <v>,{"id":"24.6","date":"06/11/2022","word":"po boy","CLUE":"","factoid":"Just another way to say sub or hoagie, but with way better bread.","url":""}</v>
      </c>
    </row>
    <row r="76" spans="1:13" x14ac:dyDescent="0.2">
      <c r="A76" t="s">
        <v>244</v>
      </c>
      <c r="B76" s="2">
        <v>44724</v>
      </c>
      <c r="C76" s="1" t="str">
        <f t="shared" si="1"/>
        <v>25.0</v>
      </c>
      <c r="D76" t="s">
        <v>243</v>
      </c>
      <c r="E76" s="1">
        <f t="shared" ca="1" si="2"/>
        <v>0.30641631393003743</v>
      </c>
      <c r="F76" s="1">
        <f>IF(ISNUMBER(SEARCH(" ",D110)), LEN(LEFT(D110,FIND(" ",D110)-1)), LEN(D110))</f>
        <v>7</v>
      </c>
      <c r="G76" s="1">
        <f>IF(ISNUMBER(SEARCH(" ",D110)), LEN(RIGHT(D110,LEN(D110)-FIND(" ",D110))), 0)</f>
        <v>0</v>
      </c>
      <c r="H76" s="1" t="str">
        <f t="shared" si="9"/>
        <v>Y</v>
      </c>
      <c r="I76" s="1">
        <f t="shared" si="10"/>
        <v>7</v>
      </c>
      <c r="K76" t="s">
        <v>277</v>
      </c>
      <c r="M76" s="1" t="str">
        <f>",{""id"":""" &amp; C76 &amp; """,""date"":""" &amp; TEXT(B76, "mm/dd/yyyy") &amp; """,""word"":""" &amp; D110 &amp; """,""CLUE"":""" &amp; J76 &amp; """,""factoid"":""" &amp; K76 &amp; """,""url"":""" &amp; L76 &amp; """}"</f>
        <v>,{"id":"25.0","date":"06/12/2022","word":"tuition","CLUE":"","factoid":"Known other places as the 'living room'.","url":""}</v>
      </c>
    </row>
    <row r="77" spans="1:13" x14ac:dyDescent="0.2">
      <c r="A77" t="s">
        <v>310</v>
      </c>
      <c r="B77" s="2">
        <v>44725</v>
      </c>
      <c r="C77" s="1" t="str">
        <f t="shared" si="1"/>
        <v>25.1</v>
      </c>
      <c r="D77" t="s">
        <v>309</v>
      </c>
      <c r="E77" s="1">
        <f t="shared" ca="1" si="2"/>
        <v>0.82670976009409858</v>
      </c>
      <c r="F77" s="1">
        <f>IF(ISNUMBER(SEARCH(" ",D111)), LEN(LEFT(D111,FIND(" ",D111)-1)), LEN(D111))</f>
        <v>5</v>
      </c>
      <c r="G77" s="1">
        <f>IF(ISNUMBER(SEARCH(" ",D111)), LEN(RIGHT(D111,LEN(D111)-FIND(" ",D111))), 0)</f>
        <v>5</v>
      </c>
      <c r="H77" s="1" t="str">
        <f t="shared" si="9"/>
        <v>Y</v>
      </c>
      <c r="I77" s="1">
        <f t="shared" si="10"/>
        <v>10</v>
      </c>
      <c r="K77" t="s">
        <v>311</v>
      </c>
      <c r="L77" s="8" t="s">
        <v>308</v>
      </c>
      <c r="M77" s="1" t="str">
        <f>",{""id"":""" &amp; C77 &amp; """,""date"":""" &amp; TEXT(B77, "mm/dd/yyyy") &amp; """,""word"":""" &amp; D111 &amp; """,""CLUE"":""" &amp; J77 &amp; """,""factoid"":""" &amp; K77 &amp; """,""url"":""" &amp; L77 &amp; """}"</f>
        <v>,{"id":"25.1","date":"06/13/2022","word":"labor force","CLUE":"","factoid":"63% of organizations said they offered some type of hybrid work opportunities in 2022. Additionally, 62% said they offer those employees with some type of subsidy or reimbursement for at home office or work equipment. Visit shrm.org/benefits to discover how your organization compares to others across flexible work and other types of benefits.","url":"https://shrm.org/benefits"}</v>
      </c>
    </row>
    <row r="78" spans="1:13" x14ac:dyDescent="0.2">
      <c r="A78" t="s">
        <v>93</v>
      </c>
      <c r="B78" s="2">
        <v>44726</v>
      </c>
      <c r="C78" s="1" t="str">
        <f t="shared" si="1"/>
        <v>25.2</v>
      </c>
      <c r="D78" t="s">
        <v>37</v>
      </c>
      <c r="E78" s="1">
        <f t="shared" ca="1" si="2"/>
        <v>0.2399200092381768</v>
      </c>
      <c r="F78" s="1">
        <f>IF(ISNUMBER(SEARCH(" ",D112)), LEN(LEFT(D112,FIND(" ",D112)-1)), LEN(D112))</f>
        <v>4</v>
      </c>
      <c r="G78" s="1">
        <f>IF(ISNUMBER(SEARCH(" ",D112)), LEN(RIGHT(D112,LEN(D112)-FIND(" ",D112))), 0)</f>
        <v>6</v>
      </c>
      <c r="H78" s="1" t="str">
        <f t="shared" si="9"/>
        <v>Y</v>
      </c>
      <c r="I78" s="1">
        <f t="shared" si="10"/>
        <v>10</v>
      </c>
      <c r="K78" s="3" t="s">
        <v>135</v>
      </c>
      <c r="L78" s="8" t="s">
        <v>301</v>
      </c>
      <c r="M78" s="1" t="str">
        <f>",{""id"":""" &amp; C78 &amp; """,""date"":""" &amp; TEXT(B78, "mm/dd/yyyy") &amp; """,""word"":""" &amp; D112 &amp; """,""CLUE"":""" &amp; J78 &amp; """,""factoid"":""" &amp; K78 &amp; """,""url"":""" &amp; L78 &amp; """}"</f>
        <v>,{"id":"25.2","date":"06/14/2022","word":"soft skills","CLUE":"","factoid":"Soft skills are those related to behavioral and interpersonal abilities, such as the ability to effectively communicate, problem-solve, collaborate and organize. ","url":"https://www.shrm.org/resourcesandtools/tools-and-samples/hr-glossary/pages/soft-skills.aspx"}</v>
      </c>
    </row>
    <row r="79" spans="1:13" x14ac:dyDescent="0.2">
      <c r="A79" t="s">
        <v>310</v>
      </c>
      <c r="B79" s="2">
        <v>44727</v>
      </c>
      <c r="C79" s="1" t="str">
        <f t="shared" ref="C79:C91" si="12">WEEKNUM(B79) &amp; "." &amp; (WEEKDAY(B79)-1)</f>
        <v>25.3</v>
      </c>
      <c r="D79" t="s">
        <v>312</v>
      </c>
      <c r="E79" s="1">
        <f t="shared" ca="1" si="2"/>
        <v>2.2286566982940514E-2</v>
      </c>
      <c r="F79" s="1">
        <f>IF(ISNUMBER(SEARCH(" ",D113)), LEN(LEFT(D113,FIND(" ",D113)-1)), LEN(D113))</f>
        <v>7</v>
      </c>
      <c r="G79" s="1">
        <f>IF(ISNUMBER(SEARCH(" ",D113)), LEN(RIGHT(D113,LEN(D113)-FIND(" ",D113))), 0)</f>
        <v>0</v>
      </c>
      <c r="H79" s="1" t="str">
        <f t="shared" si="9"/>
        <v>Y</v>
      </c>
      <c r="I79" s="1">
        <f t="shared" si="10"/>
        <v>7</v>
      </c>
      <c r="K79" t="s">
        <v>313</v>
      </c>
      <c r="L79" s="8" t="s">
        <v>308</v>
      </c>
      <c r="M79" s="1" t="str">
        <f>",{""id"":""" &amp; C79 &amp; """,""date"":""" &amp; TEXT(B79, "mm/dd/yyyy") &amp; """,""word"":""" &amp; D113 &amp; """,""CLUE"":""" &amp; J79 &amp; """,""factoid"":""" &amp; K79 &amp; """,""url"":""" &amp; L79 &amp; """}"</f>
        <v>,{"id":"25.3","date":"06/15/2022","word":"account","CLUE":"","factoid":"In 2022, employers ranked retirement and savings benefits as among the most important types they can offer to employees. Most employers offered some type of retirement savings plan to their employees. Visit shrm.org/benefits to explore more retirement and savings benefits trends.","url":"https://shrm.org/benefits"}</v>
      </c>
    </row>
    <row r="80" spans="1:13" x14ac:dyDescent="0.2">
      <c r="A80" t="s">
        <v>310</v>
      </c>
      <c r="B80" s="2">
        <v>44728</v>
      </c>
      <c r="C80" s="1" t="str">
        <f t="shared" si="12"/>
        <v>25.4</v>
      </c>
      <c r="D80" t="s">
        <v>73</v>
      </c>
      <c r="E80" s="1">
        <f t="shared" ca="1" si="2"/>
        <v>0.81962446714877335</v>
      </c>
      <c r="F80" s="1">
        <f t="shared" ref="F79:F91" si="13">IF(ISNUMBER(SEARCH(" ",D80)), LEN(LEFT(D80,FIND(" ",D80)-1)), LEN(D80))</f>
        <v>6</v>
      </c>
      <c r="G80" s="1">
        <f t="shared" ref="G79:G91" si="14">IF(ISNUMBER(SEARCH(" ",D80)), LEN(RIGHT(D80,LEN(D80)-FIND(" ",D80))), 0)</f>
        <v>0</v>
      </c>
      <c r="H80" s="1" t="str">
        <f t="shared" si="9"/>
        <v>Y</v>
      </c>
      <c r="I80" s="1">
        <f t="shared" si="10"/>
        <v>6</v>
      </c>
      <c r="K80" t="s">
        <v>192</v>
      </c>
      <c r="L80" s="8" t="s">
        <v>308</v>
      </c>
      <c r="M80" s="1" t="str">
        <f t="shared" si="11"/>
        <v>,{"id":"25.4","date":"06/16/2022","word":"dental","CLUE":"","factoid":"98% of organizations offer dental insurance as an employee benefit in 2022. But there are many other benefits employees might offer to take care of their employees. Check out results from SHRM's Employee Benefits Survey to see how many of these benefits are offered by others. ","url":"https://shrm.org/benefits"}</v>
      </c>
    </row>
    <row r="81" spans="1:13" x14ac:dyDescent="0.2">
      <c r="A81" t="s">
        <v>310</v>
      </c>
      <c r="B81" s="2">
        <v>44729</v>
      </c>
      <c r="C81" s="1" t="str">
        <f t="shared" si="12"/>
        <v>25.5</v>
      </c>
      <c r="D81" t="s">
        <v>74</v>
      </c>
      <c r="E81" s="1">
        <f t="shared" ca="1" si="2"/>
        <v>0.56326091337277162</v>
      </c>
      <c r="F81" s="1">
        <f t="shared" si="13"/>
        <v>6</v>
      </c>
      <c r="G81" s="1">
        <f t="shared" si="14"/>
        <v>0</v>
      </c>
      <c r="H81" s="1" t="str">
        <f t="shared" si="9"/>
        <v>Y</v>
      </c>
      <c r="I81" s="1">
        <f t="shared" si="10"/>
        <v>6</v>
      </c>
      <c r="K81" t="s">
        <v>193</v>
      </c>
      <c r="L81" s="8" t="s">
        <v>308</v>
      </c>
      <c r="M81" s="1" t="str">
        <f t="shared" si="11"/>
        <v>,{"id":"25.5","date":"06/17/2022","word":"vision ","CLUE":"","factoid":"94% of organizations offer vision insurance as an employee benefit in 2022. But there are many other benefits employees might offer to take care of their employees. Check out results from SHRM's Employee Benefits Survey to see how many of these benefits are offered by others. ","url":"https://shrm.org/benefits"}</v>
      </c>
    </row>
    <row r="82" spans="1:13" x14ac:dyDescent="0.2">
      <c r="A82" t="s">
        <v>310</v>
      </c>
      <c r="B82" s="2">
        <v>44730</v>
      </c>
      <c r="C82" s="1" t="str">
        <f t="shared" si="12"/>
        <v>25.6</v>
      </c>
      <c r="D82" t="s">
        <v>75</v>
      </c>
      <c r="E82" s="1">
        <f t="shared" ca="1" si="2"/>
        <v>0.20026132926480766</v>
      </c>
      <c r="F82" s="1">
        <f t="shared" si="13"/>
        <v>6</v>
      </c>
      <c r="G82" s="1">
        <f t="shared" si="14"/>
        <v>0</v>
      </c>
      <c r="H82" s="1" t="str">
        <f t="shared" si="9"/>
        <v>Y</v>
      </c>
      <c r="I82" s="1">
        <f t="shared" si="10"/>
        <v>6</v>
      </c>
      <c r="K82" t="s">
        <v>194</v>
      </c>
      <c r="L82" s="8" t="s">
        <v>308</v>
      </c>
      <c r="M82" s="1" t="str">
        <f t="shared" si="11"/>
        <v>,{"id":"25.6","date":"06/18/2022","word":"health","CLUE":"","factoid":"Benefits focusing on employee health are a great tool employers can use to attract the best talent but more importantly, to keep their employees safe. Check out SHRM's Employee Benefits Survey to see which health-related benefits were among those most often offered. ","url":"https://shrm.org/benefits"}</v>
      </c>
    </row>
    <row r="83" spans="1:13" x14ac:dyDescent="0.2">
      <c r="A83" t="s">
        <v>310</v>
      </c>
      <c r="B83" s="2">
        <v>44731</v>
      </c>
      <c r="C83" s="1" t="str">
        <f t="shared" si="12"/>
        <v>26.0</v>
      </c>
      <c r="D83" t="s">
        <v>76</v>
      </c>
      <c r="E83" s="1">
        <f t="shared" ca="1" si="2"/>
        <v>0.62749842062403471</v>
      </c>
      <c r="F83" s="1">
        <f t="shared" si="13"/>
        <v>6</v>
      </c>
      <c r="G83" s="1">
        <f t="shared" si="14"/>
        <v>0</v>
      </c>
      <c r="H83" s="1" t="str">
        <f t="shared" si="9"/>
        <v>Y</v>
      </c>
      <c r="I83" s="1">
        <f t="shared" si="10"/>
        <v>6</v>
      </c>
      <c r="K83" t="s">
        <v>195</v>
      </c>
      <c r="L83" s="8" t="s">
        <v>308</v>
      </c>
      <c r="M83" s="1" t="str">
        <f t="shared" si="11"/>
        <v>,{"id":"26.0","date":"06/19/2022","word":"mental","CLUE":"","factoid":"More employers than ever offered employees mental health benefits in 2022 than ever before. See what other health and wellness benefits were offered in SHRM's Employee Benefits Survey. ","url":"https://shrm.org/benefits"}</v>
      </c>
    </row>
    <row r="84" spans="1:13" x14ac:dyDescent="0.2">
      <c r="A84" t="s">
        <v>310</v>
      </c>
      <c r="B84" s="2">
        <v>44732</v>
      </c>
      <c r="C84" s="1" t="str">
        <f t="shared" si="12"/>
        <v>26.1</v>
      </c>
      <c r="D84" t="s">
        <v>77</v>
      </c>
      <c r="E84" s="1">
        <f t="shared" ref="E84:E118" ca="1" si="15">RAND()</f>
        <v>0.67124429289580967</v>
      </c>
      <c r="F84" s="1">
        <f t="shared" si="13"/>
        <v>7</v>
      </c>
      <c r="G84" s="1">
        <f t="shared" si="14"/>
        <v>0</v>
      </c>
      <c r="H84" s="1" t="str">
        <f t="shared" si="9"/>
        <v>Y</v>
      </c>
      <c r="I84" s="1">
        <f t="shared" si="10"/>
        <v>7</v>
      </c>
      <c r="K84" t="s">
        <v>196</v>
      </c>
      <c r="L84" s="8" t="s">
        <v>308</v>
      </c>
      <c r="M84" s="1" t="str">
        <f t="shared" si="11"/>
        <v>,{"id":"26.1","date":"06/20/2022","word":"rewards","CLUE":"","factoid":"Offering employees rewards for participating in health and wellness programs is a great benefits you can offer to encourage employees to take care of themselves. See what other health and wellness beneifts were offered in SHRM's Employee Benefits Survey. ","url":"https://shrm.org/benefits"}</v>
      </c>
    </row>
    <row r="85" spans="1:13" x14ac:dyDescent="0.2">
      <c r="A85" t="s">
        <v>310</v>
      </c>
      <c r="B85" s="2">
        <v>44733</v>
      </c>
      <c r="C85" s="1" t="str">
        <f t="shared" si="12"/>
        <v>26.2</v>
      </c>
      <c r="D85" t="s">
        <v>79</v>
      </c>
      <c r="E85" s="1">
        <f t="shared" ca="1" si="15"/>
        <v>0.61758216071040362</v>
      </c>
      <c r="F85" s="1">
        <f t="shared" si="13"/>
        <v>5</v>
      </c>
      <c r="G85" s="1">
        <f t="shared" si="14"/>
        <v>0</v>
      </c>
      <c r="H85" s="1" t="str">
        <f t="shared" si="9"/>
        <v>Y</v>
      </c>
      <c r="I85" s="1">
        <f t="shared" si="10"/>
        <v>5</v>
      </c>
      <c r="K85" t="s">
        <v>198</v>
      </c>
      <c r="L85" s="8" t="s">
        <v>308</v>
      </c>
      <c r="M85" s="1" t="str">
        <f t="shared" si="11"/>
        <v>,{"id":"26.2","date":"06/21/2022","word":"coach","CLUE":"","factoid":"Employers can provide access to various types of coaches or specialists as a benefit, such as nutritional or life coaching. Check out results from SHRM's Employee Benefits Survey to learn what types of benefits organizations are offering. ","url":"https://shrm.org/benefits"}</v>
      </c>
    </row>
    <row r="86" spans="1:13" x14ac:dyDescent="0.2">
      <c r="A86" t="s">
        <v>310</v>
      </c>
      <c r="B86" s="2">
        <v>44734</v>
      </c>
      <c r="C86" s="1" t="str">
        <f t="shared" si="12"/>
        <v>26.3</v>
      </c>
      <c r="D86" t="s">
        <v>80</v>
      </c>
      <c r="E86" s="1">
        <f t="shared" ca="1" si="15"/>
        <v>0.89584207684299522</v>
      </c>
      <c r="F86" s="1">
        <f t="shared" si="13"/>
        <v>5</v>
      </c>
      <c r="G86" s="1">
        <f t="shared" si="14"/>
        <v>0</v>
      </c>
      <c r="H86" s="1" t="str">
        <f t="shared" si="9"/>
        <v>Y</v>
      </c>
      <c r="I86" s="1">
        <f t="shared" si="10"/>
        <v>5</v>
      </c>
      <c r="K86" t="s">
        <v>199</v>
      </c>
      <c r="L86" s="8" t="s">
        <v>308</v>
      </c>
      <c r="M86" s="1" t="str">
        <f t="shared" si="11"/>
        <v>,{"id":"26.3","date":"06/22/2022","word":"leave","CLUE":"","factoid":"Leave continues to be ranked among the most important types of benefits employers believe they can offer. Learn more about the types of leave and other benefits in SHRM's Employee Benefits Survey. ","url":"https://shrm.org/benefits"}</v>
      </c>
    </row>
    <row r="87" spans="1:13" x14ac:dyDescent="0.2">
      <c r="A87" t="s">
        <v>94</v>
      </c>
      <c r="B87" s="2">
        <v>44735</v>
      </c>
      <c r="C87" s="1" t="str">
        <f t="shared" si="12"/>
        <v>26.4</v>
      </c>
      <c r="D87" t="s">
        <v>28</v>
      </c>
      <c r="E87" s="1">
        <f t="shared" ca="1" si="15"/>
        <v>0.23226561309029181</v>
      </c>
      <c r="F87" s="1">
        <f t="shared" si="13"/>
        <v>6</v>
      </c>
      <c r="G87" s="1">
        <f t="shared" si="14"/>
        <v>3</v>
      </c>
      <c r="H87" s="1" t="str">
        <f t="shared" si="9"/>
        <v>Y</v>
      </c>
      <c r="I87" s="1">
        <f t="shared" si="10"/>
        <v>9</v>
      </c>
      <c r="K87" t="s">
        <v>125</v>
      </c>
      <c r="L87" t="s">
        <v>126</v>
      </c>
      <c r="M87" s="1" t="str">
        <f t="shared" si="11"/>
        <v>,{"id":"26.4","date":"06/23/2022","word":"skills gap","CLUE":"","factoid":"A skills gap refers to the difference between the skills an employer needs and the skills employees and applicants have. When discussed broadly, it includes the idea that there is a shortage of workers to fill this gap. ","url":"https://www.shrm.org/ResourcesAndTools/Pages/Workforce-Readiness.aspx?_ga=2.21747899.1275640098.1627228177-151836398.1626106211"}</v>
      </c>
    </row>
    <row r="88" spans="1:13" x14ac:dyDescent="0.2">
      <c r="A88" t="s">
        <v>310</v>
      </c>
      <c r="B88" s="2">
        <v>44736</v>
      </c>
      <c r="C88" s="1" t="str">
        <f t="shared" si="12"/>
        <v>26.5</v>
      </c>
      <c r="D88" t="s">
        <v>92</v>
      </c>
      <c r="E88" s="1">
        <f t="shared" ca="1" si="15"/>
        <v>0.52130762452210033</v>
      </c>
      <c r="F88" s="1">
        <f t="shared" si="13"/>
        <v>6</v>
      </c>
      <c r="G88" s="1">
        <f t="shared" si="14"/>
        <v>0</v>
      </c>
      <c r="H88" s="1" t="str">
        <f t="shared" si="9"/>
        <v>Y</v>
      </c>
      <c r="I88" s="1">
        <f t="shared" si="10"/>
        <v>6</v>
      </c>
      <c r="K88" t="s">
        <v>211</v>
      </c>
      <c r="L88" s="8" t="s">
        <v>308</v>
      </c>
      <c r="M88" s="1" t="str">
        <f t="shared" si="11"/>
        <v>,{"id":"26.5","date":"06/24/2022","word":"mentor","CLUE":"","factoid":"Mentorship programs are a great way in which employers can allow employees to connect and learn from each other. Find out how many organizations offered a mentorship program by visiting SHRM's Employee Benefits Survey. ","url":"https://shrm.org/benefits"}</v>
      </c>
    </row>
    <row r="89" spans="1:13" x14ac:dyDescent="0.2">
      <c r="A89" t="s">
        <v>310</v>
      </c>
      <c r="B89" s="2">
        <v>44737</v>
      </c>
      <c r="C89" s="1" t="str">
        <f t="shared" si="12"/>
        <v>26.6</v>
      </c>
      <c r="D89" t="s">
        <v>91</v>
      </c>
      <c r="E89" s="1">
        <f t="shared" ca="1" si="15"/>
        <v>0.12743136631549778</v>
      </c>
      <c r="F89" s="1">
        <f t="shared" si="13"/>
        <v>7</v>
      </c>
      <c r="G89" s="1">
        <f t="shared" si="14"/>
        <v>0</v>
      </c>
      <c r="H89" s="1" t="str">
        <f t="shared" si="9"/>
        <v>Y</v>
      </c>
      <c r="I89" s="1">
        <f t="shared" si="10"/>
        <v>7</v>
      </c>
      <c r="K89" t="s">
        <v>210</v>
      </c>
      <c r="L89" s="8" t="s">
        <v>308</v>
      </c>
      <c r="M89" s="1" t="str">
        <f t="shared" si="11"/>
        <v>,{"id":"26.6","date":"06/25/2022","word":"paycard","CLUE":"","factoid":"Paycards allow employers to provide employees with compensation by transfering funds to a debit card rather than to an employee's bank account. Find out how many offered this and other types of benefits by visiting SHRM's Employee Benefits Survey. ","url":"https://shrm.org/benefits"}</v>
      </c>
    </row>
    <row r="90" spans="1:13" x14ac:dyDescent="0.2">
      <c r="A90" t="s">
        <v>310</v>
      </c>
      <c r="B90" s="2">
        <v>44738</v>
      </c>
      <c r="C90" s="1" t="str">
        <f t="shared" si="12"/>
        <v>27.0</v>
      </c>
      <c r="D90" t="s">
        <v>69</v>
      </c>
      <c r="E90" s="1">
        <f t="shared" ca="1" si="15"/>
        <v>0.6000038806849689</v>
      </c>
      <c r="F90" s="1">
        <f t="shared" si="13"/>
        <v>7</v>
      </c>
      <c r="G90" s="1">
        <f t="shared" si="14"/>
        <v>0</v>
      </c>
      <c r="H90" s="1" t="str">
        <f t="shared" si="9"/>
        <v>Y</v>
      </c>
      <c r="I90" s="1">
        <f t="shared" si="10"/>
        <v>7</v>
      </c>
      <c r="K90" t="s">
        <v>188</v>
      </c>
      <c r="L90" s="8" t="s">
        <v>308</v>
      </c>
      <c r="M90" s="1" t="str">
        <f t="shared" si="11"/>
        <v>,{"id":"27.0","date":"06/26/2022","word":"benefit","CLUE":"","factoid":"Non-wage forms of compensation offered to employees in exchange for work. While many organizations offer many of the same types of benefits, there are almost always differences between them. Check out SHRM's Employee Benefit Survey to see how many organizations offer different types of benefits. ","url":"https://shrm.org/benefits"}</v>
      </c>
    </row>
    <row r="91" spans="1:13" x14ac:dyDescent="0.2">
      <c r="A91" t="s">
        <v>310</v>
      </c>
      <c r="B91" s="2">
        <v>44739</v>
      </c>
      <c r="C91" s="1" t="str">
        <f t="shared" si="12"/>
        <v>27.1</v>
      </c>
      <c r="D91" t="s">
        <v>70</v>
      </c>
      <c r="E91" s="1">
        <f t="shared" ca="1" si="15"/>
        <v>0.96071331746400657</v>
      </c>
      <c r="F91" s="1">
        <f t="shared" si="13"/>
        <v>4</v>
      </c>
      <c r="G91" s="1">
        <f t="shared" si="14"/>
        <v>0</v>
      </c>
      <c r="H91" s="1" t="str">
        <f t="shared" si="9"/>
        <v>Y</v>
      </c>
      <c r="I91" s="1">
        <f t="shared" si="10"/>
        <v>4</v>
      </c>
      <c r="K91" t="s">
        <v>189</v>
      </c>
      <c r="L91" s="8" t="s">
        <v>308</v>
      </c>
      <c r="M91" s="1" t="str">
        <f t="shared" si="11"/>
        <v>,{"id":"27.1","date":"06/27/2022","word":"hdhp","CLUE":"","factoid":"High-deductible health plans (HDHPs) are health insurance plans an organization may offer. Typically, these plans are either linked with health savings plans or not. Check out how many organizations offer HDHPs in SHRM's Employee Benefits Survey. ","url":"https://shrm.org/benefits"}</v>
      </c>
    </row>
    <row r="92" spans="1:13" x14ac:dyDescent="0.2">
      <c r="A92" t="s">
        <v>310</v>
      </c>
      <c r="B92" s="2">
        <v>44740</v>
      </c>
      <c r="C92" s="1" t="str">
        <f t="shared" si="1"/>
        <v>27.2</v>
      </c>
      <c r="D92" t="s">
        <v>85</v>
      </c>
      <c r="E92" s="1">
        <f t="shared" ca="1" si="2"/>
        <v>0.73531113815225202</v>
      </c>
      <c r="F92" s="1">
        <f t="shared" ref="F92:F106" si="16">IF(ISNUMBER(SEARCH(" ",D92)), LEN(LEFT(D92,FIND(" ",D92)-1)), LEN(D92))</f>
        <v>7</v>
      </c>
      <c r="G92" s="1">
        <f t="shared" ref="G92:G106" si="17">IF(ISNUMBER(SEARCH(" ",D92)), LEN(RIGHT(D92,LEN(D92)-FIND(" ",D92))), 0)</f>
        <v>0</v>
      </c>
      <c r="H92" s="1" t="str">
        <f t="shared" si="9"/>
        <v>Y</v>
      </c>
      <c r="I92" s="1">
        <f t="shared" si="10"/>
        <v>7</v>
      </c>
      <c r="K92" t="s">
        <v>204</v>
      </c>
      <c r="L92" s="8" t="s">
        <v>308</v>
      </c>
      <c r="M92" s="1" t="str">
        <f t="shared" si="11"/>
        <v>,{"id":"27.2","date":"06/28/2022","word":"federal","CLUE":"","factoid":"Federal law requires certain organizations to offer employees with a minimum amount of unpaid leave to care for their families. Some organizations offer more than the minimum, however. Find out how many by visiting SHRM's Employee Benefits Survey. ","url":"https://shrm.org/benefits"}</v>
      </c>
    </row>
    <row r="93" spans="1:13" x14ac:dyDescent="0.2">
      <c r="A93" t="s">
        <v>310</v>
      </c>
      <c r="B93" s="2">
        <v>44741</v>
      </c>
      <c r="C93" s="1" t="str">
        <f t="shared" si="1"/>
        <v>27.3</v>
      </c>
      <c r="D93" t="s">
        <v>86</v>
      </c>
      <c r="E93" s="1">
        <f t="shared" ca="1" si="2"/>
        <v>0.19394999645210365</v>
      </c>
      <c r="F93" s="1">
        <f t="shared" si="16"/>
        <v>4</v>
      </c>
      <c r="G93" s="1">
        <f t="shared" si="17"/>
        <v>0</v>
      </c>
      <c r="H93" s="1" t="str">
        <f t="shared" si="9"/>
        <v>Y</v>
      </c>
      <c r="I93" s="1">
        <f t="shared" si="10"/>
        <v>4</v>
      </c>
      <c r="K93" t="s">
        <v>205</v>
      </c>
      <c r="L93" s="8" t="s">
        <v>308</v>
      </c>
      <c r="M93" s="1" t="str">
        <f t="shared" si="11"/>
        <v>,{"id":"27.3","date":"06/29/2022","word":"roth","CLUE":"","factoid":"A Roth 401(k) or similar retirement plans have slowly been increasing in prevalence over the past five years. Find out how many organizations offer these and other retirement plans in SHRM's Employee Benefits Survey. ","url":"https://shrm.org/benefits"}</v>
      </c>
    </row>
    <row r="94" spans="1:13" x14ac:dyDescent="0.2">
      <c r="A94" t="s">
        <v>310</v>
      </c>
      <c r="B94" s="2">
        <v>44742</v>
      </c>
      <c r="C94" s="1" t="str">
        <f t="shared" ref="C94:C100" si="18">WEEKNUM(B94) &amp; "." &amp; (WEEKDAY(B94)-1)</f>
        <v>27.4</v>
      </c>
      <c r="D94" t="s">
        <v>87</v>
      </c>
      <c r="E94" s="1">
        <f t="shared" ca="1" si="15"/>
        <v>7.7692247055833219E-2</v>
      </c>
      <c r="F94" s="1">
        <f t="shared" si="16"/>
        <v>5</v>
      </c>
      <c r="G94" s="1">
        <f t="shared" si="17"/>
        <v>0</v>
      </c>
      <c r="H94" s="1" t="str">
        <f t="shared" si="9"/>
        <v>Y</v>
      </c>
      <c r="I94" s="1">
        <f t="shared" si="10"/>
        <v>5</v>
      </c>
      <c r="K94" t="s">
        <v>206</v>
      </c>
      <c r="L94" s="8" t="s">
        <v>308</v>
      </c>
      <c r="M94" s="1" t="str">
        <f t="shared" si="11"/>
        <v>,{"id":"27.4","date":"06/30/2022","word":"match","CLUE":"","factoid":"Employers can offer retirement plan and health savings matches as an employee benefit. Find out how many do by visiting SHRM's Employee Benefits Survey. ","url":"https://shrm.org/benefits"}</v>
      </c>
    </row>
    <row r="95" spans="1:13" x14ac:dyDescent="0.2">
      <c r="A95" t="s">
        <v>310</v>
      </c>
      <c r="B95" s="2">
        <v>44743</v>
      </c>
      <c r="C95" s="1" t="str">
        <f t="shared" si="18"/>
        <v>27.5</v>
      </c>
      <c r="D95" t="s">
        <v>88</v>
      </c>
      <c r="E95" s="1">
        <f t="shared" ca="1" si="15"/>
        <v>0.1398123386377027</v>
      </c>
      <c r="F95" s="1">
        <f t="shared" si="16"/>
        <v>5</v>
      </c>
      <c r="G95" s="1">
        <f t="shared" si="17"/>
        <v>0</v>
      </c>
      <c r="H95" s="1" t="str">
        <f t="shared" si="9"/>
        <v>Y</v>
      </c>
      <c r="I95" s="1">
        <f t="shared" si="10"/>
        <v>5</v>
      </c>
      <c r="K95" t="s">
        <v>207</v>
      </c>
      <c r="L95" s="8" t="s">
        <v>308</v>
      </c>
      <c r="M95" s="1" t="str">
        <f t="shared" si="11"/>
        <v>,{"id":"27.5","date":"07/01/2022","word":"child","CLUE":"","factoid":"Employers can offer benefits related to child care as an employee benefit - a great way to help out those employees who are also working parents. Find out how many offer these benefits by visiting SHRM's Benefits Survey. ","url":"https://shrm.org/benefits"}</v>
      </c>
    </row>
    <row r="96" spans="1:13" x14ac:dyDescent="0.2">
      <c r="A96" t="s">
        <v>310</v>
      </c>
      <c r="B96" s="2">
        <v>44744</v>
      </c>
      <c r="C96" s="1" t="str">
        <f t="shared" si="18"/>
        <v>27.6</v>
      </c>
      <c r="D96" t="s">
        <v>89</v>
      </c>
      <c r="E96" s="1">
        <f t="shared" ca="1" si="15"/>
        <v>0.99061452826238361</v>
      </c>
      <c r="F96" s="1">
        <f t="shared" si="16"/>
        <v>5</v>
      </c>
      <c r="G96" s="1">
        <f t="shared" si="17"/>
        <v>0</v>
      </c>
      <c r="H96" s="1" t="str">
        <f t="shared" si="9"/>
        <v>Y</v>
      </c>
      <c r="I96" s="1">
        <f t="shared" si="10"/>
        <v>5</v>
      </c>
      <c r="K96" t="s">
        <v>208</v>
      </c>
      <c r="L96" s="8" t="s">
        <v>308</v>
      </c>
      <c r="M96" s="1" t="str">
        <f t="shared" si="11"/>
        <v>,{"id":"27.6","date":"07/02/2022","word":"elder","CLUE":"","factoid":"Aging populations leave many workers responsible with worrying about elder care. Employers can offer resources to help. Find out how many offer these and other types of benefits in SHRM's Employee Benefits Survey. ","url":"https://shrm.org/benefits"}</v>
      </c>
    </row>
    <row r="97" spans="1:13" x14ac:dyDescent="0.2">
      <c r="A97" t="s">
        <v>310</v>
      </c>
      <c r="B97" s="2">
        <v>44745</v>
      </c>
      <c r="C97" s="1" t="str">
        <f t="shared" si="18"/>
        <v>28.0</v>
      </c>
      <c r="D97" t="s">
        <v>90</v>
      </c>
      <c r="E97" s="1">
        <f t="shared" ca="1" si="15"/>
        <v>0.74511317116830023</v>
      </c>
      <c r="F97" s="1">
        <f t="shared" si="16"/>
        <v>7</v>
      </c>
      <c r="G97" s="1">
        <f t="shared" si="17"/>
        <v>0</v>
      </c>
      <c r="H97" s="1" t="str">
        <f t="shared" si="9"/>
        <v>Y</v>
      </c>
      <c r="I97" s="1">
        <f t="shared" si="10"/>
        <v>7</v>
      </c>
      <c r="K97" t="s">
        <v>209</v>
      </c>
      <c r="L97" s="8" t="s">
        <v>187</v>
      </c>
      <c r="M97" s="1" t="str">
        <f t="shared" si="11"/>
        <v>,{"id":"28.0","date":"07/03/2022","word":"subsidy","CLUE":"","factoid":"Employers can offer subsidies or reimbursements as a benefit to employees, whether they be for parking, remote work equipment, or even phones. Find out how many offer subsidies and other benefits by visiting SHRM's Employee Benefits Survey. ","url":"https://www.shrm.org/hr-today/trends-and-forecasting/research-and-surveys/pages/benefits-report.aspx"}</v>
      </c>
    </row>
    <row r="98" spans="1:13" x14ac:dyDescent="0.2">
      <c r="A98" t="s">
        <v>94</v>
      </c>
      <c r="B98" s="2">
        <v>44746</v>
      </c>
      <c r="C98" s="1" t="str">
        <f t="shared" si="18"/>
        <v>28.1</v>
      </c>
      <c r="D98" t="s">
        <v>6</v>
      </c>
      <c r="E98" s="1">
        <f t="shared" ca="1" si="15"/>
        <v>0.69970713786151351</v>
      </c>
      <c r="F98" s="1">
        <f t="shared" si="16"/>
        <v>4</v>
      </c>
      <c r="G98" s="1">
        <f t="shared" si="17"/>
        <v>0</v>
      </c>
      <c r="H98" s="1" t="str">
        <f t="shared" si="9"/>
        <v>Y</v>
      </c>
      <c r="I98" s="1">
        <f t="shared" si="10"/>
        <v>4</v>
      </c>
      <c r="K98" t="s">
        <v>7</v>
      </c>
      <c r="L98" s="8" t="s">
        <v>300</v>
      </c>
      <c r="M98" s="1" t="str">
        <f t="shared" si="11"/>
        <v>,{"id":"28.1","date":"07/04/2022","word":"ally","CLUE":"","factoid":"An ally is a person who actively supports an underrepresented group of which they are not a member. ","url":"https://www.shrm.org/ResourcesAndTools/tools-and-samples/HR-Glossary"}</v>
      </c>
    </row>
    <row r="99" spans="1:13" x14ac:dyDescent="0.2">
      <c r="A99" t="s">
        <v>94</v>
      </c>
      <c r="B99" s="2">
        <v>44747</v>
      </c>
      <c r="C99" s="1" t="str">
        <f t="shared" si="18"/>
        <v>28.2</v>
      </c>
      <c r="D99" t="s">
        <v>12</v>
      </c>
      <c r="E99" s="1">
        <f t="shared" ca="1" si="15"/>
        <v>0.76321688821145528</v>
      </c>
      <c r="F99" s="1">
        <f t="shared" si="16"/>
        <v>6</v>
      </c>
      <c r="G99" s="1">
        <f t="shared" si="17"/>
        <v>0</v>
      </c>
      <c r="H99" s="1" t="str">
        <f t="shared" si="9"/>
        <v>Y</v>
      </c>
      <c r="I99" s="1">
        <f t="shared" si="10"/>
        <v>6</v>
      </c>
      <c r="K99" t="s">
        <v>95</v>
      </c>
      <c r="L99" t="s">
        <v>96</v>
      </c>
      <c r="M99" s="1" t="str">
        <f t="shared" si="11"/>
        <v>,{"id":"28.2","date":"07/05/2022","word":"layoff","CLUE":"","factoid":"A layoff is a separation of employment due to lack of work during periods of economic downturn or organizational restructuring. Layoffs may be permanent, or employers may implement a temporary layoff with the intention of recalling workers if circumstances allow. ","url":"https://www.shrm.org/resourcesandtools/tools-and-samples/toolkits/pages/managingdownsizing.aspx?_ga=2.64115814.897145568.1626968990-151836398.1626106211"}</v>
      </c>
    </row>
    <row r="100" spans="1:13" x14ac:dyDescent="0.2">
      <c r="A100" t="s">
        <v>94</v>
      </c>
      <c r="B100" s="2">
        <v>44748</v>
      </c>
      <c r="C100" s="1" t="str">
        <f t="shared" si="18"/>
        <v>28.3</v>
      </c>
      <c r="D100" t="s">
        <v>13</v>
      </c>
      <c r="E100" s="1">
        <f t="shared" ca="1" si="15"/>
        <v>0.80185765557612176</v>
      </c>
      <c r="F100" s="1">
        <f t="shared" si="16"/>
        <v>6</v>
      </c>
      <c r="G100" s="1">
        <f t="shared" si="17"/>
        <v>0</v>
      </c>
      <c r="H100" s="1" t="str">
        <f t="shared" si="9"/>
        <v>Y</v>
      </c>
      <c r="I100" s="1">
        <f t="shared" si="10"/>
        <v>6</v>
      </c>
      <c r="K100" t="s">
        <v>97</v>
      </c>
      <c r="L100" t="s">
        <v>98</v>
      </c>
      <c r="M100" s="1" t="str">
        <f t="shared" si="11"/>
        <v>,{"id":"28.3","date":"07/06/2022","word":"ageism","CLUE":"","factoid":"Ageism is prejudice, stereotyping and discrimination against older individuals. ","url":"https://www.shrm.org/ResourcesAndTools/Pages/Ageism.aspx"}</v>
      </c>
    </row>
    <row r="101" spans="1:13" x14ac:dyDescent="0.2">
      <c r="A101" t="s">
        <v>93</v>
      </c>
      <c r="B101" s="2">
        <v>44749</v>
      </c>
      <c r="C101" s="1" t="str">
        <f t="shared" ref="C101:C116" si="19">WEEKNUM(B101) &amp; "." &amp; (WEEKDAY(B101)-1)</f>
        <v>28.4</v>
      </c>
      <c r="D101" t="s">
        <v>14</v>
      </c>
      <c r="E101" s="1">
        <f t="shared" ca="1" si="15"/>
        <v>0.86949061700481933</v>
      </c>
      <c r="F101" s="1">
        <f t="shared" si="16"/>
        <v>6</v>
      </c>
      <c r="G101" s="1">
        <f t="shared" si="17"/>
        <v>0</v>
      </c>
      <c r="H101" s="1" t="str">
        <f t="shared" si="9"/>
        <v>Y</v>
      </c>
      <c r="I101" s="1">
        <f t="shared" si="10"/>
        <v>6</v>
      </c>
      <c r="K101" t="s">
        <v>99</v>
      </c>
      <c r="L101" t="s">
        <v>100</v>
      </c>
      <c r="M101" s="1" t="str">
        <f t="shared" si="11"/>
        <v>,{"id":"28.4","date":"07/07/2022","word":"equity","CLUE":"","factoid":"Equity is the fair treatment in access, opportunity and advancement for all individuals. ","url":"https://www.shrm.org/resourcesandtools/tools-and-samples/toolkits/pages/managingpayequity.aspx"}</v>
      </c>
    </row>
    <row r="102" spans="1:13" x14ac:dyDescent="0.2">
      <c r="A102" t="s">
        <v>93</v>
      </c>
      <c r="B102" s="2">
        <v>44750</v>
      </c>
      <c r="C102" s="1" t="str">
        <f t="shared" si="19"/>
        <v>28.5</v>
      </c>
      <c r="D102" t="s">
        <v>15</v>
      </c>
      <c r="E102" s="1">
        <f t="shared" ca="1" si="15"/>
        <v>0.7527943431278169</v>
      </c>
      <c r="F102" s="1">
        <f t="shared" si="16"/>
        <v>7</v>
      </c>
      <c r="G102" s="1">
        <f t="shared" si="17"/>
        <v>0</v>
      </c>
      <c r="H102" s="1" t="str">
        <f t="shared" si="9"/>
        <v>Y</v>
      </c>
      <c r="I102" s="1">
        <f t="shared" si="10"/>
        <v>7</v>
      </c>
      <c r="K102" t="s">
        <v>101</v>
      </c>
      <c r="L102" t="s">
        <v>102</v>
      </c>
      <c r="M102" s="1" t="str">
        <f t="shared" si="11"/>
        <v>,{"id":"28.5","date":"07/08/2022","word":"metrics","CLUE":"","factoid":"Metrics are measures of the effectiveness, value and/or costs of a particular program or process. Examples of HR metrics include cost-per-hire, turnover rates/costs, training and human capital return on investment (ROI), labor/productivity rates and costs, benefits costs per employee, etc.  ","url":"https://www.shrm.org/resourcesandtools/tools-and-samples/hr-qa/pages/metricsmosthelpful.aspx?_ga=2.143285116.897145568.1626968990-151836398.1626106211"}</v>
      </c>
    </row>
    <row r="103" spans="1:13" x14ac:dyDescent="0.2">
      <c r="A103" t="s">
        <v>93</v>
      </c>
      <c r="B103" s="2">
        <v>44751</v>
      </c>
      <c r="C103" s="1" t="str">
        <f t="shared" si="19"/>
        <v>28.6</v>
      </c>
      <c r="D103" t="s">
        <v>16</v>
      </c>
      <c r="E103" s="1">
        <f t="shared" ca="1" si="15"/>
        <v>0.88544934027608746</v>
      </c>
      <c r="F103" s="1">
        <f t="shared" si="16"/>
        <v>7</v>
      </c>
      <c r="G103" s="1">
        <f t="shared" si="17"/>
        <v>0</v>
      </c>
      <c r="H103" s="1" t="str">
        <f t="shared" si="9"/>
        <v>Y</v>
      </c>
      <c r="I103" s="1">
        <f t="shared" si="10"/>
        <v>7</v>
      </c>
      <c r="K103" t="s">
        <v>103</v>
      </c>
      <c r="L103" t="s">
        <v>104</v>
      </c>
      <c r="M103" s="1" t="str">
        <f t="shared" si="11"/>
        <v>,{"id":"28.6","date":"07/09/2022","word":"salting","CLUE":"","factoid":"Salting is a union organizing tactic whereby the union pays an individual to apply for a job within a targeted company and, once the job is obtained, to begin union organizing efforts. Salts—the term used for such individuals—may be overtly direct about their intentions or may use more subtle techniques.","url":"https://www.shrm.org/resourcesandtools/tools-and-samples/hr-qa/pages/whatdoestheterm%E2%80%9Csalting%E2%80%9Dasaunionorganizingtacticmean.aspx?_ga=2.33602465.1275640098.1627228177-151836398.1626106211"}</v>
      </c>
    </row>
    <row r="104" spans="1:13" x14ac:dyDescent="0.2">
      <c r="A104" t="s">
        <v>93</v>
      </c>
      <c r="B104" s="2">
        <v>44752</v>
      </c>
      <c r="C104" s="1" t="str">
        <f t="shared" si="19"/>
        <v>29.0</v>
      </c>
      <c r="D104" t="s">
        <v>18</v>
      </c>
      <c r="E104" s="1">
        <f t="shared" ca="1" si="15"/>
        <v>0.62366702219930159</v>
      </c>
      <c r="F104" s="1">
        <f t="shared" si="16"/>
        <v>5</v>
      </c>
      <c r="G104" s="1">
        <f t="shared" si="17"/>
        <v>2</v>
      </c>
      <c r="H104" s="1" t="str">
        <f t="shared" si="9"/>
        <v>Y</v>
      </c>
      <c r="I104" s="1">
        <f t="shared" si="10"/>
        <v>7</v>
      </c>
      <c r="K104" t="s">
        <v>107</v>
      </c>
      <c r="L104" s="8" t="s">
        <v>300</v>
      </c>
      <c r="M104" s="1" t="str">
        <f t="shared" si="11"/>
        <v>,{"id":"29.0","date":"07/10/2022","word":"blind ad","CLUE":"","factoid":"A blind ad is a job advertisement which contains no identifying information about the employer placing the ad. It may be used when an employer wishes to confidentially hire a replacement for a current employee, to build a talent pool or to keep internal changes private. It is a controversial tactic due to the secrecy and possible ethical issues. ","url":"https://www.shrm.org/ResourcesAndTools/tools-and-samples/HR-Glossary"}</v>
      </c>
    </row>
    <row r="105" spans="1:13" x14ac:dyDescent="0.2">
      <c r="A105" t="s">
        <v>93</v>
      </c>
      <c r="B105" s="2">
        <v>44753</v>
      </c>
      <c r="C105" s="1" t="str">
        <f t="shared" si="19"/>
        <v>29.1</v>
      </c>
      <c r="D105" t="s">
        <v>21</v>
      </c>
      <c r="E105" s="1">
        <f t="shared" ca="1" si="15"/>
        <v>0.2356513213320125</v>
      </c>
      <c r="F105" s="1">
        <f t="shared" si="16"/>
        <v>3</v>
      </c>
      <c r="G105" s="1">
        <f t="shared" si="17"/>
        <v>5</v>
      </c>
      <c r="H105" s="1" t="str">
        <f t="shared" si="9"/>
        <v>Y</v>
      </c>
      <c r="I105" s="1">
        <f t="shared" si="10"/>
        <v>8</v>
      </c>
      <c r="K105" t="s">
        <v>111</v>
      </c>
      <c r="L105" t="s">
        <v>112</v>
      </c>
      <c r="M105" s="1" t="str">
        <f t="shared" si="11"/>
        <v>,{"id":"29.1","date":"07/11/2022","word":"pay grade","CLUE":"","factoid":"A pay grade refers to a grouping of jobs at an organization that have approximately the same relative internal worth and are paid at the same or similar rate.","url":"https://www.shrm.org/resourcesandtools/tools-and-samples/toolkits/pages/buildingamarket-basedpaystructurefromscratch.aspx?_ga=2.110301260.897145568.1626968990-151836398.1626106211"}</v>
      </c>
    </row>
    <row r="106" spans="1:13" x14ac:dyDescent="0.2">
      <c r="A106" t="s">
        <v>93</v>
      </c>
      <c r="B106" s="2">
        <v>44754</v>
      </c>
      <c r="C106" s="1" t="str">
        <f t="shared" si="19"/>
        <v>29.2</v>
      </c>
      <c r="D106" t="s">
        <v>22</v>
      </c>
      <c r="E106" s="1">
        <f t="shared" ca="1" si="15"/>
        <v>1.2398733737589485E-2</v>
      </c>
      <c r="F106" s="1">
        <f t="shared" si="16"/>
        <v>3</v>
      </c>
      <c r="G106" s="1">
        <f t="shared" si="17"/>
        <v>5</v>
      </c>
      <c r="H106" s="1" t="str">
        <f t="shared" si="9"/>
        <v>Y</v>
      </c>
      <c r="I106" s="1">
        <f t="shared" si="10"/>
        <v>8</v>
      </c>
      <c r="K106" t="s">
        <v>113</v>
      </c>
      <c r="L106" t="s">
        <v>114</v>
      </c>
      <c r="M106" s="1" t="str">
        <f t="shared" si="11"/>
        <v>,{"id":"29.2","date":"07/12/2022","word":"pay range","CLUE":"","factoid":"A pay range, also known as a salary range, sets the upper and lower compensation limits for jobs within a particular pay grade at an organization. ","url":"https://www.shrm.org/resourcesandtools/tools-and-samples/how-to-guides/pages/howtoestablishsalaryranges.aspx?_ga=2.174939371.897145568.1626968990-151836398.1626106211"}</v>
      </c>
    </row>
    <row r="107" spans="1:13" x14ac:dyDescent="0.2">
      <c r="A107" t="s">
        <v>93</v>
      </c>
      <c r="B107" s="2">
        <v>44755</v>
      </c>
      <c r="C107" s="1" t="str">
        <f t="shared" si="19"/>
        <v>29.3</v>
      </c>
      <c r="D107" t="s">
        <v>26</v>
      </c>
      <c r="E107" s="1">
        <f t="shared" ca="1" si="15"/>
        <v>0.46601224536422325</v>
      </c>
      <c r="F107" s="1">
        <f t="shared" ref="F107:F118" si="20">IF(ISNUMBER(SEARCH(" ",D107)), LEN(LEFT(D107,FIND(" ",D107)-1)), LEN(D107))</f>
        <v>3</v>
      </c>
      <c r="G107" s="1">
        <f t="shared" ref="G107:G114" si="21">IF(ISNUMBER(SEARCH(" ",D107)), LEN(RIGHT(D107,LEN(D107)-FIND(" ",D107))), 0)</f>
        <v>6</v>
      </c>
      <c r="H107" s="1" t="str">
        <f t="shared" si="9"/>
        <v>Y</v>
      </c>
      <c r="I107" s="1">
        <f t="shared" si="10"/>
        <v>9</v>
      </c>
      <c r="K107" s="3" t="s">
        <v>121</v>
      </c>
      <c r="L107" s="3" t="s">
        <v>122</v>
      </c>
      <c r="M107" s="1" t="str">
        <f t="shared" si="11"/>
        <v>,{"id":"29.3","date":"07/13/2022","word":"pay equity","CLUE":"","factoid":"Pay equity is the practice of ensuring fair and equal pay practices to all employees regardless of gender, race, age or other protected characteristics.","url":"https://www.shrm.org/ResourcesAndTools/Pages/pay-equity.aspx"}</v>
      </c>
    </row>
    <row r="108" spans="1:13" x14ac:dyDescent="0.2">
      <c r="A108" t="s">
        <v>93</v>
      </c>
      <c r="B108" s="2">
        <v>44756</v>
      </c>
      <c r="C108" s="1" t="str">
        <f t="shared" si="19"/>
        <v>29.4</v>
      </c>
      <c r="D108" t="s">
        <v>32</v>
      </c>
      <c r="E108" s="1">
        <f t="shared" ca="1" si="15"/>
        <v>0.92073887484308536</v>
      </c>
      <c r="F108" s="1">
        <f t="shared" si="20"/>
        <v>3</v>
      </c>
      <c r="G108" s="1">
        <f t="shared" si="21"/>
        <v>6</v>
      </c>
      <c r="H108" s="1" t="str">
        <f t="shared" si="9"/>
        <v>Y</v>
      </c>
      <c r="I108" s="1">
        <f t="shared" si="10"/>
        <v>9</v>
      </c>
      <c r="K108" s="3" t="s">
        <v>131</v>
      </c>
      <c r="L108" s="8" t="s">
        <v>298</v>
      </c>
      <c r="M108" s="1" t="str">
        <f t="shared" si="11"/>
        <v>,{"id":"29.4","date":"07/14/2022","word":"gig worker","CLUE":"","factoid":"Gig workers are individuals who work temporary jobs as freelancers, independent contractors, on-call workers and temporary employees to fill gaps needed by employers. Gig workers typically set their own terms. ","url":"https://www.shrm.org/resourcesandtools/tools-and-samples/hr-glossary/pages/gig-worker.aspx"}</v>
      </c>
    </row>
    <row r="109" spans="1:13" x14ac:dyDescent="0.2">
      <c r="A109" t="s">
        <v>93</v>
      </c>
      <c r="B109" s="2">
        <v>44757</v>
      </c>
      <c r="C109" s="1" t="str">
        <f t="shared" si="19"/>
        <v>29.5</v>
      </c>
      <c r="D109" t="s">
        <v>29</v>
      </c>
      <c r="E109" s="1">
        <f t="shared" ca="1" si="15"/>
        <v>0.79322847536804197</v>
      </c>
      <c r="F109" s="1">
        <f t="shared" si="20"/>
        <v>4</v>
      </c>
      <c r="G109" s="1">
        <f t="shared" si="21"/>
        <v>5</v>
      </c>
      <c r="H109" s="1" t="str">
        <f t="shared" si="9"/>
        <v>Y</v>
      </c>
      <c r="I109" s="1">
        <f t="shared" si="10"/>
        <v>9</v>
      </c>
      <c r="K109" t="s">
        <v>127</v>
      </c>
      <c r="L109" s="8" t="s">
        <v>299</v>
      </c>
      <c r="M109" s="1" t="str">
        <f t="shared" si="11"/>
        <v>,{"id":"29.5","date":"07/15/2022","word":"spot award","CLUE":"","factoid":"A spot award is an immediate monetary or nonmonetary award given to an employee for an idea or accomplishment benefiting the organization.","url":"https://www.shrm.org/resourcesandtools/tools-and-samples/hr-glossary/pages/spot-award.aspx"}</v>
      </c>
    </row>
    <row r="110" spans="1:13" x14ac:dyDescent="0.2">
      <c r="A110" t="s">
        <v>310</v>
      </c>
      <c r="B110" s="2">
        <v>44758</v>
      </c>
      <c r="C110" s="1" t="str">
        <f t="shared" si="19"/>
        <v>29.6</v>
      </c>
      <c r="D110" t="s">
        <v>314</v>
      </c>
      <c r="E110" s="1">
        <f t="shared" ca="1" si="15"/>
        <v>0.23204017130718813</v>
      </c>
      <c r="F110" s="1">
        <f t="shared" si="20"/>
        <v>7</v>
      </c>
      <c r="G110" s="1">
        <f>IF(ISNUMBER(SEARCH(" ",#REF!)), LEN(RIGHT(#REF!,LEN(#REF!)-FIND(" ",#REF!))), 0)</f>
        <v>0</v>
      </c>
      <c r="H110" s="1" t="str">
        <f t="shared" si="9"/>
        <v>Y</v>
      </c>
      <c r="I110" s="1">
        <f t="shared" si="10"/>
        <v>7</v>
      </c>
      <c r="K110" t="s">
        <v>315</v>
      </c>
      <c r="L110" s="8" t="s">
        <v>308</v>
      </c>
      <c r="M110" s="1" t="str">
        <f t="shared" si="11"/>
        <v>,{"id":"29.6","date":"07/16/2022","word":"tuition","CLUE":"","factoid":"Nearly half of organizations (48%) offer undergraduate or graduate tuition assistance as an employee benefit. There are many other ways in which organizations use benefits to support their employees’ professional development and growth. Visit shrm.org/benefits to discover how your organization compares to others across these and other types of benefits.","url":"https://shrm.org/benefits"}</v>
      </c>
    </row>
    <row r="111" spans="1:13" x14ac:dyDescent="0.2">
      <c r="A111" t="s">
        <v>93</v>
      </c>
      <c r="B111" s="2">
        <v>44759</v>
      </c>
      <c r="C111" s="1" t="str">
        <f t="shared" si="19"/>
        <v>30.0</v>
      </c>
      <c r="D111" t="s">
        <v>35</v>
      </c>
      <c r="E111" s="1">
        <f t="shared" ca="1" si="15"/>
        <v>0.7852802472387137</v>
      </c>
      <c r="F111" s="1">
        <f t="shared" si="20"/>
        <v>5</v>
      </c>
      <c r="G111" s="1">
        <f>IF(ISNUMBER(SEARCH(" ",#REF!)), LEN(RIGHT(#REF!,LEN(#REF!)-FIND(" ",#REF!))), 0)</f>
        <v>0</v>
      </c>
      <c r="H111" s="1" t="str">
        <f t="shared" si="9"/>
        <v>Y</v>
      </c>
      <c r="I111" s="1">
        <f t="shared" si="10"/>
        <v>5</v>
      </c>
      <c r="K111" t="s">
        <v>133</v>
      </c>
      <c r="L111" s="8" t="s">
        <v>302</v>
      </c>
      <c r="M111" s="1" t="str">
        <f t="shared" si="11"/>
        <v>,{"id":"30.0","date":"07/17/2022","word":"labor force","CLUE":"","factoid":"The labor force, as defined by the Bureau of Labor Statistics (BLS), is the number of people ages 16 and older who are either working or actively looking for work.","url":"https://www.shrm.org/resourcesandtools/tools-and-samples/hr-glossary/pages/labor-force.aspx"}</v>
      </c>
    </row>
    <row r="112" spans="1:13" x14ac:dyDescent="0.2">
      <c r="A112" t="s">
        <v>93</v>
      </c>
      <c r="B112" s="2">
        <v>44760</v>
      </c>
      <c r="C112" s="1" t="str">
        <f t="shared" si="19"/>
        <v>30.1</v>
      </c>
      <c r="D112" t="s">
        <v>37</v>
      </c>
      <c r="E112" s="1">
        <f t="shared" ca="1" si="15"/>
        <v>0.24148774768879211</v>
      </c>
      <c r="F112" s="1">
        <f t="shared" si="20"/>
        <v>4</v>
      </c>
      <c r="G112" s="1">
        <f>IF(ISNUMBER(SEARCH(" ",#REF!)), LEN(RIGHT(#REF!,LEN(#REF!)-FIND(" ",#REF!))), 0)</f>
        <v>0</v>
      </c>
      <c r="H112" s="1" t="str">
        <f t="shared" si="9"/>
        <v>Y</v>
      </c>
      <c r="I112" s="1">
        <f t="shared" si="10"/>
        <v>4</v>
      </c>
      <c r="K112" s="3" t="s">
        <v>135</v>
      </c>
      <c r="L112" s="8" t="s">
        <v>301</v>
      </c>
      <c r="M112" s="1" t="str">
        <f t="shared" si="11"/>
        <v>,{"id":"30.1","date":"07/18/2022","word":"soft skills","CLUE":"","factoid":"Soft skills are those related to behavioral and interpersonal abilities, such as the ability to effectively communicate, problem-solve, collaborate and organize. ","url":"https://www.shrm.org/resourcesandtools/tools-and-samples/hr-glossary/pages/soft-skills.aspx"}</v>
      </c>
    </row>
    <row r="113" spans="1:13" x14ac:dyDescent="0.2">
      <c r="A113" t="s">
        <v>310</v>
      </c>
      <c r="B113" s="2">
        <v>44761</v>
      </c>
      <c r="C113" s="1" t="str">
        <f t="shared" si="19"/>
        <v>30.2</v>
      </c>
      <c r="D113" t="s">
        <v>71</v>
      </c>
      <c r="E113" s="1">
        <f t="shared" ca="1" si="15"/>
        <v>0.2495473579289641</v>
      </c>
      <c r="F113" s="1">
        <f t="shared" si="20"/>
        <v>7</v>
      </c>
      <c r="G113" s="1">
        <f>IF(ISNUMBER(SEARCH(" ",#REF!)), LEN(RIGHT(#REF!,LEN(#REF!)-FIND(" ",#REF!))), 0)</f>
        <v>0</v>
      </c>
      <c r="H113" s="1" t="str">
        <f t="shared" si="9"/>
        <v>Y</v>
      </c>
      <c r="I113" s="1">
        <f t="shared" si="10"/>
        <v>7</v>
      </c>
      <c r="K113" t="s">
        <v>190</v>
      </c>
      <c r="L113" s="8" t="s">
        <v>308</v>
      </c>
      <c r="M113" s="1" t="str">
        <f t="shared" si="11"/>
        <v>,{"id":"30.2","date":"07/19/2022","word":"account","CLUE":"","factoid":"Many employers offer different types of savings accounts to employees as benefits, such as flexible spending accounts or health savings accounts. Check out how many offer these savings plans in SHRM's Employee Benefits Survey. ","url":"https://shrm.org/benefits"}</v>
      </c>
    </row>
    <row r="114" spans="1:13" x14ac:dyDescent="0.2">
      <c r="A114" t="s">
        <v>310</v>
      </c>
      <c r="B114" s="2">
        <v>44762</v>
      </c>
      <c r="C114" s="1" t="str">
        <f t="shared" si="19"/>
        <v>30.3</v>
      </c>
      <c r="D114" t="s">
        <v>316</v>
      </c>
      <c r="E114" s="1">
        <f t="shared" ca="1" si="15"/>
        <v>0.73873463368512871</v>
      </c>
      <c r="F114" s="1">
        <f t="shared" si="20"/>
        <v>7</v>
      </c>
      <c r="G114" s="1">
        <f t="shared" si="21"/>
        <v>0</v>
      </c>
      <c r="H114" s="1" t="str">
        <f t="shared" si="9"/>
        <v>Y</v>
      </c>
      <c r="I114" s="1">
        <f t="shared" si="10"/>
        <v>7</v>
      </c>
      <c r="K114" t="s">
        <v>317</v>
      </c>
      <c r="L114" s="8" t="s">
        <v>308</v>
      </c>
      <c r="M114" s="1" t="str">
        <f t="shared" si="11"/>
        <v>,{"id":"30.3","date":"07/20/2022","word":"program","CLUE":"","factoid":"Employers can offer several types of programs that focus of health and wellbeing as an employee benefit. These programs can include weight loss, tobacco cessation, and general wellness programs covering many health-related areas. Visit shrm.org/benefits to discover how your organization compares to others across these and other types of benefits.","url":"https://shrm.org/benefits"}</v>
      </c>
    </row>
    <row r="115" spans="1:13" x14ac:dyDescent="0.2">
      <c r="A115" t="s">
        <v>93</v>
      </c>
      <c r="B115" s="2">
        <v>44763</v>
      </c>
      <c r="C115" s="1" t="str">
        <f t="shared" si="19"/>
        <v>30.4</v>
      </c>
      <c r="E115" s="1">
        <f t="shared" ca="1" si="15"/>
        <v>0.67565993554617287</v>
      </c>
      <c r="F115" s="1">
        <f t="shared" si="20"/>
        <v>0</v>
      </c>
      <c r="G115" s="1">
        <f>IF(ISNUMBER(SEARCH(" ",D115)), LEN(RIGHT(D115,LEN(D115)-FIND(" ",D115))), 0)</f>
        <v>0</v>
      </c>
      <c r="H115" s="1" t="str">
        <f t="shared" si="9"/>
        <v>Y</v>
      </c>
      <c r="I115" s="1">
        <f t="shared" si="10"/>
        <v>0</v>
      </c>
      <c r="L115" s="8"/>
      <c r="M115" s="1"/>
    </row>
    <row r="116" spans="1:13" x14ac:dyDescent="0.2">
      <c r="A116" t="s">
        <v>93</v>
      </c>
      <c r="B116" s="2">
        <v>44764</v>
      </c>
      <c r="C116" s="1" t="str">
        <f t="shared" si="19"/>
        <v>30.5</v>
      </c>
      <c r="E116" s="1">
        <f t="shared" ca="1" si="15"/>
        <v>0.7771445924210344</v>
      </c>
      <c r="F116" s="1">
        <f t="shared" si="20"/>
        <v>0</v>
      </c>
      <c r="G116" s="1">
        <f>IF(ISNUMBER(SEARCH(" ",D116)), LEN(RIGHT(D116,LEN(D116)-FIND(" ",D116))), 0)</f>
        <v>0</v>
      </c>
      <c r="H116" s="1" t="str">
        <f t="shared" si="9"/>
        <v>Y</v>
      </c>
      <c r="I116" s="1">
        <f t="shared" si="10"/>
        <v>0</v>
      </c>
      <c r="L116" s="8"/>
      <c r="M116" s="1"/>
    </row>
    <row r="117" spans="1:13" x14ac:dyDescent="0.2">
      <c r="A117" t="s">
        <v>93</v>
      </c>
      <c r="B117" s="2">
        <v>44765</v>
      </c>
      <c r="C117" s="1" t="str">
        <f t="shared" ref="C117:C118" si="22">WEEKNUM(B117) &amp; "." &amp; (WEEKDAY(B117)-1)</f>
        <v>30.6</v>
      </c>
      <c r="E117" s="1">
        <f t="shared" ca="1" si="15"/>
        <v>0.49656939524760424</v>
      </c>
      <c r="F117" s="1">
        <f t="shared" si="20"/>
        <v>0</v>
      </c>
      <c r="G117" s="1">
        <f t="shared" ref="G117:G118" si="23">IF(ISNUMBER(SEARCH(" ",D117)), LEN(RIGHT(D117,LEN(D117)-FIND(" ",D117))), 0)</f>
        <v>0</v>
      </c>
      <c r="H117" s="1" t="str">
        <f t="shared" si="9"/>
        <v>Y</v>
      </c>
      <c r="I117" s="1">
        <f t="shared" si="10"/>
        <v>0</v>
      </c>
      <c r="M117" s="1"/>
    </row>
    <row r="118" spans="1:13" x14ac:dyDescent="0.2">
      <c r="A118" t="s">
        <v>93</v>
      </c>
      <c r="B118" s="2">
        <v>44766</v>
      </c>
      <c r="C118" s="1" t="str">
        <f t="shared" si="22"/>
        <v>31.0</v>
      </c>
      <c r="E118" s="1">
        <f t="shared" ca="1" si="15"/>
        <v>0.44251929704134429</v>
      </c>
      <c r="F118" s="1">
        <f t="shared" si="20"/>
        <v>0</v>
      </c>
      <c r="G118" s="1">
        <f t="shared" si="23"/>
        <v>0</v>
      </c>
      <c r="H118" s="1" t="str">
        <f t="shared" si="9"/>
        <v>Y</v>
      </c>
      <c r="I118" s="1">
        <f t="shared" si="10"/>
        <v>0</v>
      </c>
      <c r="M118" s="1"/>
    </row>
  </sheetData>
  <autoFilter ref="A1:M118" xr:uid="{00000000-0001-0000-0000-000000000000}"/>
  <conditionalFormatting sqref="H2:H1048576">
    <cfRule type="containsText" dxfId="135" priority="38" operator="containsText" text="N">
      <formula>NOT(ISERROR(SEARCH("N",H2)))</formula>
    </cfRule>
    <cfRule type="containsBlanks" priority="110">
      <formula>LEN(TRIM(H2))=0</formula>
    </cfRule>
  </conditionalFormatting>
  <conditionalFormatting sqref="F2:F1048576">
    <cfRule type="cellIs" dxfId="134" priority="39" operator="greaterThan">
      <formula>8</formula>
    </cfRule>
  </conditionalFormatting>
  <conditionalFormatting sqref="K1:K30 K119:K1048576 K79:K88 K90:K101 K45:K77">
    <cfRule type="containsText" dxfId="133" priority="122" operator="containsText" text="&quot;">
      <formula>NOT(ISERROR(SEARCH("""",K1)))</formula>
    </cfRule>
  </conditionalFormatting>
  <conditionalFormatting sqref="G2:G1048576">
    <cfRule type="cellIs" dxfId="132" priority="48" operator="greaterThan">
      <formula>8</formula>
    </cfRule>
  </conditionalFormatting>
  <conditionalFormatting sqref="D1:D75 D77 D79:D1048576">
    <cfRule type="containsBlanks" dxfId="131" priority="37">
      <formula>LEN(TRIM(D1))=0</formula>
    </cfRule>
  </conditionalFormatting>
  <conditionalFormatting sqref="K99:K103 K110">
    <cfRule type="containsText" dxfId="130" priority="36" operator="containsText" text="&quot;">
      <formula>NOT(ISERROR(SEARCH("""",K99)))</formula>
    </cfRule>
  </conditionalFormatting>
  <conditionalFormatting sqref="K116">
    <cfRule type="containsText" dxfId="129" priority="35" operator="containsText" text="&quot;">
      <formula>NOT(ISERROR(SEARCH("""",K116)))</formula>
    </cfRule>
  </conditionalFormatting>
  <conditionalFormatting sqref="K117">
    <cfRule type="containsText" dxfId="128" priority="34" operator="containsText" text="&quot;">
      <formula>NOT(ISERROR(SEARCH("""",K117)))</formula>
    </cfRule>
  </conditionalFormatting>
  <conditionalFormatting sqref="K118">
    <cfRule type="containsText" dxfId="127" priority="33" operator="containsText" text="&quot;">
      <formula>NOT(ISERROR(SEARCH("""",K118)))</formula>
    </cfRule>
  </conditionalFormatting>
  <conditionalFormatting sqref="K90">
    <cfRule type="containsText" dxfId="126" priority="32" operator="containsText" text="&quot;">
      <formula>NOT(ISERROR(SEARCH("""",K90)))</formula>
    </cfRule>
  </conditionalFormatting>
  <conditionalFormatting sqref="K91">
    <cfRule type="containsText" dxfId="125" priority="31" operator="containsText" text="&quot;">
      <formula>NOT(ISERROR(SEARCH("""",K91)))</formula>
    </cfRule>
  </conditionalFormatting>
  <conditionalFormatting sqref="K89">
    <cfRule type="containsText" dxfId="124" priority="30" operator="containsText" text="&quot;">
      <formula>NOT(ISERROR(SEARCH("""",K89)))</formula>
    </cfRule>
  </conditionalFormatting>
  <conditionalFormatting sqref="K115">
    <cfRule type="containsText" dxfId="123" priority="29" operator="containsText" text="&quot;">
      <formula>NOT(ISERROR(SEARCH("""",K115)))</formula>
    </cfRule>
  </conditionalFormatting>
  <conditionalFormatting sqref="K89">
    <cfRule type="containsText" dxfId="122" priority="28" operator="containsText" text="&quot;">
      <formula>NOT(ISERROR(SEARCH("""",K89)))</formula>
    </cfRule>
  </conditionalFormatting>
  <conditionalFormatting sqref="K90">
    <cfRule type="containsText" dxfId="121" priority="27" operator="containsText" text="&quot;">
      <formula>NOT(ISERROR(SEARCH("""",K90)))</formula>
    </cfRule>
  </conditionalFormatting>
  <conditionalFormatting sqref="K88">
    <cfRule type="containsText" dxfId="120" priority="26" operator="containsText" text="&quot;">
      <formula>NOT(ISERROR(SEARCH("""",K88)))</formula>
    </cfRule>
  </conditionalFormatting>
  <conditionalFormatting sqref="K114">
    <cfRule type="containsText" dxfId="119" priority="25" operator="containsText" text="&quot;">
      <formula>NOT(ISERROR(SEARCH("""",K114)))</formula>
    </cfRule>
  </conditionalFormatting>
  <conditionalFormatting sqref="K89">
    <cfRule type="containsText" dxfId="118" priority="24" operator="containsText" text="&quot;">
      <formula>NOT(ISERROR(SEARCH("""",K89)))</formula>
    </cfRule>
  </conditionalFormatting>
  <conditionalFormatting sqref="K90">
    <cfRule type="containsText" dxfId="117" priority="23" operator="containsText" text="&quot;">
      <formula>NOT(ISERROR(SEARCH("""",K90)))</formula>
    </cfRule>
  </conditionalFormatting>
  <conditionalFormatting sqref="K88">
    <cfRule type="containsText" dxfId="116" priority="22" operator="containsText" text="&quot;">
      <formula>NOT(ISERROR(SEARCH("""",K88)))</formula>
    </cfRule>
  </conditionalFormatting>
  <conditionalFormatting sqref="K88">
    <cfRule type="containsText" dxfId="115" priority="21" operator="containsText" text="&quot;">
      <formula>NOT(ISERROR(SEARCH("""",K88)))</formula>
    </cfRule>
  </conditionalFormatting>
  <conditionalFormatting sqref="K89">
    <cfRule type="containsText" dxfId="114" priority="20" operator="containsText" text="&quot;">
      <formula>NOT(ISERROR(SEARCH("""",K89)))</formula>
    </cfRule>
  </conditionalFormatting>
  <conditionalFormatting sqref="K87">
    <cfRule type="containsText" dxfId="113" priority="19" operator="containsText" text="&quot;">
      <formula>NOT(ISERROR(SEARCH("""",K87)))</formula>
    </cfRule>
  </conditionalFormatting>
  <conditionalFormatting sqref="K104">
    <cfRule type="containsText" dxfId="112" priority="18" operator="containsText" text="&quot;">
      <formula>NOT(ISERROR(SEARCH("""",K104)))</formula>
    </cfRule>
  </conditionalFormatting>
  <conditionalFormatting sqref="K105:K107">
    <cfRule type="containsText" dxfId="111" priority="17" operator="containsText" text="&quot;">
      <formula>NOT(ISERROR(SEARCH("""",K105)))</formula>
    </cfRule>
  </conditionalFormatting>
  <conditionalFormatting sqref="K109">
    <cfRule type="containsText" dxfId="110" priority="16" operator="containsText" text="&quot;">
      <formula>NOT(ISERROR(SEARCH("""",K109)))</formula>
    </cfRule>
  </conditionalFormatting>
  <conditionalFormatting sqref="K31 K33:K42 K44">
    <cfRule type="containsText" dxfId="109" priority="15" operator="containsText" text="&quot;">
      <formula>NOT(ISERROR(SEARCH("""",K31)))</formula>
    </cfRule>
  </conditionalFormatting>
  <conditionalFormatting sqref="K44">
    <cfRule type="containsText" dxfId="108" priority="14" operator="containsText" text="&quot;">
      <formula>NOT(ISERROR(SEARCH("""",K44)))</formula>
    </cfRule>
  </conditionalFormatting>
  <conditionalFormatting sqref="K43">
    <cfRule type="containsText" dxfId="107" priority="13" operator="containsText" text="&quot;">
      <formula>NOT(ISERROR(SEARCH("""",K43)))</formula>
    </cfRule>
  </conditionalFormatting>
  <conditionalFormatting sqref="K43">
    <cfRule type="containsText" dxfId="106" priority="12" operator="containsText" text="&quot;">
      <formula>NOT(ISERROR(SEARCH("""",K43)))</formula>
    </cfRule>
  </conditionalFormatting>
  <conditionalFormatting sqref="K44">
    <cfRule type="containsText" dxfId="105" priority="11" operator="containsText" text="&quot;">
      <formula>NOT(ISERROR(SEARCH("""",K44)))</formula>
    </cfRule>
  </conditionalFormatting>
  <conditionalFormatting sqref="K42">
    <cfRule type="containsText" dxfId="104" priority="10" operator="containsText" text="&quot;">
      <formula>NOT(ISERROR(SEARCH("""",K42)))</formula>
    </cfRule>
  </conditionalFormatting>
  <conditionalFormatting sqref="K43">
    <cfRule type="containsText" dxfId="103" priority="9" operator="containsText" text="&quot;">
      <formula>NOT(ISERROR(SEARCH("""",K43)))</formula>
    </cfRule>
  </conditionalFormatting>
  <conditionalFormatting sqref="K44">
    <cfRule type="containsText" dxfId="102" priority="8" operator="containsText" text="&quot;">
      <formula>NOT(ISERROR(SEARCH("""",K44)))</formula>
    </cfRule>
  </conditionalFormatting>
  <conditionalFormatting sqref="K42">
    <cfRule type="containsText" dxfId="101" priority="7" operator="containsText" text="&quot;">
      <formula>NOT(ISERROR(SEARCH("""",K42)))</formula>
    </cfRule>
  </conditionalFormatting>
  <conditionalFormatting sqref="K42">
    <cfRule type="containsText" dxfId="100" priority="6" operator="containsText" text="&quot;">
      <formula>NOT(ISERROR(SEARCH("""",K42)))</formula>
    </cfRule>
  </conditionalFormatting>
  <conditionalFormatting sqref="K43">
    <cfRule type="containsText" dxfId="99" priority="5" operator="containsText" text="&quot;">
      <formula>NOT(ISERROR(SEARCH("""",K43)))</formula>
    </cfRule>
  </conditionalFormatting>
  <conditionalFormatting sqref="K41">
    <cfRule type="containsText" dxfId="98" priority="4" operator="containsText" text="&quot;">
      <formula>NOT(ISERROR(SEARCH("""",K41)))</formula>
    </cfRule>
  </conditionalFormatting>
  <conditionalFormatting sqref="K113 K111">
    <cfRule type="containsText" dxfId="2" priority="3" operator="containsText" text="&quot;">
      <formula>NOT(ISERROR(SEARCH("""",K111)))</formula>
    </cfRule>
  </conditionalFormatting>
  <conditionalFormatting sqref="D76">
    <cfRule type="containsBlanks" dxfId="1" priority="2">
      <formula>LEN(TRIM(D76))=0</formula>
    </cfRule>
  </conditionalFormatting>
  <conditionalFormatting sqref="D78">
    <cfRule type="containsBlanks" dxfId="0" priority="1">
      <formula>LEN(TRIM(D78))=0</formula>
    </cfRule>
  </conditionalFormatting>
  <hyperlinks>
    <hyperlink ref="L108" r:id="rId1" display="https://www.shrm.org/resourcesandtools/tools-and-samples/hr-glossary/pages/soft-skills.aspx" xr:uid="{11470350-D5B9-3F44-99ED-2B7C2330DD6C}"/>
    <hyperlink ref="L109" r:id="rId2" display="https://www.shrm.org/resourcesandtools/tools-and-samples/hr-glossary/pages/labor-force.aspx" xr:uid="{FDB0E202-E4FF-D343-9B80-9C2ED4D0A90E}"/>
    <hyperlink ref="L32" r:id="rId3" xr:uid="{6B35E6B0-1E56-484D-8667-A9AA2EF1C1CB}"/>
    <hyperlink ref="L31" r:id="rId4" xr:uid="{DF8C0B88-B153-1941-B651-BB4D80930F76}"/>
    <hyperlink ref="L112" r:id="rId5" xr:uid="{2E37B1FA-FDF2-BA46-80C1-FF4AF8255844}"/>
    <hyperlink ref="L111" r:id="rId6" xr:uid="{34BE0F78-FFFD-A144-985C-D0C5E823C0F1}"/>
    <hyperlink ref="L97" r:id="rId7" xr:uid="{40BF0265-4014-9143-9B3E-2B8EF1AEA5E4}"/>
    <hyperlink ref="L78" r:id="rId8" xr:uid="{4D95A307-7EC3-734C-A1C4-3021EF7F9594}"/>
  </hyperlinks>
  <pageMargins left="0.75" right="0.75" top="1" bottom="1" header="0.5" footer="0.5"/>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8ACA-81E7-4344-BBBF-39A538B8384E}">
  <dimension ref="A1:M61"/>
  <sheetViews>
    <sheetView workbookViewId="0">
      <selection activeCell="M61" sqref="M61"/>
    </sheetView>
  </sheetViews>
  <sheetFormatPr baseColWidth="10" defaultRowHeight="16" x14ac:dyDescent="0.2"/>
  <sheetData>
    <row r="1" spans="1:13" x14ac:dyDescent="0.2">
      <c r="A1" t="s">
        <v>284</v>
      </c>
      <c r="B1">
        <f>COUNTIF(glossary_template!H:H,"Y")</f>
        <v>117</v>
      </c>
    </row>
    <row r="2" spans="1:13" x14ac:dyDescent="0.2">
      <c r="A2" t="s">
        <v>285</v>
      </c>
      <c r="B2">
        <f>COUNTIF(glossary_template!H:H,"N")</f>
        <v>0</v>
      </c>
    </row>
    <row r="4" spans="1:13" x14ac:dyDescent="0.2">
      <c r="A4" t="s">
        <v>244</v>
      </c>
      <c r="B4" s="2">
        <v>44696</v>
      </c>
      <c r="C4" s="1" t="str">
        <f t="shared" ref="C4" si="0">WEEKNUM(B4) &amp; "." &amp; (WEEKDAY(B4)-1)</f>
        <v>21.0</v>
      </c>
      <c r="D4" t="s">
        <v>220</v>
      </c>
      <c r="E4" s="1">
        <f t="shared" ref="E4" ca="1" si="1">RAND()</f>
        <v>0.64883151521817106</v>
      </c>
      <c r="F4" s="1">
        <f t="shared" ref="F4" si="2">IF(ISNUMBER(SEARCH(" ",D4)), LEN(LEFT(D4,FIND(" ",D4)-1)), LEN(D4))</f>
        <v>8</v>
      </c>
      <c r="G4" s="1">
        <f t="shared" ref="G4" si="3">IF(ISNUMBER(SEARCH(" ",D4)), LEN(RIGHT(D4,LEN(D4)-FIND(" ",D4))), 0)</f>
        <v>4</v>
      </c>
      <c r="H4" s="1" t="str">
        <f t="shared" ref="H4" si="4">IF(F4&gt;8,"N",IF(G4&gt;8,"N",IF((F4+G4)&gt;10,"N","Y")))</f>
        <v>N</v>
      </c>
      <c r="K4" t="s">
        <v>248</v>
      </c>
      <c r="M4" s="1" t="str">
        <f t="shared" ref="M4" si="5">",{""id"":""" &amp; C4 &amp; """,""date"":""" &amp; TEXT(B4, "mm/dd/yyyy") &amp; """,""word"":""" &amp; D4 &amp; """,""CLUE"":""" &amp; J4 &amp; """,""factoid"":""" &amp; K4 &amp; """,""url"":""" &amp; L4 &amp; """}"</f>
        <v>,{"id":"21.0","date":"05/15/2022","word":"crescent city","CLUE":"","factoid":"A nickname for New Orleans, originating from the shape of the Mississippi River as it bends around the city.","url":""}</v>
      </c>
    </row>
    <row r="5" spans="1:13" x14ac:dyDescent="0.2">
      <c r="A5" s="3" t="s">
        <v>244</v>
      </c>
      <c r="B5" s="5">
        <v>44694</v>
      </c>
      <c r="C5" s="6">
        <v>20.5</v>
      </c>
      <c r="D5" s="3" t="s">
        <v>232</v>
      </c>
      <c r="E5" s="6">
        <v>0.26346019999999998</v>
      </c>
      <c r="F5" s="7">
        <v>9</v>
      </c>
      <c r="G5" s="6">
        <v>0</v>
      </c>
      <c r="H5" s="7" t="s">
        <v>286</v>
      </c>
      <c r="I5" s="3"/>
      <c r="J5" s="3"/>
      <c r="K5" s="3" t="s">
        <v>246</v>
      </c>
      <c r="L5" s="3"/>
      <c r="M5" s="6" t="s">
        <v>287</v>
      </c>
    </row>
    <row r="6" spans="1:13" x14ac:dyDescent="0.2">
      <c r="A6" t="s">
        <v>244</v>
      </c>
      <c r="B6" s="2">
        <v>44705</v>
      </c>
      <c r="C6" s="1" t="str">
        <f t="shared" ref="C6:C10" si="6">WEEKNUM(B6) &amp; "." &amp; (WEEKDAY(B6)-1)</f>
        <v>22.2</v>
      </c>
      <c r="D6" t="s">
        <v>216</v>
      </c>
      <c r="E6" s="1">
        <f t="shared" ref="E6:E10" ca="1" si="7">RAND()</f>
        <v>0.71314650382480238</v>
      </c>
      <c r="F6" s="1">
        <f t="shared" ref="F6:F10" si="8">IF(ISNUMBER(SEARCH(" ",D6)), LEN(LEFT(D6,FIND(" ",D6)-1)), LEN(D6))</f>
        <v>10</v>
      </c>
      <c r="G6" s="1">
        <f t="shared" ref="G6:G10" si="9">IF(ISNUMBER(SEARCH(" ",D6)), LEN(RIGHT(D6,LEN(D6)-FIND(" ",D6))), 0)</f>
        <v>0</v>
      </c>
      <c r="H6" s="1" t="str">
        <f t="shared" ref="H6:H7" si="10">IF(F6&gt;8,"N",IF(G6&gt;8,"N",IF((F6+G6)&gt;10,"N","Y")))</f>
        <v>N</v>
      </c>
      <c r="K6" t="s">
        <v>254</v>
      </c>
      <c r="M6" s="1" t="str">
        <f t="shared" ref="M6:M10" si="11">",{""id"":""" &amp; C6 &amp; """,""date"":""" &amp; TEXT(B6, "mm/dd/yyyy") &amp; """,""word"":""" &amp; D6 &amp; """,""CLUE"":""" &amp; J6 &amp; """,""factoid"":""" &amp; K6 &amp; """,""url"":""" &amp; L6 &amp; """}"</f>
        <v>,{"id":"22.2","date":"05/24/2022","word":"muffuletta","CLUE":"","factoid":"(moo fa' lotta) Super-large, round, fat sandwich filled with salami-type meats, mozzarella cheese, pickles, and olive salad (we challenge you to eat all of it!).","url":""}</v>
      </c>
    </row>
    <row r="7" spans="1:13" x14ac:dyDescent="0.2">
      <c r="A7" t="s">
        <v>244</v>
      </c>
      <c r="B7" s="2">
        <v>44721</v>
      </c>
      <c r="C7" s="1" t="str">
        <f t="shared" si="6"/>
        <v>24.4</v>
      </c>
      <c r="D7" t="s">
        <v>271</v>
      </c>
      <c r="E7" s="1">
        <f t="shared" ca="1" si="7"/>
        <v>0.99010474522908865</v>
      </c>
      <c r="F7" s="1">
        <f t="shared" si="8"/>
        <v>9</v>
      </c>
      <c r="G7" s="1">
        <f t="shared" si="9"/>
        <v>0</v>
      </c>
      <c r="H7" s="1" t="str">
        <f t="shared" si="10"/>
        <v>N</v>
      </c>
      <c r="K7" t="s">
        <v>272</v>
      </c>
      <c r="M7" s="1" t="str">
        <f t="shared" si="11"/>
        <v>,{"id":"24.4","date":"06/09/2022","word":"camelback","CLUE":"","factoid":"(cam' l bak) A single row house with the back half made into a two-story. The front section remains a single.","url":""}</v>
      </c>
    </row>
    <row r="8" spans="1:13" x14ac:dyDescent="0.2">
      <c r="A8" t="s">
        <v>244</v>
      </c>
      <c r="B8" s="2">
        <v>44698</v>
      </c>
      <c r="C8" s="1" t="str">
        <f t="shared" si="6"/>
        <v>21.2</v>
      </c>
      <c r="D8" t="s">
        <v>226</v>
      </c>
      <c r="E8" s="1">
        <f t="shared" ca="1" si="7"/>
        <v>0.58081244058946602</v>
      </c>
      <c r="F8" s="1">
        <f t="shared" si="8"/>
        <v>8</v>
      </c>
      <c r="G8" s="1">
        <f t="shared" si="9"/>
        <v>0</v>
      </c>
      <c r="H8" s="1" t="str">
        <f t="shared" ref="H8:H10" si="12">IF(F8&gt;7,"N",IF(G8&gt;7,"N",IF((F8+G8)&gt;10,"N","Y")))</f>
        <v>N</v>
      </c>
      <c r="K8" t="s">
        <v>249</v>
      </c>
      <c r="M8" s="1" t="str">
        <f t="shared" si="11"/>
        <v>,{"id":"21.2","date":"05/17/2022","word":"carnival","CLUE":"","factoid":"The party season before Mardi Gras. Starts on January 6 (Twelfth Night). Celebrated with king cakes at Mardi Gras parties.","url":""}</v>
      </c>
    </row>
    <row r="9" spans="1:13" x14ac:dyDescent="0.2">
      <c r="A9" t="s">
        <v>244</v>
      </c>
      <c r="B9" s="2">
        <v>44713</v>
      </c>
      <c r="C9" s="1" t="str">
        <f t="shared" si="6"/>
        <v>23.3</v>
      </c>
      <c r="D9" t="s">
        <v>238</v>
      </c>
      <c r="E9" s="1">
        <f t="shared" ca="1" si="7"/>
        <v>0.35234973862722874</v>
      </c>
      <c r="F9" s="1">
        <f t="shared" si="8"/>
        <v>8</v>
      </c>
      <c r="G9" s="1">
        <f t="shared" si="9"/>
        <v>0</v>
      </c>
      <c r="H9" s="1" t="str">
        <f t="shared" si="12"/>
        <v>N</v>
      </c>
      <c r="K9" t="s">
        <v>260</v>
      </c>
      <c r="M9" s="1" t="str">
        <f t="shared" si="11"/>
        <v>,{"id":"23.3","date":"06/01/2022","word":"vignette","CLUE":"","factoid":"(vin yet') A sketch or illustration of a person, place or thing.","url":""}</v>
      </c>
    </row>
    <row r="10" spans="1:13" x14ac:dyDescent="0.2">
      <c r="A10" t="s">
        <v>244</v>
      </c>
      <c r="B10" s="2">
        <v>44723</v>
      </c>
      <c r="C10" s="1" t="str">
        <f t="shared" si="6"/>
        <v>24.6</v>
      </c>
      <c r="D10" t="s">
        <v>242</v>
      </c>
      <c r="E10" s="1">
        <f t="shared" ca="1" si="7"/>
        <v>0.9016369889728908</v>
      </c>
      <c r="F10" s="1">
        <f t="shared" si="8"/>
        <v>8</v>
      </c>
      <c r="G10" s="1">
        <f t="shared" si="9"/>
        <v>0</v>
      </c>
      <c r="H10" s="1" t="str">
        <f t="shared" si="12"/>
        <v>N</v>
      </c>
      <c r="K10" t="s">
        <v>268</v>
      </c>
      <c r="M10" s="1" t="str">
        <f t="shared" si="11"/>
        <v>,{"id":"24.6","date":"06/11/2022","word":"snowball","CLUE":"","factoid":"Shaved ice (nearly powder) served with flavored syrups. Those of you in the north might throw 'em...we eat 'em!","url":""}</v>
      </c>
    </row>
    <row r="12" spans="1:13" x14ac:dyDescent="0.2">
      <c r="A12" t="s">
        <v>93</v>
      </c>
      <c r="B12" s="2">
        <v>44662</v>
      </c>
      <c r="C12" s="1" t="str">
        <f t="shared" ref="C12:C61" si="13">WEEKNUM(B12) &amp; "." &amp; (WEEKDAY(B12)-1)</f>
        <v>16.1</v>
      </c>
      <c r="D12" t="s">
        <v>23</v>
      </c>
      <c r="E12" s="1">
        <f t="shared" ref="E12:E61" ca="1" si="14">RAND()</f>
        <v>0.93413130856654059</v>
      </c>
      <c r="F12" s="1">
        <f t="shared" ref="F12:F61" si="15">IF(ISNUMBER(SEARCH(" ",D12)), LEN(LEFT(D12,FIND(" ",D12)-1)), LEN(D12))</f>
        <v>9</v>
      </c>
      <c r="G12" s="1">
        <f t="shared" ref="G12:G61" si="16">IF(ISNUMBER(SEARCH(" ",D12)), LEN(RIGHT(D12,LEN(D12)-FIND(" ",D12))), 0)</f>
        <v>0</v>
      </c>
      <c r="H12" s="1" t="str">
        <f t="shared" ref="H12:H56" si="17">IF(F12&gt;8,"N",IF(G12&gt;8,"N",IF((F12+G12)&gt;10,"N","Y")))</f>
        <v>N</v>
      </c>
      <c r="K12" t="s">
        <v>115</v>
      </c>
      <c r="L12" t="s">
        <v>116</v>
      </c>
      <c r="M12" s="1" t="str">
        <f t="shared" ref="M12:M61" si="18">",{""id"":""" &amp; C12 &amp; """,""date"":""" &amp; TEXT(B12, "mm/dd/yyyy") &amp; """,""word"":""" &amp; D12 &amp; """,""CLUE"":""" &amp; J12 &amp; """,""factoid"":""" &amp; K12 &amp; """,""url"":""" &amp; L12 &amp; """}"</f>
        <v>,{"id":"16.1","date":"04/11/2022","word":"attrition","CLUE":"","factoid":"Attrition is a term used to describe voluntary and involuntary terminations, deaths, and employee retirements that result in a reduction to the employer's physical workforce.","url":"https://www.shrm.org/ResourcesAndTools/Pages/Employee-Termination.aspx"}</v>
      </c>
    </row>
    <row r="13" spans="1:13" x14ac:dyDescent="0.2">
      <c r="A13" t="s">
        <v>93</v>
      </c>
      <c r="B13" s="2">
        <v>44663</v>
      </c>
      <c r="C13" s="1" t="str">
        <f t="shared" si="13"/>
        <v>16.2</v>
      </c>
      <c r="D13" t="s">
        <v>24</v>
      </c>
      <c r="E13" s="1">
        <f t="shared" ca="1" si="14"/>
        <v>0.55556401616923767</v>
      </c>
      <c r="F13" s="1">
        <f t="shared" si="15"/>
        <v>9</v>
      </c>
      <c r="G13" s="1">
        <f t="shared" si="16"/>
        <v>0</v>
      </c>
      <c r="H13" s="1" t="str">
        <f t="shared" si="17"/>
        <v>N</v>
      </c>
      <c r="K13" t="s">
        <v>117</v>
      </c>
      <c r="L13" t="s">
        <v>118</v>
      </c>
      <c r="M13" s="1" t="str">
        <f t="shared" si="18"/>
        <v>,{"id":"16.2","date":"04/12/2022","word":"inclusion","CLUE":"","factoid":"Inclusion is the extent to which each person in an organization feels welcomed, respected, supported and valued as a team member. ","url":"https://www.shrm.org/resourcesandtools/tools-and-samples/hr-qa/pages/thinkmoreinclusively.aspx"}</v>
      </c>
    </row>
    <row r="14" spans="1:13" x14ac:dyDescent="0.2">
      <c r="A14" t="s">
        <v>93</v>
      </c>
      <c r="B14" s="2">
        <v>44664</v>
      </c>
      <c r="C14" s="1" t="str">
        <f t="shared" si="13"/>
        <v>16.3</v>
      </c>
      <c r="D14" t="s">
        <v>25</v>
      </c>
      <c r="E14" s="1">
        <f t="shared" ca="1" si="14"/>
        <v>0.86837259262157995</v>
      </c>
      <c r="F14" s="1">
        <f t="shared" si="15"/>
        <v>10</v>
      </c>
      <c r="G14" s="1">
        <f t="shared" si="16"/>
        <v>0</v>
      </c>
      <c r="H14" s="1" t="str">
        <f t="shared" si="17"/>
        <v>N</v>
      </c>
      <c r="K14" t="s">
        <v>119</v>
      </c>
      <c r="L14" t="s">
        <v>120</v>
      </c>
      <c r="M14" s="1" t="str">
        <f t="shared" si="18"/>
        <v>,{"id":"16.3","date":"04/13/2022","word":"onboarding","CLUE":"","factoid":"Onboarding is the process in which new hires are integrated into an organization. It includes not only an initial new-hire orientation process, but an ongoing introduction to an organization's structure, culture, vision, mission and values. Onboarding can last weeks and even up to a year. ","url":"https://www.shrm.org/resourcesandtools/tools-and-samples/toolkits/pages/understanding-employee-onboarding.aspx?_ga=2.61681765.897145568.1626968990-151836398.1626106211"}</v>
      </c>
    </row>
    <row r="15" spans="1:13" x14ac:dyDescent="0.2">
      <c r="A15" t="s">
        <v>93</v>
      </c>
      <c r="B15" s="2">
        <v>44666</v>
      </c>
      <c r="C15" s="1" t="str">
        <f t="shared" si="13"/>
        <v>16.5</v>
      </c>
      <c r="D15" t="s">
        <v>27</v>
      </c>
      <c r="E15" s="1">
        <f t="shared" ca="1" si="14"/>
        <v>0.23360170048270923</v>
      </c>
      <c r="F15" s="1">
        <f t="shared" si="15"/>
        <v>10</v>
      </c>
      <c r="G15" s="1">
        <f t="shared" si="16"/>
        <v>0</v>
      </c>
      <c r="H15" s="1" t="str">
        <f t="shared" si="17"/>
        <v>N</v>
      </c>
      <c r="K15" t="s">
        <v>123</v>
      </c>
      <c r="L15" t="s">
        <v>124</v>
      </c>
      <c r="M15" s="1" t="str">
        <f t="shared" si="18"/>
        <v>,{"id":"16.5","date":"04/15/2022","word":"recruiting","CLUE":"","factoid":"Recruiting encompasses all aspects of hiring new individuals to work for a company. It includes attracting, identifying and engaging candidates; ensuring qualifications and assessing background information; interviewing and selecting a quality candidate for hire; and making a job offer. Onboarding a new employee is often considered part of the recruiting process as well. ","url":"https://www.shrm.org/ResourcesAndTools/Pages/recruiting.aspx?_ga=2.63674287.1275640098.1627228177-151836398.1626106211"}</v>
      </c>
    </row>
    <row r="16" spans="1:13" x14ac:dyDescent="0.2">
      <c r="A16" t="s">
        <v>93</v>
      </c>
      <c r="B16" s="2">
        <v>44669</v>
      </c>
      <c r="C16" s="1" t="str">
        <f t="shared" si="13"/>
        <v>17.1</v>
      </c>
      <c r="D16" t="s">
        <v>30</v>
      </c>
      <c r="E16" s="1">
        <f t="shared" ca="1" si="14"/>
        <v>1.4775302127376988E-2</v>
      </c>
      <c r="F16" s="1">
        <f t="shared" si="15"/>
        <v>10</v>
      </c>
      <c r="G16" s="1">
        <f t="shared" si="16"/>
        <v>0</v>
      </c>
      <c r="H16" s="1" t="str">
        <f t="shared" si="17"/>
        <v>N</v>
      </c>
      <c r="K16" t="s">
        <v>128</v>
      </c>
      <c r="M16" s="1" t="str">
        <f t="shared" si="18"/>
        <v>,{"id":"17.1","date":"04/18/2022","word":"upskilling","CLUE":"","factoid":"Upskilling refers to the process of investing in your employees by training them on new skills.","url":""}</v>
      </c>
    </row>
    <row r="17" spans="1:13" x14ac:dyDescent="0.2">
      <c r="A17" t="s">
        <v>93</v>
      </c>
      <c r="B17" s="2">
        <v>44670</v>
      </c>
      <c r="C17" s="1" t="str">
        <f t="shared" si="13"/>
        <v>17.2</v>
      </c>
      <c r="D17" t="s">
        <v>31</v>
      </c>
      <c r="E17" s="1">
        <f t="shared" ca="1" si="14"/>
        <v>0.28024544879373403</v>
      </c>
      <c r="F17" s="1">
        <f t="shared" si="15"/>
        <v>10</v>
      </c>
      <c r="G17" s="1">
        <f t="shared" si="16"/>
        <v>0</v>
      </c>
      <c r="H17" s="1" t="str">
        <f t="shared" si="17"/>
        <v>N</v>
      </c>
      <c r="K17" t="s">
        <v>129</v>
      </c>
      <c r="L17" t="s">
        <v>130</v>
      </c>
      <c r="M17" s="1" t="str">
        <f t="shared" si="18"/>
        <v>,{"id":"17.2","date":"04/19/2022","word":"expatriate","CLUE":"","factoid":"An expatriate is an employee who is transferred to work abroad on a long-term job assignment.","url":"https://www.shrm.org/resourcesandtools/tools-and-samples/hr-qa/pages/whatarethedifferencesamongalocalnational,anexpatriate,athird-countrynational,andaninpatriate.aspx"}</v>
      </c>
    </row>
    <row r="18" spans="1:13" x14ac:dyDescent="0.2">
      <c r="A18" t="s">
        <v>93</v>
      </c>
      <c r="B18" s="2">
        <v>44672</v>
      </c>
      <c r="C18" s="1" t="str">
        <f t="shared" si="13"/>
        <v>17.4</v>
      </c>
      <c r="D18" t="s">
        <v>33</v>
      </c>
      <c r="E18" s="1">
        <f t="shared" ca="1" si="14"/>
        <v>0.26946821836336132</v>
      </c>
      <c r="F18" s="1">
        <f t="shared" si="15"/>
        <v>10</v>
      </c>
      <c r="G18" s="1">
        <f t="shared" si="16"/>
        <v>0</v>
      </c>
      <c r="H18" s="1" t="str">
        <f t="shared" si="17"/>
        <v>N</v>
      </c>
      <c r="K18" t="s">
        <v>273</v>
      </c>
      <c r="M18" s="1" t="str">
        <f t="shared" si="18"/>
        <v>,{"id":"17.4","date":"04/21/2022","word":"harassment","CLUE":"","factoid":"Harassment is defined by the Equal Employment Opportunity Commission (EEOC) as 'unwelcome conduct that is based on race, color, religion, sex (including pregnancy), national origin, age (40 or older), disability or genetic information. Harassment becomes unlawful where 1) enduring the offensive conduct becomes a condition of continued employment, or 2) the conduct is severe or pervasive enough to create a work environment that a reasonable person would consider intimidating, hostile, or abusive.' State laws may further define harassment to include additional protections.","url":""}</v>
      </c>
    </row>
    <row r="19" spans="1:13" x14ac:dyDescent="0.2">
      <c r="A19" t="s">
        <v>93</v>
      </c>
      <c r="B19" s="2">
        <v>44673</v>
      </c>
      <c r="C19" s="1" t="str">
        <f t="shared" si="13"/>
        <v>17.5</v>
      </c>
      <c r="D19" t="s">
        <v>34</v>
      </c>
      <c r="E19" s="1">
        <f t="shared" ca="1" si="14"/>
        <v>0.81254029830411734</v>
      </c>
      <c r="F19" s="1">
        <f t="shared" si="15"/>
        <v>10</v>
      </c>
      <c r="G19" s="1">
        <f t="shared" si="16"/>
        <v>0</v>
      </c>
      <c r="H19" s="1" t="str">
        <f t="shared" si="17"/>
        <v>N</v>
      </c>
      <c r="K19" t="s">
        <v>132</v>
      </c>
      <c r="L19" t="s">
        <v>130</v>
      </c>
      <c r="M19" s="1" t="str">
        <f t="shared" si="18"/>
        <v>,{"id":"17.5","date":"04/22/2022","word":"inpatriate","CLUE":"","factoid":"An inpatriate is an employee who is transferred from a foreign subsidiary to the home country headquarters of a multinational company. The assignment is usually long-term. ","url":"https://www.shrm.org/resourcesandtools/tools-and-samples/hr-qa/pages/whatarethedifferencesamongalocalnational,anexpatriate,athird-countrynational,andaninpatriate.aspx"}</v>
      </c>
    </row>
    <row r="20" spans="1:13" x14ac:dyDescent="0.2">
      <c r="A20" t="s">
        <v>93</v>
      </c>
      <c r="B20" s="2">
        <v>44675</v>
      </c>
      <c r="C20" s="1" t="str">
        <f t="shared" si="13"/>
        <v>18.0</v>
      </c>
      <c r="D20" t="s">
        <v>36</v>
      </c>
      <c r="E20" s="1">
        <f t="shared" ca="1" si="14"/>
        <v>0.36170155894361766</v>
      </c>
      <c r="F20" s="1">
        <f t="shared" si="15"/>
        <v>11</v>
      </c>
      <c r="G20" s="1">
        <f t="shared" si="16"/>
        <v>0</v>
      </c>
      <c r="H20" s="1" t="str">
        <f t="shared" si="17"/>
        <v>N</v>
      </c>
      <c r="K20" t="s">
        <v>134</v>
      </c>
      <c r="M20" s="1" t="str">
        <f t="shared" si="18"/>
        <v>,{"id":"18.0","date":"04/24/2022","word":"orientation","CLUE":"","factoid":"Orientation refers to the process of introducing new employees to their jobs, co-workers and the organization by providing them with information regarding such items as policies, procedures, company history, goals, culture and work rules. ","url":""}</v>
      </c>
    </row>
    <row r="21" spans="1:13" x14ac:dyDescent="0.2">
      <c r="A21" t="s">
        <v>93</v>
      </c>
      <c r="B21" s="2">
        <v>44677</v>
      </c>
      <c r="C21" s="1" t="str">
        <f t="shared" si="13"/>
        <v>18.2</v>
      </c>
      <c r="D21" t="s">
        <v>38</v>
      </c>
      <c r="E21" s="1">
        <f t="shared" ca="1" si="14"/>
        <v>0.33256326483003251</v>
      </c>
      <c r="F21" s="1">
        <f t="shared" si="15"/>
        <v>11</v>
      </c>
      <c r="G21" s="1">
        <f t="shared" si="16"/>
        <v>0</v>
      </c>
      <c r="H21" s="1" t="str">
        <f t="shared" si="17"/>
        <v>N</v>
      </c>
      <c r="K21" t="s">
        <v>136</v>
      </c>
      <c r="L21" t="s">
        <v>137</v>
      </c>
      <c r="M21" s="1" t="str">
        <f t="shared" si="18"/>
        <v>,{"id":"18.2","date":"04/26/2022","word":"transgender","CLUE":"","factoid":"The term transgender is commonly used to refer to individuals who do not identify with the sex they were assigned at birth or with standard societal expectations of the male and female gender roles. ","url":"https://www.shrm.org/resourcesandtools/tools-and-samples/toolkits/pages/employingtransgenderworkers.aspx?_ga=2.63618863.1275640098.1627228177-151836398.1626106211"}</v>
      </c>
    </row>
    <row r="22" spans="1:13" x14ac:dyDescent="0.2">
      <c r="A22" t="s">
        <v>93</v>
      </c>
      <c r="B22" s="2">
        <v>44678</v>
      </c>
      <c r="C22" s="1" t="str">
        <f t="shared" si="13"/>
        <v>18.3</v>
      </c>
      <c r="D22" t="s">
        <v>39</v>
      </c>
      <c r="E22" s="1">
        <f t="shared" ca="1" si="14"/>
        <v>0.96964780272331652</v>
      </c>
      <c r="F22" s="1">
        <f t="shared" si="15"/>
        <v>11</v>
      </c>
      <c r="G22" s="1">
        <f t="shared" si="16"/>
        <v>0</v>
      </c>
      <c r="H22" s="1" t="str">
        <f t="shared" si="17"/>
        <v>N</v>
      </c>
      <c r="K22" t="s">
        <v>138</v>
      </c>
      <c r="L22" t="s">
        <v>139</v>
      </c>
      <c r="M22" s="1" t="str">
        <f t="shared" si="18"/>
        <v>,{"id":"18.3","date":"04/27/2022","word":"compa-ratio","CLUE":"","factoid":"Compa-ratio is a measure that expresses current pay rates as a percentage of range midpoints. Where the midpoint of a pay range represents full market pay, the ratio of the employee's actual salary to that midpoint indicates whether the employee is paid below, at or above market rates.","url":"https://www.shrm.org/resourcesandtools/tools-and-samples/hr-forms/pages/compa-ratio-calculation.aspx"}</v>
      </c>
    </row>
    <row r="23" spans="1:13" x14ac:dyDescent="0.2">
      <c r="A23" t="s">
        <v>93</v>
      </c>
      <c r="B23" s="2">
        <v>44679</v>
      </c>
      <c r="C23" s="1" t="str">
        <f t="shared" si="13"/>
        <v>18.4</v>
      </c>
      <c r="D23" t="s">
        <v>40</v>
      </c>
      <c r="E23" s="1">
        <f t="shared" ca="1" si="14"/>
        <v>0.62675830059633486</v>
      </c>
      <c r="F23" s="1">
        <f t="shared" si="15"/>
        <v>11</v>
      </c>
      <c r="G23" s="1">
        <f t="shared" si="16"/>
        <v>0</v>
      </c>
      <c r="H23" s="1" t="str">
        <f t="shared" si="17"/>
        <v>N</v>
      </c>
      <c r="K23" t="s">
        <v>140</v>
      </c>
      <c r="M23" s="1" t="str">
        <f t="shared" si="18"/>
        <v>,{"id":"18.4","date":"04/28/2022","word":"forecasting","CLUE":"","factoid":"Forecasting is a business analysis that is used to assess what future trends are likely to happen, especially in connection with a particular situation, function, practice or process that is likely to affect the organization's business operations. ","url":""}</v>
      </c>
    </row>
    <row r="24" spans="1:13" x14ac:dyDescent="0.2">
      <c r="A24" t="s">
        <v>93</v>
      </c>
      <c r="B24" s="2">
        <v>44680</v>
      </c>
      <c r="C24" s="1" t="str">
        <f t="shared" si="13"/>
        <v>18.5</v>
      </c>
      <c r="D24" t="s">
        <v>41</v>
      </c>
      <c r="E24" s="1">
        <f t="shared" ca="1" si="14"/>
        <v>0.81537958926928433</v>
      </c>
      <c r="F24" s="1">
        <f t="shared" si="15"/>
        <v>7</v>
      </c>
      <c r="G24" s="1">
        <f t="shared" si="16"/>
        <v>4</v>
      </c>
      <c r="H24" s="1" t="str">
        <f t="shared" si="17"/>
        <v>N</v>
      </c>
      <c r="K24" t="s">
        <v>141</v>
      </c>
      <c r="L24" t="s">
        <v>142</v>
      </c>
      <c r="M24" s="1" t="str">
        <f t="shared" si="18"/>
        <v>,{"id":"18.5","date":"04/29/2022","word":"regular rate","CLUE":"","factoid":"A regular rate, under the Fair Labor Standards Act (FLSA), is the hourly rate an employee is paid for all non-overtime hours worked in a workweek. When calculating an employee‚Äôs regular rate, all compensation received by the employee in a workweek must be included, including wages, bonuses, commissions and any other forms of compensation. Overtime hours are then paid at one-and-one-half-times the regular rate of pay. ","url":"https://www.shrm.org/resourcesandtools/tools-and-samples/toolkits/pages/calculatingovertimepay.aspx?_ga=2.230880415.1275640098.1627228177-151836398.1626106211"}</v>
      </c>
    </row>
    <row r="25" spans="1:13" x14ac:dyDescent="0.2">
      <c r="A25" t="s">
        <v>93</v>
      </c>
      <c r="B25" s="2">
        <v>44681</v>
      </c>
      <c r="C25" s="1" t="str">
        <f t="shared" si="13"/>
        <v>18.6</v>
      </c>
      <c r="D25" t="s">
        <v>42</v>
      </c>
      <c r="E25" s="1">
        <f t="shared" ca="1" si="14"/>
        <v>0.40072168337201397</v>
      </c>
      <c r="F25" s="1">
        <f t="shared" si="15"/>
        <v>12</v>
      </c>
      <c r="G25" s="1">
        <f t="shared" si="16"/>
        <v>0</v>
      </c>
      <c r="H25" s="1" t="str">
        <f t="shared" si="17"/>
        <v>N</v>
      </c>
      <c r="K25" t="s">
        <v>143</v>
      </c>
      <c r="L25" t="s">
        <v>144</v>
      </c>
      <c r="M25" s="1" t="str">
        <f t="shared" si="18"/>
        <v>,{"id":"18.6","date":"04/30/2022","word":"repatriation","CLUE":"","factoid":"Repatriation is the process of returning an employee to the home country after being placed on a long-term international assignment. ","url":"https://www.shrm.org/ResourcesAndTools/tools-and-samples/toolkits/Pages/international-assignments.aspx?_ga=2.231268127.1275640098.1627228177-151836398.1626106211"}</v>
      </c>
    </row>
    <row r="26" spans="1:13" x14ac:dyDescent="0.2">
      <c r="A26" t="s">
        <v>93</v>
      </c>
      <c r="B26" s="2">
        <v>44682</v>
      </c>
      <c r="C26" s="1" t="str">
        <f t="shared" si="13"/>
        <v>19.0</v>
      </c>
      <c r="D26" t="s">
        <v>43</v>
      </c>
      <c r="E26" s="1">
        <f t="shared" ca="1" si="14"/>
        <v>0.66402311724103591</v>
      </c>
      <c r="F26" s="1">
        <f t="shared" si="15"/>
        <v>7</v>
      </c>
      <c r="G26" s="1">
        <f t="shared" si="16"/>
        <v>4</v>
      </c>
      <c r="H26" s="1" t="str">
        <f t="shared" si="17"/>
        <v>N</v>
      </c>
      <c r="K26" t="s">
        <v>145</v>
      </c>
      <c r="L26" t="s">
        <v>146</v>
      </c>
      <c r="M26" s="1" t="str">
        <f t="shared" si="18"/>
        <v>,{"id":"19.0","date":"05/01/2022","word":"vacancy rate","CLUE":"","factoid":"Vacancy rate measures the percentage of vacant positions over a specific period of time. ","url":"https://www.shrm.org/resourcesandtools/tools-and-samples/hr-forms/pages/vacancy-rate-and-cost-calculation-spreadsheet.aspx?_ga=2.256030475.1275640098.1627228177-151836398.1626106211"}</v>
      </c>
    </row>
    <row r="27" spans="1:13" x14ac:dyDescent="0.2">
      <c r="A27" t="s">
        <v>93</v>
      </c>
      <c r="B27" s="2">
        <v>44683</v>
      </c>
      <c r="C27" s="1" t="str">
        <f t="shared" si="13"/>
        <v>19.1</v>
      </c>
      <c r="D27" t="s">
        <v>44</v>
      </c>
      <c r="E27" s="1">
        <f t="shared" ca="1" si="14"/>
        <v>7.3872162732742552E-2</v>
      </c>
      <c r="F27" s="1">
        <f t="shared" si="15"/>
        <v>5</v>
      </c>
      <c r="G27" s="1">
        <f t="shared" si="16"/>
        <v>6</v>
      </c>
      <c r="H27" s="1" t="str">
        <f t="shared" si="17"/>
        <v>N</v>
      </c>
      <c r="K27" t="s">
        <v>147</v>
      </c>
      <c r="L27" t="s">
        <v>148</v>
      </c>
      <c r="M27" s="1" t="str">
        <f t="shared" si="18"/>
        <v>,{"id":"19.1","date":"05/02/2022","word":"yield ratios","CLUE":"","factoid":"Yield ratios are metrics used in recruiting which measure what percentage of applicants moves from one stage to another in the hiring process. They are used to measure the success of various recruiting methods and strategies. For example, if 50 applicants apply for a position and 10 are phone screened, the yield ratio would be 20% ((10/50) * 100). ","url":"https://www.shrm.org/resourcesandtools/tools-and-samples/hr-forms/pages/recruiting-yield-ratios-spreadsheet.aspx?_ga=2.232447135.1275640098.1627228177-151836398.1626106211"}</v>
      </c>
    </row>
    <row r="28" spans="1:13" x14ac:dyDescent="0.2">
      <c r="A28" t="s">
        <v>93</v>
      </c>
      <c r="B28" s="2">
        <v>44684</v>
      </c>
      <c r="C28" s="1" t="str">
        <f t="shared" si="13"/>
        <v>19.2</v>
      </c>
      <c r="D28" t="s">
        <v>45</v>
      </c>
      <c r="E28" s="1">
        <f t="shared" ca="1" si="14"/>
        <v>0.86979696928564032</v>
      </c>
      <c r="F28" s="1">
        <f t="shared" si="15"/>
        <v>12</v>
      </c>
      <c r="G28" s="1">
        <f t="shared" si="16"/>
        <v>0</v>
      </c>
      <c r="H28" s="1" t="str">
        <f t="shared" si="17"/>
        <v>N</v>
      </c>
      <c r="K28" t="s">
        <v>149</v>
      </c>
      <c r="L28" t="s">
        <v>150</v>
      </c>
      <c r="M28" s="1" t="str">
        <f t="shared" si="18"/>
        <v>,{"id":"19.2","date":"05/03/2022","word":"benchmarking","CLUE":"","factoid":"Benchmarking is the systematic process of comparing an organization's processes, practices and results against those of a competitor organization or other industry leader to improve performance.","url":"https://www.shrm.org/ResourcesAndTools/tools-and-samples/toolkits/Pages/Benchmarking_HR_Metrics.aspx"}</v>
      </c>
    </row>
    <row r="29" spans="1:13" x14ac:dyDescent="0.2">
      <c r="A29" t="s">
        <v>93</v>
      </c>
      <c r="B29" s="2">
        <v>44685</v>
      </c>
      <c r="C29" s="1" t="str">
        <f t="shared" si="13"/>
        <v>19.3</v>
      </c>
      <c r="D29" t="s">
        <v>46</v>
      </c>
      <c r="E29" s="1">
        <f t="shared" ca="1" si="14"/>
        <v>0.61034707206853434</v>
      </c>
      <c r="F29" s="1">
        <f t="shared" si="15"/>
        <v>12</v>
      </c>
      <c r="G29" s="1">
        <f t="shared" si="16"/>
        <v>0</v>
      </c>
      <c r="H29" s="1" t="str">
        <f t="shared" si="17"/>
        <v>N</v>
      </c>
      <c r="K29" t="s">
        <v>151</v>
      </c>
      <c r="M29" s="1" t="str">
        <f t="shared" si="18"/>
        <v>,{"id":"19.3","date":"05/04/2022","word":"broadbanding","CLUE":"","factoid":"Broadbanding is a pay structure that consolidates a large number of narrower pay grades into fewer bands with wider salary ranges.","url":""}</v>
      </c>
    </row>
    <row r="30" spans="1:13" x14ac:dyDescent="0.2">
      <c r="A30" t="s">
        <v>93</v>
      </c>
      <c r="B30" s="2">
        <v>44686</v>
      </c>
      <c r="C30" s="1" t="str">
        <f t="shared" si="13"/>
        <v>19.4</v>
      </c>
      <c r="D30" t="s">
        <v>47</v>
      </c>
      <c r="E30" s="1">
        <f t="shared" ca="1" si="14"/>
        <v>0.48887702083904794</v>
      </c>
      <c r="F30" s="1">
        <f t="shared" si="15"/>
        <v>5</v>
      </c>
      <c r="G30" s="1">
        <f t="shared" si="16"/>
        <v>6</v>
      </c>
      <c r="H30" s="1" t="str">
        <f t="shared" si="17"/>
        <v>N</v>
      </c>
      <c r="K30" t="s">
        <v>152</v>
      </c>
      <c r="L30" t="s">
        <v>153</v>
      </c>
      <c r="M30" s="1" t="str">
        <f t="shared" si="18"/>
        <v>,{"id":"19.4","date":"05/05/2022","word":"buddy system","CLUE":"","factoid":"A buddy system is a form of employee orientation whereby newly hired employees are assigned to another employee who shows the new employee the ropes, introduces him or her to co-workers, gives personal assistance, and answers questions on an as-needed basis. ","url":"https://www.shrm.org/resourcesandtools/tools-and-samples/hr-qa/pages/whatistheadvantageofabuddysystem.aspx"}</v>
      </c>
    </row>
    <row r="31" spans="1:13" x14ac:dyDescent="0.2">
      <c r="A31" t="s">
        <v>93</v>
      </c>
      <c r="B31" s="2">
        <v>44687</v>
      </c>
      <c r="C31" s="1" t="str">
        <f t="shared" si="13"/>
        <v>19.5</v>
      </c>
      <c r="D31" t="s">
        <v>48</v>
      </c>
      <c r="E31" s="1">
        <f t="shared" ca="1" si="14"/>
        <v>0.96356587784327552</v>
      </c>
      <c r="F31" s="1">
        <f t="shared" si="15"/>
        <v>3</v>
      </c>
      <c r="G31" s="1">
        <f t="shared" si="16"/>
        <v>8</v>
      </c>
      <c r="H31" s="1" t="str">
        <f t="shared" si="17"/>
        <v>N</v>
      </c>
      <c r="K31" t="s">
        <v>154</v>
      </c>
      <c r="L31" t="s">
        <v>155</v>
      </c>
      <c r="M31" s="1" t="str">
        <f t="shared" si="18"/>
        <v>,{"id":"19.5","date":"05/06/2022","word":"job analysis","CLUE":"","factoid":"Job analysis is the process of gathering information regarding a specific job to determine the essential functions of the job; the knowledge, skills and abilities necessary to perform the job; the job's relative importance in relation to other positions; and more. ","url":"https://www.shrm.org/resourcesandtools/tools-and-samples/hr-qa/pages/conductjobanalysis.aspx"}</v>
      </c>
    </row>
    <row r="32" spans="1:13" x14ac:dyDescent="0.2">
      <c r="A32" t="s">
        <v>93</v>
      </c>
      <c r="B32" s="2">
        <v>44689</v>
      </c>
      <c r="C32" s="1" t="str">
        <f t="shared" si="13"/>
        <v>20.0</v>
      </c>
      <c r="D32" t="s">
        <v>50</v>
      </c>
      <c r="E32" s="1">
        <f t="shared" ca="1" si="14"/>
        <v>0.71148882953260528</v>
      </c>
      <c r="F32" s="1">
        <f t="shared" si="15"/>
        <v>8</v>
      </c>
      <c r="G32" s="1">
        <f t="shared" si="16"/>
        <v>4</v>
      </c>
      <c r="H32" s="1" t="str">
        <f t="shared" si="17"/>
        <v>N</v>
      </c>
      <c r="K32" t="s">
        <v>158</v>
      </c>
      <c r="L32" t="s">
        <v>159</v>
      </c>
      <c r="M32" s="1" t="str">
        <f t="shared" si="18"/>
        <v>,{"id":"20.0","date":"05/08/2022","word":"turnover rate","CLUE":"","factoid":"Turnover is the rate at which employees move in and out of a company. This metric is measured by the number of separations in a month divided by the average number of employees on payroll, multiplied by 100. ","url":"https://www.shrm.org/resourcesandtools/tools-and-samples/how-to-guides/pages/determineturnoverrate.aspx?_ga=2.226685981.1275640098.1627228177-151836398.1626106211"}</v>
      </c>
    </row>
    <row r="33" spans="1:13" x14ac:dyDescent="0.2">
      <c r="A33" t="s">
        <v>93</v>
      </c>
      <c r="B33" s="2">
        <v>44691</v>
      </c>
      <c r="C33" s="1" t="str">
        <f t="shared" si="13"/>
        <v>20.2</v>
      </c>
      <c r="D33" t="s">
        <v>52</v>
      </c>
      <c r="E33" s="1">
        <f t="shared" ca="1" si="14"/>
        <v>0.42270766544553806</v>
      </c>
      <c r="F33" s="1">
        <f t="shared" si="15"/>
        <v>6</v>
      </c>
      <c r="G33" s="1">
        <f t="shared" si="16"/>
        <v>6</v>
      </c>
      <c r="H33" s="1" t="str">
        <f t="shared" si="17"/>
        <v>N</v>
      </c>
      <c r="K33" t="s">
        <v>162</v>
      </c>
      <c r="M33" s="1" t="str">
        <f t="shared" si="18"/>
        <v>,{"id":"20.2","date":"05/10/2022","word":"direct threat","CLUE":"","factoid":"A direct threat, as defined by the Americans with Disabilities Act (ADA), occurs when an individual with a disability poses a significant risk to the health or safety of the individual or others that cannot be eliminated by reasonable accommodation.","url":""}</v>
      </c>
    </row>
    <row r="34" spans="1:13" x14ac:dyDescent="0.2">
      <c r="A34" t="s">
        <v>93</v>
      </c>
      <c r="B34" s="2">
        <v>44692</v>
      </c>
      <c r="C34" s="1" t="str">
        <f t="shared" si="13"/>
        <v>20.3</v>
      </c>
      <c r="D34" t="s">
        <v>53</v>
      </c>
      <c r="E34" s="1">
        <f t="shared" ca="1" si="14"/>
        <v>0.79404657902197162</v>
      </c>
      <c r="F34" s="1">
        <f t="shared" si="15"/>
        <v>3</v>
      </c>
      <c r="G34" s="1">
        <f t="shared" si="16"/>
        <v>9</v>
      </c>
      <c r="H34" s="1" t="str">
        <f t="shared" si="17"/>
        <v>N</v>
      </c>
      <c r="K34" t="s">
        <v>163</v>
      </c>
      <c r="L34" t="s">
        <v>164</v>
      </c>
      <c r="M34" s="1" t="str">
        <f t="shared" si="18"/>
        <v>,{"id":"20.3","date":"05/11/2022","word":"due diligence","CLUE":"","factoid":"Due diligence is a critical component of mergers and acquisitions and involves the investigation and evaluation of a particular investment or purchase by obtaining sufficient and accurate information or documents which may influence the outcome of the transaction. HR‚Äôs role generally involves reviewing all people-related policies, plans, practices and programs, including information about an organization‚Äôs talent and culture, assessments of existing employee benefits plans and liabilities, compensation programs, employment contracts, legal exposure, and more.","url":"https://www.shrm.org/resourcesandtools/tools-and-samples/toolkits/pages/mergersandacquisitions.aspx"}</v>
      </c>
    </row>
    <row r="35" spans="1:13" x14ac:dyDescent="0.2">
      <c r="A35" t="s">
        <v>93</v>
      </c>
      <c r="B35" s="2">
        <v>44725</v>
      </c>
      <c r="C35" s="1" t="str">
        <f t="shared" si="13"/>
        <v>25.1</v>
      </c>
      <c r="D35" t="s">
        <v>54</v>
      </c>
      <c r="E35" s="1">
        <f t="shared" ca="1" si="14"/>
        <v>0.110518112512487</v>
      </c>
      <c r="F35" s="1">
        <f t="shared" si="15"/>
        <v>5</v>
      </c>
      <c r="G35" s="1">
        <f t="shared" si="16"/>
        <v>7</v>
      </c>
      <c r="H35" s="1" t="str">
        <f t="shared" si="17"/>
        <v>N</v>
      </c>
      <c r="K35" t="s">
        <v>165</v>
      </c>
      <c r="M35" s="1" t="str">
        <f t="shared" si="18"/>
        <v>,{"id":"25.1","date":"06/13/2022","word":"glass ceiling","CLUE":"","factoid":"The glass ceiling is a term used to describe the invisible barrier keeping women from advancing into executive level positions.","url":""}</v>
      </c>
    </row>
    <row r="36" spans="1:13" x14ac:dyDescent="0.2">
      <c r="A36" t="s">
        <v>93</v>
      </c>
      <c r="B36" s="2">
        <v>44726</v>
      </c>
      <c r="C36" s="1" t="str">
        <f t="shared" si="13"/>
        <v>25.2</v>
      </c>
      <c r="D36" t="s">
        <v>55</v>
      </c>
      <c r="E36" s="1">
        <f t="shared" ca="1" si="14"/>
        <v>0.50650805362783113</v>
      </c>
      <c r="F36" s="1">
        <f t="shared" si="15"/>
        <v>8</v>
      </c>
      <c r="G36" s="1">
        <f t="shared" si="16"/>
        <v>4</v>
      </c>
      <c r="H36" s="1" t="str">
        <f t="shared" si="17"/>
        <v>N</v>
      </c>
      <c r="K36" t="s">
        <v>166</v>
      </c>
      <c r="L36" t="s">
        <v>167</v>
      </c>
      <c r="M36" s="1" t="str">
        <f t="shared" si="18"/>
        <v>,{"id":"25.2","date":"06/14/2022","word":"implicit bias","CLUE":"","factoid":"Implicit bias is a person's unconscious prejudice, attitude or opinion about others.","url":"https://www.shrm.org/resourcesandtools/tools-and-samples/hr-qa/pages/resources-articles-workplace-bias.aspx"}</v>
      </c>
    </row>
    <row r="37" spans="1:13" x14ac:dyDescent="0.2">
      <c r="A37" t="s">
        <v>94</v>
      </c>
      <c r="B37" s="2">
        <v>44734</v>
      </c>
      <c r="C37" s="1" t="str">
        <f t="shared" si="13"/>
        <v>26.3</v>
      </c>
      <c r="D37" t="s">
        <v>78</v>
      </c>
      <c r="E37" s="1">
        <f t="shared" ca="1" si="14"/>
        <v>8.7769898443983085E-2</v>
      </c>
      <c r="F37" s="1">
        <f t="shared" si="15"/>
        <v>9</v>
      </c>
      <c r="G37" s="1">
        <f t="shared" si="16"/>
        <v>0</v>
      </c>
      <c r="H37" s="1" t="str">
        <f t="shared" si="17"/>
        <v>N</v>
      </c>
      <c r="K37" t="s">
        <v>197</v>
      </c>
      <c r="L37" t="s">
        <v>187</v>
      </c>
      <c r="M37" s="1" t="str">
        <f t="shared" si="18"/>
        <v>,{"id":"26.3","date":"06/22/2022","word":"cessation","CLUE":"","factoid":"Tobacco cessation programs were offered by nearly one-quarter of organizations in 2022. See what other health and wellness beneifts were offered in SHRM's Employee Benefits Survey. ","url":"https://www.shrm.org/hr-today/trends-and-forecasting/research-and-surveys/pages/benefits-report.aspx"}</v>
      </c>
    </row>
    <row r="38" spans="1:13" x14ac:dyDescent="0.2">
      <c r="A38" t="s">
        <v>94</v>
      </c>
      <c r="B38" s="2">
        <v>44737</v>
      </c>
      <c r="C38" s="1" t="str">
        <f t="shared" si="13"/>
        <v>26.6</v>
      </c>
      <c r="D38" t="s">
        <v>81</v>
      </c>
      <c r="E38" s="1">
        <f t="shared" ca="1" si="14"/>
        <v>0.93479207419272303</v>
      </c>
      <c r="F38" s="1">
        <f t="shared" si="15"/>
        <v>9</v>
      </c>
      <c r="G38" s="1">
        <f t="shared" si="16"/>
        <v>0</v>
      </c>
      <c r="H38" s="1" t="str">
        <f t="shared" si="17"/>
        <v>N</v>
      </c>
      <c r="K38" t="s">
        <v>200</v>
      </c>
      <c r="L38" t="s">
        <v>187</v>
      </c>
      <c r="M38" s="1" t="str">
        <f t="shared" si="18"/>
        <v>,{"id":"26.6","date":"06/25/2022","word":"unlimited","CLUE":"","factoid":"Unlimited or open leave is a type of leave organizations may offer employees - allowing employees to use as much or as little leave as they need. Learn more about the types of leave and other benefits in SHRM's Employee Benefits Survey. ","url":"https://www.shrm.org/hr-today/trends-and-forecasting/research-and-surveys/pages/benefits-report.aspx"}</v>
      </c>
    </row>
    <row r="39" spans="1:13" x14ac:dyDescent="0.2">
      <c r="A39" t="s">
        <v>94</v>
      </c>
      <c r="B39" s="2">
        <v>44738</v>
      </c>
      <c r="C39" s="1" t="str">
        <f t="shared" si="13"/>
        <v>27.0</v>
      </c>
      <c r="D39" t="s">
        <v>82</v>
      </c>
      <c r="E39" s="1">
        <f t="shared" ca="1" si="14"/>
        <v>0.9291009526604922</v>
      </c>
      <c r="F39" s="1">
        <f t="shared" si="15"/>
        <v>9</v>
      </c>
      <c r="G39" s="1">
        <f t="shared" si="16"/>
        <v>0</v>
      </c>
      <c r="H39" s="1" t="str">
        <f t="shared" si="17"/>
        <v>N</v>
      </c>
      <c r="K39" t="s">
        <v>201</v>
      </c>
      <c r="L39" t="s">
        <v>187</v>
      </c>
      <c r="M39" s="1" t="str">
        <f t="shared" si="18"/>
        <v>,{"id":"27.0","date":"06/26/2022","word":"maternity","CLUE":"","factoid":"Maternity leave is a type of leave employers offer to new mothers. Not all employers offer the minimum amount of time, though. Find out how many by visiting SHRM's Employee Benefits Survey. ","url":"https://www.shrm.org/hr-today/trends-and-forecasting/research-and-surveys/pages/benefits-report.aspx"}</v>
      </c>
    </row>
    <row r="40" spans="1:13" x14ac:dyDescent="0.2">
      <c r="A40" t="s">
        <v>94</v>
      </c>
      <c r="B40" s="2">
        <v>44739</v>
      </c>
      <c r="C40" s="1" t="str">
        <f t="shared" si="13"/>
        <v>27.1</v>
      </c>
      <c r="D40" t="s">
        <v>83</v>
      </c>
      <c r="E40" s="1">
        <f t="shared" ca="1" si="14"/>
        <v>0.69221249986713607</v>
      </c>
      <c r="F40" s="1">
        <f t="shared" si="15"/>
        <v>9</v>
      </c>
      <c r="G40" s="1">
        <f t="shared" si="16"/>
        <v>0</v>
      </c>
      <c r="H40" s="1" t="str">
        <f t="shared" si="17"/>
        <v>N</v>
      </c>
      <c r="K40" t="s">
        <v>202</v>
      </c>
      <c r="L40" t="s">
        <v>187</v>
      </c>
      <c r="M40" s="1" t="str">
        <f t="shared" si="18"/>
        <v>,{"id":"27.1","date":"06/27/2022","word":"paternity","CLUE":"","factoid":"Paternity leave is a type of leave employers offer to new fathers. Not all employers offer the minimum amount of time, though. Find out how many by visiting SHRM's Employee Benefits Survey. ","url":"https://www.shrm.org/hr-today/trends-and-forecasting/research-and-surveys/pages/benefits-report.aspx"}</v>
      </c>
    </row>
    <row r="41" spans="1:13" x14ac:dyDescent="0.2">
      <c r="A41" t="s">
        <v>93</v>
      </c>
      <c r="B41" s="2">
        <v>44749</v>
      </c>
      <c r="C41" s="1" t="str">
        <f t="shared" si="13"/>
        <v>28.4</v>
      </c>
      <c r="D41" t="s">
        <v>49</v>
      </c>
      <c r="E41" s="1">
        <f t="shared" ca="1" si="14"/>
        <v>6.2676935792925437E-2</v>
      </c>
      <c r="F41" s="1">
        <f t="shared" si="15"/>
        <v>13</v>
      </c>
      <c r="G41" s="1">
        <f t="shared" si="16"/>
        <v>0</v>
      </c>
      <c r="H41" s="1" t="str">
        <f t="shared" si="17"/>
        <v>N</v>
      </c>
      <c r="K41" t="s">
        <v>156</v>
      </c>
      <c r="L41" t="s">
        <v>157</v>
      </c>
      <c r="M41" s="1" t="str">
        <f t="shared" si="18"/>
        <v>,{"id":"28.4","date":"07/07/2022","word":"telecommuting","CLUE":"","factoid":"Telecommuting, also known as remote work, is an employment arrangement where individuals work outside of a traditional office, such as at their home or other location. They use technology to conduct work and stay connected to managers and co-workers. ","url":"https://www.shrm.org/ResourcesAndTools/Pages/Remote-Work.aspx?_ga=2.58760237.1275640098.1627228177-151836398.1626106211"}</v>
      </c>
    </row>
    <row r="42" spans="1:13" x14ac:dyDescent="0.2">
      <c r="A42" t="s">
        <v>93</v>
      </c>
      <c r="B42" s="2">
        <v>44750</v>
      </c>
      <c r="C42" s="1" t="str">
        <f t="shared" si="13"/>
        <v>28.5</v>
      </c>
      <c r="D42" t="s">
        <v>51</v>
      </c>
      <c r="E42" s="1">
        <f t="shared" ca="1" si="14"/>
        <v>0.35070996944453292</v>
      </c>
      <c r="F42" s="1">
        <f t="shared" si="15"/>
        <v>13</v>
      </c>
      <c r="G42" s="1">
        <f t="shared" si="16"/>
        <v>0</v>
      </c>
      <c r="H42" s="1" t="str">
        <f t="shared" si="17"/>
        <v>N</v>
      </c>
      <c r="K42" t="s">
        <v>160</v>
      </c>
      <c r="L42" t="s">
        <v>161</v>
      </c>
      <c r="M42" s="1" t="str">
        <f t="shared" si="18"/>
        <v>,{"id":"28.5","date":"07/08/2022","word":"co-employment","CLUE":"","factoid":"Co-employment refers to the relationship between an employer and a professional employer organization (PEO), staffing agency or employee leasing firm, based on a contractual sharing of liability and responsibility for employees.","url":"https://www.shrm.org/resourcesandtools/tools-and-samples/hr-qa/pages/whatisapeoanditsadvantagesanddisadvantages.aspx"}</v>
      </c>
    </row>
    <row r="43" spans="1:13" x14ac:dyDescent="0.2">
      <c r="A43" t="s">
        <v>244</v>
      </c>
      <c r="B43" s="2">
        <v>44751</v>
      </c>
      <c r="C43" s="1" t="str">
        <f t="shared" si="13"/>
        <v>28.6</v>
      </c>
      <c r="D43" t="s">
        <v>215</v>
      </c>
      <c r="E43" s="1">
        <f t="shared" ca="1" si="14"/>
        <v>0.47653808718212687</v>
      </c>
      <c r="F43" s="1">
        <f t="shared" si="15"/>
        <v>7</v>
      </c>
      <c r="G43" s="1">
        <f t="shared" si="16"/>
        <v>6</v>
      </c>
      <c r="H43" s="1" t="str">
        <f t="shared" si="17"/>
        <v>N</v>
      </c>
      <c r="J43" t="s">
        <v>266</v>
      </c>
      <c r="M43" s="1" t="str">
        <f t="shared" si="18"/>
        <v>,{"id":"28.6","date":"07/09/2022","word":"neutral ground","CLUE":"Median or grassy area between the paved areas on a boulevard. Named for the original Canal St division between the Americans and Creoles, who did not like each other.","factoid":"","url":""}</v>
      </c>
    </row>
    <row r="44" spans="1:13" x14ac:dyDescent="0.2">
      <c r="A44" t="s">
        <v>93</v>
      </c>
      <c r="B44" s="2">
        <v>44752</v>
      </c>
      <c r="C44" s="1" t="str">
        <f t="shared" si="13"/>
        <v>29.0</v>
      </c>
      <c r="D44" t="s">
        <v>56</v>
      </c>
      <c r="E44" s="1">
        <f t="shared" ca="1" si="14"/>
        <v>0.32848773215874416</v>
      </c>
      <c r="F44" s="1">
        <f t="shared" si="15"/>
        <v>8</v>
      </c>
      <c r="G44" s="1">
        <f t="shared" si="16"/>
        <v>5</v>
      </c>
      <c r="H44" s="1" t="str">
        <f t="shared" si="17"/>
        <v>N</v>
      </c>
      <c r="K44" t="s">
        <v>282</v>
      </c>
      <c r="M44" s="1" t="str">
        <f t="shared" si="18"/>
        <v>,{"id":"29.0","date":"07/10/2022","word":"resident alien","CLUE":"","factoid":"A resident alien, or lawful permanent resident, is a foreign-born individual who has the legal right to live permanently in the United States. These individuals will have a Permanent Resident Card, often referred to as a 'green card.'","url":""}</v>
      </c>
    </row>
    <row r="45" spans="1:13" x14ac:dyDescent="0.2">
      <c r="A45" t="s">
        <v>93</v>
      </c>
      <c r="B45" s="2">
        <v>44753</v>
      </c>
      <c r="C45" s="1" t="str">
        <f t="shared" si="13"/>
        <v>29.1</v>
      </c>
      <c r="D45" t="s">
        <v>57</v>
      </c>
      <c r="E45" s="1">
        <f t="shared" ca="1" si="14"/>
        <v>0.54554721241726445</v>
      </c>
      <c r="F45" s="1">
        <f t="shared" si="15"/>
        <v>4</v>
      </c>
      <c r="G45" s="1">
        <f t="shared" si="16"/>
        <v>9</v>
      </c>
      <c r="H45" s="1" t="str">
        <f t="shared" si="17"/>
        <v>N</v>
      </c>
      <c r="K45" t="s">
        <v>168</v>
      </c>
      <c r="L45" t="s">
        <v>169</v>
      </c>
      <c r="M45" s="1" t="str">
        <f t="shared" si="18"/>
        <v>,{"id":"29.1","date":"07/11/2022","word":"stay interview","CLUE":"","factoid":"A stay interview is an interview conducted with an employee to learn why the employee continues to work for the employer and what could trigger the employee to consider leaving. ","url":"https://www.shrm.org/resourcesandtools/tools-and-samples/hr-forms/pages/stayinterviewquestions.aspx?_ga=2.25231293.1275640098.1627228177-151836398.1626106211"}</v>
      </c>
    </row>
    <row r="46" spans="1:13" x14ac:dyDescent="0.2">
      <c r="A46" t="s">
        <v>93</v>
      </c>
      <c r="B46" s="2">
        <v>44754</v>
      </c>
      <c r="C46" s="1" t="str">
        <f t="shared" si="13"/>
        <v>29.2</v>
      </c>
      <c r="D46" t="s">
        <v>58</v>
      </c>
      <c r="E46" s="1">
        <f t="shared" ca="1" si="14"/>
        <v>0.98461999037554981</v>
      </c>
      <c r="F46" s="1">
        <f t="shared" si="15"/>
        <v>8</v>
      </c>
      <c r="G46" s="1">
        <f t="shared" si="16"/>
        <v>5</v>
      </c>
      <c r="H46" s="1" t="str">
        <f t="shared" si="17"/>
        <v>N</v>
      </c>
      <c r="K46" t="s">
        <v>170</v>
      </c>
      <c r="L46" t="s">
        <v>171</v>
      </c>
      <c r="M46" s="1" t="str">
        <f t="shared" si="18"/>
        <v>,{"id":"29.2","date":"07/12/2022","word":"turnover costs","CLUE":"","factoid":"Turnover costs are those associated with an employee leaving the company, including items such as unemployment, COBRA administration and lost productivity. It also includes the costs of hiring a replacement, orientation and training.","url":"https://www.shrm.org/resourcesandtools/tools-and-samples/hr-forms/pages/turnover-cost-calculation-spreadsheet.aspx?_ga=2.25932733.1275640098.1627228177-151836398.1626106211"}</v>
      </c>
    </row>
    <row r="47" spans="1:13" x14ac:dyDescent="0.2">
      <c r="A47" t="s">
        <v>93</v>
      </c>
      <c r="B47" s="2">
        <v>44755</v>
      </c>
      <c r="C47" s="1" t="str">
        <f t="shared" si="13"/>
        <v>29.3</v>
      </c>
      <c r="D47" t="s">
        <v>59</v>
      </c>
      <c r="E47" s="1">
        <f t="shared" ca="1" si="14"/>
        <v>0.92247104689689852</v>
      </c>
      <c r="F47" s="1">
        <f t="shared" si="15"/>
        <v>7</v>
      </c>
      <c r="G47" s="1">
        <f t="shared" si="16"/>
        <v>6</v>
      </c>
      <c r="H47" s="1" t="str">
        <f t="shared" si="17"/>
        <v>N</v>
      </c>
      <c r="K47" t="s">
        <v>172</v>
      </c>
      <c r="M47" s="1" t="str">
        <f t="shared" si="18"/>
        <v>,{"id":"29.3","date":"07/13/2022","word":"bumping rights","CLUE":"","factoid":"Bumping rights are privileges provided to more senior-level employees whose positions have been eliminated or selected for layoff, allowing the employee with seniority to accept an alternative position that is currently occupied by a less-senior employee, resulting in the employee with less seniority being RIF'd or laid off. Bumping typically occurs in union settings as a condition of a collective bargaining agreement. ","url":""}</v>
      </c>
    </row>
    <row r="48" spans="1:13" x14ac:dyDescent="0.2">
      <c r="A48" t="s">
        <v>93</v>
      </c>
      <c r="B48" s="2">
        <v>44756</v>
      </c>
      <c r="C48" s="1" t="str">
        <f t="shared" si="13"/>
        <v>29.4</v>
      </c>
      <c r="D48" t="s">
        <v>60</v>
      </c>
      <c r="E48" s="1">
        <f t="shared" ca="1" si="14"/>
        <v>0.20834492719486519</v>
      </c>
      <c r="F48" s="1">
        <f t="shared" si="15"/>
        <v>9</v>
      </c>
      <c r="G48" s="1">
        <f t="shared" si="16"/>
        <v>4</v>
      </c>
      <c r="H48" s="1" t="str">
        <f t="shared" si="17"/>
        <v>N</v>
      </c>
      <c r="K48" t="s">
        <v>173</v>
      </c>
      <c r="L48" t="s">
        <v>174</v>
      </c>
      <c r="M48" s="1" t="str">
        <f t="shared" si="18"/>
        <v>,{"id":"29.4","date":"07/14/2022","word":"cafeteria plan","CLUE":"","factoid":"A cafeteria plan is a benefits plan which allows employees to choose between one or more qualified tax-favored benefits and cash. Also called a Section 125 plan in reference to the IRS tax code. ","url":"https://www.shrm.org/resourcesandtools/tools-and-samples/toolkits/pages/understanding-section-125-cafeteria-plans.aspx"}</v>
      </c>
    </row>
    <row r="49" spans="1:13" x14ac:dyDescent="0.2">
      <c r="A49" t="s">
        <v>93</v>
      </c>
      <c r="B49" s="2">
        <v>44757</v>
      </c>
      <c r="C49" s="1" t="str">
        <f t="shared" si="13"/>
        <v>29.5</v>
      </c>
      <c r="D49" t="s">
        <v>61</v>
      </c>
      <c r="E49" s="1">
        <f t="shared" ca="1" si="14"/>
        <v>0.87890581923009969</v>
      </c>
      <c r="F49" s="1">
        <f t="shared" si="15"/>
        <v>6</v>
      </c>
      <c r="G49" s="1">
        <f t="shared" si="16"/>
        <v>7</v>
      </c>
      <c r="H49" s="1" t="str">
        <f t="shared" si="17"/>
        <v>N</v>
      </c>
      <c r="K49" t="s">
        <v>175</v>
      </c>
      <c r="M49" s="1" t="str">
        <f t="shared" si="18"/>
        <v>,{"id":"29.5","date":"07/15/2022","word":"career plateau","CLUE":"","factoid":"Career plateau occurs when an employee has reached the highest position level they can possibly obtain within an organization and have no future prospect of being promoted due to a lack of skills, corporate restructuring or other factors.","url":""}</v>
      </c>
    </row>
    <row r="50" spans="1:13" x14ac:dyDescent="0.2">
      <c r="A50" t="s">
        <v>93</v>
      </c>
      <c r="B50" s="2">
        <v>44758</v>
      </c>
      <c r="C50" s="1" t="str">
        <f t="shared" si="13"/>
        <v>29.6</v>
      </c>
      <c r="D50" t="s">
        <v>62</v>
      </c>
      <c r="E50" s="1">
        <f t="shared" ca="1" si="14"/>
        <v>0.54089196575287657</v>
      </c>
      <c r="F50" s="1">
        <f t="shared" si="15"/>
        <v>8</v>
      </c>
      <c r="G50" s="1">
        <f t="shared" si="16"/>
        <v>5</v>
      </c>
      <c r="H50" s="1" t="str">
        <f t="shared" si="17"/>
        <v>N</v>
      </c>
      <c r="K50" t="s">
        <v>176</v>
      </c>
      <c r="L50" t="s">
        <v>177</v>
      </c>
      <c r="M50" s="1" t="str">
        <f t="shared" si="18"/>
        <v>,{"id":"29.6","date":"07/16/2022","word":"employer brand","CLUE":"","factoid":"An employer brand is what an organization communicates as its identity to both potential and current employees. Closely linked with the employee value proposition (EVP), the employer brand incorporates an organization's mission, values, culture and personality. ","url":"https://www.shrm.org/resourcesandtools/tools-and-samples/hr-qa/pages/cms_023007.aspx"}</v>
      </c>
    </row>
    <row r="51" spans="1:13" x14ac:dyDescent="0.2">
      <c r="A51" t="s">
        <v>93</v>
      </c>
      <c r="B51" s="2">
        <v>44759</v>
      </c>
      <c r="C51" s="1" t="str">
        <f t="shared" si="13"/>
        <v>30.0</v>
      </c>
      <c r="D51" t="s">
        <v>63</v>
      </c>
      <c r="E51" s="1">
        <f t="shared" ca="1" si="14"/>
        <v>0.47443319526005134</v>
      </c>
      <c r="F51" s="1">
        <f t="shared" si="15"/>
        <v>4</v>
      </c>
      <c r="G51" s="1">
        <f t="shared" si="16"/>
        <v>9</v>
      </c>
      <c r="H51" s="1" t="str">
        <f t="shared" si="17"/>
        <v>N</v>
      </c>
      <c r="K51" t="s">
        <v>178</v>
      </c>
      <c r="L51" t="s">
        <v>179</v>
      </c>
      <c r="M51" s="1" t="str">
        <f t="shared" si="18"/>
        <v>,{"id":"30.0","date":"07/17/2022","word":"exit interview","CLUE":"","factoid":"An exit interview is a conversation or questionnaire conducted at the time of an employee's resignation used to identify the underlying factors behind an employee's decision to leave. ","url":"https://www.shrm.org/resourcesandtools/tools-and-samples/hr-forms/pages/1cms_015225.aspx?_ga=2.106928522.865608468.1626730226-151836398.1626106211"}</v>
      </c>
    </row>
    <row r="52" spans="1:13" x14ac:dyDescent="0.2">
      <c r="A52" t="s">
        <v>93</v>
      </c>
      <c r="B52" s="2">
        <v>44760</v>
      </c>
      <c r="C52" s="1" t="str">
        <f t="shared" si="13"/>
        <v>30.1</v>
      </c>
      <c r="D52" t="s">
        <v>64</v>
      </c>
      <c r="E52" s="1">
        <f t="shared" ca="1" si="14"/>
        <v>0.27939175091858603</v>
      </c>
      <c r="F52" s="1">
        <f t="shared" si="15"/>
        <v>14</v>
      </c>
      <c r="G52" s="1">
        <f t="shared" si="16"/>
        <v>0</v>
      </c>
      <c r="H52" s="1" t="str">
        <f t="shared" si="17"/>
        <v>N</v>
      </c>
      <c r="K52" t="s">
        <v>180</v>
      </c>
      <c r="M52" s="1" t="str">
        <f t="shared" si="18"/>
        <v>,{"id":"30.1","date":"07/18/2022","word":"featherbedding","CLUE":"","factoid":"Featherbedding refers to an unfair labor practice that occurs when a union requires an employer to pay for services they did not perform. Examples include hiring more workers than are needed or assigning unnecessary work. ","url":""}</v>
      </c>
    </row>
    <row r="53" spans="1:13" x14ac:dyDescent="0.2">
      <c r="A53" t="s">
        <v>93</v>
      </c>
      <c r="B53" s="2">
        <v>44761</v>
      </c>
      <c r="C53" s="1" t="str">
        <f t="shared" si="13"/>
        <v>30.2</v>
      </c>
      <c r="D53" t="s">
        <v>65</v>
      </c>
      <c r="E53" s="1">
        <f t="shared" ca="1" si="14"/>
        <v>0.10683045359161991</v>
      </c>
      <c r="F53" s="1">
        <f t="shared" si="15"/>
        <v>6</v>
      </c>
      <c r="G53" s="1">
        <f t="shared" si="16"/>
        <v>7</v>
      </c>
      <c r="H53" s="1" t="str">
        <f t="shared" si="17"/>
        <v>N</v>
      </c>
      <c r="K53" t="s">
        <v>181</v>
      </c>
      <c r="M53" s="1" t="str">
        <f t="shared" si="18"/>
        <v>,{"id":"30.2","date":"07/19/2022","word":"forced ranking","CLUE":"","factoid":"Forced ranking, also called stack ranking, is a performance appraisal rating method which requires managers to rate each worker's performance in comparison to the worker's peers. This method often incorporates forced distribution of employee ratings, requiring the rater to identify a certain number or percentage of employees at the top and the bottom of the rating scale.","url":""}</v>
      </c>
    </row>
    <row r="54" spans="1:13" x14ac:dyDescent="0.2">
      <c r="A54" t="s">
        <v>93</v>
      </c>
      <c r="B54" s="2">
        <v>44762</v>
      </c>
      <c r="C54" s="1" t="str">
        <f t="shared" si="13"/>
        <v>30.3</v>
      </c>
      <c r="D54" t="s">
        <v>66</v>
      </c>
      <c r="E54" s="1">
        <f t="shared" ca="1" si="14"/>
        <v>0.36213498117804055</v>
      </c>
      <c r="F54" s="1">
        <f t="shared" si="15"/>
        <v>7</v>
      </c>
      <c r="G54" s="1">
        <f t="shared" si="16"/>
        <v>6</v>
      </c>
      <c r="H54" s="1" t="str">
        <f t="shared" si="17"/>
        <v>N</v>
      </c>
      <c r="K54" t="s">
        <v>182</v>
      </c>
      <c r="L54" t="s">
        <v>183</v>
      </c>
      <c r="M54" s="1" t="str">
        <f t="shared" si="18"/>
        <v>,{"id":"30.3","date":"07/20/2022","word":"imputed income","CLUE":"","factoid":"Imputed income is the value of non-cash rewards or benefits provided to an employee that are subject to income tax. This is most commonly seen in group health insurance benefits for domestic partners. ","url":"https://www.shrm.org/resourcesandtools/tools-and-samples/hr-qa/pages/domesticpartnerbenefittax.aspx"}</v>
      </c>
    </row>
    <row r="55" spans="1:13" x14ac:dyDescent="0.2">
      <c r="A55" t="s">
        <v>93</v>
      </c>
      <c r="B55" s="2">
        <v>44763</v>
      </c>
      <c r="C55" s="1" t="str">
        <f t="shared" si="13"/>
        <v>30.4</v>
      </c>
      <c r="D55" t="s">
        <v>67</v>
      </c>
      <c r="E55" s="1">
        <f t="shared" ca="1" si="14"/>
        <v>0.94503399049133197</v>
      </c>
      <c r="F55" s="1">
        <f t="shared" si="15"/>
        <v>3</v>
      </c>
      <c r="G55" s="1">
        <f t="shared" si="16"/>
        <v>10</v>
      </c>
      <c r="H55" s="1" t="str">
        <f t="shared" si="17"/>
        <v>N</v>
      </c>
      <c r="K55" t="s">
        <v>184</v>
      </c>
      <c r="M55" s="1" t="str">
        <f t="shared" si="18"/>
        <v>,{"id":"30.4","date":"07/21/2022","word":"job enrichment","CLUE":"","factoid":"Job enrichment is the practice of increasing the amount of control, responsibility and discretion in an employee's job in an effort to improve employee engagement or satisfaction.","url":""}</v>
      </c>
    </row>
    <row r="56" spans="1:13" x14ac:dyDescent="0.2">
      <c r="A56" t="s">
        <v>93</v>
      </c>
      <c r="B56" s="2">
        <v>44764</v>
      </c>
      <c r="C56" s="1" t="str">
        <f t="shared" si="13"/>
        <v>30.5</v>
      </c>
      <c r="D56" t="s">
        <v>68</v>
      </c>
      <c r="E56" s="1">
        <f t="shared" ca="1" si="14"/>
        <v>3.6823394927069986E-2</v>
      </c>
      <c r="F56" s="1">
        <f t="shared" si="15"/>
        <v>3</v>
      </c>
      <c r="G56" s="1">
        <f t="shared" si="16"/>
        <v>10</v>
      </c>
      <c r="H56" s="1" t="str">
        <f t="shared" si="17"/>
        <v>N</v>
      </c>
      <c r="K56" t="s">
        <v>185</v>
      </c>
      <c r="L56" t="s">
        <v>186</v>
      </c>
      <c r="M56" s="1" t="str">
        <f t="shared" si="18"/>
        <v>,{"id":"30.5","date":"07/22/2022","word":"job evaluation","CLUE":"","factoid":"Job evaluation is the process of comparing a job with other jobs in an organization to determine an appropriate pay rate for the job. Four primary methods of job evaluations used to set compensation levels are point factor, factor comparison, job ranking and job classification.","url":"https://www.shrm.org/resourcesandtools/tools-and-samples/toolkits/pages/performingjobevaluations.aspx?_ga=2.64115942.897145568.1626968990-151836398.1626106211"}</v>
      </c>
    </row>
    <row r="57" spans="1:13" x14ac:dyDescent="0.2">
      <c r="A57" t="s">
        <v>94</v>
      </c>
      <c r="B57" s="2">
        <v>44728</v>
      </c>
      <c r="C57" s="1" t="str">
        <f t="shared" si="13"/>
        <v>25.4</v>
      </c>
      <c r="D57" t="s">
        <v>72</v>
      </c>
      <c r="E57" s="1">
        <f t="shared" ca="1" si="14"/>
        <v>0.81444010280715862</v>
      </c>
      <c r="F57" s="1">
        <f t="shared" si="15"/>
        <v>8</v>
      </c>
      <c r="G57" s="1">
        <f t="shared" si="16"/>
        <v>0</v>
      </c>
      <c r="H57" s="1" t="str">
        <f t="shared" ref="H57:H61" si="19">IF(F57&gt;7,"N",IF(G57&gt;7,"N",IF((F57+G57)&gt;10,"N","Y")))</f>
        <v>N</v>
      </c>
      <c r="K57" t="s">
        <v>191</v>
      </c>
      <c r="L57" t="s">
        <v>187</v>
      </c>
      <c r="M57" s="1" t="str">
        <f t="shared" si="18"/>
        <v>,{"id":"25.4","date":"06/16/2022","word":"coverage","CLUE":"","factoid":"The COVID-19 pandemic reminded so many just how important it is to have health coverage, which employers often offer as an employee benefit. To see the types of coverage most offered by employers, check out results from SHRM's Employee Benefits Survey. ","url":"https://www.shrm.org/hr-today/trends-and-forecasting/research-and-surveys/pages/benefits-report.aspx"}</v>
      </c>
    </row>
    <row r="58" spans="1:13" x14ac:dyDescent="0.2">
      <c r="A58" t="s">
        <v>94</v>
      </c>
      <c r="B58" s="2">
        <v>44741</v>
      </c>
      <c r="C58" s="1" t="str">
        <f t="shared" si="13"/>
        <v>27.3</v>
      </c>
      <c r="D58" t="s">
        <v>84</v>
      </c>
      <c r="E58" s="1">
        <f t="shared" ca="1" si="14"/>
        <v>0.72613008044438088</v>
      </c>
      <c r="F58" s="1">
        <f t="shared" si="15"/>
        <v>8</v>
      </c>
      <c r="G58" s="1">
        <f t="shared" si="16"/>
        <v>0</v>
      </c>
      <c r="H58" s="1" t="str">
        <f t="shared" si="19"/>
        <v>N</v>
      </c>
      <c r="K58" t="s">
        <v>203</v>
      </c>
      <c r="L58" t="s">
        <v>187</v>
      </c>
      <c r="M58" s="1" t="str">
        <f t="shared" si="18"/>
        <v>,{"id":"27.3","date":"06/29/2022","word":"parental","CLUE":"","factoid":"Parental leave is a type of leave employers offer to new parents. Some organizations offer employees with more than the minimum, though. Find out how many by visiting SHRM's Employee Benefits Survey. ","url":"https://www.shrm.org/hr-today/trends-and-forecasting/research-and-surveys/pages/benefits-report.aspx"}</v>
      </c>
    </row>
    <row r="59" spans="1:13" x14ac:dyDescent="0.2">
      <c r="A59" t="s">
        <v>93</v>
      </c>
      <c r="B59" s="2">
        <v>44754</v>
      </c>
      <c r="C59" s="1" t="str">
        <f t="shared" si="13"/>
        <v>29.2</v>
      </c>
      <c r="D59" t="s">
        <v>17</v>
      </c>
      <c r="E59" s="1">
        <f t="shared" ca="1" si="14"/>
        <v>0.55284167265390649</v>
      </c>
      <c r="F59" s="1">
        <f t="shared" si="15"/>
        <v>8</v>
      </c>
      <c r="G59" s="1">
        <f t="shared" si="16"/>
        <v>0</v>
      </c>
      <c r="H59" s="1" t="str">
        <f t="shared" si="19"/>
        <v>N</v>
      </c>
      <c r="K59" t="s">
        <v>105</v>
      </c>
      <c r="L59" t="s">
        <v>106</v>
      </c>
      <c r="M59" s="1" t="str">
        <f t="shared" si="18"/>
        <v>,{"id":"29.2","date":"07/12/2022","word":"sourcing","CLUE":"","factoid":"Sourcing is the proactive searching for qualified job candidates for current or planned open positions within a company. ","url":"https://www.shrm.org/resourcesandtools/tools-and-samples/hr-qa/pages/whatissourcing.aspx?_ga=2.236519297.1275640098.1627228177-151836398.1626106211"}</v>
      </c>
    </row>
    <row r="60" spans="1:13" x14ac:dyDescent="0.2">
      <c r="A60" t="s">
        <v>93</v>
      </c>
      <c r="B60" s="2">
        <v>44756</v>
      </c>
      <c r="C60" s="1" t="str">
        <f t="shared" si="13"/>
        <v>29.4</v>
      </c>
      <c r="D60" t="s">
        <v>19</v>
      </c>
      <c r="E60" s="1">
        <f t="shared" ca="1" si="14"/>
        <v>0.89442799876520551</v>
      </c>
      <c r="F60" s="1">
        <f t="shared" si="15"/>
        <v>8</v>
      </c>
      <c r="G60" s="1">
        <f t="shared" si="16"/>
        <v>0</v>
      </c>
      <c r="H60" s="1" t="str">
        <f t="shared" si="19"/>
        <v>N</v>
      </c>
      <c r="K60" t="s">
        <v>108</v>
      </c>
      <c r="L60" t="s">
        <v>109</v>
      </c>
      <c r="M60" s="1" t="str">
        <f t="shared" si="18"/>
        <v>,{"id":"29.4","date":"07/14/2022","word":"furlough","CLUE":"","factoid":"A furlough is a mandatory temporary leave of absence from which the employee is expected to return to work or to be restored from a reduced work schedule.","url":"https://www.shrm.org/resourcesandtools/tools-and-samples/hr-qa/pages/furloughlayoffreductioninforce.aspx"}</v>
      </c>
    </row>
    <row r="61" spans="1:13" x14ac:dyDescent="0.2">
      <c r="A61" t="s">
        <v>93</v>
      </c>
      <c r="B61" s="2">
        <v>44757</v>
      </c>
      <c r="C61" s="1" t="str">
        <f t="shared" si="13"/>
        <v>29.5</v>
      </c>
      <c r="D61" t="s">
        <v>20</v>
      </c>
      <c r="E61" s="1">
        <f t="shared" ca="1" si="14"/>
        <v>0.20626574791795593</v>
      </c>
      <c r="F61" s="1">
        <f t="shared" si="15"/>
        <v>8</v>
      </c>
      <c r="G61" s="1">
        <f t="shared" si="16"/>
        <v>0</v>
      </c>
      <c r="H61" s="1" t="str">
        <f t="shared" si="19"/>
        <v>N</v>
      </c>
      <c r="K61" t="s">
        <v>110</v>
      </c>
      <c r="L61" s="8" t="s">
        <v>297</v>
      </c>
      <c r="M61" s="1" t="str">
        <f t="shared" si="18"/>
        <v>,{"id":"29.5","date":"07/15/2022","word":"nepotism","CLUE":"","factoid":"Nepotism is the employment of relatives or the practice of favoring relatives in employment.","url":"https://www.shrm.org/resourcesandtools/tools-and-samples/hr-glossary/pages/nepotism.aspx"}</v>
      </c>
    </row>
  </sheetData>
  <conditionalFormatting sqref="H6">
    <cfRule type="containsText" dxfId="97" priority="123" operator="containsText" text="N">
      <formula>NOT(ISERROR(SEARCH("N",H6)))</formula>
    </cfRule>
    <cfRule type="containsBlanks" priority="126">
      <formula>LEN(TRIM(H6))=0</formula>
    </cfRule>
  </conditionalFormatting>
  <conditionalFormatting sqref="F6">
    <cfRule type="cellIs" dxfId="96" priority="124" operator="greaterThan">
      <formula>8</formula>
    </cfRule>
  </conditionalFormatting>
  <conditionalFormatting sqref="K6">
    <cfRule type="containsText" dxfId="95" priority="127" operator="containsText" text="&quot;">
      <formula>NOT(ISERROR(SEARCH("""",K6)))</formula>
    </cfRule>
  </conditionalFormatting>
  <conditionalFormatting sqref="G6">
    <cfRule type="cellIs" dxfId="94" priority="125" operator="greaterThan">
      <formula>8</formula>
    </cfRule>
  </conditionalFormatting>
  <conditionalFormatting sqref="H4">
    <cfRule type="containsText" dxfId="93" priority="118" operator="containsText" text="N">
      <formula>NOT(ISERROR(SEARCH("N",H4)))</formula>
    </cfRule>
    <cfRule type="containsBlanks" priority="121">
      <formula>LEN(TRIM(H4))=0</formula>
    </cfRule>
  </conditionalFormatting>
  <conditionalFormatting sqref="F4">
    <cfRule type="cellIs" dxfId="92" priority="119" operator="greaterThan">
      <formula>8</formula>
    </cfRule>
  </conditionalFormatting>
  <conditionalFormatting sqref="K4">
    <cfRule type="containsText" dxfId="91" priority="122" operator="containsText" text="&quot;">
      <formula>NOT(ISERROR(SEARCH("""",K4)))</formula>
    </cfRule>
  </conditionalFormatting>
  <conditionalFormatting sqref="G4">
    <cfRule type="cellIs" dxfId="90" priority="120" operator="greaterThan">
      <formula>8</formula>
    </cfRule>
  </conditionalFormatting>
  <conditionalFormatting sqref="H7">
    <cfRule type="containsText" dxfId="89" priority="113" operator="containsText" text="N">
      <formula>NOT(ISERROR(SEARCH("N",H7)))</formula>
    </cfRule>
    <cfRule type="containsBlanks" priority="116">
      <formula>LEN(TRIM(H7))=0</formula>
    </cfRule>
  </conditionalFormatting>
  <conditionalFormatting sqref="F7">
    <cfRule type="cellIs" dxfId="88" priority="114" operator="greaterThan">
      <formula>8</formula>
    </cfRule>
  </conditionalFormatting>
  <conditionalFormatting sqref="K7">
    <cfRule type="containsText" dxfId="87" priority="117" operator="containsText" text="&quot;">
      <formula>NOT(ISERROR(SEARCH("""",K7)))</formula>
    </cfRule>
  </conditionalFormatting>
  <conditionalFormatting sqref="G7">
    <cfRule type="cellIs" dxfId="86" priority="115" operator="greaterThan">
      <formula>8</formula>
    </cfRule>
  </conditionalFormatting>
  <conditionalFormatting sqref="H12:H14">
    <cfRule type="containsText" dxfId="85" priority="108" operator="containsText" text="N">
      <formula>NOT(ISERROR(SEARCH("N",H12)))</formula>
    </cfRule>
    <cfRule type="containsBlanks" priority="111">
      <formula>LEN(TRIM(H12))=0</formula>
    </cfRule>
  </conditionalFormatting>
  <conditionalFormatting sqref="F12:F14">
    <cfRule type="cellIs" dxfId="84" priority="109" operator="greaterThan">
      <formula>8</formula>
    </cfRule>
  </conditionalFormatting>
  <conditionalFormatting sqref="K12:K14">
    <cfRule type="containsText" dxfId="83" priority="112" operator="containsText" text="&quot;">
      <formula>NOT(ISERROR(SEARCH("""",K12)))</formula>
    </cfRule>
  </conditionalFormatting>
  <conditionalFormatting sqref="G12:G14">
    <cfRule type="cellIs" dxfId="82" priority="110" operator="greaterThan">
      <formula>8</formula>
    </cfRule>
  </conditionalFormatting>
  <conditionalFormatting sqref="H15">
    <cfRule type="containsText" dxfId="81" priority="103" operator="containsText" text="N">
      <formula>NOT(ISERROR(SEARCH("N",H15)))</formula>
    </cfRule>
    <cfRule type="containsBlanks" priority="106">
      <formula>LEN(TRIM(H15))=0</formula>
    </cfRule>
  </conditionalFormatting>
  <conditionalFormatting sqref="F15">
    <cfRule type="cellIs" dxfId="80" priority="104" operator="greaterThan">
      <formula>8</formula>
    </cfRule>
  </conditionalFormatting>
  <conditionalFormatting sqref="K15">
    <cfRule type="containsText" dxfId="79" priority="107" operator="containsText" text="&quot;">
      <formula>NOT(ISERROR(SEARCH("""",K15)))</formula>
    </cfRule>
  </conditionalFormatting>
  <conditionalFormatting sqref="G15">
    <cfRule type="cellIs" dxfId="78" priority="105" operator="greaterThan">
      <formula>8</formula>
    </cfRule>
  </conditionalFormatting>
  <conditionalFormatting sqref="H16:H17">
    <cfRule type="containsText" dxfId="77" priority="98" operator="containsText" text="N">
      <formula>NOT(ISERROR(SEARCH("N",H16)))</formula>
    </cfRule>
    <cfRule type="containsBlanks" priority="101">
      <formula>LEN(TRIM(H16))=0</formula>
    </cfRule>
  </conditionalFormatting>
  <conditionalFormatting sqref="F16:F17">
    <cfRule type="cellIs" dxfId="76" priority="99" operator="greaterThan">
      <formula>8</formula>
    </cfRule>
  </conditionalFormatting>
  <conditionalFormatting sqref="K16:K17">
    <cfRule type="containsText" dxfId="75" priority="102" operator="containsText" text="&quot;">
      <formula>NOT(ISERROR(SEARCH("""",K16)))</formula>
    </cfRule>
  </conditionalFormatting>
  <conditionalFormatting sqref="G16:G17">
    <cfRule type="cellIs" dxfId="74" priority="100" operator="greaterThan">
      <formula>8</formula>
    </cfRule>
  </conditionalFormatting>
  <conditionalFormatting sqref="H18:H19">
    <cfRule type="containsText" dxfId="73" priority="93" operator="containsText" text="N">
      <formula>NOT(ISERROR(SEARCH("N",H18)))</formula>
    </cfRule>
    <cfRule type="containsBlanks" priority="96">
      <formula>LEN(TRIM(H18))=0</formula>
    </cfRule>
  </conditionalFormatting>
  <conditionalFormatting sqref="F18:F19">
    <cfRule type="cellIs" dxfId="72" priority="94" operator="greaterThan">
      <formula>8</formula>
    </cfRule>
  </conditionalFormatting>
  <conditionalFormatting sqref="K18:K19">
    <cfRule type="containsText" dxfId="71" priority="97" operator="containsText" text="&quot;">
      <formula>NOT(ISERROR(SEARCH("""",K18)))</formula>
    </cfRule>
  </conditionalFormatting>
  <conditionalFormatting sqref="G18:G19">
    <cfRule type="cellIs" dxfId="70" priority="95" operator="greaterThan">
      <formula>8</formula>
    </cfRule>
  </conditionalFormatting>
  <conditionalFormatting sqref="H20">
    <cfRule type="containsText" dxfId="69" priority="88" operator="containsText" text="N">
      <formula>NOT(ISERROR(SEARCH("N",H20)))</formula>
    </cfRule>
    <cfRule type="containsBlanks" priority="91">
      <formula>LEN(TRIM(H20))=0</formula>
    </cfRule>
  </conditionalFormatting>
  <conditionalFormatting sqref="F20">
    <cfRule type="cellIs" dxfId="68" priority="89" operator="greaterThan">
      <formula>8</formula>
    </cfRule>
  </conditionalFormatting>
  <conditionalFormatting sqref="K20">
    <cfRule type="containsText" dxfId="67" priority="92" operator="containsText" text="&quot;">
      <formula>NOT(ISERROR(SEARCH("""",K20)))</formula>
    </cfRule>
  </conditionalFormatting>
  <conditionalFormatting sqref="G20">
    <cfRule type="cellIs" dxfId="66" priority="90" operator="greaterThan">
      <formula>8</formula>
    </cfRule>
  </conditionalFormatting>
  <conditionalFormatting sqref="H21:H31">
    <cfRule type="containsText" dxfId="65" priority="73" operator="containsText" text="N">
      <formula>NOT(ISERROR(SEARCH("N",H21)))</formula>
    </cfRule>
    <cfRule type="containsBlanks" priority="76">
      <formula>LEN(TRIM(H21))=0</formula>
    </cfRule>
  </conditionalFormatting>
  <conditionalFormatting sqref="F21:F31">
    <cfRule type="cellIs" dxfId="64" priority="74" operator="greaterThan">
      <formula>8</formula>
    </cfRule>
  </conditionalFormatting>
  <conditionalFormatting sqref="K21:K31">
    <cfRule type="containsText" dxfId="63" priority="77" operator="containsText" text="&quot;">
      <formula>NOT(ISERROR(SEARCH("""",K21)))</formula>
    </cfRule>
  </conditionalFormatting>
  <conditionalFormatting sqref="G21:G31">
    <cfRule type="cellIs" dxfId="62" priority="75" operator="greaterThan">
      <formula>8</formula>
    </cfRule>
  </conditionalFormatting>
  <conditionalFormatting sqref="H32">
    <cfRule type="containsText" dxfId="61" priority="68" operator="containsText" text="N">
      <formula>NOT(ISERROR(SEARCH("N",H32)))</formula>
    </cfRule>
    <cfRule type="containsBlanks" priority="71">
      <formula>LEN(TRIM(H32))=0</formula>
    </cfRule>
  </conditionalFormatting>
  <conditionalFormatting sqref="F32">
    <cfRule type="cellIs" dxfId="60" priority="69" operator="greaterThan">
      <formula>8</formula>
    </cfRule>
  </conditionalFormatting>
  <conditionalFormatting sqref="K32">
    <cfRule type="containsText" dxfId="59" priority="72" operator="containsText" text="&quot;">
      <formula>NOT(ISERROR(SEARCH("""",K32)))</formula>
    </cfRule>
  </conditionalFormatting>
  <conditionalFormatting sqref="G32">
    <cfRule type="cellIs" dxfId="58" priority="70" operator="greaterThan">
      <formula>8</formula>
    </cfRule>
  </conditionalFormatting>
  <conditionalFormatting sqref="H33:H34">
    <cfRule type="containsText" dxfId="57" priority="63" operator="containsText" text="N">
      <formula>NOT(ISERROR(SEARCH("N",H33)))</formula>
    </cfRule>
    <cfRule type="containsBlanks" priority="66">
      <formula>LEN(TRIM(H33))=0</formula>
    </cfRule>
  </conditionalFormatting>
  <conditionalFormatting sqref="F33:F34">
    <cfRule type="cellIs" dxfId="56" priority="64" operator="greaterThan">
      <formula>8</formula>
    </cfRule>
  </conditionalFormatting>
  <conditionalFormatting sqref="K33:K34">
    <cfRule type="containsText" dxfId="55" priority="67" operator="containsText" text="&quot;">
      <formula>NOT(ISERROR(SEARCH("""",K33)))</formula>
    </cfRule>
  </conditionalFormatting>
  <conditionalFormatting sqref="G33:G34">
    <cfRule type="cellIs" dxfId="54" priority="65" operator="greaterThan">
      <formula>8</formula>
    </cfRule>
  </conditionalFormatting>
  <conditionalFormatting sqref="H35:H36">
    <cfRule type="containsText" dxfId="53" priority="58" operator="containsText" text="N">
      <formula>NOT(ISERROR(SEARCH("N",H35)))</formula>
    </cfRule>
    <cfRule type="containsBlanks" priority="61">
      <formula>LEN(TRIM(H35))=0</formula>
    </cfRule>
  </conditionalFormatting>
  <conditionalFormatting sqref="F35:F36">
    <cfRule type="cellIs" dxfId="52" priority="59" operator="greaterThan">
      <formula>8</formula>
    </cfRule>
  </conditionalFormatting>
  <conditionalFormatting sqref="K35:K36">
    <cfRule type="containsText" dxfId="51" priority="62" operator="containsText" text="&quot;">
      <formula>NOT(ISERROR(SEARCH("""",K35)))</formula>
    </cfRule>
  </conditionalFormatting>
  <conditionalFormatting sqref="G35:G36">
    <cfRule type="cellIs" dxfId="50" priority="60" operator="greaterThan">
      <formula>8</formula>
    </cfRule>
  </conditionalFormatting>
  <conditionalFormatting sqref="H37">
    <cfRule type="containsText" dxfId="49" priority="53" operator="containsText" text="N">
      <formula>NOT(ISERROR(SEARCH("N",H37)))</formula>
    </cfRule>
    <cfRule type="containsBlanks" priority="56">
      <formula>LEN(TRIM(H37))=0</formula>
    </cfRule>
  </conditionalFormatting>
  <conditionalFormatting sqref="F37">
    <cfRule type="cellIs" dxfId="48" priority="54" operator="greaterThan">
      <formula>8</formula>
    </cfRule>
  </conditionalFormatting>
  <conditionalFormatting sqref="K37">
    <cfRule type="containsText" dxfId="47" priority="57" operator="containsText" text="&quot;">
      <formula>NOT(ISERROR(SEARCH("""",K37)))</formula>
    </cfRule>
  </conditionalFormatting>
  <conditionalFormatting sqref="G37">
    <cfRule type="cellIs" dxfId="46" priority="55" operator="greaterThan">
      <formula>8</formula>
    </cfRule>
  </conditionalFormatting>
  <conditionalFormatting sqref="H38:H40">
    <cfRule type="containsText" dxfId="45" priority="48" operator="containsText" text="N">
      <formula>NOT(ISERROR(SEARCH("N",H38)))</formula>
    </cfRule>
    <cfRule type="containsBlanks" priority="51">
      <formula>LEN(TRIM(H38))=0</formula>
    </cfRule>
  </conditionalFormatting>
  <conditionalFormatting sqref="F38:F40">
    <cfRule type="cellIs" dxfId="44" priority="49" operator="greaterThan">
      <formula>8</formula>
    </cfRule>
  </conditionalFormatting>
  <conditionalFormatting sqref="K38:K40">
    <cfRule type="containsText" dxfId="43" priority="52" operator="containsText" text="&quot;">
      <formula>NOT(ISERROR(SEARCH("""",K38)))</formula>
    </cfRule>
  </conditionalFormatting>
  <conditionalFormatting sqref="G38:G40">
    <cfRule type="cellIs" dxfId="42" priority="50" operator="greaterThan">
      <formula>8</formula>
    </cfRule>
  </conditionalFormatting>
  <conditionalFormatting sqref="H41:H56">
    <cfRule type="containsText" dxfId="41" priority="43" operator="containsText" text="N">
      <formula>NOT(ISERROR(SEARCH("N",H41)))</formula>
    </cfRule>
    <cfRule type="containsBlanks" priority="46">
      <formula>LEN(TRIM(H41))=0</formula>
    </cfRule>
  </conditionalFormatting>
  <conditionalFormatting sqref="F41:F56">
    <cfRule type="cellIs" dxfId="40" priority="44" operator="greaterThan">
      <formula>8</formula>
    </cfRule>
  </conditionalFormatting>
  <conditionalFormatting sqref="K41:K56">
    <cfRule type="containsText" dxfId="39" priority="47" operator="containsText" text="&quot;">
      <formula>NOT(ISERROR(SEARCH("""",K41)))</formula>
    </cfRule>
  </conditionalFormatting>
  <conditionalFormatting sqref="G41:G56">
    <cfRule type="cellIs" dxfId="38" priority="45" operator="greaterThan">
      <formula>8</formula>
    </cfRule>
  </conditionalFormatting>
  <conditionalFormatting sqref="H8">
    <cfRule type="containsText" dxfId="37" priority="38" operator="containsText" text="N">
      <formula>NOT(ISERROR(SEARCH("N",H8)))</formula>
    </cfRule>
    <cfRule type="containsBlanks" priority="41">
      <formula>LEN(TRIM(H8))=0</formula>
    </cfRule>
  </conditionalFormatting>
  <conditionalFormatting sqref="F8">
    <cfRule type="cellIs" dxfId="36" priority="39" operator="greaterThan">
      <formula>8</formula>
    </cfRule>
  </conditionalFormatting>
  <conditionalFormatting sqref="K8">
    <cfRule type="containsText" dxfId="35" priority="42" operator="containsText" text="&quot;">
      <formula>NOT(ISERROR(SEARCH("""",K8)))</formula>
    </cfRule>
  </conditionalFormatting>
  <conditionalFormatting sqref="G8">
    <cfRule type="cellIs" dxfId="34" priority="40" operator="greaterThan">
      <formula>8</formula>
    </cfRule>
  </conditionalFormatting>
  <conditionalFormatting sqref="D8">
    <cfRule type="containsBlanks" dxfId="33" priority="37">
      <formula>LEN(TRIM(D8))=0</formula>
    </cfRule>
  </conditionalFormatting>
  <conditionalFormatting sqref="H9">
    <cfRule type="containsText" dxfId="32" priority="32" operator="containsText" text="N">
      <formula>NOT(ISERROR(SEARCH("N",H9)))</formula>
    </cfRule>
    <cfRule type="containsBlanks" priority="35">
      <formula>LEN(TRIM(H9))=0</formula>
    </cfRule>
  </conditionalFormatting>
  <conditionalFormatting sqref="F9">
    <cfRule type="cellIs" dxfId="31" priority="33" operator="greaterThan">
      <formula>8</formula>
    </cfRule>
  </conditionalFormatting>
  <conditionalFormatting sqref="K9">
    <cfRule type="containsText" dxfId="30" priority="36" operator="containsText" text="&quot;">
      <formula>NOT(ISERROR(SEARCH("""",K9)))</formula>
    </cfRule>
  </conditionalFormatting>
  <conditionalFormatting sqref="G9">
    <cfRule type="cellIs" dxfId="29" priority="34" operator="greaterThan">
      <formula>8</formula>
    </cfRule>
  </conditionalFormatting>
  <conditionalFormatting sqref="D9">
    <cfRule type="containsBlanks" dxfId="28" priority="31">
      <formula>LEN(TRIM(D9))=0</formula>
    </cfRule>
  </conditionalFormatting>
  <conditionalFormatting sqref="H10">
    <cfRule type="containsText" dxfId="27" priority="26" operator="containsText" text="N">
      <formula>NOT(ISERROR(SEARCH("N",H10)))</formula>
    </cfRule>
    <cfRule type="containsBlanks" priority="29">
      <formula>LEN(TRIM(H10))=0</formula>
    </cfRule>
  </conditionalFormatting>
  <conditionalFormatting sqref="F10">
    <cfRule type="cellIs" dxfId="26" priority="27" operator="greaterThan">
      <formula>8</formula>
    </cfRule>
  </conditionalFormatting>
  <conditionalFormatting sqref="K10">
    <cfRule type="containsText" dxfId="25" priority="30" operator="containsText" text="&quot;">
      <formula>NOT(ISERROR(SEARCH("""",K10)))</formula>
    </cfRule>
  </conditionalFormatting>
  <conditionalFormatting sqref="G10">
    <cfRule type="cellIs" dxfId="24" priority="28" operator="greaterThan">
      <formula>8</formula>
    </cfRule>
  </conditionalFormatting>
  <conditionalFormatting sqref="D10">
    <cfRule type="containsBlanks" dxfId="23" priority="25">
      <formula>LEN(TRIM(D10))=0</formula>
    </cfRule>
  </conditionalFormatting>
  <conditionalFormatting sqref="H57">
    <cfRule type="containsText" dxfId="22" priority="20" operator="containsText" text="N">
      <formula>NOT(ISERROR(SEARCH("N",H57)))</formula>
    </cfRule>
    <cfRule type="containsBlanks" priority="23">
      <formula>LEN(TRIM(H57))=0</formula>
    </cfRule>
  </conditionalFormatting>
  <conditionalFormatting sqref="F57">
    <cfRule type="cellIs" dxfId="21" priority="21" operator="greaterThan">
      <formula>8</formula>
    </cfRule>
  </conditionalFormatting>
  <conditionalFormatting sqref="K57">
    <cfRule type="containsText" dxfId="20" priority="24" operator="containsText" text="&quot;">
      <formula>NOT(ISERROR(SEARCH("""",K57)))</formula>
    </cfRule>
  </conditionalFormatting>
  <conditionalFormatting sqref="G57">
    <cfRule type="cellIs" dxfId="19" priority="22" operator="greaterThan">
      <formula>8</formula>
    </cfRule>
  </conditionalFormatting>
  <conditionalFormatting sqref="D57">
    <cfRule type="containsBlanks" dxfId="18" priority="19">
      <formula>LEN(TRIM(D57))=0</formula>
    </cfRule>
  </conditionalFormatting>
  <conditionalFormatting sqref="H58">
    <cfRule type="containsText" dxfId="17" priority="14" operator="containsText" text="N">
      <formula>NOT(ISERROR(SEARCH("N",H58)))</formula>
    </cfRule>
    <cfRule type="containsBlanks" priority="17">
      <formula>LEN(TRIM(H58))=0</formula>
    </cfRule>
  </conditionalFormatting>
  <conditionalFormatting sqref="F58">
    <cfRule type="cellIs" dxfId="16" priority="15" operator="greaterThan">
      <formula>8</formula>
    </cfRule>
  </conditionalFormatting>
  <conditionalFormatting sqref="K58">
    <cfRule type="containsText" dxfId="15" priority="18" operator="containsText" text="&quot;">
      <formula>NOT(ISERROR(SEARCH("""",K58)))</formula>
    </cfRule>
  </conditionalFormatting>
  <conditionalFormatting sqref="G58">
    <cfRule type="cellIs" dxfId="14" priority="16" operator="greaterThan">
      <formula>8</formula>
    </cfRule>
  </conditionalFormatting>
  <conditionalFormatting sqref="D58">
    <cfRule type="containsBlanks" dxfId="13" priority="13">
      <formula>LEN(TRIM(D58))=0</formula>
    </cfRule>
  </conditionalFormatting>
  <conditionalFormatting sqref="H59">
    <cfRule type="containsText" dxfId="12" priority="9" operator="containsText" text="N">
      <formula>NOT(ISERROR(SEARCH("N",H59)))</formula>
    </cfRule>
    <cfRule type="containsBlanks" priority="12">
      <formula>LEN(TRIM(H59))=0</formula>
    </cfRule>
  </conditionalFormatting>
  <conditionalFormatting sqref="F59">
    <cfRule type="cellIs" dxfId="11" priority="10" operator="greaterThan">
      <formula>8</formula>
    </cfRule>
  </conditionalFormatting>
  <conditionalFormatting sqref="G59">
    <cfRule type="cellIs" dxfId="10" priority="11" operator="greaterThan">
      <formula>8</formula>
    </cfRule>
  </conditionalFormatting>
  <conditionalFormatting sqref="D59">
    <cfRule type="containsBlanks" dxfId="9" priority="8">
      <formula>LEN(TRIM(D59))=0</formula>
    </cfRule>
  </conditionalFormatting>
  <conditionalFormatting sqref="K59">
    <cfRule type="containsText" dxfId="8" priority="7" operator="containsText" text="&quot;">
      <formula>NOT(ISERROR(SEARCH("""",K59)))</formula>
    </cfRule>
  </conditionalFormatting>
  <conditionalFormatting sqref="H60:H61">
    <cfRule type="containsText" dxfId="7" priority="3" operator="containsText" text="N">
      <formula>NOT(ISERROR(SEARCH("N",H60)))</formula>
    </cfRule>
    <cfRule type="containsBlanks" priority="6">
      <formula>LEN(TRIM(H60))=0</formula>
    </cfRule>
  </conditionalFormatting>
  <conditionalFormatting sqref="F60:F61">
    <cfRule type="cellIs" dxfId="6" priority="4" operator="greaterThan">
      <formula>8</formula>
    </cfRule>
  </conditionalFormatting>
  <conditionalFormatting sqref="G60:G61">
    <cfRule type="cellIs" dxfId="5" priority="5" operator="greaterThan">
      <formula>8</formula>
    </cfRule>
  </conditionalFormatting>
  <conditionalFormatting sqref="D60:D61">
    <cfRule type="containsBlanks" dxfId="4" priority="2">
      <formula>LEN(TRIM(D60))=0</formula>
    </cfRule>
  </conditionalFormatting>
  <conditionalFormatting sqref="K60:K61">
    <cfRule type="containsText" dxfId="3" priority="1" operator="containsText" text="&quot;">
      <formula>NOT(ISERROR(SEARCH("""",K60)))</formula>
    </cfRule>
  </conditionalFormatting>
  <hyperlinks>
    <hyperlink ref="L61" r:id="rId1" display="https://www.shrm.org/resourcesandtools/tools-and-samples/hr-glossary/pages/spot-award.aspx" xr:uid="{B7018772-3F8F-3246-8220-EC90AE2AA4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glossary_template</vt:lpstr>
      <vt:lpstr>Unused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2022-03-18T16:32:14Z</dcterms:created>
  <dcterms:modified xsi:type="dcterms:W3CDTF">2022-05-03T15:30:31Z</dcterms:modified>
</cp:coreProperties>
</file>