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 firstSheet="1" activeTab="1"/>
  </bookViews>
  <sheets>
    <sheet name="Car Loan no names" sheetId="1" r:id="rId1"/>
    <sheet name="Car Loan" sheetId="2" r:id="rId2"/>
    <sheet name="BEP Example no names" sheetId="3" r:id="rId3"/>
    <sheet name="BEP Example" sheetId="4" r:id="rId4"/>
    <sheet name="Review" sheetId="5" r:id="rId5"/>
  </sheets>
  <externalReferences>
    <externalReference r:id="rId6"/>
  </externalReferences>
  <definedNames>
    <definedName name="Administrative">'BEP Example'!$C$7</definedName>
    <definedName name="Assembly_Cost_per_Unit">'BEP Example'!$C$15</definedName>
    <definedName name="Down_Payment">'Car Loan'!$B$3</definedName>
    <definedName name="Item">'Car Loan'!$B$1</definedName>
    <definedName name="Loan">'Car Loan'!$B$4</definedName>
    <definedName name="Marketing">'BEP Example'!$C$9</definedName>
    <definedName name="Material_Cost_per_Unit">'BEP Example'!$C$13</definedName>
    <definedName name="Operating_Income">'BEP Example'!$C$20</definedName>
    <definedName name="Payment">'Car Loan'!$B$7</definedName>
    <definedName name="Price" localSheetId="3">'BEP Example'!$C$4</definedName>
    <definedName name="Price">'Car Loan'!$B$2</definedName>
    <definedName name="Rate">'Car Loan'!$B$5</definedName>
    <definedName name="Region">[1]SumIf!$B$8:$B$22</definedName>
    <definedName name="Revenue">'BEP Example'!$C$5</definedName>
    <definedName name="sales">'[1]Nested If Practice'!$B$7:$B$21</definedName>
    <definedName name="Sales_00">[1]SumIf!$D$8:$D$22</definedName>
    <definedName name="Sales_99">[1]SumIf!$C$8:$C$22</definedName>
    <definedName name="Salrie_and_Fringe_Benefits">'BEP Example'!$C$10</definedName>
    <definedName name="Tooling">'BEP Example'!$C$8</definedName>
    <definedName name="Total_Assembly_Cost">'BEP Example'!$C$16</definedName>
    <definedName name="Total_Cost">'BEP Example'!$C$19</definedName>
    <definedName name="Total_Fixed_Cost">'BEP Example'!$C$11</definedName>
    <definedName name="Total_Interest">'Car Loan'!$B$9</definedName>
    <definedName name="Total_Material_Cost">'BEP Example'!$C$14</definedName>
    <definedName name="Total_Payments">'Car Loan'!$B$8</definedName>
    <definedName name="Total_Variable_Cost">'BEP Example'!$C$17</definedName>
    <definedName name="Units_Sold">'BEP Example'!$C$3</definedName>
    <definedName name="Years">'Car Loan'!$B$6</definedName>
  </definedNames>
  <calcPr calcId="140001" concurrentCalc="0"/>
  <customWorkbookViews>
    <customWorkbookView name="Copy Editor - Personal View" guid="{87074DE9-4209-C14E-8B03-351080F2F607}" mergeInterval="0" personalView="1" yWindow="54" windowWidth="1920" windowHeight="112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5" i="5"/>
  <c r="B7" i="5"/>
  <c r="C16" i="3"/>
  <c r="C14" i="3"/>
  <c r="C11" i="3"/>
  <c r="C5" i="3"/>
  <c r="B4" i="1"/>
  <c r="B7" i="1"/>
  <c r="B8" i="1"/>
  <c r="B9" i="1"/>
  <c r="C5" i="4"/>
  <c r="C11" i="4"/>
  <c r="C14" i="4"/>
  <c r="C16" i="4"/>
  <c r="C17" i="4"/>
  <c r="C19" i="4"/>
  <c r="C20" i="4"/>
  <c r="B4" i="2"/>
  <c r="B7" i="2"/>
  <c r="B8" i="2"/>
  <c r="B9" i="2"/>
  <c r="C17" i="3"/>
  <c r="C19" i="3"/>
  <c r="C20" i="3"/>
</calcChain>
</file>

<file path=xl/sharedStrings.xml><?xml version="1.0" encoding="utf-8"?>
<sst xmlns="http://schemas.openxmlformats.org/spreadsheetml/2006/main" count="67" uniqueCount="35">
  <si>
    <t>Item</t>
  </si>
  <si>
    <t>Rate</t>
  </si>
  <si>
    <t>Payment</t>
  </si>
  <si>
    <t>Total Payments</t>
  </si>
  <si>
    <t>Total Interest</t>
  </si>
  <si>
    <t>Price</t>
  </si>
  <si>
    <t>Down Payment</t>
  </si>
  <si>
    <t>Loan</t>
  </si>
  <si>
    <t>Years</t>
  </si>
  <si>
    <t>Revenue</t>
  </si>
  <si>
    <t>Units Sold</t>
  </si>
  <si>
    <t>Administrative</t>
  </si>
  <si>
    <t>Marketing</t>
  </si>
  <si>
    <t>Material Cost per Unit</t>
  </si>
  <si>
    <t>Total Material Cost</t>
  </si>
  <si>
    <t>Summary</t>
  </si>
  <si>
    <t>Operating Income</t>
  </si>
  <si>
    <t>Car</t>
  </si>
  <si>
    <t>Projections Statement</t>
  </si>
  <si>
    <t>Fixed Cost</t>
  </si>
  <si>
    <t>Total Fixed Cost</t>
  </si>
  <si>
    <t>Variable Cost</t>
  </si>
  <si>
    <t>Total Variable Cost</t>
  </si>
  <si>
    <t>Total Cost</t>
  </si>
  <si>
    <t>Tooling</t>
  </si>
  <si>
    <t>Salrie and Fringe Benefits</t>
  </si>
  <si>
    <t>Assembly Cost per Unit</t>
  </si>
  <si>
    <t>Total Assembly Cost</t>
  </si>
  <si>
    <t>Units</t>
  </si>
  <si>
    <t xml:space="preserve"> Revenue</t>
  </si>
  <si>
    <t>Profit</t>
  </si>
  <si>
    <t>Sales Price per Unit:</t>
  </si>
  <si>
    <t>Manufacturing Cost per Unit:</t>
  </si>
  <si>
    <t>Fixed Monthly Expense:</t>
  </si>
  <si>
    <t xml:space="preserve">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</si>
</sst>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/>
    <xf numFmtId="0" fontId="4" fillId="0" borderId="0" xfId="0" applyFont="1"/>
    <xf numFmtId="44" fontId="4" fillId="0" borderId="0" xfId="1" applyFont="1"/>
    <xf numFmtId="164" fontId="7" fillId="0" borderId="6" xfId="4" applyNumberFormat="1" applyFont="1" applyBorder="1" applyProtection="1">
      <protection locked="0"/>
    </xf>
    <xf numFmtId="164" fontId="7" fillId="0" borderId="6" xfId="4" applyNumberFormat="1" applyFont="1" applyBorder="1"/>
    <xf numFmtId="164" fontId="7" fillId="0" borderId="8" xfId="4" applyNumberFormat="1" applyFont="1" applyBorder="1"/>
    <xf numFmtId="44" fontId="4" fillId="0" borderId="0" xfId="1" applyNumberFormat="1" applyFont="1"/>
    <xf numFmtId="10" fontId="4" fillId="0" borderId="0" xfId="2" applyNumberFormat="1" applyFont="1"/>
    <xf numFmtId="8" fontId="4" fillId="0" borderId="0" xfId="1" applyNumberFormat="1" applyFont="1"/>
    <xf numFmtId="0" fontId="2" fillId="0" borderId="0" xfId="5"/>
    <xf numFmtId="0" fontId="7" fillId="0" borderId="5" xfId="5" applyFont="1" applyBorder="1"/>
    <xf numFmtId="6" fontId="7" fillId="0" borderId="8" xfId="5" applyNumberFormat="1" applyFont="1" applyBorder="1"/>
    <xf numFmtId="0" fontId="7" fillId="0" borderId="7" xfId="5" applyFont="1" applyBorder="1"/>
    <xf numFmtId="0" fontId="7" fillId="0" borderId="9" xfId="5" applyFont="1" applyBorder="1"/>
    <xf numFmtId="6" fontId="7" fillId="0" borderId="6" xfId="5" applyNumberFormat="1" applyFont="1" applyBorder="1"/>
    <xf numFmtId="0" fontId="7" fillId="0" borderId="0" xfId="5" applyFont="1" applyBorder="1"/>
    <xf numFmtId="0" fontId="7" fillId="0" borderId="6" xfId="5" applyFont="1" applyBorder="1"/>
    <xf numFmtId="0" fontId="8" fillId="0" borderId="5" xfId="5" applyFont="1" applyBorder="1"/>
    <xf numFmtId="0" fontId="7" fillId="0" borderId="7" xfId="5" applyFont="1" applyBorder="1" applyAlignment="1">
      <alignment horizontal="left"/>
    </xf>
    <xf numFmtId="8" fontId="7" fillId="0" borderId="6" xfId="5" applyNumberFormat="1" applyFont="1" applyBorder="1" applyProtection="1">
      <protection locked="0"/>
    </xf>
    <xf numFmtId="0" fontId="7" fillId="0" borderId="0" xfId="5" applyFont="1" applyBorder="1" applyAlignment="1">
      <alignment horizontal="left"/>
    </xf>
    <xf numFmtId="8" fontId="7" fillId="0" borderId="8" xfId="5" applyNumberFormat="1" applyFont="1" applyBorder="1" applyProtection="1">
      <protection locked="0"/>
    </xf>
    <xf numFmtId="0" fontId="8" fillId="0" borderId="5" xfId="5" applyFont="1" applyBorder="1" applyAlignment="1">
      <alignment shrinkToFit="1"/>
    </xf>
    <xf numFmtId="0" fontId="0" fillId="3" borderId="0" xfId="0" applyFill="1"/>
    <xf numFmtId="164" fontId="9" fillId="4" borderId="1" xfId="6" applyNumberFormat="1" applyFont="1" applyFill="1" applyBorder="1"/>
    <xf numFmtId="0" fontId="9" fillId="3" borderId="0" xfId="0" applyFont="1" applyFill="1"/>
    <xf numFmtId="165" fontId="9" fillId="4" borderId="1" xfId="0" applyNumberFormat="1" applyFont="1" applyFill="1" applyBorder="1"/>
    <xf numFmtId="0" fontId="10" fillId="5" borderId="10" xfId="0" applyFont="1" applyFill="1" applyBorder="1" applyAlignment="1">
      <alignment horizontal="center"/>
    </xf>
    <xf numFmtId="165" fontId="11" fillId="4" borderId="1" xfId="0" applyNumberFormat="1" applyFont="1" applyFill="1" applyBorder="1"/>
    <xf numFmtId="0" fontId="10" fillId="6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6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6" fillId="2" borderId="4" xfId="5" applyFont="1" applyFill="1" applyBorder="1" applyAlignment="1">
      <alignment horizontal="center"/>
    </xf>
  </cellXfs>
  <cellStyles count="7">
    <cellStyle name="Comma" xfId="6" builtinId="3"/>
    <cellStyle name="Comma 2" xfId="4"/>
    <cellStyle name="Currency" xfId="1" builtinId="4"/>
    <cellStyle name="Normal" xfId="0" builtinId="0"/>
    <cellStyle name="Normal 2" xfId="3"/>
    <cellStyle name="Normal 2 2" xfId="5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usernames" Target="revisions/userNames.xml"/><Relationship Id="rId12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trickfarenga/Desktop/Next%20Gen%20Excel%20Copyediting/Gottlieb%20Web%20Material/Excel%20Files/Part%20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F"/>
      <sheetName val="Nested IF"/>
      <sheetName val="SumIf"/>
      <sheetName val="Text"/>
      <sheetName val="fill"/>
      <sheetName val="If Commissions"/>
      <sheetName val="Nested If Practice"/>
    </sheetNames>
    <sheetDataSet>
      <sheetData sheetId="0"/>
      <sheetData sheetId="1"/>
      <sheetData sheetId="2">
        <row r="8">
          <cell r="B8" t="str">
            <v>East</v>
          </cell>
          <cell r="C8">
            <v>12450</v>
          </cell>
          <cell r="D8">
            <v>15000</v>
          </cell>
        </row>
        <row r="9">
          <cell r="B9" t="str">
            <v>West</v>
          </cell>
          <cell r="C9">
            <v>10260</v>
          </cell>
          <cell r="D9">
            <v>15890</v>
          </cell>
        </row>
        <row r="10">
          <cell r="B10" t="str">
            <v>North</v>
          </cell>
          <cell r="C10">
            <v>15700</v>
          </cell>
          <cell r="D10">
            <v>17800</v>
          </cell>
        </row>
        <row r="11">
          <cell r="B11" t="str">
            <v>East</v>
          </cell>
          <cell r="C11">
            <v>12225</v>
          </cell>
          <cell r="D11">
            <v>15890</v>
          </cell>
        </row>
        <row r="12">
          <cell r="B12" t="str">
            <v>South</v>
          </cell>
          <cell r="C12">
            <v>9720</v>
          </cell>
          <cell r="D12">
            <v>15320</v>
          </cell>
        </row>
        <row r="13">
          <cell r="B13" t="str">
            <v>South</v>
          </cell>
          <cell r="C13">
            <v>4750</v>
          </cell>
          <cell r="D13">
            <v>7560</v>
          </cell>
        </row>
        <row r="14">
          <cell r="B14" t="str">
            <v>North</v>
          </cell>
          <cell r="C14">
            <v>16840</v>
          </cell>
          <cell r="D14">
            <v>18900</v>
          </cell>
        </row>
        <row r="15">
          <cell r="B15" t="str">
            <v>East</v>
          </cell>
          <cell r="C15">
            <v>12110</v>
          </cell>
          <cell r="D15">
            <v>15430</v>
          </cell>
        </row>
        <row r="16">
          <cell r="B16" t="str">
            <v>West</v>
          </cell>
          <cell r="C16">
            <v>7790</v>
          </cell>
          <cell r="D16">
            <v>10500</v>
          </cell>
        </row>
        <row r="17">
          <cell r="B17" t="str">
            <v>North</v>
          </cell>
          <cell r="C17">
            <v>4500</v>
          </cell>
          <cell r="D17">
            <v>6750</v>
          </cell>
        </row>
        <row r="18">
          <cell r="B18" t="str">
            <v>East</v>
          </cell>
          <cell r="C18">
            <v>6900</v>
          </cell>
          <cell r="D18">
            <v>10000</v>
          </cell>
        </row>
        <row r="19">
          <cell r="B19" t="str">
            <v>West</v>
          </cell>
          <cell r="C19">
            <v>10550</v>
          </cell>
          <cell r="D19">
            <v>13590</v>
          </cell>
        </row>
        <row r="20">
          <cell r="B20" t="str">
            <v>South</v>
          </cell>
          <cell r="C20">
            <v>14295</v>
          </cell>
          <cell r="D20">
            <v>15800</v>
          </cell>
        </row>
        <row r="21">
          <cell r="B21" t="str">
            <v>North</v>
          </cell>
          <cell r="C21">
            <v>28000</v>
          </cell>
          <cell r="D21">
            <v>27500</v>
          </cell>
        </row>
        <row r="22">
          <cell r="B22" t="str">
            <v>South</v>
          </cell>
          <cell r="C22">
            <v>6700</v>
          </cell>
          <cell r="D22">
            <v>6000</v>
          </cell>
        </row>
      </sheetData>
      <sheetData sheetId="3"/>
      <sheetData sheetId="4"/>
      <sheetData sheetId="5"/>
      <sheetData sheetId="6">
        <row r="7">
          <cell r="B7">
            <v>12450</v>
          </cell>
        </row>
        <row r="8">
          <cell r="B8">
            <v>10260</v>
          </cell>
        </row>
        <row r="9">
          <cell r="B9">
            <v>15700</v>
          </cell>
        </row>
        <row r="10">
          <cell r="B10">
            <v>12225</v>
          </cell>
        </row>
        <row r="11">
          <cell r="B11">
            <v>9720</v>
          </cell>
        </row>
        <row r="12">
          <cell r="B12">
            <v>4750</v>
          </cell>
        </row>
        <row r="13">
          <cell r="B13">
            <v>16840</v>
          </cell>
        </row>
        <row r="14">
          <cell r="B14">
            <v>12110</v>
          </cell>
        </row>
        <row r="15">
          <cell r="B15">
            <v>7790</v>
          </cell>
        </row>
        <row r="16">
          <cell r="B16">
            <v>4500</v>
          </cell>
        </row>
        <row r="17">
          <cell r="B17">
            <v>6900</v>
          </cell>
        </row>
        <row r="18">
          <cell r="B18">
            <v>10550</v>
          </cell>
        </row>
        <row r="19">
          <cell r="B19">
            <v>14295</v>
          </cell>
        </row>
        <row r="20">
          <cell r="B20">
            <v>28000</v>
          </cell>
        </row>
        <row r="21">
          <cell r="B21">
            <v>6700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C90FDCC-0EE3-F243-AAF2-48F7A112A153}">
  <header guid="{CC90FDCC-0EE3-F243-AAF2-48F7A112A153}" dateTime="2012-10-02T14:42:02" maxSheetId="6" userName="Copy Editor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15" zoomScaleNormal="115" zoomScalePageLayoutView="115" workbookViewId="0">
      <selection sqref="A1:B9"/>
    </sheetView>
  </sheetViews>
  <sheetFormatPr baseColWidth="10" defaultColWidth="8.83203125" defaultRowHeight="12" x14ac:dyDescent="0"/>
  <cols>
    <col min="1" max="1" width="20.33203125" bestFit="1" customWidth="1"/>
    <col min="2" max="2" width="17.1640625" bestFit="1" customWidth="1"/>
  </cols>
  <sheetData>
    <row r="1" spans="1:2" ht="17">
      <c r="A1" s="1" t="s">
        <v>0</v>
      </c>
      <c r="B1" s="2" t="s">
        <v>17</v>
      </c>
    </row>
    <row r="2" spans="1:2" ht="17">
      <c r="A2" s="1" t="s">
        <v>5</v>
      </c>
      <c r="B2" s="7">
        <v>22000</v>
      </c>
    </row>
    <row r="3" spans="1:2" ht="17">
      <c r="A3" s="1" t="s">
        <v>6</v>
      </c>
      <c r="B3" s="7">
        <v>4000</v>
      </c>
    </row>
    <row r="4" spans="1:2" ht="17">
      <c r="A4" s="1" t="s">
        <v>7</v>
      </c>
      <c r="B4" s="7">
        <f>B2-B3</f>
        <v>18000</v>
      </c>
    </row>
    <row r="5" spans="1:2" ht="17">
      <c r="A5" s="1" t="s">
        <v>1</v>
      </c>
      <c r="B5" s="8">
        <v>0.08</v>
      </c>
    </row>
    <row r="6" spans="1:2" ht="17">
      <c r="A6" s="1" t="s">
        <v>8</v>
      </c>
      <c r="B6" s="2">
        <v>3</v>
      </c>
    </row>
    <row r="7" spans="1:2" ht="17">
      <c r="A7" s="1" t="s">
        <v>2</v>
      </c>
      <c r="B7" s="9">
        <f>PMT(B5/12,B6*12,-B4)</f>
        <v>564.05457830575529</v>
      </c>
    </row>
    <row r="8" spans="1:2" ht="17">
      <c r="A8" s="1" t="s">
        <v>3</v>
      </c>
      <c r="B8" s="3">
        <f>B7*B6*12</f>
        <v>20305.964819007189</v>
      </c>
    </row>
    <row r="9" spans="1:2" ht="17">
      <c r="A9" s="1" t="s">
        <v>4</v>
      </c>
      <c r="B9" s="3">
        <f>B8-B4</f>
        <v>2305.9648190071894</v>
      </c>
    </row>
  </sheetData>
  <customSheetViews>
    <customSheetView guid="{87074DE9-4209-C14E-8B03-351080F2F607}" scale="115">
      <selection sqref="A1:B9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H12" sqref="H12"/>
    </sheetView>
  </sheetViews>
  <sheetFormatPr baseColWidth="10" defaultColWidth="8.83203125" defaultRowHeight="17" x14ac:dyDescent="0"/>
  <cols>
    <col min="1" max="1" width="21.5" style="2" customWidth="1"/>
    <col min="2" max="2" width="20.33203125" style="2" bestFit="1" customWidth="1"/>
    <col min="3" max="3" width="14.1640625" style="2" customWidth="1"/>
    <col min="4" max="4" width="12.33203125" style="2" bestFit="1" customWidth="1"/>
    <col min="5" max="5" width="14.5" style="2" bestFit="1" customWidth="1"/>
    <col min="6" max="6" width="20.33203125" style="2" bestFit="1" customWidth="1"/>
    <col min="7" max="7" width="17.6640625" style="2" customWidth="1"/>
    <col min="8" max="9" width="12.33203125" style="2" bestFit="1" customWidth="1"/>
    <col min="10" max="16384" width="8.83203125" style="2"/>
  </cols>
  <sheetData>
    <row r="1" spans="1:2">
      <c r="A1" s="1" t="s">
        <v>0</v>
      </c>
      <c r="B1" s="2" t="s">
        <v>17</v>
      </c>
    </row>
    <row r="2" spans="1:2">
      <c r="A2" s="1" t="s">
        <v>5</v>
      </c>
      <c r="B2" s="7">
        <v>22000</v>
      </c>
    </row>
    <row r="3" spans="1:2">
      <c r="A3" s="1" t="s">
        <v>6</v>
      </c>
      <c r="B3" s="7">
        <v>4000</v>
      </c>
    </row>
    <row r="4" spans="1:2">
      <c r="A4" s="1" t="s">
        <v>7</v>
      </c>
      <c r="B4" s="7">
        <f>Price-Down_Payment</f>
        <v>18000</v>
      </c>
    </row>
    <row r="5" spans="1:2">
      <c r="A5" s="1" t="s">
        <v>1</v>
      </c>
      <c r="B5" s="8">
        <v>0.08</v>
      </c>
    </row>
    <row r="6" spans="1:2">
      <c r="A6" s="1" t="s">
        <v>8</v>
      </c>
      <c r="B6" s="2">
        <v>3</v>
      </c>
    </row>
    <row r="7" spans="1:2">
      <c r="A7" s="1" t="s">
        <v>2</v>
      </c>
      <c r="B7" s="9">
        <f>PMT(Rate/12,Years*12,-Loan)</f>
        <v>564.05457830575529</v>
      </c>
    </row>
    <row r="8" spans="1:2">
      <c r="A8" s="1" t="s">
        <v>3</v>
      </c>
      <c r="B8" s="3">
        <f>Payment*12*Years</f>
        <v>20305.964819007189</v>
      </c>
    </row>
    <row r="9" spans="1:2">
      <c r="A9" s="1" t="s">
        <v>4</v>
      </c>
      <c r="B9" s="3">
        <f>Total_Payments-Loan</f>
        <v>2305.9648190071894</v>
      </c>
    </row>
  </sheetData>
  <customSheetViews>
    <customSheetView guid="{87074DE9-4209-C14E-8B03-351080F2F607}">
      <selection activeCell="B2" sqref="B2"/>
      <pageSetup orientation="landscape" horizontalDpi="300" verticalDpi="300"/>
      <headerFooter alignWithMargins="0"/>
    </customSheetView>
  </customSheetViews>
  <pageMargins left="0.75" right="0.75" top="1" bottom="1" header="0.5" footer="0.5"/>
  <pageSetup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3" sqref="C3:C20"/>
    </sheetView>
  </sheetViews>
  <sheetFormatPr baseColWidth="10" defaultColWidth="8.83203125" defaultRowHeight="12" x14ac:dyDescent="0"/>
  <cols>
    <col min="1" max="1" width="19.33203125" customWidth="1"/>
    <col min="2" max="2" width="25.1640625" bestFit="1" customWidth="1"/>
    <col min="3" max="3" width="20.6640625" customWidth="1"/>
  </cols>
  <sheetData>
    <row r="1" spans="1:3" ht="22" thickBot="1">
      <c r="A1" s="32" t="s">
        <v>18</v>
      </c>
      <c r="B1" s="33"/>
      <c r="C1" s="34"/>
    </row>
    <row r="2" spans="1:3" ht="15">
      <c r="A2" s="23" t="s">
        <v>9</v>
      </c>
      <c r="B2" s="16"/>
    </row>
    <row r="3" spans="1:3">
      <c r="A3" s="11"/>
      <c r="B3" s="16" t="s">
        <v>10</v>
      </c>
      <c r="C3" s="4">
        <v>50000</v>
      </c>
    </row>
    <row r="4" spans="1:3" ht="13" thickBot="1">
      <c r="A4" s="11"/>
      <c r="B4" s="13" t="s">
        <v>5</v>
      </c>
      <c r="C4" s="22">
        <v>20</v>
      </c>
    </row>
    <row r="5" spans="1:3">
      <c r="A5" s="11"/>
      <c r="B5" s="16" t="s">
        <v>9</v>
      </c>
      <c r="C5" s="15">
        <f>C3*C4</f>
        <v>1000000</v>
      </c>
    </row>
    <row r="6" spans="1:3" ht="15">
      <c r="A6" s="18" t="s">
        <v>19</v>
      </c>
      <c r="B6" s="16"/>
      <c r="C6" s="17"/>
    </row>
    <row r="7" spans="1:3" ht="15">
      <c r="A7" s="18"/>
      <c r="B7" s="16" t="s">
        <v>11</v>
      </c>
      <c r="C7" s="15">
        <v>150000</v>
      </c>
    </row>
    <row r="8" spans="1:3" ht="15">
      <c r="A8" s="18"/>
      <c r="B8" s="16" t="s">
        <v>24</v>
      </c>
      <c r="C8" s="5">
        <v>225000</v>
      </c>
    </row>
    <row r="9" spans="1:3" ht="15">
      <c r="A9" s="18"/>
      <c r="B9" s="16" t="s">
        <v>12</v>
      </c>
      <c r="C9" s="5">
        <v>250000</v>
      </c>
    </row>
    <row r="10" spans="1:3" ht="16" thickBot="1">
      <c r="A10" s="18"/>
      <c r="B10" s="13" t="s">
        <v>25</v>
      </c>
      <c r="C10" s="6">
        <v>265000</v>
      </c>
    </row>
    <row r="11" spans="1:3">
      <c r="A11" s="11"/>
      <c r="B11" s="16" t="s">
        <v>20</v>
      </c>
      <c r="C11" s="15">
        <f>SUM(C7:C10)</f>
        <v>890000</v>
      </c>
    </row>
    <row r="12" spans="1:3" ht="15">
      <c r="A12" s="18" t="s">
        <v>21</v>
      </c>
      <c r="B12" s="16"/>
      <c r="C12" s="17"/>
    </row>
    <row r="13" spans="1:3">
      <c r="A13" s="11"/>
      <c r="B13" s="21" t="s">
        <v>13</v>
      </c>
      <c r="C13" s="20">
        <v>2.5</v>
      </c>
    </row>
    <row r="14" spans="1:3">
      <c r="A14" s="11"/>
      <c r="B14" s="21" t="s">
        <v>14</v>
      </c>
      <c r="C14" s="15">
        <f>C13*C3</f>
        <v>125000</v>
      </c>
    </row>
    <row r="15" spans="1:3">
      <c r="A15" s="11"/>
      <c r="B15" s="21" t="s">
        <v>26</v>
      </c>
      <c r="C15" s="20">
        <v>2.5</v>
      </c>
    </row>
    <row r="16" spans="1:3" ht="13" thickBot="1">
      <c r="A16" s="11"/>
      <c r="B16" s="19" t="s">
        <v>27</v>
      </c>
      <c r="C16" s="12">
        <f>C15*C3</f>
        <v>125000</v>
      </c>
    </row>
    <row r="17" spans="1:3">
      <c r="A17" s="11"/>
      <c r="B17" s="16" t="s">
        <v>22</v>
      </c>
      <c r="C17" s="15">
        <f>C16+C14</f>
        <v>250000</v>
      </c>
    </row>
    <row r="18" spans="1:3" ht="15">
      <c r="A18" s="18" t="s">
        <v>15</v>
      </c>
      <c r="B18" s="16"/>
      <c r="C18" s="17"/>
    </row>
    <row r="19" spans="1:3">
      <c r="A19" s="11"/>
      <c r="B19" s="16" t="s">
        <v>23</v>
      </c>
      <c r="C19" s="15">
        <f>C11+C17</f>
        <v>1140000</v>
      </c>
    </row>
    <row r="20" spans="1:3" ht="13" thickBot="1">
      <c r="A20" s="14"/>
      <c r="B20" s="13" t="s">
        <v>16</v>
      </c>
      <c r="C20" s="12">
        <f>C5-C19</f>
        <v>-140000</v>
      </c>
    </row>
  </sheetData>
  <customSheetViews>
    <customSheetView guid="{87074DE9-4209-C14E-8B03-351080F2F607}">
      <selection activeCell="C3" sqref="C3:C20"/>
    </customSheetView>
  </customSheetViews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5" sqref="C5"/>
    </sheetView>
  </sheetViews>
  <sheetFormatPr baseColWidth="10" defaultColWidth="8.83203125" defaultRowHeight="12" x14ac:dyDescent="0"/>
  <cols>
    <col min="1" max="1" width="16" style="10" bestFit="1" customWidth="1"/>
    <col min="2" max="2" width="25.1640625" style="10" bestFit="1" customWidth="1"/>
    <col min="3" max="3" width="23" style="10" customWidth="1"/>
    <col min="4" max="4" width="23.6640625" style="10" customWidth="1"/>
    <col min="5" max="16384" width="8.83203125" style="10"/>
  </cols>
  <sheetData>
    <row r="1" spans="1:4" ht="22" thickBot="1">
      <c r="A1" s="32" t="s">
        <v>18</v>
      </c>
      <c r="B1" s="33"/>
      <c r="C1" s="34"/>
    </row>
    <row r="2" spans="1:4" ht="15">
      <c r="A2" s="23" t="s">
        <v>9</v>
      </c>
      <c r="B2" s="16"/>
      <c r="C2" s="17"/>
    </row>
    <row r="3" spans="1:4">
      <c r="A3" s="11"/>
      <c r="B3" s="16" t="s">
        <v>10</v>
      </c>
      <c r="C3" s="4">
        <v>50000</v>
      </c>
    </row>
    <row r="4" spans="1:4" ht="13" thickBot="1">
      <c r="A4" s="11"/>
      <c r="B4" s="13" t="s">
        <v>5</v>
      </c>
      <c r="C4" s="22">
        <v>20</v>
      </c>
    </row>
    <row r="5" spans="1:4">
      <c r="A5" s="11"/>
      <c r="B5" s="16" t="s">
        <v>9</v>
      </c>
      <c r="C5" s="15">
        <f>Units_Sold*Price</f>
        <v>1000000</v>
      </c>
    </row>
    <row r="6" spans="1:4" ht="15">
      <c r="A6" s="18" t="s">
        <v>19</v>
      </c>
      <c r="B6" s="16"/>
      <c r="C6" s="17"/>
    </row>
    <row r="7" spans="1:4" ht="15">
      <c r="A7" s="18"/>
      <c r="B7" s="16" t="s">
        <v>11</v>
      </c>
      <c r="C7" s="15">
        <v>150000</v>
      </c>
    </row>
    <row r="8" spans="1:4" ht="15">
      <c r="A8" s="18"/>
      <c r="B8" s="16" t="s">
        <v>24</v>
      </c>
      <c r="C8" s="5">
        <v>225000</v>
      </c>
    </row>
    <row r="9" spans="1:4" ht="15">
      <c r="A9" s="18"/>
      <c r="B9" s="16" t="s">
        <v>12</v>
      </c>
      <c r="C9" s="5">
        <v>250000</v>
      </c>
    </row>
    <row r="10" spans="1:4" ht="16" thickBot="1">
      <c r="A10" s="18"/>
      <c r="B10" s="13" t="s">
        <v>25</v>
      </c>
      <c r="C10" s="6">
        <v>265000</v>
      </c>
    </row>
    <row r="11" spans="1:4">
      <c r="A11" s="11"/>
      <c r="B11" s="16" t="s">
        <v>20</v>
      </c>
      <c r="C11" s="15">
        <f>SUM(Administrative:Salrie_and_Fringe_Benefits)</f>
        <v>890000</v>
      </c>
    </row>
    <row r="12" spans="1:4" ht="15">
      <c r="A12" s="18" t="s">
        <v>21</v>
      </c>
      <c r="B12" s="16"/>
      <c r="C12" s="17"/>
    </row>
    <row r="13" spans="1:4">
      <c r="A13" s="11"/>
      <c r="B13" s="21" t="s">
        <v>13</v>
      </c>
      <c r="C13" s="20">
        <v>2.5</v>
      </c>
    </row>
    <row r="14" spans="1:4">
      <c r="A14" s="11"/>
      <c r="B14" s="21" t="s">
        <v>14</v>
      </c>
      <c r="C14" s="15">
        <f>Material_Cost_per_Unit * Units_Sold</f>
        <v>125000</v>
      </c>
    </row>
    <row r="15" spans="1:4">
      <c r="A15" s="11"/>
      <c r="B15" s="21" t="s">
        <v>26</v>
      </c>
      <c r="C15" s="20">
        <v>2.5</v>
      </c>
      <c r="D15" s="11"/>
    </row>
    <row r="16" spans="1:4" ht="13" thickBot="1">
      <c r="A16" s="11"/>
      <c r="B16" s="19" t="s">
        <v>27</v>
      </c>
      <c r="C16" s="12">
        <f>Assembly_Cost_per_Unit * Units_Sold</f>
        <v>125000</v>
      </c>
      <c r="D16" s="11"/>
    </row>
    <row r="17" spans="1:4">
      <c r="A17" s="11"/>
      <c r="B17" s="16" t="s">
        <v>22</v>
      </c>
      <c r="C17" s="15">
        <f>Total_Material_Cost + Total_Assembly_Cost</f>
        <v>250000</v>
      </c>
      <c r="D17" s="11"/>
    </row>
    <row r="18" spans="1:4" ht="15">
      <c r="A18" s="18" t="s">
        <v>15</v>
      </c>
      <c r="B18" s="16"/>
      <c r="C18" s="17"/>
      <c r="D18" s="11"/>
    </row>
    <row r="19" spans="1:4">
      <c r="A19" s="11"/>
      <c r="B19" s="16" t="s">
        <v>23</v>
      </c>
      <c r="C19" s="15">
        <f>Total_Fixed_Cost + Total_Variable_Cost</f>
        <v>1140000</v>
      </c>
      <c r="D19" s="11"/>
    </row>
    <row r="20" spans="1:4" ht="13" thickBot="1">
      <c r="A20" s="14"/>
      <c r="B20" s="13" t="s">
        <v>16</v>
      </c>
      <c r="C20" s="12">
        <f xml:space="preserve"> Revenue - Total_Cost</f>
        <v>-140000</v>
      </c>
      <c r="D20" s="11"/>
    </row>
  </sheetData>
  <customSheetViews>
    <customSheetView guid="{87074DE9-4209-C14E-8B03-351080F2F607}">
      <selection activeCell="C5" sqref="C5"/>
      <pageSetup orientation="portrait" horizontalDpi="200" verticalDpi="200"/>
      <headerFooter alignWithMargins="0"/>
    </customSheetView>
  </customSheetViews>
  <mergeCells count="1">
    <mergeCell ref="A1:C1"/>
  </mergeCells>
  <pageMargins left="0.75" right="0.75" top="1" bottom="1" header="0.5" footer="0.5"/>
  <pageSetup orientation="portrait" horizontalDpi="200" verticalDpi="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sqref="A1:B7"/>
    </sheetView>
  </sheetViews>
  <sheetFormatPr baseColWidth="10" defaultColWidth="8.83203125" defaultRowHeight="12" x14ac:dyDescent="0"/>
  <cols>
    <col min="1" max="1" width="25" bestFit="1" customWidth="1"/>
    <col min="2" max="2" width="8.5" bestFit="1" customWidth="1"/>
  </cols>
  <sheetData>
    <row r="1" spans="1:2">
      <c r="A1" s="24" t="s">
        <v>28</v>
      </c>
      <c r="B1" s="25">
        <v>10000</v>
      </c>
    </row>
    <row r="2" spans="1:2">
      <c r="A2" s="26" t="s">
        <v>31</v>
      </c>
      <c r="B2" s="27">
        <v>12</v>
      </c>
    </row>
    <row r="3" spans="1:2">
      <c r="A3" s="26" t="s">
        <v>32</v>
      </c>
      <c r="B3" s="27">
        <v>8</v>
      </c>
    </row>
    <row r="4" spans="1:2">
      <c r="A4" s="26" t="s">
        <v>33</v>
      </c>
      <c r="B4" s="27">
        <v>25000</v>
      </c>
    </row>
    <row r="5" spans="1:2">
      <c r="A5" s="28" t="s">
        <v>29</v>
      </c>
      <c r="B5" s="29">
        <f>B1*B2</f>
        <v>120000</v>
      </c>
    </row>
    <row r="6" spans="1:2">
      <c r="A6" s="30" t="s">
        <v>34</v>
      </c>
      <c r="B6" s="29">
        <f>B4+B3*B1</f>
        <v>105000</v>
      </c>
    </row>
    <row r="7" spans="1:2">
      <c r="A7" s="31" t="s">
        <v>30</v>
      </c>
      <c r="B7" s="29">
        <f>B5-B6</f>
        <v>15000</v>
      </c>
    </row>
  </sheetData>
  <customSheetViews>
    <customSheetView guid="{87074DE9-4209-C14E-8B03-351080F2F607}" scale="130">
      <selection sqref="A1:B7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Loan no names</vt:lpstr>
      <vt:lpstr>Car Loan</vt:lpstr>
      <vt:lpstr>BEP Example no names</vt:lpstr>
      <vt:lpstr>BEP Example</vt:lpstr>
      <vt:lpstr>Review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2009-01-01T21:23:52Z</dcterms:created>
  <dcterms:modified xsi:type="dcterms:W3CDTF">2012-10-04T17:47:40Z</dcterms:modified>
</cp:coreProperties>
</file>