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2280" yWindow="8800" windowWidth="15780" windowHeight="10140" activeTab="1"/>
  </bookViews>
  <sheets>
    <sheet name="Data" sheetId="1" r:id="rId1"/>
    <sheet name="Summary Income Statement" sheetId="2" r:id="rId2"/>
  </sheets>
  <calcPr calcId="140001" concurrentCalc="0"/>
  <customWorkbookViews>
    <customWorkbookView name="Copy Editor - Personal View" guid="{1614DEF6-A747-2E41-B57D-CC2A4DAF1964}" mergeInterval="0" personalView="1" yWindow="54" windowWidth="1920" windowHeight="112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L3" i="2"/>
  <c r="C5" i="2"/>
  <c r="D5" i="2"/>
  <c r="E5" i="2"/>
  <c r="F5" i="2"/>
  <c r="H5" i="2"/>
  <c r="I5" i="2"/>
  <c r="J5" i="2"/>
  <c r="K5" i="2"/>
  <c r="G6" i="2"/>
  <c r="L6" i="2"/>
  <c r="G7" i="2"/>
  <c r="L7" i="2"/>
  <c r="G8" i="2"/>
  <c r="L8" i="2"/>
  <c r="G9" i="2"/>
  <c r="L9" i="2"/>
  <c r="C10" i="2"/>
  <c r="D10" i="2"/>
  <c r="E10" i="2"/>
  <c r="F10" i="2"/>
  <c r="H10" i="2"/>
  <c r="I10" i="2"/>
  <c r="J10" i="2"/>
  <c r="K10" i="2"/>
  <c r="C12" i="2"/>
  <c r="D12" i="2"/>
  <c r="E12" i="2"/>
  <c r="F12" i="2"/>
  <c r="H12" i="2"/>
  <c r="I12" i="2"/>
  <c r="J12" i="2"/>
  <c r="K12" i="2"/>
  <c r="C14" i="2"/>
  <c r="D14" i="2"/>
  <c r="E14" i="2"/>
  <c r="F14" i="2"/>
  <c r="H14" i="2"/>
  <c r="I14" i="2"/>
  <c r="J14" i="2"/>
  <c r="K14" i="2"/>
  <c r="C15" i="2"/>
  <c r="D15" i="2"/>
  <c r="E15" i="2"/>
  <c r="F15" i="2"/>
  <c r="H15" i="2"/>
  <c r="I15" i="2"/>
  <c r="J15" i="2"/>
  <c r="K15" i="2"/>
  <c r="C16" i="2"/>
  <c r="D16" i="2"/>
  <c r="E16" i="2"/>
  <c r="F16" i="2"/>
  <c r="H16" i="2"/>
  <c r="H17" i="2"/>
  <c r="I16" i="2"/>
  <c r="I17" i="2"/>
  <c r="J16" i="2"/>
  <c r="K16" i="2"/>
  <c r="C17" i="2"/>
  <c r="D17" i="2"/>
  <c r="E17" i="2"/>
  <c r="F17" i="2"/>
  <c r="J17" i="2"/>
  <c r="J3" i="1"/>
  <c r="G17" i="1"/>
  <c r="G13" i="1"/>
  <c r="G9" i="1"/>
  <c r="G5" i="1"/>
  <c r="G18" i="1"/>
  <c r="H5" i="1"/>
  <c r="I17" i="1"/>
  <c r="H17" i="1"/>
  <c r="F17" i="1"/>
  <c r="E17" i="1"/>
  <c r="D17" i="1"/>
  <c r="J16" i="1"/>
  <c r="J15" i="1"/>
  <c r="J14" i="1"/>
  <c r="I13" i="1"/>
  <c r="H13" i="1"/>
  <c r="F13" i="1"/>
  <c r="E13" i="1"/>
  <c r="D13" i="1"/>
  <c r="J12" i="1"/>
  <c r="J11" i="1"/>
  <c r="J10" i="1"/>
  <c r="I9" i="1"/>
  <c r="H9" i="1"/>
  <c r="F9" i="1"/>
  <c r="E9" i="1"/>
  <c r="D9" i="1"/>
  <c r="J8" i="1"/>
  <c r="J7" i="1"/>
  <c r="J6" i="1"/>
  <c r="I5" i="1"/>
  <c r="I18" i="1"/>
  <c r="H18" i="1"/>
  <c r="F5" i="1"/>
  <c r="F18" i="1"/>
  <c r="E5" i="1"/>
  <c r="E18" i="1"/>
  <c r="D5" i="1"/>
  <c r="D18" i="1"/>
  <c r="J4" i="1"/>
  <c r="J2" i="1"/>
  <c r="J5" i="1"/>
  <c r="J9" i="1"/>
  <c r="J13" i="1"/>
  <c r="J17" i="1"/>
  <c r="J18" i="1"/>
  <c r="L16" i="2"/>
  <c r="G14" i="2"/>
  <c r="G5" i="2"/>
  <c r="K17" i="2"/>
  <c r="L17" i="2"/>
  <c r="G12" i="2"/>
  <c r="G10" i="2"/>
  <c r="G15" i="2"/>
  <c r="G17" i="2"/>
  <c r="L14" i="2"/>
  <c r="L15" i="2"/>
  <c r="L12" i="2"/>
  <c r="L10" i="2"/>
  <c r="L5" i="2"/>
  <c r="G16" i="2"/>
</calcChain>
</file>

<file path=xl/sharedStrings.xml><?xml version="1.0" encoding="utf-8"?>
<sst xmlns="http://schemas.openxmlformats.org/spreadsheetml/2006/main" count="49" uniqueCount="49">
  <si>
    <t>Total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</si>
  <si>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</si>
  <si>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</si>
  <si>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</si>
  <si>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</si>
  <si>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</si>
  <si>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</si>
  <si>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</si>
  <si>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</si>
  <si>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</si>
  <si>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</si>
  <si>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</si>
  <si>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</si>
  <si>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</si>
  <si>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</si>
  <si>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</si>
  <si>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</si>
  <si>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Annual</t>
  </si>
  <si>
    <t>DEP 1</t>
  </si>
  <si>
    <t>DEP 2</t>
  </si>
  <si>
    <t>DEP 3</t>
  </si>
  <si>
    <t>DEP 4</t>
  </si>
  <si>
    <t>DEP 5</t>
  </si>
  <si>
    <t>DEP 6</t>
  </si>
  <si>
    <t>Operating Income</t>
  </si>
  <si>
    <t>Total Expenses</t>
  </si>
  <si>
    <t>Total Variable Expenses</t>
  </si>
  <si>
    <t>Total Manufacturing Cost</t>
  </si>
  <si>
    <t>Manufacturing Cost per Unit</t>
  </si>
  <si>
    <t>Total Material Cost</t>
  </si>
  <si>
    <t>Material Cost per Unit</t>
  </si>
  <si>
    <t>Total Fixed Expenses</t>
  </si>
  <si>
    <t>Salary and Benefits</t>
  </si>
  <si>
    <t>Marketing</t>
  </si>
  <si>
    <t>Equipment</t>
  </si>
  <si>
    <t>Administrative</t>
  </si>
  <si>
    <t>Total Revenue</t>
  </si>
  <si>
    <t>Price per Unit</t>
  </si>
  <si>
    <t>Units Sold</t>
  </si>
  <si>
    <t>2007 Total</t>
  </si>
  <si>
    <t>2007 Qtr 1</t>
  </si>
  <si>
    <t>2006 Total</t>
  </si>
  <si>
    <t>2006 Qtr 1</t>
  </si>
  <si>
    <t>2006 Qtr 2</t>
  </si>
  <si>
    <t>2006 Qtr 3</t>
  </si>
  <si>
    <t>2006 Qtr 4</t>
  </si>
  <si>
    <t>2007 Qtr 2</t>
  </si>
  <si>
    <t>2007 Qtr 3</t>
  </si>
  <si>
    <t>2007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</si>
</sst>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4" fillId="0" borderId="0" xfId="1" applyNumberFormat="1" applyFont="1"/>
    <xf numFmtId="0" fontId="4" fillId="0" borderId="0" xfId="0" applyFont="1" applyAlignment="1">
      <alignment horizontal="left" indent="2"/>
    </xf>
    <xf numFmtId="164" fontId="5" fillId="2" borderId="0" xfId="1" applyNumberFormat="1" applyFont="1" applyFill="1"/>
    <xf numFmtId="164" fontId="5" fillId="2" borderId="0" xfId="1" quotePrefix="1" applyNumberFormat="1" applyFont="1" applyFill="1"/>
    <xf numFmtId="0" fontId="5" fillId="3" borderId="0" xfId="0" applyFont="1" applyFill="1" applyAlignment="1">
      <alignment horizontal="left"/>
    </xf>
    <xf numFmtId="164" fontId="5" fillId="3" borderId="0" xfId="1" applyNumberFormat="1" applyFont="1" applyFill="1"/>
    <xf numFmtId="164" fontId="5" fillId="3" borderId="0" xfId="1" quotePrefix="1" applyNumberFormat="1" applyFont="1" applyFill="1"/>
    <xf numFmtId="0" fontId="5" fillId="2" borderId="0" xfId="0" applyFont="1" applyFill="1" applyAlignment="1">
      <alignment horizontal="left"/>
    </xf>
    <xf numFmtId="0" fontId="1" fillId="0" borderId="0" xfId="2"/>
    <xf numFmtId="0" fontId="1" fillId="0" borderId="0" xfId="2" applyBorder="1"/>
    <xf numFmtId="164" fontId="6" fillId="4" borderId="0" xfId="2" applyNumberFormat="1" applyFont="1" applyFill="1" applyBorder="1"/>
    <xf numFmtId="6" fontId="7" fillId="0" borderId="0" xfId="2" applyNumberFormat="1" applyFont="1" applyBorder="1"/>
    <xf numFmtId="0" fontId="7" fillId="0" borderId="0" xfId="2" applyFont="1" applyBorder="1"/>
    <xf numFmtId="6" fontId="2" fillId="0" borderId="0" xfId="2" applyNumberFormat="1" applyFont="1" applyBorder="1"/>
    <xf numFmtId="0" fontId="2" fillId="0" borderId="0" xfId="2" applyFont="1" applyBorder="1"/>
    <xf numFmtId="0" fontId="2" fillId="0" borderId="0" xfId="2" applyFont="1" applyBorder="1" applyAlignment="1">
      <alignment horizontal="left"/>
    </xf>
    <xf numFmtId="8" fontId="7" fillId="4" borderId="0" xfId="2" applyNumberFormat="1" applyFont="1" applyFill="1" applyBorder="1" applyProtection="1">
      <protection locked="0"/>
    </xf>
    <xf numFmtId="8" fontId="2" fillId="0" borderId="0" xfId="2" applyNumberFormat="1" applyFont="1" applyBorder="1" applyProtection="1">
      <protection locked="0"/>
    </xf>
    <xf numFmtId="164" fontId="0" fillId="0" borderId="0" xfId="3" applyNumberFormat="1" applyFont="1" applyBorder="1"/>
    <xf numFmtId="164" fontId="6" fillId="4" borderId="0" xfId="3" applyNumberFormat="1" applyFont="1" applyFill="1" applyBorder="1"/>
    <xf numFmtId="164" fontId="2" fillId="0" borderId="0" xfId="3" applyNumberFormat="1" applyFont="1" applyBorder="1" applyProtection="1">
      <protection locked="0"/>
    </xf>
    <xf numFmtId="0" fontId="1" fillId="4" borderId="0" xfId="2" applyFill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usernames" Target="revisions/userNames.xml"/><Relationship Id="rId8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FF77466-9893-DE41-B37E-AA03C42F7A58}" diskRevisions="1" revisionId="6">
  <header guid="{107F8704-2E16-D54E-B785-2DF412B479E6}" dateTime="2012-10-04T14:40:23" maxSheetId="3" userName="Copy Editor" r:id="rId1">
    <sheetIdMap count="2">
      <sheetId val="1"/>
      <sheetId val="2"/>
    </sheetIdMap>
  </header>
  <header guid="{EFF77466-9893-DE41-B37E-AA03C42F7A58}" dateTime="2012-10-04T14:42:55" maxSheetId="3" userName="Copy Editor" r:id="rId2" minRId="1" maxRId="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D2" t="inlineStr">
      <is>
        <t>2006 Qtr 1</t>
      </is>
    </oc>
    <nc r="D2" t="inlineStr">
      <is>
        <t>2006 Qtr 2</t>
      </is>
    </nc>
  </rcc>
  <rcc rId="2" sId="2">
    <oc r="E2" t="inlineStr">
      <is>
        <t>2006 Qtr 1</t>
      </is>
    </oc>
    <nc r="E2" t="inlineStr">
      <is>
        <t>2006 Qtr 3</t>
      </is>
    </nc>
  </rcc>
  <rcc rId="3" sId="2">
    <oc r="F2" t="inlineStr">
      <is>
        <t>2006 Qtr 1</t>
      </is>
    </oc>
    <nc r="F2" t="inlineStr">
      <is>
        <t>2006 Qtr 4</t>
      </is>
    </nc>
  </rcc>
  <rcc rId="4" sId="2">
    <oc r="I2" t="inlineStr">
      <is>
        <t>2007 Qtr 1</t>
      </is>
    </oc>
    <nc r="I2" t="inlineStr">
      <is>
        <t>2007 Qtr 2</t>
      </is>
    </nc>
  </rcc>
  <rcc rId="5" sId="2">
    <oc r="J2" t="inlineStr">
      <is>
        <t>2007 Qtr 1</t>
      </is>
    </oc>
    <nc r="J2" t="inlineStr">
      <is>
        <t>2007 Qtr 3</t>
      </is>
    </nc>
  </rcc>
  <rcc rId="6" sId="2">
    <oc r="K2" t="inlineStr">
      <is>
        <t>2007 Qtr 1</t>
      </is>
    </oc>
    <nc r="K2" t="inlineStr">
      <is>
        <t>2007 Qtr 4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0" workbookViewId="0">
      <selection activeCell="J18" sqref="J18"/>
    </sheetView>
  </sheetViews>
  <sheetFormatPr baseColWidth="10" defaultColWidth="8.83203125" defaultRowHeight="18" x14ac:dyDescent="0"/>
  <cols>
    <col min="1" max="2" width="8.83203125" style="1"/>
    <col min="3" max="3" width="9.33203125" style="1" bestFit="1" customWidth="1"/>
    <col min="4" max="4" width="11.1640625" style="1" customWidth="1"/>
    <col min="5" max="5" width="11" style="1" customWidth="1"/>
    <col min="6" max="7" width="11.5" style="1" customWidth="1"/>
    <col min="8" max="8" width="11.1640625" style="1" customWidth="1"/>
    <col min="9" max="9" width="11" style="1" customWidth="1"/>
    <col min="10" max="10" width="17" style="1" customWidth="1"/>
    <col min="11" max="16384" width="8.83203125" style="1"/>
  </cols>
  <sheetData>
    <row r="1" spans="1:10">
      <c r="C1" s="2"/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4" t="s">
        <v>0</v>
      </c>
    </row>
    <row r="2" spans="1:10">
      <c r="A2" s="5"/>
      <c r="C2" s="6" t="s">
        <v>1</v>
      </c>
      <c r="D2" s="5">
        <v>22688</v>
      </c>
      <c r="E2" s="5">
        <v>21688</v>
      </c>
      <c r="F2" s="5">
        <v>22244</v>
      </c>
      <c r="G2" s="5">
        <v>21032</v>
      </c>
      <c r="H2" s="5">
        <v>21860</v>
      </c>
      <c r="I2" s="5">
        <v>21140</v>
      </c>
      <c r="J2" s="7">
        <f>SUM(D2:I2)</f>
        <v>130652</v>
      </c>
    </row>
    <row r="3" spans="1:10">
      <c r="C3" s="6" t="s">
        <v>2</v>
      </c>
      <c r="D3" s="5">
        <v>21316</v>
      </c>
      <c r="E3" s="5">
        <v>20760</v>
      </c>
      <c r="F3" s="5">
        <v>23576</v>
      </c>
      <c r="G3" s="5">
        <v>22364</v>
      </c>
      <c r="H3" s="5">
        <v>20084</v>
      </c>
      <c r="I3" s="5">
        <v>23948</v>
      </c>
      <c r="J3" s="8">
        <f>SUM(D3:I3)</f>
        <v>132048</v>
      </c>
    </row>
    <row r="4" spans="1:10">
      <c r="C4" s="6" t="s">
        <v>3</v>
      </c>
      <c r="D4" s="5">
        <v>22832</v>
      </c>
      <c r="E4" s="5">
        <v>21384</v>
      </c>
      <c r="F4" s="5">
        <v>23336</v>
      </c>
      <c r="G4" s="5">
        <v>22392</v>
      </c>
      <c r="H4" s="5">
        <v>22620</v>
      </c>
      <c r="I4" s="5">
        <v>22784</v>
      </c>
      <c r="J4" s="7">
        <f>SUM(D4:I4)</f>
        <v>135348</v>
      </c>
    </row>
    <row r="5" spans="1:10">
      <c r="C5" s="9" t="s">
        <v>4</v>
      </c>
      <c r="D5" s="10">
        <f t="shared" ref="D5:J5" si="0">SUM(D2:D4)</f>
        <v>66836</v>
      </c>
      <c r="E5" s="10">
        <f t="shared" si="0"/>
        <v>63832</v>
      </c>
      <c r="F5" s="10">
        <f t="shared" si="0"/>
        <v>69156</v>
      </c>
      <c r="G5" s="10">
        <f t="shared" si="0"/>
        <v>65788</v>
      </c>
      <c r="H5" s="11">
        <f t="shared" si="0"/>
        <v>64564</v>
      </c>
      <c r="I5" s="10">
        <f t="shared" si="0"/>
        <v>67872</v>
      </c>
      <c r="J5" s="7">
        <f t="shared" si="0"/>
        <v>398048</v>
      </c>
    </row>
    <row r="6" spans="1:10">
      <c r="C6" s="6" t="s">
        <v>5</v>
      </c>
      <c r="D6" s="5">
        <v>21988</v>
      </c>
      <c r="E6" s="5">
        <v>21320</v>
      </c>
      <c r="F6" s="5">
        <v>20968</v>
      </c>
      <c r="G6" s="5">
        <v>22244</v>
      </c>
      <c r="H6" s="5">
        <v>20228</v>
      </c>
      <c r="I6" s="5">
        <v>23308</v>
      </c>
      <c r="J6" s="7">
        <f>SUM(D6:I6)</f>
        <v>130056</v>
      </c>
    </row>
    <row r="7" spans="1:10">
      <c r="C7" s="6" t="s">
        <v>6</v>
      </c>
      <c r="D7" s="5">
        <v>21704</v>
      </c>
      <c r="E7" s="5">
        <v>20276</v>
      </c>
      <c r="F7" s="5">
        <v>20476</v>
      </c>
      <c r="G7" s="5">
        <v>23576</v>
      </c>
      <c r="H7" s="5">
        <v>22132</v>
      </c>
      <c r="I7" s="5">
        <v>23016</v>
      </c>
      <c r="J7" s="7">
        <f>SUM(D7:I7)</f>
        <v>131180</v>
      </c>
    </row>
    <row r="8" spans="1:10">
      <c r="C8" s="6" t="s">
        <v>7</v>
      </c>
      <c r="D8" s="5">
        <v>23188</v>
      </c>
      <c r="E8" s="5">
        <v>22832</v>
      </c>
      <c r="F8" s="5">
        <v>21568</v>
      </c>
      <c r="G8" s="5">
        <v>23336</v>
      </c>
      <c r="H8" s="5">
        <v>23700</v>
      </c>
      <c r="I8" s="5">
        <v>20064</v>
      </c>
      <c r="J8" s="7">
        <f>SUM(D8:I8)</f>
        <v>134688</v>
      </c>
    </row>
    <row r="9" spans="1:10">
      <c r="C9" s="9" t="s">
        <v>8</v>
      </c>
      <c r="D9" s="10">
        <f t="shared" ref="D9:J9" si="1">SUM(D6:D8)</f>
        <v>66880</v>
      </c>
      <c r="E9" s="10">
        <f t="shared" si="1"/>
        <v>64428</v>
      </c>
      <c r="F9" s="10">
        <f>SUM(F6:F8)</f>
        <v>63012</v>
      </c>
      <c r="G9" s="10">
        <f>SUM(G6:G8)</f>
        <v>69156</v>
      </c>
      <c r="H9" s="10">
        <f t="shared" si="1"/>
        <v>66060</v>
      </c>
      <c r="I9" s="10">
        <f t="shared" si="1"/>
        <v>66388</v>
      </c>
      <c r="J9" s="7">
        <f t="shared" si="1"/>
        <v>395924</v>
      </c>
    </row>
    <row r="10" spans="1:10">
      <c r="C10" s="6" t="s">
        <v>9</v>
      </c>
      <c r="D10" s="5">
        <v>23484</v>
      </c>
      <c r="E10" s="5">
        <v>23708</v>
      </c>
      <c r="F10" s="5">
        <v>21080</v>
      </c>
      <c r="G10" s="5">
        <v>20968</v>
      </c>
      <c r="H10" s="5">
        <v>20140</v>
      </c>
      <c r="I10" s="5">
        <v>23656</v>
      </c>
      <c r="J10" s="7">
        <f>SUM(D10:I10)</f>
        <v>133036</v>
      </c>
    </row>
    <row r="11" spans="1:10">
      <c r="C11" s="6" t="s">
        <v>10</v>
      </c>
      <c r="D11" s="5">
        <v>21264</v>
      </c>
      <c r="E11" s="5">
        <v>21060</v>
      </c>
      <c r="F11" s="5">
        <v>21364</v>
      </c>
      <c r="G11" s="5">
        <v>20476</v>
      </c>
      <c r="H11" s="5">
        <v>23096</v>
      </c>
      <c r="I11" s="5">
        <v>20744</v>
      </c>
      <c r="J11" s="7">
        <f>SUM(D11:I11)</f>
        <v>128004</v>
      </c>
    </row>
    <row r="12" spans="1:10">
      <c r="C12" s="6" t="s">
        <v>11</v>
      </c>
      <c r="D12" s="5">
        <v>23984</v>
      </c>
      <c r="E12" s="5">
        <v>22188</v>
      </c>
      <c r="F12" s="5">
        <v>21572</v>
      </c>
      <c r="G12" s="5">
        <v>21568</v>
      </c>
      <c r="H12" s="5">
        <v>20400</v>
      </c>
      <c r="I12" s="5">
        <v>21856</v>
      </c>
      <c r="J12" s="7">
        <f>SUM(D12:I12)</f>
        <v>131568</v>
      </c>
    </row>
    <row r="13" spans="1:10">
      <c r="C13" s="9" t="s">
        <v>12</v>
      </c>
      <c r="D13" s="10">
        <f t="shared" ref="D13:J13" si="2">SUM(D10:D12)</f>
        <v>68732</v>
      </c>
      <c r="E13" s="10">
        <f t="shared" si="2"/>
        <v>66956</v>
      </c>
      <c r="F13" s="10">
        <f t="shared" si="2"/>
        <v>64016</v>
      </c>
      <c r="G13" s="10">
        <f t="shared" si="2"/>
        <v>63012</v>
      </c>
      <c r="H13" s="10">
        <f t="shared" si="2"/>
        <v>63636</v>
      </c>
      <c r="I13" s="10">
        <f t="shared" si="2"/>
        <v>66256</v>
      </c>
      <c r="J13" s="7">
        <f t="shared" si="2"/>
        <v>392608</v>
      </c>
    </row>
    <row r="14" spans="1:10">
      <c r="C14" s="6" t="s">
        <v>13</v>
      </c>
      <c r="D14" s="5">
        <v>22928</v>
      </c>
      <c r="E14" s="5">
        <v>23904</v>
      </c>
      <c r="F14" s="5">
        <v>21032</v>
      </c>
      <c r="G14" s="5">
        <v>21080</v>
      </c>
      <c r="H14" s="5">
        <v>21384</v>
      </c>
      <c r="I14" s="5">
        <v>20640</v>
      </c>
      <c r="J14" s="7">
        <f>SUM(D14:I14)</f>
        <v>130968</v>
      </c>
    </row>
    <row r="15" spans="1:10">
      <c r="C15" s="6" t="s">
        <v>14</v>
      </c>
      <c r="D15" s="5">
        <v>23836</v>
      </c>
      <c r="E15" s="5">
        <v>23716</v>
      </c>
      <c r="F15" s="5">
        <v>22364</v>
      </c>
      <c r="G15" s="5">
        <v>21364</v>
      </c>
      <c r="H15" s="5">
        <v>21556</v>
      </c>
      <c r="I15" s="5">
        <v>23896</v>
      </c>
      <c r="J15" s="7">
        <f>SUM(D15:I15)</f>
        <v>136732</v>
      </c>
    </row>
    <row r="16" spans="1:10">
      <c r="C16" s="6" t="s">
        <v>15</v>
      </c>
      <c r="D16" s="5">
        <v>23048</v>
      </c>
      <c r="E16" s="5">
        <v>20652</v>
      </c>
      <c r="F16" s="5">
        <v>22392</v>
      </c>
      <c r="G16" s="5">
        <v>21572</v>
      </c>
      <c r="H16" s="5">
        <v>20224</v>
      </c>
      <c r="I16" s="5">
        <v>22728</v>
      </c>
      <c r="J16" s="7">
        <f>SUM(D16:I16)</f>
        <v>130616</v>
      </c>
    </row>
    <row r="17" spans="3:10">
      <c r="C17" s="9" t="s">
        <v>16</v>
      </c>
      <c r="D17" s="10">
        <f t="shared" ref="D17:I17" si="3">(SUM(D14:D16))*2</f>
        <v>139624</v>
      </c>
      <c r="E17" s="10">
        <f t="shared" si="3"/>
        <v>136544</v>
      </c>
      <c r="F17" s="10">
        <f t="shared" si="3"/>
        <v>131576</v>
      </c>
      <c r="G17" s="10">
        <f t="shared" si="3"/>
        <v>128032</v>
      </c>
      <c r="H17" s="10">
        <f t="shared" si="3"/>
        <v>126328</v>
      </c>
      <c r="I17" s="10">
        <f t="shared" si="3"/>
        <v>134528</v>
      </c>
      <c r="J17" s="7">
        <f>SUM(J14:J16)</f>
        <v>398316</v>
      </c>
    </row>
    <row r="18" spans="3:10">
      <c r="C18" s="12" t="s">
        <v>17</v>
      </c>
      <c r="D18" s="7">
        <f t="shared" ref="D18:J18" si="4">D5+D9+D13+D17</f>
        <v>342072</v>
      </c>
      <c r="E18" s="7">
        <f t="shared" si="4"/>
        <v>331760</v>
      </c>
      <c r="F18" s="7">
        <f t="shared" si="4"/>
        <v>327760</v>
      </c>
      <c r="G18" s="7">
        <f t="shared" si="4"/>
        <v>325988</v>
      </c>
      <c r="H18" s="7">
        <f t="shared" si="4"/>
        <v>320588</v>
      </c>
      <c r="I18" s="7">
        <f t="shared" si="4"/>
        <v>335044</v>
      </c>
      <c r="J18" s="7">
        <f t="shared" si="4"/>
        <v>1584896</v>
      </c>
    </row>
  </sheetData>
  <customSheetViews>
    <customSheetView guid="{1614DEF6-A747-2E41-B57D-CC2A4DAF1964}" scale="80">
      <selection activeCell="J18" sqref="J18"/>
      <pageSetup orientation="portrait" horizontalDpi="300" verticalDpi="300"/>
      <headerFooter alignWithMargins="0"/>
    </customSheetView>
  </customSheetView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zoomScale="85" zoomScaleNormal="85" zoomScalePageLayoutView="85" workbookViewId="0">
      <selection activeCell="K3" sqref="K3"/>
    </sheetView>
  </sheetViews>
  <sheetFormatPr baseColWidth="10" defaultColWidth="8.83203125" defaultRowHeight="14" x14ac:dyDescent="0"/>
  <cols>
    <col min="1" max="1" width="8.83203125" style="13"/>
    <col min="2" max="2" width="24.5" style="13" bestFit="1" customWidth="1"/>
    <col min="3" max="6" width="10.83203125" style="13" customWidth="1"/>
    <col min="7" max="7" width="11.5" style="13" bestFit="1" customWidth="1"/>
    <col min="8" max="11" width="10.83203125" style="13" customWidth="1"/>
    <col min="12" max="12" width="10.5" style="13" bestFit="1" customWidth="1"/>
    <col min="13" max="16384" width="8.83203125" style="13"/>
  </cols>
  <sheetData>
    <row r="2" spans="2:12">
      <c r="C2" s="13" t="s">
        <v>42</v>
      </c>
      <c r="D2" s="13" t="s">
        <v>43</v>
      </c>
      <c r="E2" s="13" t="s">
        <v>44</v>
      </c>
      <c r="F2" s="13" t="s">
        <v>45</v>
      </c>
      <c r="G2" s="26" t="s">
        <v>41</v>
      </c>
      <c r="H2" s="13" t="s">
        <v>40</v>
      </c>
      <c r="I2" s="13" t="s">
        <v>46</v>
      </c>
      <c r="J2" s="13" t="s">
        <v>47</v>
      </c>
      <c r="K2" s="13" t="s">
        <v>48</v>
      </c>
      <c r="L2" s="26" t="s">
        <v>39</v>
      </c>
    </row>
    <row r="3" spans="2:12">
      <c r="B3" s="19" t="s">
        <v>38</v>
      </c>
      <c r="C3" s="25">
        <v>61000</v>
      </c>
      <c r="D3" s="23">
        <v>63235</v>
      </c>
      <c r="E3" s="23">
        <v>67143</v>
      </c>
      <c r="F3" s="23">
        <v>72278</v>
      </c>
      <c r="G3" s="24">
        <f>SUM(C3:F3)</f>
        <v>263656</v>
      </c>
      <c r="H3" s="23">
        <v>75006</v>
      </c>
      <c r="I3" s="23">
        <v>76456</v>
      </c>
      <c r="J3" s="23">
        <v>81052</v>
      </c>
      <c r="K3" s="23">
        <v>88685</v>
      </c>
      <c r="L3" s="15">
        <f>SUM(H3:K3)</f>
        <v>321199</v>
      </c>
    </row>
    <row r="4" spans="2:12">
      <c r="B4" s="19" t="s">
        <v>37</v>
      </c>
      <c r="C4" s="22">
        <v>20</v>
      </c>
      <c r="D4" s="22">
        <v>20</v>
      </c>
      <c r="E4" s="22">
        <v>20</v>
      </c>
      <c r="F4" s="22">
        <v>20</v>
      </c>
      <c r="G4" s="21"/>
      <c r="H4" s="22">
        <v>20</v>
      </c>
      <c r="I4" s="22">
        <v>20</v>
      </c>
      <c r="J4" s="22">
        <v>20</v>
      </c>
      <c r="K4" s="22">
        <v>20</v>
      </c>
      <c r="L4" s="21"/>
    </row>
    <row r="5" spans="2:12">
      <c r="B5" s="17" t="s">
        <v>36</v>
      </c>
      <c r="C5" s="16">
        <f>C3*C4</f>
        <v>1220000</v>
      </c>
      <c r="D5" s="16">
        <f>D3*D4</f>
        <v>1264700</v>
      </c>
      <c r="E5" s="16">
        <f>E3*E4</f>
        <v>1342860</v>
      </c>
      <c r="F5" s="16">
        <f>F3*F4</f>
        <v>1445560</v>
      </c>
      <c r="G5" s="15">
        <f t="shared" ref="G5:G10" si="0">SUM(C5:F5)</f>
        <v>5273120</v>
      </c>
      <c r="H5" s="16">
        <f>H3*H4</f>
        <v>1500120</v>
      </c>
      <c r="I5" s="16">
        <f>I3*I4</f>
        <v>1529120</v>
      </c>
      <c r="J5" s="16">
        <f>J3*J4</f>
        <v>1621040</v>
      </c>
      <c r="K5" s="16">
        <f>K3*K4</f>
        <v>1773700</v>
      </c>
      <c r="L5" s="15">
        <f t="shared" ref="L5:L10" si="1">SUM(H5:K5)</f>
        <v>6423980</v>
      </c>
    </row>
    <row r="6" spans="2:12">
      <c r="B6" s="19" t="s">
        <v>35</v>
      </c>
      <c r="C6" s="18">
        <v>125000</v>
      </c>
      <c r="D6" s="18">
        <v>129494</v>
      </c>
      <c r="E6" s="18">
        <v>131715</v>
      </c>
      <c r="F6" s="18">
        <v>132941</v>
      </c>
      <c r="G6" s="15">
        <f t="shared" si="0"/>
        <v>519150</v>
      </c>
      <c r="H6" s="18">
        <v>133546</v>
      </c>
      <c r="I6" s="18">
        <v>139804</v>
      </c>
      <c r="J6" s="18">
        <v>140545</v>
      </c>
      <c r="K6" s="18">
        <v>147218</v>
      </c>
      <c r="L6" s="15">
        <f t="shared" si="1"/>
        <v>561113</v>
      </c>
    </row>
    <row r="7" spans="2:12">
      <c r="B7" s="19" t="s">
        <v>34</v>
      </c>
      <c r="C7" s="18">
        <v>250000</v>
      </c>
      <c r="D7" s="18">
        <v>261370</v>
      </c>
      <c r="E7" s="18">
        <v>269789</v>
      </c>
      <c r="F7" s="18">
        <v>269966</v>
      </c>
      <c r="G7" s="15">
        <f t="shared" si="0"/>
        <v>1051125</v>
      </c>
      <c r="H7" s="18">
        <v>273987</v>
      </c>
      <c r="I7" s="18">
        <v>285134</v>
      </c>
      <c r="J7" s="18">
        <v>288581</v>
      </c>
      <c r="K7" s="18">
        <v>295149</v>
      </c>
      <c r="L7" s="15">
        <f t="shared" si="1"/>
        <v>1142851</v>
      </c>
    </row>
    <row r="8" spans="2:12">
      <c r="B8" s="19" t="s">
        <v>33</v>
      </c>
      <c r="C8" s="18">
        <v>250000</v>
      </c>
      <c r="D8" s="18">
        <v>259338</v>
      </c>
      <c r="E8" s="18">
        <v>271334</v>
      </c>
      <c r="F8" s="18">
        <v>278300</v>
      </c>
      <c r="G8" s="15">
        <f t="shared" si="0"/>
        <v>1058972</v>
      </c>
      <c r="H8" s="18">
        <v>280401</v>
      </c>
      <c r="I8" s="18">
        <v>288426</v>
      </c>
      <c r="J8" s="18">
        <v>294072</v>
      </c>
      <c r="K8" s="18">
        <v>299087</v>
      </c>
      <c r="L8" s="15">
        <f t="shared" si="1"/>
        <v>1161986</v>
      </c>
    </row>
    <row r="9" spans="2:12">
      <c r="B9" s="19" t="s">
        <v>32</v>
      </c>
      <c r="C9" s="18">
        <v>265000</v>
      </c>
      <c r="D9" s="18">
        <v>271232</v>
      </c>
      <c r="E9" s="18">
        <v>283236</v>
      </c>
      <c r="F9" s="18">
        <v>294607</v>
      </c>
      <c r="G9" s="15">
        <f t="shared" si="0"/>
        <v>1114075</v>
      </c>
      <c r="H9" s="18">
        <v>306182</v>
      </c>
      <c r="I9" s="18">
        <v>313546</v>
      </c>
      <c r="J9" s="18">
        <v>315916</v>
      </c>
      <c r="K9" s="18">
        <v>330785</v>
      </c>
      <c r="L9" s="15">
        <f t="shared" si="1"/>
        <v>1266429</v>
      </c>
    </row>
    <row r="10" spans="2:12">
      <c r="B10" s="17" t="s">
        <v>31</v>
      </c>
      <c r="C10" s="16">
        <f>SUM(C6:C9)</f>
        <v>890000</v>
      </c>
      <c r="D10" s="16">
        <f>SUM(D6:D9)</f>
        <v>921434</v>
      </c>
      <c r="E10" s="16">
        <f>SUM(E6:E9)</f>
        <v>956074</v>
      </c>
      <c r="F10" s="16">
        <f>SUM(F6:F9)</f>
        <v>975814</v>
      </c>
      <c r="G10" s="15">
        <f t="shared" si="0"/>
        <v>3743322</v>
      </c>
      <c r="H10" s="16">
        <f>SUM(H6:H9)</f>
        <v>994116</v>
      </c>
      <c r="I10" s="16">
        <f>SUM(I6:I9)</f>
        <v>1026910</v>
      </c>
      <c r="J10" s="16">
        <f>SUM(J6:J9)</f>
        <v>1039114</v>
      </c>
      <c r="K10" s="16">
        <f>SUM(K6:K9)</f>
        <v>1072239</v>
      </c>
      <c r="L10" s="15">
        <f t="shared" si="1"/>
        <v>4132379</v>
      </c>
    </row>
    <row r="11" spans="2:12">
      <c r="B11" s="20" t="s">
        <v>30</v>
      </c>
      <c r="C11" s="22">
        <v>2.5</v>
      </c>
      <c r="D11" s="22">
        <v>2.5</v>
      </c>
      <c r="E11" s="22">
        <v>2.5</v>
      </c>
      <c r="F11" s="22">
        <v>2.5</v>
      </c>
      <c r="G11" s="21"/>
      <c r="H11" s="22">
        <v>2.5</v>
      </c>
      <c r="I11" s="22">
        <v>2.5</v>
      </c>
      <c r="J11" s="22">
        <v>2.5</v>
      </c>
      <c r="K11" s="22">
        <v>2.5</v>
      </c>
      <c r="L11" s="21"/>
    </row>
    <row r="12" spans="2:12">
      <c r="B12" s="20" t="s">
        <v>29</v>
      </c>
      <c r="C12" s="18">
        <f>C11 * C3</f>
        <v>152500</v>
      </c>
      <c r="D12" s="18">
        <f>D11 * D3</f>
        <v>158087.5</v>
      </c>
      <c r="E12" s="18">
        <f>E11 * E3</f>
        <v>167857.5</v>
      </c>
      <c r="F12" s="18">
        <f>F11 * F3</f>
        <v>180695</v>
      </c>
      <c r="G12" s="15">
        <f>SUM(C12:F12)</f>
        <v>659140</v>
      </c>
      <c r="H12" s="18">
        <f>H11 * H3</f>
        <v>187515</v>
      </c>
      <c r="I12" s="18">
        <f>I11 * I3</f>
        <v>191140</v>
      </c>
      <c r="J12" s="18">
        <f>J11 * J3</f>
        <v>202630</v>
      </c>
      <c r="K12" s="18">
        <f>K11 * K3</f>
        <v>221712.5</v>
      </c>
      <c r="L12" s="15">
        <f>SUM(H12:K12)</f>
        <v>802997.5</v>
      </c>
    </row>
    <row r="13" spans="2:12">
      <c r="B13" s="20" t="s">
        <v>28</v>
      </c>
      <c r="C13" s="22">
        <v>2.5</v>
      </c>
      <c r="D13" s="22">
        <v>2.5</v>
      </c>
      <c r="E13" s="22">
        <v>2.5</v>
      </c>
      <c r="F13" s="22">
        <v>2.5</v>
      </c>
      <c r="G13" s="21"/>
      <c r="H13" s="22">
        <v>2.5</v>
      </c>
      <c r="I13" s="22">
        <v>2.5</v>
      </c>
      <c r="J13" s="22">
        <v>2.5</v>
      </c>
      <c r="K13" s="22">
        <v>2.5</v>
      </c>
      <c r="L13" s="21"/>
    </row>
    <row r="14" spans="2:12">
      <c r="B14" s="20" t="s">
        <v>27</v>
      </c>
      <c r="C14" s="18">
        <f>C13 * C3</f>
        <v>152500</v>
      </c>
      <c r="D14" s="18">
        <f>D13 * D3</f>
        <v>158087.5</v>
      </c>
      <c r="E14" s="18">
        <f>E13 * E3</f>
        <v>167857.5</v>
      </c>
      <c r="F14" s="18">
        <f>F13 * F3</f>
        <v>180695</v>
      </c>
      <c r="G14" s="15">
        <f>SUM(C14:F14)</f>
        <v>659140</v>
      </c>
      <c r="H14" s="18">
        <f>H13 * H3</f>
        <v>187515</v>
      </c>
      <c r="I14" s="18">
        <f>I13 * I3</f>
        <v>191140</v>
      </c>
      <c r="J14" s="18">
        <f>J13 * J3</f>
        <v>202630</v>
      </c>
      <c r="K14" s="18">
        <f>K13 * K3</f>
        <v>221712.5</v>
      </c>
      <c r="L14" s="15">
        <f>SUM(H14:K14)</f>
        <v>802997.5</v>
      </c>
    </row>
    <row r="15" spans="2:12">
      <c r="B15" s="17" t="s">
        <v>26</v>
      </c>
      <c r="C15" s="16">
        <f>C12 + C14</f>
        <v>305000</v>
      </c>
      <c r="D15" s="16">
        <f>D12 + D14</f>
        <v>316175</v>
      </c>
      <c r="E15" s="16">
        <f>E12 + E14</f>
        <v>335715</v>
      </c>
      <c r="F15" s="16">
        <f>F12 + F14</f>
        <v>361390</v>
      </c>
      <c r="G15" s="15">
        <f>SUM(C15:F15)</f>
        <v>1318280</v>
      </c>
      <c r="H15" s="16">
        <f>H12 + H14</f>
        <v>375030</v>
      </c>
      <c r="I15" s="16">
        <f>I12 + I14</f>
        <v>382280</v>
      </c>
      <c r="J15" s="16">
        <f>J12 + J14</f>
        <v>405260</v>
      </c>
      <c r="K15" s="16">
        <f>K12 + K14</f>
        <v>443425</v>
      </c>
      <c r="L15" s="15">
        <f>SUM(H15:K15)</f>
        <v>1605995</v>
      </c>
    </row>
    <row r="16" spans="2:12">
      <c r="B16" s="19" t="s">
        <v>25</v>
      </c>
      <c r="C16" s="18">
        <f>C10 + C15</f>
        <v>1195000</v>
      </c>
      <c r="D16" s="18">
        <f>D10 + D15</f>
        <v>1237609</v>
      </c>
      <c r="E16" s="18">
        <f>E10 + E15</f>
        <v>1291789</v>
      </c>
      <c r="F16" s="18">
        <f>F10 + F15</f>
        <v>1337204</v>
      </c>
      <c r="G16" s="15">
        <f>SUM(C16:F16)</f>
        <v>5061602</v>
      </c>
      <c r="H16" s="18">
        <f>H10 + H15</f>
        <v>1369146</v>
      </c>
      <c r="I16" s="18">
        <f>I10 + I15</f>
        <v>1409190</v>
      </c>
      <c r="J16" s="18">
        <f>J10 + J15</f>
        <v>1444374</v>
      </c>
      <c r="K16" s="18">
        <f>K10 + K15</f>
        <v>1515664</v>
      </c>
      <c r="L16" s="15">
        <f>SUM(H16:K16)</f>
        <v>5738374</v>
      </c>
    </row>
    <row r="17" spans="2:12">
      <c r="B17" s="17" t="s">
        <v>24</v>
      </c>
      <c r="C17" s="16">
        <f xml:space="preserve"> C5 - C16</f>
        <v>25000</v>
      </c>
      <c r="D17" s="16">
        <f xml:space="preserve"> D5 - D16</f>
        <v>27091</v>
      </c>
      <c r="E17" s="16">
        <f xml:space="preserve"> E5 - E16</f>
        <v>51071</v>
      </c>
      <c r="F17" s="16">
        <f xml:space="preserve"> F5 - F16</f>
        <v>108356</v>
      </c>
      <c r="G17" s="15">
        <f>SUM(C17:F17)</f>
        <v>211518</v>
      </c>
      <c r="H17" s="16">
        <f xml:space="preserve"> H5 - H16</f>
        <v>130974</v>
      </c>
      <c r="I17" s="16">
        <f xml:space="preserve"> I5 - I16</f>
        <v>119930</v>
      </c>
      <c r="J17" s="16">
        <f xml:space="preserve"> J5 - J16</f>
        <v>176666</v>
      </c>
      <c r="K17" s="16">
        <f xml:space="preserve"> K5 - K16</f>
        <v>258036</v>
      </c>
      <c r="L17" s="15">
        <f>SUM(H17:K17)</f>
        <v>685606</v>
      </c>
    </row>
    <row r="18" spans="2:12">
      <c r="B18" s="14"/>
      <c r="C18" s="14"/>
      <c r="D18" s="14"/>
    </row>
  </sheetData>
  <customSheetViews>
    <customSheetView guid="{1614DEF6-A747-2E41-B57D-CC2A4DAF1964}" scale="85">
      <selection activeCell="I5" sqref="I5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Income Statement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2009-01-29T14:20:41Z</dcterms:created>
  <dcterms:modified xsi:type="dcterms:W3CDTF">2012-10-04T18:43:05Z</dcterms:modified>
</cp:coreProperties>
</file>