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10\Documents\Kicad-Project\UV-C LED\uv-c-led\"/>
    </mc:Choice>
  </mc:AlternateContent>
  <xr:revisionPtr revIDLastSave="0" documentId="13_ncr:1_{91F174BA-3539-4367-9205-B652541AA2CF}" xr6:coauthVersionLast="45" xr6:coauthVersionMax="45" xr10:uidLastSave="{00000000-0000-0000-0000-000000000000}"/>
  <bookViews>
    <workbookView xWindow="-120" yWindow="-120" windowWidth="29040" windowHeight="15840" xr2:uid="{A0D24C66-AC06-4A42-A353-19657F86F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6" i="1"/>
  <c r="G2" i="1"/>
  <c r="G5" i="1" l="1"/>
  <c r="G9" i="1"/>
</calcChain>
</file>

<file path=xl/sharedStrings.xml><?xml version="1.0" encoding="utf-8"?>
<sst xmlns="http://schemas.openxmlformats.org/spreadsheetml/2006/main" count="61" uniqueCount="54">
  <si>
    <t>Rset Value</t>
  </si>
  <si>
    <t>Equation</t>
  </si>
  <si>
    <t>Calcuated Value</t>
  </si>
  <si>
    <t>=Vfb/Iled</t>
  </si>
  <si>
    <t>Limit</t>
  </si>
  <si>
    <t>Vfmax*Nled+190mV &lt; 24 V</t>
  </si>
  <si>
    <t>D</t>
  </si>
  <si>
    <t xml:space="preserve"> = (Vout-nVin)/Vout</t>
  </si>
  <si>
    <t>n</t>
  </si>
  <si>
    <t>L</t>
  </si>
  <si>
    <t>=Vout*Iled/(Vin*Iin)</t>
  </si>
  <si>
    <t>dVout</t>
  </si>
  <si>
    <t>=dIl*Resr+(Vout*D/2*fsw*Rout*Cout)</t>
  </si>
  <si>
    <t>Calculate Duty Cicle of Switch</t>
  </si>
  <si>
    <t>Loss due to Diode and Switch</t>
  </si>
  <si>
    <t>Remarks</t>
  </si>
  <si>
    <t>Values</t>
  </si>
  <si>
    <t>Calculated</t>
  </si>
  <si>
    <t>Component</t>
  </si>
  <si>
    <t>R1</t>
  </si>
  <si>
    <t>Rounded</t>
  </si>
  <si>
    <t>L1</t>
  </si>
  <si>
    <t>Ts</t>
  </si>
  <si>
    <t>1/Fsw</t>
  </si>
  <si>
    <t>Switching Period(s)</t>
  </si>
  <si>
    <t>=(Vin*D*Ts)/2DIl)</t>
  </si>
  <si>
    <t>Inductor Value (uH)</t>
  </si>
  <si>
    <t>Voltage Riple(mV)</t>
  </si>
  <si>
    <t>C1</t>
  </si>
  <si>
    <t>C2</t>
  </si>
  <si>
    <t>&gt;= Vout*Dmax/(2*fsw*Rd*Vout)</t>
  </si>
  <si>
    <t>Ouput Capacitor(uF)</t>
  </si>
  <si>
    <t>&gt;=C2</t>
  </si>
  <si>
    <t>Inpunt Capacitor(uF) .020 - 22uF)</t>
  </si>
  <si>
    <t>D1</t>
  </si>
  <si>
    <t>Vrbr &gt;= Vout*2,Ibr&gt;=Iout*2</t>
  </si>
  <si>
    <t>Schottky Diode</t>
  </si>
  <si>
    <t>V=18,I=100ma</t>
  </si>
  <si>
    <t>R2</t>
  </si>
  <si>
    <t>Constant</t>
  </si>
  <si>
    <t>Vin</t>
  </si>
  <si>
    <t>Value</t>
  </si>
  <si>
    <t>Unit</t>
  </si>
  <si>
    <t>Rset</t>
  </si>
  <si>
    <t>V</t>
  </si>
  <si>
    <t>ILed</t>
  </si>
  <si>
    <t>A</t>
  </si>
  <si>
    <t>Vout</t>
  </si>
  <si>
    <t>47uH</t>
  </si>
  <si>
    <t>Fsw</t>
  </si>
  <si>
    <t>Mhz</t>
  </si>
  <si>
    <t>Pull up for Dimm Pin(Ohms)</t>
  </si>
  <si>
    <t>Set constant current of Led(Ohms)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</si>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</sst>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ahnschrift"/>
      <family val="2"/>
    </font>
    <font>
      <sz val="12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vertical="center"/>
    </xf>
    <xf numFmtId="0" fontId="2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8D1-A780-4781-AD26-1F153492FECF}">
  <dimension ref="A1:L18"/>
  <sheetViews>
    <sheetView tabSelected="1" zoomScale="115" zoomScaleNormal="115" workbookViewId="0">
      <selection activeCell="H4" sqref="H4"/>
    </sheetView>
  </sheetViews>
  <sheetFormatPr defaultRowHeight="15" x14ac:dyDescent="0.2"/>
  <cols>
    <col min="1" max="1" width="18.42578125" style="5" bestFit="1" customWidth="1"/>
    <col min="2" max="2" width="39.42578125" style="5" bestFit="1" customWidth="1"/>
    <col min="3" max="3" width="28.140625" style="5" bestFit="1" customWidth="1"/>
    <col min="4" max="4" width="35.85546875" style="5" bestFit="1" customWidth="1"/>
    <col min="5" max="5" width="11.85546875" style="5" bestFit="1" customWidth="1"/>
    <col min="6" max="6" width="13.140625" style="15" bestFit="1" customWidth="1"/>
    <col min="7" max="7" width="15.5703125" style="5" bestFit="1" customWidth="1"/>
    <col min="8" max="8" width="10.42578125" style="15" bestFit="1" customWidth="1"/>
    <col min="9" max="9" width="9.140625" style="5"/>
    <col min="10" max="10" width="10.42578125" style="5" bestFit="1" customWidth="1"/>
    <col min="11" max="11" width="10.28515625" style="5" bestFit="1" customWidth="1"/>
    <col min="12" max="12" width="5.28515625" style="5" bestFit="1" customWidth="1"/>
    <col min="13" max="16384" width="9.140625" style="5"/>
  </cols>
  <sheetData>
    <row r="1" spans="1:12" ht="30" x14ac:dyDescent="0.2">
      <c r="A1" s="1" t="s">
        <v>2</v>
      </c>
      <c r="B1" s="1" t="s">
        <v>1</v>
      </c>
      <c r="C1" s="1" t="s">
        <v>4</v>
      </c>
      <c r="D1" s="2" t="s">
        <v>15</v>
      </c>
      <c r="E1" s="3" t="s">
        <v>17</v>
      </c>
      <c r="F1" s="4" t="s">
        <v>18</v>
      </c>
      <c r="G1" s="2" t="s">
        <v>16</v>
      </c>
      <c r="H1" s="2" t="s">
        <v>20</v>
      </c>
      <c r="J1" s="5" t="s">
        <v>39</v>
      </c>
      <c r="K1" s="5" t="s">
        <v>41</v>
      </c>
      <c r="L1" s="5" t="s">
        <v>42</v>
      </c>
    </row>
    <row r="2" spans="1:12" x14ac:dyDescent="0.2">
      <c r="A2" s="6" t="s">
        <v>0</v>
      </c>
      <c r="B2" s="7" t="s">
        <v>3</v>
      </c>
      <c r="C2" s="6" t="s">
        <v>5</v>
      </c>
      <c r="D2" s="8" t="s">
        <v>52</v>
      </c>
      <c r="E2" s="9"/>
      <c r="F2" s="10" t="s">
        <v>19</v>
      </c>
      <c r="G2" s="11">
        <f>K4/K5</f>
        <v>6.3333333333333339</v>
      </c>
      <c r="H2" s="10">
        <v>6.3</v>
      </c>
      <c r="J2" s="5" t="s">
        <v>40</v>
      </c>
      <c r="K2" s="5">
        <v>5</v>
      </c>
      <c r="L2" s="5" t="s">
        <v>44</v>
      </c>
    </row>
    <row r="3" spans="1:12" x14ac:dyDescent="0.2">
      <c r="A3" s="6" t="s">
        <v>6</v>
      </c>
      <c r="B3" s="7" t="s">
        <v>7</v>
      </c>
      <c r="C3" s="6"/>
      <c r="D3" s="8" t="s">
        <v>13</v>
      </c>
      <c r="E3" s="9"/>
      <c r="F3" s="10"/>
      <c r="G3" s="11">
        <f>(K3-(G4*K2))/K3</f>
        <v>0.70000000000000007</v>
      </c>
      <c r="H3" s="10">
        <v>0.7</v>
      </c>
      <c r="J3" s="5" t="s">
        <v>47</v>
      </c>
      <c r="K3" s="5">
        <v>7</v>
      </c>
      <c r="L3" s="5" t="s">
        <v>44</v>
      </c>
    </row>
    <row r="4" spans="1:12" x14ac:dyDescent="0.2">
      <c r="A4" s="8" t="s">
        <v>8</v>
      </c>
      <c r="B4" s="12" t="s">
        <v>10</v>
      </c>
      <c r="C4" s="8"/>
      <c r="D4" s="8" t="s">
        <v>14</v>
      </c>
      <c r="E4" s="9"/>
      <c r="F4" s="10"/>
      <c r="G4" s="11">
        <f>K3*K5/(K2*K7)</f>
        <v>0.42</v>
      </c>
      <c r="H4" s="10"/>
      <c r="J4" s="5" t="s">
        <v>43</v>
      </c>
      <c r="K4" s="5">
        <v>0.19</v>
      </c>
      <c r="L4" s="5" t="s">
        <v>44</v>
      </c>
    </row>
    <row r="5" spans="1:12" x14ac:dyDescent="0.2">
      <c r="A5" s="8" t="s">
        <v>9</v>
      </c>
      <c r="B5" s="12" t="s">
        <v>25</v>
      </c>
      <c r="C5" s="8"/>
      <c r="D5" s="8" t="s">
        <v>26</v>
      </c>
      <c r="E5" s="9"/>
      <c r="F5" s="10" t="s">
        <v>21</v>
      </c>
      <c r="G5" s="13">
        <f>((K2*G3*G6)/(2*K5))*1000000</f>
        <v>36.458333333333343</v>
      </c>
      <c r="H5" s="10" t="s">
        <v>48</v>
      </c>
      <c r="J5" s="5" t="s">
        <v>45</v>
      </c>
      <c r="K5" s="5">
        <v>0.03</v>
      </c>
      <c r="L5" s="5" t="s">
        <v>46</v>
      </c>
    </row>
    <row r="6" spans="1:12" x14ac:dyDescent="0.2">
      <c r="A6" s="8" t="s">
        <v>22</v>
      </c>
      <c r="B6" s="8" t="s">
        <v>23</v>
      </c>
      <c r="C6" s="8"/>
      <c r="D6" s="8" t="s">
        <v>24</v>
      </c>
      <c r="E6" s="9"/>
      <c r="F6" s="10"/>
      <c r="G6" s="11">
        <f>1/K6</f>
        <v>6.2500000000000005E-7</v>
      </c>
      <c r="H6" s="10"/>
      <c r="J6" s="5" t="s">
        <v>49</v>
      </c>
      <c r="K6" s="5">
        <v>1600000</v>
      </c>
      <c r="L6" s="5" t="s">
        <v>50</v>
      </c>
    </row>
    <row r="7" spans="1:12" x14ac:dyDescent="0.2">
      <c r="A7" s="8" t="s">
        <v>11</v>
      </c>
      <c r="B7" s="12" t="s">
        <v>12</v>
      </c>
      <c r="C7" s="8"/>
      <c r="D7" s="8" t="s">
        <v>27</v>
      </c>
      <c r="E7" s="9"/>
      <c r="F7" s="10"/>
      <c r="G7" s="11">
        <v>100</v>
      </c>
      <c r="H7" s="10"/>
      <c r="J7" s="5" t="s">
        <v>53</v>
      </c>
      <c r="K7" s="5">
        <v>0.1</v>
      </c>
      <c r="L7" s="5" t="s">
        <v>46</v>
      </c>
    </row>
    <row r="8" spans="1:12" x14ac:dyDescent="0.2">
      <c r="A8" s="14" t="s">
        <v>28</v>
      </c>
      <c r="B8" s="14" t="s">
        <v>32</v>
      </c>
      <c r="C8" s="11"/>
      <c r="D8" s="14" t="s">
        <v>33</v>
      </c>
      <c r="E8" s="9"/>
      <c r="F8" s="10" t="s">
        <v>28</v>
      </c>
      <c r="G8" s="11">
        <v>10</v>
      </c>
      <c r="H8" s="10"/>
    </row>
    <row r="9" spans="1:12" x14ac:dyDescent="0.2">
      <c r="A9" s="14" t="s">
        <v>29</v>
      </c>
      <c r="B9" s="14" t="s">
        <v>30</v>
      </c>
      <c r="C9" s="11"/>
      <c r="D9" s="14" t="s">
        <v>31</v>
      </c>
      <c r="E9" s="9"/>
      <c r="F9" s="10" t="s">
        <v>29</v>
      </c>
      <c r="G9" s="11">
        <f>((K3*G3)/(2*(1/G6)*G2*K3))*1000000</f>
        <v>3.4539473684210537E-2</v>
      </c>
      <c r="H9" s="10">
        <v>4.7E-2</v>
      </c>
    </row>
    <row r="10" spans="1:12" x14ac:dyDescent="0.2">
      <c r="A10" s="14" t="s">
        <v>34</v>
      </c>
      <c r="B10" s="14" t="s">
        <v>35</v>
      </c>
      <c r="C10" s="11"/>
      <c r="D10" s="14" t="s">
        <v>36</v>
      </c>
      <c r="E10" s="9"/>
      <c r="F10" s="10" t="s">
        <v>34</v>
      </c>
      <c r="G10" s="11" t="s">
        <v>37</v>
      </c>
      <c r="H10" s="10"/>
    </row>
    <row r="11" spans="1:12" x14ac:dyDescent="0.2">
      <c r="A11" s="14" t="s">
        <v>38</v>
      </c>
      <c r="B11" s="11"/>
      <c r="C11" s="11"/>
      <c r="D11" s="14" t="s">
        <v>51</v>
      </c>
      <c r="E11" s="9"/>
      <c r="F11" s="10" t="s">
        <v>38</v>
      </c>
      <c r="G11" s="11"/>
      <c r="H11" s="10"/>
    </row>
    <row r="18" spans="1:1" x14ac:dyDescent="0.2">
      <c r="A18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bot-10</dc:creator>
  <cp:lastModifiedBy>bot-10</cp:lastModifiedBy>
  <dcterms:created xsi:type="dcterms:W3CDTF">2020-04-18T16:31:46Z</dcterms:created>
  <dcterms:modified xsi:type="dcterms:W3CDTF">2020-05-07T04:20:13Z</dcterms:modified>
</cp:coreProperties>
</file>