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Diciembre 2021\"/>
    </mc:Choice>
  </mc:AlternateContent>
  <bookViews>
    <workbookView xWindow="1050" yWindow="600" windowWidth="19440" windowHeight="7155" activeTab="1"/>
  </bookViews>
  <sheets>
    <sheet name="ÍNDICE" sheetId="6" r:id="rId1"/>
    <sheet name="10.1.TRAF_SENT" sheetId="1" r:id="rId2"/>
    <sheet name="10.2.TRAF_BAND" sheetId="2" r:id="rId3"/>
    <sheet name="10.3.TRAF_CLI" sheetId="4" r:id="rId4"/>
    <sheet name="10.4.TRAF_EMP" sheetId="7" r:id="rId5"/>
  </sheets>
  <definedNames>
    <definedName name="_xlnm.Print_Area" localSheetId="0">ÍNDICE!$A$1:$J$13</definedName>
  </definedNames>
  <calcPr calcId="152511"/>
</workbook>
</file>

<file path=xl/calcChain.xml><?xml version="1.0" encoding="utf-8"?>
<calcChain xmlns="http://schemas.openxmlformats.org/spreadsheetml/2006/main">
  <c r="P48" i="7" l="1"/>
  <c r="O48" i="7"/>
  <c r="N48" i="7"/>
  <c r="M48" i="7"/>
  <c r="L48" i="7"/>
  <c r="K48" i="7"/>
  <c r="J48" i="7"/>
  <c r="I48" i="7"/>
  <c r="H48" i="7"/>
  <c r="G48" i="7"/>
  <c r="F48" i="7"/>
  <c r="E48" i="7"/>
  <c r="P47" i="7"/>
  <c r="O47" i="7"/>
  <c r="N47" i="7"/>
  <c r="M47" i="7"/>
  <c r="L47" i="7"/>
  <c r="K47" i="7"/>
  <c r="J47" i="7"/>
  <c r="I47" i="7"/>
  <c r="H47" i="7"/>
  <c r="G47" i="7"/>
  <c r="F47" i="7"/>
  <c r="E47" i="7"/>
  <c r="D48" i="7"/>
  <c r="D47" i="7"/>
  <c r="Q44" i="7"/>
  <c r="O49" i="7" s="1"/>
  <c r="Q45" i="7"/>
  <c r="N49" i="7" s="1"/>
  <c r="Q46" i="7"/>
  <c r="F49" i="4"/>
  <c r="F48" i="4"/>
  <c r="E48" i="4"/>
  <c r="F47" i="4"/>
  <c r="E47" i="4"/>
  <c r="D49" i="4"/>
  <c r="D48" i="4"/>
  <c r="D47" i="4"/>
  <c r="G44" i="4"/>
  <c r="E49" i="4" s="1"/>
  <c r="G45" i="4"/>
  <c r="G47" i="4" s="1"/>
  <c r="G46" i="4"/>
  <c r="E48" i="2"/>
  <c r="E47" i="2"/>
  <c r="D48" i="2"/>
  <c r="D47" i="2"/>
  <c r="F44" i="2"/>
  <c r="F45" i="2"/>
  <c r="F46" i="2"/>
  <c r="E48" i="1"/>
  <c r="E47" i="1"/>
  <c r="D48" i="1"/>
  <c r="D47" i="1"/>
  <c r="F44" i="1"/>
  <c r="G44" i="1" s="1"/>
  <c r="F45" i="1"/>
  <c r="G45" i="1" s="1"/>
  <c r="F46" i="1"/>
  <c r="G46" i="1" s="1"/>
  <c r="H49" i="7" l="1"/>
  <c r="P49" i="7"/>
  <c r="I49" i="7"/>
  <c r="Q49" i="7"/>
  <c r="D49" i="7"/>
  <c r="J49" i="7"/>
  <c r="K49" i="7"/>
  <c r="Q48" i="7"/>
  <c r="L49" i="7"/>
  <c r="E49" i="7"/>
  <c r="M49" i="7"/>
  <c r="F49" i="7"/>
  <c r="Q47" i="7"/>
  <c r="G49" i="7"/>
  <c r="G48" i="4"/>
  <c r="G49" i="4"/>
  <c r="D49" i="2"/>
  <c r="E49" i="2"/>
  <c r="D49" i="1"/>
  <c r="F47" i="1"/>
  <c r="F48" i="1"/>
  <c r="E49" i="1"/>
  <c r="F49" i="1"/>
  <c r="F47" i="2"/>
  <c r="F48" i="2"/>
  <c r="F49" i="2"/>
  <c r="Q41" i="7" l="1"/>
  <c r="Q42" i="7"/>
  <c r="Q43" i="7"/>
  <c r="G41" i="4"/>
  <c r="G42" i="4"/>
  <c r="G43" i="4"/>
  <c r="F41" i="2"/>
  <c r="F42" i="2"/>
  <c r="F43" i="2"/>
  <c r="F41" i="1" l="1"/>
  <c r="F42" i="1"/>
  <c r="G42" i="1" s="1"/>
  <c r="F43" i="1"/>
  <c r="G43" i="1" s="1"/>
  <c r="G41" i="1" l="1"/>
  <c r="Q38" i="7"/>
  <c r="Q39" i="7"/>
  <c r="Q40" i="7"/>
  <c r="G38" i="4"/>
  <c r="G39" i="4"/>
  <c r="G40" i="4"/>
  <c r="F38" i="2"/>
  <c r="F39" i="2"/>
  <c r="F40" i="2"/>
  <c r="F38" i="1" l="1"/>
  <c r="F39" i="1"/>
  <c r="G39" i="1" s="1"/>
  <c r="F40" i="1"/>
  <c r="G40" i="1"/>
  <c r="G38" i="1" l="1"/>
  <c r="Q35" i="7"/>
  <c r="Q36" i="7"/>
  <c r="Q37" i="7"/>
  <c r="G35" i="4"/>
  <c r="G36" i="4"/>
  <c r="G37" i="4"/>
  <c r="F35" i="2"/>
  <c r="F36" i="2"/>
  <c r="F37" i="2"/>
  <c r="F35" i="1"/>
  <c r="G35" i="1" s="1"/>
  <c r="F36" i="1"/>
  <c r="G36" i="1" s="1"/>
  <c r="F37" i="1"/>
  <c r="G37" i="1"/>
  <c r="F22" i="1" l="1"/>
  <c r="F21" i="1"/>
  <c r="F20" i="1"/>
  <c r="F19" i="1"/>
  <c r="F18" i="1"/>
  <c r="F17" i="1"/>
  <c r="F16" i="1"/>
  <c r="F15" i="1"/>
  <c r="F14" i="1"/>
  <c r="F13" i="1"/>
  <c r="F12" i="1"/>
  <c r="F11" i="1"/>
  <c r="F34" i="1" l="1"/>
  <c r="F33" i="1"/>
  <c r="F32" i="1"/>
  <c r="F31" i="1"/>
  <c r="F30" i="1"/>
  <c r="F29" i="1"/>
  <c r="F28" i="1"/>
  <c r="F27" i="1"/>
  <c r="F26" i="1"/>
  <c r="F25" i="1"/>
  <c r="F24" i="1"/>
  <c r="F23" i="1"/>
  <c r="Q34" i="7" l="1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 l="1"/>
  <c r="G32" i="4" l="1"/>
  <c r="G33" i="4"/>
  <c r="G34" i="4"/>
  <c r="F32" i="2"/>
  <c r="F33" i="2"/>
  <c r="F34" i="2"/>
  <c r="G29" i="4" l="1"/>
  <c r="G30" i="4"/>
  <c r="G31" i="4"/>
  <c r="F29" i="2"/>
  <c r="F30" i="2"/>
  <c r="F31" i="2"/>
  <c r="G27" i="4" l="1"/>
  <c r="G28" i="4"/>
  <c r="F27" i="2"/>
  <c r="F28" i="2"/>
  <c r="G23" i="4" l="1"/>
  <c r="G24" i="4"/>
  <c r="G25" i="4"/>
  <c r="G26" i="4"/>
  <c r="F23" i="2"/>
  <c r="F24" i="2"/>
  <c r="F25" i="2"/>
  <c r="F26" i="2"/>
  <c r="G20" i="4" l="1"/>
  <c r="G21" i="4"/>
  <c r="G22" i="4"/>
  <c r="F20" i="2"/>
  <c r="F21" i="2"/>
  <c r="F22" i="2"/>
  <c r="G32" i="1"/>
  <c r="G33" i="1"/>
  <c r="G34" i="1"/>
  <c r="G17" i="4" l="1"/>
  <c r="G18" i="4"/>
  <c r="G19" i="4"/>
  <c r="F17" i="2"/>
  <c r="F18" i="2"/>
  <c r="F19" i="2"/>
  <c r="G31" i="1" l="1"/>
  <c r="G29" i="1"/>
  <c r="G30" i="1"/>
  <c r="G14" i="4"/>
  <c r="G15" i="4"/>
  <c r="G16" i="4"/>
  <c r="F14" i="2"/>
  <c r="F15" i="2"/>
  <c r="F16" i="2"/>
  <c r="G26" i="1" l="1"/>
  <c r="G28" i="1"/>
  <c r="G27" i="1"/>
  <c r="G11" i="4"/>
  <c r="G12" i="4"/>
  <c r="G13" i="4"/>
  <c r="F11" i="2"/>
  <c r="F12" i="2"/>
  <c r="F13" i="2"/>
  <c r="G25" i="1" l="1"/>
  <c r="G24" i="1"/>
  <c r="G23" i="1"/>
</calcChain>
</file>

<file path=xl/sharedStrings.xml><?xml version="1.0" encoding="utf-8"?>
<sst xmlns="http://schemas.openxmlformats.org/spreadsheetml/2006/main" count="212" uniqueCount="53">
  <si>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</si>
  <si>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</si>
  <si>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</si>
  <si>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</si>
  <si>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</si>
  <si>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</si>
  <si>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</si>
  <si>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</si>
  <si>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</si>
  <si>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</si>
  <si>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</si>
  <si>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</si>
  <si>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</si>
  <si>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</si>
  <si>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TRÁFICO EN TERA BYTES (TB)</t>
  </si>
  <si>
    <t>Total</t>
  </si>
  <si>
    <t>Banda Internacional</t>
  </si>
  <si>
    <t>Banda Nacional</t>
  </si>
  <si>
    <t>Residencial</t>
  </si>
  <si>
    <t>Comercial</t>
  </si>
  <si>
    <t>Sin clasificar</t>
  </si>
  <si>
    <t>INDICE</t>
  </si>
  <si>
    <t>&gt;</t>
  </si>
  <si>
    <t xml:space="preserve"> </t>
  </si>
  <si>
    <t>Movistar</t>
  </si>
  <si>
    <t>Netline</t>
  </si>
  <si>
    <t>WOM</t>
  </si>
  <si>
    <t>% Variación 12 meses</t>
  </si>
  <si>
    <t>Mundo Pacífico</t>
  </si>
  <si>
    <t>ESTADÍSTICAS TRÁFICO DE INTERNET FIJO</t>
  </si>
  <si>
    <t xml:space="preserve">SERVICIO DE INTERNET FIJO: </t>
  </si>
  <si>
    <t>TRÁFICO DE DATOS FIJOS (TB) POR TIPO DE BANDA (NACIONAL E INTERNACIONAL).</t>
  </si>
  <si>
    <t>TRÁFICO DE DATOS FIJOS (TB) POR EMPRESA</t>
  </si>
  <si>
    <t>Entel S.A.</t>
  </si>
  <si>
    <t>Telsur</t>
  </si>
  <si>
    <t>Claro Comunicaciones</t>
  </si>
  <si>
    <t>Entelphone</t>
  </si>
  <si>
    <t>GTD Manquehue</t>
  </si>
  <si>
    <t>VTR</t>
  </si>
  <si>
    <t>Claro Serv. Empr.</t>
  </si>
  <si>
    <t>Fullcom</t>
  </si>
  <si>
    <t>Austro Internet</t>
  </si>
  <si>
    <t>10.2. TRÁFICO POR BANDA (NACIONAL E INTERNACIONAL)</t>
  </si>
  <si>
    <t>10.4. TRÁFICO POR EMPRESA</t>
  </si>
  <si>
    <t>10.1. TRÁFICO FIJO TOTAL</t>
  </si>
  <si>
    <t>Bajada (Downlink)</t>
  </si>
  <si>
    <t>Subida (Uplink)</t>
  </si>
  <si>
    <t>TRÁFICO DE DATOS FIJOS (TB) POR SENTIDO DEL TRÁFICO (SUBIDA Y BAJADA).</t>
  </si>
  <si>
    <t>ACUM. ENE21-DIC21</t>
  </si>
  <si>
    <t>VAR. ACUM. ENE-DIC (2020/2021)</t>
  </si>
  <si>
    <t>PART. ACUM. ENE21-DIC21</t>
  </si>
  <si>
    <t>TRÁFICO DE DATOS FIJOS (TB) POR TIPO DE CLIENTE</t>
  </si>
  <si>
    <t>10.3. TRÁFICO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</si>
</sst>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164" formatCode="0.0%"/>
    <numFmt numFmtId="165" formatCode="_-* #,##0.00\ _€_-;\-* #,##0.00\ _€_-;_-* &quot;-&quot;??\ _€_-;_-@_-"/>
    <numFmt numFmtId="166" formatCode="0.000%"/>
    <numFmt numFmtId="167" formatCode="0.0000%"/>
    <numFmt numFmtId="168" formatCode="#,##0.0000000"/>
    <numFmt numFmtId="169" formatCode="#,##0.00000000"/>
    <numFmt numFmtId="170" formatCode="#,##0_ ;\-#,##0\ "/>
    <numFmt numFmtId="171" formatCode="_ * #,##0.00000000_ ;_ * \-#,##0.00000000_ ;_ * &quot;-&quot;_ ;_ @_ 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44"/>
      <name val="Arial"/>
      <family val="2"/>
    </font>
    <font>
      <b/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indexed="12"/>
      <name val="Arial"/>
      <family val="2"/>
    </font>
    <font>
      <b/>
      <sz val="8"/>
      <color indexed="9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rgb="FF0000FF"/>
      <name val="Arial"/>
      <family val="2"/>
    </font>
    <font>
      <sz val="8"/>
      <color indexed="23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7" fillId="0" borderId="0" xfId="2" applyFont="1" applyFill="1" applyAlignment="1" applyProtection="1"/>
    <xf numFmtId="0" fontId="9" fillId="0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1" fillId="0" borderId="11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1" fillId="0" borderId="20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3" fillId="0" borderId="0" xfId="1" applyFont="1" applyFill="1" applyBorder="1"/>
    <xf numFmtId="0" fontId="14" fillId="2" borderId="17" xfId="0" applyFont="1" applyFill="1" applyBorder="1"/>
    <xf numFmtId="0" fontId="15" fillId="2" borderId="19" xfId="0" applyFont="1" applyFill="1" applyBorder="1"/>
    <xf numFmtId="0" fontId="2" fillId="0" borderId="0" xfId="4" applyFont="1" applyFill="1"/>
    <xf numFmtId="0" fontId="3" fillId="0" borderId="0" xfId="4" applyFont="1" applyFill="1"/>
    <xf numFmtId="0" fontId="2" fillId="0" borderId="0" xfId="4" applyFont="1"/>
    <xf numFmtId="0" fontId="16" fillId="0" borderId="0" xfId="4" applyFont="1" applyFill="1"/>
    <xf numFmtId="0" fontId="5" fillId="0" borderId="0" xfId="4" applyFont="1" applyFill="1"/>
    <xf numFmtId="0" fontId="17" fillId="0" borderId="0" xfId="4" applyFont="1" applyFill="1" applyAlignment="1">
      <alignment horizontal="center"/>
    </xf>
    <xf numFmtId="0" fontId="18" fillId="0" borderId="0" xfId="2" applyFont="1" applyFill="1" applyAlignment="1" applyProtection="1"/>
    <xf numFmtId="0" fontId="19" fillId="0" borderId="0" xfId="2" applyFont="1" applyFill="1" applyBorder="1" applyAlignment="1" applyProtection="1">
      <alignment horizontal="left"/>
    </xf>
    <xf numFmtId="0" fontId="20" fillId="0" borderId="0" xfId="4" applyFont="1" applyFill="1"/>
    <xf numFmtId="0" fontId="21" fillId="0" borderId="0" xfId="2" applyFont="1" applyFill="1" applyBorder="1" applyAlignment="1" applyProtection="1">
      <alignment horizontal="left"/>
    </xf>
    <xf numFmtId="0" fontId="6" fillId="0" borderId="0" xfId="2" applyFill="1" applyAlignment="1" applyProtection="1"/>
    <xf numFmtId="0" fontId="6" fillId="0" borderId="0" xfId="2" applyAlignment="1" applyProtection="1"/>
    <xf numFmtId="0" fontId="22" fillId="0" borderId="0" xfId="4" applyFont="1" applyFill="1"/>
    <xf numFmtId="0" fontId="22" fillId="0" borderId="0" xfId="4" applyFont="1"/>
    <xf numFmtId="165" fontId="2" fillId="0" borderId="0" xfId="5" applyFont="1"/>
    <xf numFmtId="3" fontId="0" fillId="0" borderId="0" xfId="0" applyNumberFormat="1"/>
    <xf numFmtId="164" fontId="23" fillId="2" borderId="19" xfId="3" applyNumberFormat="1" applyFont="1" applyFill="1" applyBorder="1" applyAlignment="1">
      <alignment horizontal="center"/>
    </xf>
    <xf numFmtId="164" fontId="23" fillId="2" borderId="17" xfId="3" applyNumberFormat="1" applyFont="1" applyFill="1" applyBorder="1" applyAlignment="1">
      <alignment horizontal="center"/>
    </xf>
    <xf numFmtId="164" fontId="23" fillId="2" borderId="18" xfId="3" applyNumberFormat="1" applyFont="1" applyFill="1" applyBorder="1" applyAlignment="1">
      <alignment horizontal="center"/>
    </xf>
    <xf numFmtId="167" fontId="23" fillId="2" borderId="18" xfId="3" applyNumberFormat="1" applyFont="1" applyFill="1" applyBorder="1" applyAlignment="1">
      <alignment horizontal="center"/>
    </xf>
    <xf numFmtId="164" fontId="0" fillId="0" borderId="0" xfId="3" applyNumberFormat="1" applyFont="1"/>
    <xf numFmtId="166" fontId="0" fillId="0" borderId="0" xfId="3" applyNumberFormat="1" applyFont="1"/>
    <xf numFmtId="164" fontId="11" fillId="0" borderId="20" xfId="3" applyNumberFormat="1" applyFont="1" applyBorder="1" applyAlignment="1">
      <alignment horizontal="center"/>
    </xf>
    <xf numFmtId="164" fontId="11" fillId="0" borderId="12" xfId="3" applyNumberFormat="1" applyFont="1" applyBorder="1" applyAlignment="1">
      <alignment horizontal="center"/>
    </xf>
    <xf numFmtId="164" fontId="11" fillId="0" borderId="11" xfId="3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4" fillId="2" borderId="6" xfId="0" applyFont="1" applyFill="1" applyBorder="1"/>
    <xf numFmtId="0" fontId="15" fillId="2" borderId="7" xfId="0" applyFont="1" applyFill="1" applyBorder="1"/>
    <xf numFmtId="10" fontId="23" fillId="2" borderId="18" xfId="3" applyNumberFormat="1" applyFont="1" applyFill="1" applyBorder="1" applyAlignment="1">
      <alignment horizontal="center"/>
    </xf>
    <xf numFmtId="166" fontId="23" fillId="2" borderId="18" xfId="3" applyNumberFormat="1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3" fontId="3" fillId="0" borderId="3" xfId="6" applyNumberFormat="1" applyFont="1" applyFill="1" applyBorder="1" applyAlignment="1">
      <alignment horizontal="center"/>
    </xf>
    <xf numFmtId="3" fontId="3" fillId="0" borderId="5" xfId="6" applyNumberFormat="1" applyFont="1" applyFill="1" applyBorder="1" applyAlignment="1">
      <alignment horizontal="center"/>
    </xf>
    <xf numFmtId="3" fontId="3" fillId="0" borderId="7" xfId="6" applyNumberFormat="1" applyFont="1" applyFill="1" applyBorder="1" applyAlignment="1">
      <alignment horizontal="center"/>
    </xf>
    <xf numFmtId="3" fontId="3" fillId="0" borderId="3" xfId="1" applyNumberFormat="1" applyFont="1" applyFill="1" applyBorder="1" applyAlignment="1">
      <alignment horizontal="center"/>
    </xf>
    <xf numFmtId="3" fontId="3" fillId="0" borderId="5" xfId="1" applyNumberFormat="1" applyFont="1" applyFill="1" applyBorder="1" applyAlignment="1">
      <alignment horizontal="center"/>
    </xf>
    <xf numFmtId="3" fontId="3" fillId="0" borderId="7" xfId="1" applyNumberFormat="1" applyFont="1" applyFill="1" applyBorder="1" applyAlignment="1">
      <alignment horizontal="center"/>
    </xf>
    <xf numFmtId="41" fontId="11" fillId="0" borderId="11" xfId="6" applyFont="1" applyBorder="1" applyAlignment="1">
      <alignment horizontal="center"/>
    </xf>
    <xf numFmtId="41" fontId="11" fillId="0" borderId="20" xfId="6" applyFont="1" applyBorder="1" applyAlignment="1">
      <alignment horizontal="center"/>
    </xf>
    <xf numFmtId="41" fontId="11" fillId="0" borderId="12" xfId="6" applyFont="1" applyBorder="1" applyAlignment="1">
      <alignment horizontal="center"/>
    </xf>
    <xf numFmtId="170" fontId="23" fillId="2" borderId="6" xfId="6" applyNumberFormat="1" applyFont="1" applyFill="1" applyBorder="1" applyAlignment="1">
      <alignment horizontal="center"/>
    </xf>
    <xf numFmtId="170" fontId="23" fillId="2" borderId="9" xfId="6" applyNumberFormat="1" applyFont="1" applyFill="1" applyBorder="1" applyAlignment="1">
      <alignment horizontal="center"/>
    </xf>
    <xf numFmtId="3" fontId="23" fillId="2" borderId="7" xfId="0" applyNumberFormat="1" applyFont="1" applyFill="1" applyBorder="1" applyAlignment="1">
      <alignment horizontal="center"/>
    </xf>
    <xf numFmtId="3" fontId="23" fillId="2" borderId="6" xfId="0" applyNumberFormat="1" applyFont="1" applyFill="1" applyBorder="1" applyAlignment="1">
      <alignment horizontal="center"/>
    </xf>
    <xf numFmtId="3" fontId="23" fillId="2" borderId="9" xfId="0" applyNumberFormat="1" applyFont="1" applyFill="1" applyBorder="1" applyAlignment="1">
      <alignment horizontal="center"/>
    </xf>
    <xf numFmtId="171" fontId="0" fillId="0" borderId="0" xfId="6" applyNumberFormat="1" applyFont="1"/>
    <xf numFmtId="0" fontId="8" fillId="2" borderId="13" xfId="1" applyFont="1" applyFill="1" applyBorder="1" applyAlignment="1">
      <alignment horizontal="center" vertical="center"/>
    </xf>
    <xf numFmtId="0" fontId="0" fillId="0" borderId="15" xfId="0" applyBorder="1" applyAlignment="1"/>
    <xf numFmtId="0" fontId="8" fillId="2" borderId="14" xfId="1" applyFont="1" applyFill="1" applyBorder="1" applyAlignment="1">
      <alignment horizontal="center" vertical="center"/>
    </xf>
    <xf numFmtId="0" fontId="0" fillId="0" borderId="16" xfId="0" applyBorder="1" applyAlignment="1"/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170" fontId="23" fillId="2" borderId="17" xfId="6" applyNumberFormat="1" applyFont="1" applyFill="1" applyBorder="1" applyAlignment="1">
      <alignment horizontal="center"/>
    </xf>
    <xf numFmtId="170" fontId="23" fillId="2" borderId="18" xfId="6" applyNumberFormat="1" applyFont="1" applyFill="1" applyBorder="1" applyAlignment="1">
      <alignment horizontal="center"/>
    </xf>
    <xf numFmtId="3" fontId="23" fillId="2" borderId="19" xfId="0" applyNumberFormat="1" applyFont="1" applyFill="1" applyBorder="1" applyAlignment="1">
      <alignment horizontal="center"/>
    </xf>
  </cellXfs>
  <cellStyles count="7">
    <cellStyle name="%" xfId="1"/>
    <cellStyle name="Hipervínculo" xfId="2" builtinId="8"/>
    <cellStyle name="Millares [0]" xfId="6" builtinId="6"/>
    <cellStyle name="Millares 2" xfId="5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Tráfico de Datos Fijos (TB)</a:t>
            </a:r>
          </a:p>
        </c:rich>
      </c:tx>
      <c:layout>
        <c:manualLayout>
          <c:xMode val="edge"/>
          <c:yMode val="edge"/>
          <c:x val="0.36856290708380068"/>
          <c:y val="4.931067032780272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'10.1.TRAF_SENT'!$F$9</c:f>
              <c:strCache>
                <c:ptCount val="1"/>
              </c:strCache>
            </c:strRef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'10.1.TRAF_SENT'!$B$11:$C$46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'10.1.TRAF_SENT'!$F$11:$F$46</c:f>
              <c:numCache>
                <c:formatCode>#,##0</c:formatCode>
                <c:ptCount val="36"/>
                <c:pt idx="0">
                  <c:v>798685.91776950657</c:v>
                </c:pt>
                <c:pt idx="1">
                  <c:v>731575.81735737377</c:v>
                </c:pt>
                <c:pt idx="2">
                  <c:v>784749.1276374975</c:v>
                </c:pt>
                <c:pt idx="3">
                  <c:v>780968.13335575024</c:v>
                </c:pt>
                <c:pt idx="4">
                  <c:v>823287.28344289819</c:v>
                </c:pt>
                <c:pt idx="5">
                  <c:v>854090.70812971226</c:v>
                </c:pt>
                <c:pt idx="6">
                  <c:v>947593.77755166381</c:v>
                </c:pt>
                <c:pt idx="7">
                  <c:v>909855.29777726508</c:v>
                </c:pt>
                <c:pt idx="8">
                  <c:v>906240.59569592576</c:v>
                </c:pt>
                <c:pt idx="9">
                  <c:v>999396.54683736304</c:v>
                </c:pt>
                <c:pt idx="10">
                  <c:v>952644.1800935372</c:v>
                </c:pt>
                <c:pt idx="11">
                  <c:v>994702.80180404021</c:v>
                </c:pt>
                <c:pt idx="12">
                  <c:v>998043.11869044148</c:v>
                </c:pt>
                <c:pt idx="13">
                  <c:v>939529.74725886981</c:v>
                </c:pt>
                <c:pt idx="14">
                  <c:v>1233422.9450077713</c:v>
                </c:pt>
                <c:pt idx="15">
                  <c:v>1308700.5167620578</c:v>
                </c:pt>
                <c:pt idx="16">
                  <c:v>1390818.3832411091</c:v>
                </c:pt>
                <c:pt idx="17">
                  <c:v>1429389.0575754619</c:v>
                </c:pt>
                <c:pt idx="18">
                  <c:v>1513898.1285220799</c:v>
                </c:pt>
                <c:pt idx="19">
                  <c:v>1578469.308210256</c:v>
                </c:pt>
                <c:pt idx="20">
                  <c:v>1494651.8053365739</c:v>
                </c:pt>
                <c:pt idx="21">
                  <c:v>1527689.7620299931</c:v>
                </c:pt>
                <c:pt idx="22">
                  <c:v>1527595.3760514781</c:v>
                </c:pt>
                <c:pt idx="23">
                  <c:v>1624013.0764108235</c:v>
                </c:pt>
                <c:pt idx="24">
                  <c:v>1635978.5423565931</c:v>
                </c:pt>
                <c:pt idx="25">
                  <c:v>1466373.7895366999</c:v>
                </c:pt>
                <c:pt idx="26">
                  <c:v>1817279.9630789629</c:v>
                </c:pt>
                <c:pt idx="27">
                  <c:v>1867095.3204901947</c:v>
                </c:pt>
                <c:pt idx="28">
                  <c:v>1892209.5793015936</c:v>
                </c:pt>
                <c:pt idx="29">
                  <c:v>1921759.576390119</c:v>
                </c:pt>
                <c:pt idx="30">
                  <c:v>1962438.1366951775</c:v>
                </c:pt>
                <c:pt idx="31">
                  <c:v>1975182.7813991741</c:v>
                </c:pt>
                <c:pt idx="32">
                  <c:v>1881672.1016355888</c:v>
                </c:pt>
                <c:pt idx="33">
                  <c:v>2010730.5885547306</c:v>
                </c:pt>
                <c:pt idx="34">
                  <c:v>1940295.9411264139</c:v>
                </c:pt>
                <c:pt idx="35">
                  <c:v>2022499.8072599163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221256"/>
        <c:axId val="-2038216552"/>
      </c:lineChart>
      <c:catAx>
        <c:axId val="-203822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0070C0"/>
                </a:solidFill>
              </a:defRPr>
            </a:pPr>
            <a:endParaRPr lang="es-CL"/>
          </a:p>
        </c:txPr>
        <c:crossAx val="-2038216552"/>
        <c:crosses val="autoZero"/>
        <c:auto val="1"/>
        <c:lblAlgn val="ctr"/>
        <c:lblOffset val="100"/>
        <c:noMultiLvlLbl val="0"/>
      </c:catAx>
      <c:valAx>
        <c:axId val="-2038216552"/>
        <c:scaling>
          <c:orientation val="minMax"/>
          <c:max val="200000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s-CL"/>
          </a:p>
        </c:txPr>
        <c:crossAx val="-2038221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PARTICIPACIÓN POR EMPRESA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b="1">
                <a:solidFill>
                  <a:srgbClr val="0070C0"/>
                </a:solidFill>
              </a:rPr>
              <a:t>TRÁFICO DATOS FIJO TOTAL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sz="1100" b="1">
                <a:solidFill>
                  <a:srgbClr val="0070C0"/>
                </a:solidFill>
              </a:rPr>
              <a:t>Acumulado Enero 2021 a Diciembre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707245844205948"/>
                  <c:y val="-5.8631145964070099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0490947574515919E-2"/>
                  <c:y val="-1.2210657931958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8223936025987488E-2"/>
                  <c:y val="0.29404764994632054"/>
                </c:manualLayout>
              </c:layout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833363155059375"/>
                      <c:h val="0.11412474831220308"/>
                    </c:manualLayout>
                  </c15:layout>
                </c:ext>
              </c:extLst>
            </c:dLbl>
            <c:dLbl>
              <c:idx val="11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'10.4.TRAF_EMP'!$D$10:$P$10</c:f>
              <c:strCache>
                <c:ptCount val="13"/>
                <c:pt idx="0">
                  <c:v>Entel S.A.</c:v>
                </c:pt>
                <c:pt idx="1">
                  <c:v>Telsur</c:v>
                </c:pt>
                <c:pt idx="2">
                  <c:v>Claro Comunicaciones</c:v>
                </c:pt>
                <c:pt idx="3">
                  <c:v>Movistar</c:v>
                </c:pt>
                <c:pt idx="4">
                  <c:v>Entelphone</c:v>
                </c:pt>
                <c:pt idx="5">
                  <c:v>GTD Manquehue</c:v>
                </c:pt>
                <c:pt idx="6">
                  <c:v>VTR</c:v>
                </c:pt>
                <c:pt idx="7">
                  <c:v>Claro Serv. Empr.</c:v>
                </c:pt>
                <c:pt idx="8">
                  <c:v>Fullcom</c:v>
                </c:pt>
                <c:pt idx="9">
                  <c:v>Netline</c:v>
                </c:pt>
                <c:pt idx="10">
                  <c:v>Austro Internet</c:v>
                </c:pt>
                <c:pt idx="11">
                  <c:v>Mundo Pacífico</c:v>
                </c:pt>
                <c:pt idx="12">
                  <c:v>WOM</c:v>
                </c:pt>
              </c:strCache>
            </c:strRef>
          </c:cat>
          <c:val>
            <c:numRef>
              <c:f>'10.4.TRAF_EMP'!$D$47:$P$47</c:f>
              <c:numCache>
                <c:formatCode>#,##0</c:formatCode>
                <c:ptCount val="13"/>
                <c:pt idx="0">
                  <c:v>1041390.8097282095</c:v>
                </c:pt>
                <c:pt idx="1">
                  <c:v>857762.82857638935</c:v>
                </c:pt>
                <c:pt idx="2">
                  <c:v>2936050.7332249996</c:v>
                </c:pt>
                <c:pt idx="3">
                  <c:v>6285439.9496429749</c:v>
                </c:pt>
                <c:pt idx="4">
                  <c:v>879773.30291928002</c:v>
                </c:pt>
                <c:pt idx="5">
                  <c:v>548138.80473522982</c:v>
                </c:pt>
                <c:pt idx="6">
                  <c:v>5718912.9206737038</c:v>
                </c:pt>
                <c:pt idx="7">
                  <c:v>177932.76167899999</c:v>
                </c:pt>
                <c:pt idx="8">
                  <c:v>350.82628999999997</c:v>
                </c:pt>
                <c:pt idx="9">
                  <c:v>3219.855865</c:v>
                </c:pt>
                <c:pt idx="10">
                  <c:v>191.07379900000004</c:v>
                </c:pt>
                <c:pt idx="11">
                  <c:v>3628548.4980025096</c:v>
                </c:pt>
                <c:pt idx="12">
                  <c:v>315803.76268886979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</xdr:rowOff>
    </xdr:from>
    <xdr:to>
      <xdr:col>1</xdr:col>
      <xdr:colOff>9525</xdr:colOff>
      <xdr:row>5</xdr:row>
      <xdr:rowOff>0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 rot="5400000">
          <a:off x="823912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996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424296</xdr:colOff>
      <xdr:row>2</xdr:row>
      <xdr:rowOff>140275</xdr:rowOff>
    </xdr:from>
    <xdr:to>
      <xdr:col>14</xdr:col>
      <xdr:colOff>282286</xdr:colOff>
      <xdr:row>19</xdr:row>
      <xdr:rowOff>147204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48489</xdr:colOff>
      <xdr:row>0</xdr:row>
      <xdr:rowOff>60960</xdr:rowOff>
    </xdr:from>
    <xdr:to>
      <xdr:col>0</xdr:col>
      <xdr:colOff>1039763</xdr:colOff>
      <xdr:row>5</xdr:row>
      <xdr:rowOff>103910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9" y="60960"/>
          <a:ext cx="991274" cy="94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4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294409</xdr:colOff>
      <xdr:row>8</xdr:row>
      <xdr:rowOff>112568</xdr:rowOff>
    </xdr:from>
    <xdr:to>
      <xdr:col>16383</xdr:col>
      <xdr:colOff>355023</xdr:colOff>
      <xdr:row>26</xdr:row>
      <xdr:rowOff>164522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showGridLines="0" showRowColHeaders="0" zoomScaleSheetLayoutView="100" workbookViewId="0">
      <selection activeCell="C10" sqref="C10"/>
    </sheetView>
  </sheetViews>
  <sheetFormatPr baseColWidth="10" defaultColWidth="0" defaultRowHeight="13.15" customHeight="1" zeroHeight="1" x14ac:dyDescent="0.2"/>
  <cols>
    <col min="1" max="1" width="20" style="29" customWidth="1"/>
    <col min="2" max="2" width="2" style="31" customWidth="1"/>
    <col min="3" max="3" width="5.42578125" style="31" customWidth="1"/>
    <col min="4" max="4" width="5.28515625" style="31" customWidth="1"/>
    <col min="5" max="5" width="16.42578125" style="31" customWidth="1"/>
    <col min="6" max="6" width="19.28515625" style="31" customWidth="1"/>
    <col min="7" max="7" width="23.140625" style="31" customWidth="1"/>
    <col min="8" max="8" width="26.28515625" style="31" customWidth="1"/>
    <col min="9" max="9" width="10.85546875" style="31" customWidth="1"/>
    <col min="10" max="10" width="16.7109375" style="31" customWidth="1"/>
    <col min="11" max="11" width="11.42578125" style="31" customWidth="1"/>
    <col min="12" max="16384" width="11.42578125" style="31" hidden="1"/>
  </cols>
  <sheetData>
    <row r="1" spans="2:11" ht="12.75" x14ac:dyDescent="0.2">
      <c r="B1" s="29"/>
      <c r="C1" s="29"/>
      <c r="D1" s="29"/>
      <c r="E1" s="29"/>
      <c r="F1" s="29"/>
      <c r="G1" s="29"/>
      <c r="H1" s="29"/>
      <c r="I1" s="29"/>
      <c r="J1" s="30"/>
      <c r="K1" s="30"/>
    </row>
    <row r="2" spans="2:11" ht="33.75" customHeight="1" x14ac:dyDescent="0.25">
      <c r="B2" s="32" t="s">
        <v>29</v>
      </c>
      <c r="C2" s="33"/>
      <c r="D2" s="30"/>
      <c r="E2" s="30"/>
      <c r="F2" s="30"/>
      <c r="G2" s="29"/>
      <c r="H2" s="29"/>
      <c r="I2" s="29"/>
      <c r="J2" s="30"/>
      <c r="K2" s="30"/>
    </row>
    <row r="3" spans="2:11" ht="12.75" customHeight="1" x14ac:dyDescent="0.2">
      <c r="B3" s="33"/>
      <c r="C3" s="33"/>
      <c r="D3" s="30"/>
      <c r="E3" s="30"/>
      <c r="F3" s="30"/>
      <c r="G3" s="29"/>
      <c r="H3" s="29"/>
      <c r="I3" s="29"/>
      <c r="J3" s="30"/>
      <c r="K3" s="30"/>
    </row>
    <row r="4" spans="2:11" ht="10.5" customHeight="1" x14ac:dyDescent="0.2">
      <c r="B4" s="30"/>
      <c r="C4" s="30"/>
      <c r="D4" s="30"/>
      <c r="E4" s="30"/>
      <c r="F4" s="30"/>
      <c r="G4" s="29"/>
      <c r="H4" s="29"/>
      <c r="I4" s="29"/>
      <c r="J4" s="30"/>
      <c r="K4" s="30"/>
    </row>
    <row r="5" spans="2:11" ht="12.75" customHeight="1" x14ac:dyDescent="0.2">
      <c r="B5" s="29"/>
      <c r="C5" s="34" t="s">
        <v>21</v>
      </c>
      <c r="D5" s="29"/>
      <c r="E5" s="29"/>
      <c r="F5" s="29"/>
      <c r="G5" s="29"/>
      <c r="H5" s="29"/>
      <c r="I5" s="29"/>
      <c r="J5" s="30"/>
      <c r="K5" s="30"/>
    </row>
    <row r="6" spans="2:11" ht="12.75" x14ac:dyDescent="0.2">
      <c r="B6" s="35"/>
      <c r="C6" s="35"/>
      <c r="D6" s="29"/>
      <c r="E6" s="29"/>
      <c r="F6" s="29"/>
      <c r="G6" s="29"/>
      <c r="H6" s="29"/>
      <c r="I6" s="29"/>
      <c r="J6" s="30"/>
      <c r="K6" s="30"/>
    </row>
    <row r="7" spans="2:11" ht="12.75" x14ac:dyDescent="0.2">
      <c r="B7" s="36"/>
      <c r="C7" s="29"/>
      <c r="D7" s="29"/>
      <c r="E7" s="29"/>
      <c r="F7" s="29"/>
      <c r="G7" s="29"/>
      <c r="H7" s="29"/>
      <c r="I7" s="37"/>
      <c r="J7" s="30"/>
      <c r="K7" s="30"/>
    </row>
    <row r="8" spans="2:11" ht="12.75" x14ac:dyDescent="0.2">
      <c r="B8" s="38" t="s">
        <v>22</v>
      </c>
      <c r="C8" s="39" t="s">
        <v>44</v>
      </c>
      <c r="D8" s="29"/>
      <c r="E8" s="29"/>
      <c r="F8" s="29"/>
      <c r="G8" s="29"/>
      <c r="H8" s="29"/>
      <c r="I8" s="37"/>
      <c r="J8" s="30"/>
      <c r="K8" s="30"/>
    </row>
    <row r="9" spans="2:11" ht="12.75" x14ac:dyDescent="0.2">
      <c r="B9" s="38" t="s">
        <v>22</v>
      </c>
      <c r="C9" s="39" t="s">
        <v>42</v>
      </c>
      <c r="D9" s="29"/>
      <c r="E9" s="29"/>
      <c r="F9" s="29"/>
      <c r="G9" s="29"/>
      <c r="H9" s="29"/>
      <c r="I9" s="37"/>
      <c r="J9" s="37"/>
      <c r="K9" s="30"/>
    </row>
    <row r="10" spans="2:11" ht="12.75" x14ac:dyDescent="0.2">
      <c r="B10" s="38" t="s">
        <v>22</v>
      </c>
      <c r="C10" s="39" t="s">
        <v>52</v>
      </c>
      <c r="D10" s="29"/>
      <c r="E10" s="29"/>
      <c r="F10" s="29"/>
      <c r="G10" s="29"/>
      <c r="H10" s="29"/>
      <c r="I10" s="37"/>
      <c r="J10" s="30"/>
      <c r="K10" s="30"/>
    </row>
    <row r="11" spans="2:11" ht="12.75" x14ac:dyDescent="0.2">
      <c r="B11" s="38" t="s">
        <v>22</v>
      </c>
      <c r="C11" s="39" t="s">
        <v>43</v>
      </c>
      <c r="D11" s="29"/>
      <c r="E11" s="29"/>
      <c r="F11" s="29"/>
      <c r="G11" s="29"/>
      <c r="H11" s="29"/>
      <c r="I11" s="29"/>
      <c r="J11" s="30"/>
      <c r="K11" s="30"/>
    </row>
    <row r="12" spans="2:11" ht="12.75" x14ac:dyDescent="0.2">
      <c r="B12" s="38"/>
      <c r="C12" s="40"/>
      <c r="D12" s="29"/>
      <c r="E12" s="29"/>
      <c r="F12" s="29"/>
      <c r="G12" s="29"/>
      <c r="H12" s="29"/>
      <c r="I12" s="29"/>
      <c r="J12" s="30"/>
      <c r="K12" s="30"/>
    </row>
    <row r="13" spans="2:11" ht="12.75" x14ac:dyDescent="0.2">
      <c r="B13" s="29"/>
      <c r="C13" s="29"/>
      <c r="D13" s="29"/>
      <c r="E13" s="29"/>
      <c r="F13" s="29"/>
      <c r="G13" s="29"/>
      <c r="H13" s="29"/>
      <c r="I13" s="29"/>
      <c r="J13" s="30"/>
      <c r="K13" s="30"/>
    </row>
    <row r="14" spans="2:11" ht="12.75" hidden="1" x14ac:dyDescent="0.2">
      <c r="B14" s="29"/>
      <c r="I14" s="41"/>
      <c r="J14" s="42"/>
      <c r="K14" s="42"/>
    </row>
    <row r="15" spans="2:11" ht="12.75" hidden="1" x14ac:dyDescent="0.2">
      <c r="B15" s="29"/>
      <c r="I15" s="41"/>
      <c r="J15" s="42"/>
      <c r="K15" s="42"/>
    </row>
    <row r="16" spans="2:11" ht="12.75" hidden="1" x14ac:dyDescent="0.2">
      <c r="B16" s="29"/>
      <c r="E16" s="43"/>
      <c r="I16" s="41"/>
      <c r="J16" s="42"/>
      <c r="K16" s="42"/>
    </row>
    <row r="17" spans="2:9" ht="12.75" hidden="1" x14ac:dyDescent="0.2">
      <c r="B17" s="29"/>
      <c r="I17" s="29"/>
    </row>
    <row r="18" spans="2:9" ht="12.75" hidden="1" x14ac:dyDescent="0.2"/>
    <row r="19" spans="2:9" ht="12.75" hidden="1" x14ac:dyDescent="0.2"/>
    <row r="20" spans="2:9" ht="12.75" hidden="1" x14ac:dyDescent="0.2"/>
    <row r="21" spans="2:9" ht="12.75" hidden="1" x14ac:dyDescent="0.2">
      <c r="B21" s="29"/>
      <c r="C21" s="29"/>
      <c r="D21" s="29"/>
      <c r="E21" s="29"/>
      <c r="F21" s="29"/>
      <c r="G21" s="29"/>
      <c r="H21" s="29"/>
      <c r="I21" s="29"/>
    </row>
    <row r="22" spans="2:9" ht="12.75" hidden="1" x14ac:dyDescent="0.2">
      <c r="B22" s="29"/>
      <c r="C22" s="29"/>
      <c r="D22" s="29"/>
      <c r="E22" s="29"/>
      <c r="F22" s="29"/>
      <c r="G22" s="29"/>
      <c r="H22" s="29"/>
      <c r="I22" s="29"/>
    </row>
    <row r="23" spans="2:9" ht="12.75" hidden="1" x14ac:dyDescent="0.2">
      <c r="B23" s="29"/>
      <c r="C23" s="29"/>
      <c r="D23" s="29"/>
      <c r="E23" s="29"/>
      <c r="F23" s="29"/>
      <c r="G23" s="29"/>
      <c r="H23" s="29"/>
      <c r="I23" s="29"/>
    </row>
    <row r="24" spans="2:9" ht="12.75" hidden="1" x14ac:dyDescent="0.2">
      <c r="B24" s="29"/>
      <c r="C24" s="29"/>
      <c r="D24" s="29"/>
      <c r="E24" s="29"/>
      <c r="F24" s="29"/>
      <c r="G24" s="29"/>
      <c r="H24" s="29"/>
      <c r="I24" s="29"/>
    </row>
    <row r="25" spans="2:9" ht="12.75" hidden="1" x14ac:dyDescent="0.2">
      <c r="B25" s="29"/>
      <c r="C25" s="29"/>
      <c r="D25" s="29"/>
      <c r="E25" s="29"/>
      <c r="F25" s="29"/>
      <c r="G25" s="29"/>
      <c r="H25" s="29"/>
      <c r="I25" s="29"/>
    </row>
    <row r="26" spans="2:9" ht="12.75" hidden="1" x14ac:dyDescent="0.2">
      <c r="B26" s="29"/>
      <c r="C26" s="29"/>
      <c r="D26" s="29"/>
      <c r="E26" s="29"/>
      <c r="F26" s="29"/>
      <c r="G26" s="29"/>
      <c r="H26" s="29"/>
      <c r="I26" s="29"/>
    </row>
    <row r="27" spans="2:9" ht="12.75" hidden="1" x14ac:dyDescent="0.2">
      <c r="B27" s="29"/>
      <c r="C27" s="29"/>
      <c r="D27" s="29"/>
      <c r="E27" s="29"/>
      <c r="F27" s="29"/>
      <c r="G27" s="29"/>
      <c r="H27" s="29"/>
      <c r="I27" s="29"/>
    </row>
    <row r="28" spans="2:9" ht="12.75" hidden="1" x14ac:dyDescent="0.2">
      <c r="B28" s="29"/>
      <c r="C28" s="29"/>
      <c r="D28" s="29"/>
      <c r="E28" s="29"/>
      <c r="F28" s="29"/>
      <c r="G28" s="29"/>
      <c r="H28" s="29"/>
      <c r="I28" s="29"/>
    </row>
    <row r="29" spans="2:9" ht="12.75" hidden="1" x14ac:dyDescent="0.2">
      <c r="B29" s="29"/>
      <c r="C29" s="29"/>
      <c r="D29" s="29"/>
      <c r="E29" s="29"/>
      <c r="F29" s="29"/>
      <c r="G29" s="29"/>
      <c r="H29" s="29"/>
      <c r="I29" s="29"/>
    </row>
    <row r="30" spans="2:9" ht="12.75" hidden="1" x14ac:dyDescent="0.2">
      <c r="B30" s="29"/>
      <c r="C30" s="29"/>
      <c r="D30" s="29"/>
      <c r="E30" s="29"/>
      <c r="F30" s="29"/>
      <c r="G30" s="29"/>
      <c r="H30" s="29"/>
      <c r="I30" s="29"/>
    </row>
    <row r="31" spans="2:9" ht="12.75" hidden="1" x14ac:dyDescent="0.2">
      <c r="B31" s="29"/>
      <c r="C31" s="29"/>
      <c r="D31" s="29"/>
      <c r="E31" s="29"/>
      <c r="F31" s="29"/>
      <c r="G31" s="29"/>
      <c r="H31" s="29"/>
      <c r="I31" s="29"/>
    </row>
    <row r="32" spans="2:9" ht="12.75" hidden="1" x14ac:dyDescent="0.2">
      <c r="B32" s="29"/>
      <c r="C32" s="29"/>
      <c r="D32" s="29"/>
      <c r="E32" s="29"/>
      <c r="F32" s="29"/>
      <c r="G32" s="29"/>
      <c r="H32" s="29"/>
      <c r="I32" s="29"/>
    </row>
    <row r="33" spans="2:9" ht="12.75" hidden="1" x14ac:dyDescent="0.2">
      <c r="B33" s="29"/>
      <c r="C33" s="29"/>
      <c r="D33" s="29"/>
      <c r="E33" s="29"/>
      <c r="F33" s="29"/>
      <c r="G33" s="29"/>
      <c r="H33" s="29"/>
      <c r="I33" s="29"/>
    </row>
    <row r="34" spans="2:9" ht="12.75" hidden="1" x14ac:dyDescent="0.2">
      <c r="B34" s="29"/>
      <c r="C34" s="29"/>
      <c r="D34" s="29"/>
      <c r="E34" s="29"/>
      <c r="F34" s="29"/>
      <c r="G34" s="29"/>
      <c r="H34" s="29"/>
      <c r="I34" s="29"/>
    </row>
    <row r="35" spans="2:9" ht="12.75" hidden="1" x14ac:dyDescent="0.2">
      <c r="B35" s="29"/>
      <c r="C35" s="29"/>
      <c r="D35" s="29"/>
      <c r="E35" s="29"/>
      <c r="F35" s="29"/>
      <c r="G35" s="29"/>
      <c r="H35" s="29"/>
      <c r="I35" s="29"/>
    </row>
    <row r="36" spans="2:9" ht="12.75" hidden="1" x14ac:dyDescent="0.2">
      <c r="B36" s="29"/>
      <c r="C36" s="29"/>
      <c r="D36" s="29"/>
      <c r="E36" s="29"/>
      <c r="F36" s="29"/>
      <c r="G36" s="29"/>
      <c r="H36" s="29"/>
      <c r="I36" s="29"/>
    </row>
    <row r="37" spans="2:9" ht="12.75" hidden="1" x14ac:dyDescent="0.2">
      <c r="B37" s="29"/>
      <c r="C37" s="29"/>
      <c r="D37" s="29"/>
      <c r="E37" s="29"/>
      <c r="F37" s="29"/>
      <c r="G37" s="29"/>
      <c r="H37" s="29"/>
      <c r="I37" s="29"/>
    </row>
    <row r="38" spans="2:9" ht="12.75" hidden="1" x14ac:dyDescent="0.2">
      <c r="B38" s="29"/>
      <c r="C38" s="29"/>
      <c r="D38" s="29"/>
      <c r="E38" s="29"/>
      <c r="F38" s="29"/>
      <c r="G38" s="29"/>
      <c r="H38" s="29"/>
      <c r="I38" s="29"/>
    </row>
    <row r="39" spans="2:9" ht="12.75" hidden="1" x14ac:dyDescent="0.2">
      <c r="B39" s="29"/>
      <c r="C39" s="29"/>
      <c r="D39" s="29"/>
      <c r="E39" s="29"/>
      <c r="F39" s="29"/>
      <c r="G39" s="29"/>
      <c r="H39" s="29"/>
      <c r="I39" s="29"/>
    </row>
    <row r="40" spans="2:9" ht="12.75" hidden="1" x14ac:dyDescent="0.2">
      <c r="B40" s="29"/>
      <c r="C40" s="29"/>
      <c r="D40" s="29"/>
      <c r="E40" s="29"/>
      <c r="F40" s="29"/>
      <c r="G40" s="29"/>
      <c r="H40" s="29"/>
      <c r="I40" s="29"/>
    </row>
    <row r="41" spans="2:9" ht="12.75" hidden="1" x14ac:dyDescent="0.2">
      <c r="B41" s="29"/>
      <c r="C41" s="29"/>
      <c r="D41" s="29"/>
      <c r="E41" s="29"/>
      <c r="F41" s="29"/>
      <c r="G41" s="29"/>
      <c r="H41" s="29"/>
      <c r="I41" s="29"/>
    </row>
    <row r="42" spans="2:9" ht="12.75" hidden="1" x14ac:dyDescent="0.2">
      <c r="B42" s="29"/>
      <c r="C42" s="29"/>
      <c r="D42" s="29"/>
      <c r="E42" s="29"/>
      <c r="F42" s="29"/>
      <c r="G42" s="29"/>
      <c r="H42" s="29"/>
      <c r="I42" s="29"/>
    </row>
    <row r="43" spans="2:9" ht="12.75" hidden="1" x14ac:dyDescent="0.2">
      <c r="B43" s="29"/>
      <c r="C43" s="29"/>
      <c r="D43" s="29"/>
      <c r="E43" s="29"/>
      <c r="F43" s="29"/>
      <c r="G43" s="29"/>
      <c r="H43" s="29"/>
      <c r="I43" s="29"/>
    </row>
    <row r="44" spans="2:9" ht="12.75" hidden="1" x14ac:dyDescent="0.2">
      <c r="B44" s="29"/>
      <c r="C44" s="29"/>
      <c r="D44" s="29"/>
      <c r="E44" s="29"/>
      <c r="F44" s="29"/>
      <c r="G44" s="29"/>
      <c r="H44" s="29"/>
      <c r="I44" s="29"/>
    </row>
    <row r="45" spans="2:9" ht="12.75" hidden="1" x14ac:dyDescent="0.2">
      <c r="B45" s="29"/>
      <c r="C45" s="29"/>
      <c r="D45" s="29"/>
      <c r="E45" s="29"/>
      <c r="F45" s="29"/>
      <c r="G45" s="29"/>
      <c r="H45" s="29"/>
      <c r="I45" s="29"/>
    </row>
    <row r="46" spans="2:9" ht="12.75" hidden="1" x14ac:dyDescent="0.2">
      <c r="B46" s="29"/>
      <c r="C46" s="29"/>
      <c r="D46" s="29"/>
      <c r="E46" s="29"/>
      <c r="F46" s="29"/>
      <c r="G46" s="29"/>
      <c r="H46" s="29"/>
      <c r="I46" s="29"/>
    </row>
    <row r="47" spans="2:9" ht="12.75" hidden="1" x14ac:dyDescent="0.2">
      <c r="B47" s="29"/>
      <c r="C47" s="29"/>
      <c r="D47" s="29"/>
      <c r="E47" s="29"/>
      <c r="F47" s="29"/>
      <c r="G47" s="29"/>
      <c r="H47" s="29"/>
      <c r="I47" s="29"/>
    </row>
    <row r="48" spans="2:9" ht="12.75" hidden="1" x14ac:dyDescent="0.2">
      <c r="B48" s="29"/>
      <c r="C48" s="29"/>
      <c r="D48" s="29"/>
      <c r="E48" s="29"/>
      <c r="F48" s="29"/>
      <c r="G48" s="29"/>
      <c r="H48" s="29"/>
      <c r="I48" s="29"/>
    </row>
    <row r="49" spans="2:9" ht="12.75" hidden="1" x14ac:dyDescent="0.2">
      <c r="B49" s="29"/>
      <c r="C49" s="29"/>
      <c r="D49" s="29"/>
      <c r="E49" s="29"/>
      <c r="F49" s="29"/>
      <c r="G49" s="29"/>
      <c r="H49" s="29"/>
      <c r="I49" s="29"/>
    </row>
    <row r="50" spans="2:9" ht="12.75" hidden="1" x14ac:dyDescent="0.2">
      <c r="B50" s="29"/>
      <c r="C50" s="29"/>
      <c r="D50" s="29"/>
      <c r="E50" s="29"/>
      <c r="F50" s="29"/>
      <c r="G50" s="29"/>
      <c r="H50" s="29"/>
      <c r="I50" s="29"/>
    </row>
    <row r="51" spans="2:9" ht="12.75" hidden="1" x14ac:dyDescent="0.2">
      <c r="B51" s="29"/>
      <c r="C51" s="29"/>
      <c r="D51" s="29"/>
      <c r="E51" s="29"/>
      <c r="F51" s="29"/>
      <c r="G51" s="29"/>
      <c r="H51" s="29"/>
      <c r="I51" s="29"/>
    </row>
    <row r="52" spans="2:9" ht="12.75" hidden="1" x14ac:dyDescent="0.2">
      <c r="B52" s="29"/>
      <c r="C52" s="29"/>
      <c r="D52" s="29"/>
      <c r="E52" s="29"/>
      <c r="F52" s="29"/>
      <c r="G52" s="29"/>
      <c r="H52" s="29"/>
      <c r="I52" s="29"/>
    </row>
    <row r="53" spans="2:9" ht="12.75" hidden="1" x14ac:dyDescent="0.2">
      <c r="B53" s="29"/>
      <c r="C53" s="29"/>
      <c r="D53" s="29"/>
      <c r="E53" s="29"/>
      <c r="F53" s="29"/>
      <c r="G53" s="29"/>
      <c r="H53" s="29"/>
      <c r="I53" s="29"/>
    </row>
    <row r="54" spans="2:9" ht="12.75" hidden="1" x14ac:dyDescent="0.2">
      <c r="B54" s="29"/>
      <c r="C54" s="29"/>
      <c r="D54" s="29"/>
      <c r="E54" s="29"/>
      <c r="F54" s="29"/>
      <c r="G54" s="29"/>
      <c r="H54" s="29"/>
      <c r="I54" s="29"/>
    </row>
    <row r="55" spans="2:9" ht="12.75" hidden="1" x14ac:dyDescent="0.2">
      <c r="B55" s="29"/>
      <c r="C55" s="29"/>
      <c r="D55" s="29"/>
      <c r="E55" s="29"/>
      <c r="F55" s="29"/>
      <c r="G55" s="29"/>
      <c r="H55" s="29"/>
      <c r="I55" s="29"/>
    </row>
    <row r="56" spans="2:9" ht="12.75" hidden="1" x14ac:dyDescent="0.2">
      <c r="B56" s="29"/>
      <c r="C56" s="29"/>
      <c r="D56" s="29"/>
      <c r="E56" s="29"/>
      <c r="F56" s="29"/>
      <c r="G56" s="29"/>
      <c r="H56" s="29"/>
      <c r="I56" s="29"/>
    </row>
    <row r="57" spans="2:9" ht="12.75" hidden="1" x14ac:dyDescent="0.2">
      <c r="B57" s="29"/>
      <c r="C57" s="29"/>
      <c r="D57" s="29"/>
      <c r="E57" s="29"/>
      <c r="F57" s="29"/>
      <c r="G57" s="29"/>
      <c r="H57" s="29"/>
      <c r="I57" s="29"/>
    </row>
    <row r="58" spans="2:9" ht="12.75" hidden="1" x14ac:dyDescent="0.2">
      <c r="B58" s="29"/>
      <c r="C58" s="29"/>
      <c r="D58" s="29"/>
      <c r="E58" s="29"/>
      <c r="F58" s="29"/>
      <c r="G58" s="29"/>
      <c r="H58" s="29"/>
      <c r="I58" s="29"/>
    </row>
    <row r="59" spans="2:9" ht="12.75" hidden="1" x14ac:dyDescent="0.2">
      <c r="B59" s="29"/>
      <c r="C59" s="29"/>
      <c r="D59" s="29"/>
      <c r="E59" s="29"/>
      <c r="F59" s="29"/>
      <c r="G59" s="29"/>
      <c r="H59" s="29"/>
      <c r="I59" s="29"/>
    </row>
    <row r="60" spans="2:9" ht="12.75" hidden="1" x14ac:dyDescent="0.2">
      <c r="B60" s="29"/>
      <c r="C60" s="29"/>
      <c r="D60" s="29"/>
      <c r="E60" s="29"/>
      <c r="F60" s="29"/>
      <c r="G60" s="29"/>
      <c r="H60" s="29"/>
      <c r="I60" s="29"/>
    </row>
    <row r="61" spans="2:9" ht="12.75" hidden="1" x14ac:dyDescent="0.2">
      <c r="B61" s="29"/>
      <c r="C61" s="29"/>
      <c r="D61" s="29"/>
      <c r="E61" s="29"/>
      <c r="F61" s="29"/>
      <c r="G61" s="29"/>
      <c r="H61" s="29"/>
      <c r="I61" s="29"/>
    </row>
    <row r="62" spans="2:9" ht="12.75" hidden="1" x14ac:dyDescent="0.2">
      <c r="B62" s="29"/>
      <c r="C62" s="29"/>
      <c r="D62" s="29"/>
      <c r="E62" s="29"/>
      <c r="F62" s="29"/>
      <c r="G62" s="29"/>
      <c r="H62" s="29"/>
      <c r="I62" s="29"/>
    </row>
    <row r="63" spans="2:9" ht="12.75" hidden="1" x14ac:dyDescent="0.2">
      <c r="B63" s="29"/>
      <c r="C63" s="29"/>
      <c r="D63" s="29"/>
      <c r="E63" s="29"/>
      <c r="F63" s="29"/>
      <c r="G63" s="29"/>
      <c r="H63" s="29"/>
      <c r="I63" s="29"/>
    </row>
    <row r="64" spans="2:9" ht="12.75" hidden="1" x14ac:dyDescent="0.2">
      <c r="B64" s="29"/>
      <c r="C64" s="29"/>
      <c r="D64" s="29"/>
      <c r="E64" s="29"/>
      <c r="F64" s="29"/>
      <c r="G64" s="29"/>
      <c r="H64" s="29"/>
      <c r="I64" s="29"/>
    </row>
    <row r="65" spans="2:9" ht="12.75" hidden="1" x14ac:dyDescent="0.2">
      <c r="B65" s="29"/>
      <c r="C65" s="29"/>
      <c r="D65" s="29"/>
      <c r="E65" s="29"/>
      <c r="F65" s="29"/>
      <c r="G65" s="29"/>
      <c r="H65" s="29"/>
      <c r="I65" s="29"/>
    </row>
    <row r="66" spans="2:9" ht="12.75" hidden="1" x14ac:dyDescent="0.2">
      <c r="B66" s="29"/>
      <c r="C66" s="29"/>
      <c r="D66" s="29"/>
      <c r="E66" s="29"/>
      <c r="F66" s="29"/>
      <c r="G66" s="29"/>
      <c r="H66" s="29"/>
      <c r="I66" s="29"/>
    </row>
    <row r="67" spans="2:9" ht="12.75" hidden="1" x14ac:dyDescent="0.2">
      <c r="B67" s="29"/>
      <c r="C67" s="29"/>
      <c r="D67" s="29"/>
      <c r="E67" s="29"/>
      <c r="F67" s="29"/>
      <c r="G67" s="29"/>
      <c r="H67" s="29"/>
      <c r="I67" s="29"/>
    </row>
    <row r="68" spans="2:9" ht="12.75" hidden="1" x14ac:dyDescent="0.2">
      <c r="B68" s="29"/>
      <c r="C68" s="29"/>
      <c r="D68" s="29"/>
      <c r="E68" s="29"/>
      <c r="F68" s="29"/>
      <c r="G68" s="29"/>
      <c r="H68" s="29"/>
      <c r="I68" s="29"/>
    </row>
    <row r="69" spans="2:9" ht="12.75" hidden="1" x14ac:dyDescent="0.2">
      <c r="B69" s="29"/>
      <c r="C69" s="29"/>
      <c r="D69" s="29"/>
      <c r="E69" s="29"/>
      <c r="F69" s="29"/>
      <c r="G69" s="29"/>
      <c r="H69" s="29"/>
      <c r="I69" s="29"/>
    </row>
    <row r="70" spans="2:9" ht="12.75" hidden="1" x14ac:dyDescent="0.2">
      <c r="B70" s="29"/>
      <c r="C70" s="29"/>
      <c r="D70" s="29"/>
      <c r="E70" s="29"/>
      <c r="F70" s="29"/>
      <c r="G70" s="29"/>
      <c r="H70" s="29"/>
      <c r="I70" s="29"/>
    </row>
    <row r="71" spans="2:9" ht="12.75" hidden="1" x14ac:dyDescent="0.2">
      <c r="B71" s="29"/>
      <c r="C71" s="29"/>
      <c r="D71" s="29"/>
      <c r="E71" s="29"/>
      <c r="F71" s="29"/>
      <c r="G71" s="29"/>
      <c r="H71" s="29"/>
      <c r="I71" s="29"/>
    </row>
    <row r="72" spans="2:9" ht="12.75" hidden="1" x14ac:dyDescent="0.2">
      <c r="B72" s="29"/>
      <c r="C72" s="29"/>
      <c r="D72" s="29"/>
      <c r="E72" s="29"/>
      <c r="F72" s="29"/>
      <c r="G72" s="29"/>
      <c r="H72" s="29"/>
      <c r="I72" s="29"/>
    </row>
    <row r="73" spans="2:9" ht="12.75" hidden="1" x14ac:dyDescent="0.2">
      <c r="B73" s="29"/>
      <c r="C73" s="29"/>
      <c r="D73" s="29"/>
      <c r="E73" s="29"/>
      <c r="F73" s="29"/>
      <c r="G73" s="29"/>
      <c r="H73" s="29"/>
      <c r="I73" s="29"/>
    </row>
    <row r="74" spans="2:9" ht="12.75" hidden="1" x14ac:dyDescent="0.2">
      <c r="B74" s="29"/>
      <c r="C74" s="29"/>
      <c r="D74" s="29"/>
      <c r="E74" s="29"/>
      <c r="F74" s="29"/>
      <c r="G74" s="29"/>
      <c r="H74" s="29"/>
      <c r="I74" s="29"/>
    </row>
    <row r="75" spans="2:9" ht="12.75" hidden="1" x14ac:dyDescent="0.2">
      <c r="B75" s="29"/>
      <c r="C75" s="29"/>
      <c r="D75" s="29"/>
      <c r="E75" s="29"/>
      <c r="F75" s="29"/>
      <c r="G75" s="29"/>
      <c r="H75" s="29"/>
      <c r="I75" s="29"/>
    </row>
    <row r="76" spans="2:9" ht="12.75" hidden="1" x14ac:dyDescent="0.2">
      <c r="B76" s="29"/>
      <c r="C76" s="29"/>
      <c r="D76" s="29"/>
      <c r="E76" s="29"/>
      <c r="F76" s="29"/>
      <c r="G76" s="29"/>
      <c r="H76" s="29"/>
      <c r="I76" s="29"/>
    </row>
    <row r="77" spans="2:9" ht="12.75" hidden="1" x14ac:dyDescent="0.2">
      <c r="B77" s="29"/>
      <c r="C77" s="29"/>
      <c r="D77" s="29"/>
      <c r="E77" s="29"/>
      <c r="F77" s="29"/>
      <c r="G77" s="29"/>
      <c r="H77" s="29"/>
      <c r="I77" s="29"/>
    </row>
    <row r="78" spans="2:9" ht="12.75" hidden="1" x14ac:dyDescent="0.2">
      <c r="B78" s="29"/>
      <c r="C78" s="29"/>
      <c r="D78" s="29"/>
      <c r="E78" s="29"/>
      <c r="F78" s="29"/>
      <c r="G78" s="29"/>
      <c r="H78" s="29"/>
      <c r="I78" s="29"/>
    </row>
    <row r="79" spans="2:9" ht="12.75" hidden="1" x14ac:dyDescent="0.2">
      <c r="B79" s="29"/>
      <c r="C79" s="29"/>
      <c r="D79" s="29"/>
      <c r="E79" s="29"/>
      <c r="F79" s="29"/>
      <c r="G79" s="29"/>
      <c r="H79" s="29"/>
      <c r="I79" s="29"/>
    </row>
    <row r="80" spans="2:9" ht="12.75" hidden="1" x14ac:dyDescent="0.2">
      <c r="B80" s="29"/>
      <c r="C80" s="29"/>
      <c r="D80" s="29"/>
      <c r="E80" s="29"/>
      <c r="F80" s="29"/>
      <c r="G80" s="29"/>
      <c r="H80" s="29"/>
      <c r="I80" s="29"/>
    </row>
    <row r="81" spans="2:9" ht="12.75" hidden="1" x14ac:dyDescent="0.2">
      <c r="B81" s="29"/>
      <c r="C81" s="29"/>
      <c r="D81" s="29"/>
      <c r="E81" s="29"/>
      <c r="F81" s="29"/>
      <c r="G81" s="29"/>
      <c r="H81" s="29"/>
      <c r="I81" s="29"/>
    </row>
    <row r="82" spans="2:9" ht="12.75" hidden="1" x14ac:dyDescent="0.2">
      <c r="B82" s="29"/>
      <c r="C82" s="29"/>
      <c r="D82" s="29"/>
      <c r="E82" s="29"/>
      <c r="F82" s="29"/>
      <c r="G82" s="29"/>
      <c r="H82" s="29"/>
      <c r="I82" s="29"/>
    </row>
    <row r="83" spans="2:9" ht="12.75" hidden="1" x14ac:dyDescent="0.2">
      <c r="B83" s="29"/>
      <c r="C83" s="29"/>
      <c r="D83" s="29"/>
      <c r="E83" s="29"/>
      <c r="F83" s="29"/>
      <c r="G83" s="29"/>
      <c r="H83" s="29"/>
      <c r="I83" s="29"/>
    </row>
    <row r="84" spans="2:9" ht="12.75" hidden="1" x14ac:dyDescent="0.2">
      <c r="B84" s="29"/>
      <c r="C84" s="29"/>
      <c r="D84" s="29"/>
      <c r="E84" s="29"/>
      <c r="F84" s="29"/>
      <c r="G84" s="29"/>
      <c r="H84" s="29"/>
      <c r="I84" s="29"/>
    </row>
    <row r="85" spans="2:9" ht="12.75" hidden="1" x14ac:dyDescent="0.2">
      <c r="B85" s="29"/>
      <c r="C85" s="29"/>
      <c r="D85" s="29"/>
      <c r="E85" s="29"/>
      <c r="F85" s="29"/>
      <c r="G85" s="29"/>
      <c r="H85" s="29"/>
      <c r="I85" s="29"/>
    </row>
    <row r="86" spans="2:9" ht="12.75" hidden="1" x14ac:dyDescent="0.2">
      <c r="B86" s="29"/>
      <c r="C86" s="29"/>
      <c r="D86" s="29"/>
      <c r="E86" s="29"/>
      <c r="F86" s="29"/>
      <c r="G86" s="29"/>
      <c r="H86" s="29"/>
      <c r="I86" s="29"/>
    </row>
    <row r="87" spans="2:9" ht="12.75" hidden="1" x14ac:dyDescent="0.2">
      <c r="B87" s="29"/>
      <c r="C87" s="29"/>
      <c r="D87" s="29"/>
      <c r="E87" s="29"/>
      <c r="F87" s="29"/>
      <c r="G87" s="29"/>
      <c r="H87" s="29"/>
      <c r="I87" s="29"/>
    </row>
    <row r="88" spans="2:9" ht="12.75" hidden="1" x14ac:dyDescent="0.2">
      <c r="B88" s="29"/>
      <c r="C88" s="29"/>
      <c r="D88" s="29"/>
      <c r="E88" s="29"/>
      <c r="F88" s="29"/>
      <c r="G88" s="29"/>
      <c r="H88" s="29"/>
      <c r="I88" s="29"/>
    </row>
    <row r="89" spans="2:9" ht="12.75" hidden="1" x14ac:dyDescent="0.2">
      <c r="B89" s="29"/>
      <c r="C89" s="29"/>
      <c r="D89" s="29"/>
      <c r="E89" s="29"/>
      <c r="F89" s="29"/>
      <c r="G89" s="29"/>
      <c r="H89" s="29"/>
      <c r="I89" s="29"/>
    </row>
    <row r="90" spans="2:9" ht="12.75" hidden="1" x14ac:dyDescent="0.2">
      <c r="B90" s="29"/>
      <c r="C90" s="29"/>
      <c r="D90" s="29"/>
      <c r="E90" s="29"/>
      <c r="F90" s="29"/>
      <c r="G90" s="29"/>
      <c r="H90" s="29"/>
      <c r="I90" s="29"/>
    </row>
    <row r="91" spans="2:9" ht="12.75" hidden="1" x14ac:dyDescent="0.2">
      <c r="B91" s="29"/>
      <c r="C91" s="29"/>
      <c r="D91" s="29"/>
      <c r="E91" s="29"/>
      <c r="F91" s="29"/>
      <c r="G91" s="29"/>
      <c r="H91" s="29"/>
      <c r="I91" s="29"/>
    </row>
    <row r="92" spans="2:9" ht="12.75" hidden="1" x14ac:dyDescent="0.2">
      <c r="B92" s="29"/>
      <c r="C92" s="29"/>
      <c r="D92" s="29"/>
      <c r="E92" s="29"/>
      <c r="F92" s="29"/>
      <c r="G92" s="29"/>
      <c r="H92" s="29"/>
      <c r="I92" s="29"/>
    </row>
    <row r="93" spans="2:9" ht="12.75" hidden="1" x14ac:dyDescent="0.2">
      <c r="B93" s="29"/>
      <c r="C93" s="29"/>
      <c r="D93" s="29"/>
      <c r="E93" s="29"/>
      <c r="F93" s="29"/>
      <c r="G93" s="29"/>
      <c r="H93" s="29"/>
      <c r="I93" s="29"/>
    </row>
    <row r="94" spans="2:9" ht="12.75" hidden="1" x14ac:dyDescent="0.2">
      <c r="B94" s="29"/>
      <c r="C94" s="29"/>
      <c r="D94" s="29"/>
      <c r="E94" s="29"/>
      <c r="F94" s="29"/>
      <c r="G94" s="29"/>
      <c r="H94" s="29"/>
      <c r="I94" s="29"/>
    </row>
    <row r="95" spans="2:9" ht="12.75" hidden="1" x14ac:dyDescent="0.2">
      <c r="B95" s="29"/>
      <c r="C95" s="29"/>
      <c r="D95" s="29"/>
      <c r="E95" s="29"/>
      <c r="F95" s="29"/>
      <c r="G95" s="29"/>
      <c r="H95" s="29"/>
      <c r="I95" s="29"/>
    </row>
    <row r="96" spans="2:9" ht="12.75" hidden="1" x14ac:dyDescent="0.2"/>
    <row r="97" spans="2:11" ht="12.75" hidden="1" x14ac:dyDescent="0.2"/>
    <row r="98" spans="2:11" ht="12.75" hidden="1" x14ac:dyDescent="0.2"/>
    <row r="99" spans="2:11" ht="12.75" hidden="1" x14ac:dyDescent="0.2"/>
    <row r="100" spans="2:11" ht="12.75" hidden="1" x14ac:dyDescent="0.2"/>
    <row r="101" spans="2:11" ht="12.75" hidden="1" x14ac:dyDescent="0.2"/>
    <row r="102" spans="2:11" ht="12.75" hidden="1" x14ac:dyDescent="0.2"/>
    <row r="103" spans="2:11" ht="12.75" hidden="1" x14ac:dyDescent="0.2"/>
    <row r="104" spans="2:11" s="29" customFormat="1" ht="12.75" hidden="1" x14ac:dyDescent="0.2">
      <c r="B104" s="31"/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2:11" s="29" customFormat="1" ht="12.75" hidden="1" x14ac:dyDescent="0.2">
      <c r="B105" s="31"/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2:11" s="29" customFormat="1" ht="12.75" hidden="1" x14ac:dyDescent="0.2">
      <c r="B106" s="31"/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2:11" s="29" customFormat="1" ht="12.75" hidden="1" x14ac:dyDescent="0.2">
      <c r="B107" s="31"/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2:11" s="29" customFormat="1" ht="12.75" hidden="1" x14ac:dyDescent="0.2">
      <c r="B108" s="31"/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2:11" s="29" customFormat="1" ht="12.75" hidden="1" x14ac:dyDescent="0.2">
      <c r="B109" s="31"/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2:11" s="29" customFormat="1" ht="12.75" hidden="1" x14ac:dyDescent="0.2"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2:11" s="29" customFormat="1" ht="12.75" hidden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2:11" s="29" customFormat="1" ht="12.75" hidden="1" x14ac:dyDescent="0.2"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2:11" s="29" customFormat="1" ht="12.75" hidden="1" x14ac:dyDescent="0.2"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2:11" s="29" customFormat="1" ht="12.75" hidden="1" x14ac:dyDescent="0.2">
      <c r="B114" s="31"/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2:11" s="29" customFormat="1" ht="12.75" hidden="1" x14ac:dyDescent="0.2">
      <c r="B115" s="31"/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2:11" s="29" customFormat="1" ht="12.75" hidden="1" x14ac:dyDescent="0.2">
      <c r="B116" s="31"/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2:11" s="29" customFormat="1" ht="12.75" hidden="1" x14ac:dyDescent="0.2">
      <c r="B117" s="31"/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2:11" s="29" customFormat="1" ht="12.75" hidden="1" x14ac:dyDescent="0.2">
      <c r="B118" s="31"/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2:11" s="29" customFormat="1" ht="12.75" hidden="1" x14ac:dyDescent="0.2">
      <c r="B119" s="31"/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2:11" s="29" customFormat="1" ht="12.75" hidden="1" x14ac:dyDescent="0.2">
      <c r="B120" s="31"/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2:11" s="29" customFormat="1" ht="12.75" hidden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2:11" ht="13.15" hidden="1" customHeight="1" x14ac:dyDescent="0.2"/>
    <row r="123" spans="2:11" ht="13.15" hidden="1" customHeight="1" x14ac:dyDescent="0.2"/>
    <row r="124" spans="2:11" ht="13.15" hidden="1" customHeight="1" x14ac:dyDescent="0.2"/>
    <row r="125" spans="2:11" ht="13.15" hidden="1" customHeight="1" x14ac:dyDescent="0.2"/>
    <row r="126" spans="2:11" ht="13.15" hidden="1" customHeight="1" x14ac:dyDescent="0.2"/>
    <row r="127" spans="2:11" ht="13.15" hidden="1" customHeight="1" x14ac:dyDescent="0.2"/>
    <row r="128" spans="2:11" ht="13.15" hidden="1" customHeight="1" x14ac:dyDescent="0.2"/>
    <row r="129" ht="13.15" hidden="1" customHeight="1" x14ac:dyDescent="0.2"/>
    <row r="130" ht="13.15" customHeight="1" x14ac:dyDescent="0.2"/>
  </sheetData>
  <hyperlinks>
    <hyperlink ref="C8" location="'10.1.TRAF_SENT'!A1" display="10.1. TRÁFICO FIJO TOTAL"/>
    <hyperlink ref="C9" location="'10.2.TRAF_BAND'!A1" display="10.2. TRÁFICO POR BANDA (NACIONAL E INTERNACIONAL)"/>
    <hyperlink ref="C10" location="'10.3.TRAF_CLI.PLAN'!A1" display="10.3. TRÁFICO POR CLIENTE Y PLAN"/>
    <hyperlink ref="C11" location="'10.4.TRAF_EMP'!A1" display="10.4. TRÁFICO POR EMPRESA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abSelected="1" topLeftCell="A33" zoomScale="110" zoomScaleNormal="110" workbookViewId="0">
      <selection activeCell="D39" sqref="D39"/>
    </sheetView>
  </sheetViews>
  <sheetFormatPr baseColWidth="10" defaultColWidth="0" defaultRowHeight="15" zeroHeight="1" x14ac:dyDescent="0.25"/>
  <cols>
    <col min="1" max="1" width="18.28515625" customWidth="1"/>
    <col min="2" max="2" width="17.28515625" customWidth="1"/>
    <col min="3" max="5" width="12.7109375" customWidth="1"/>
    <col min="6" max="6" width="12.140625" customWidth="1"/>
    <col min="7" max="15" width="11.5703125" customWidth="1"/>
    <col min="16" max="17" width="0" hidden="1" customWidth="1"/>
    <col min="18" max="16384" width="11.5703125" hidden="1"/>
  </cols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2"/>
      <c r="B2" s="26" t="s">
        <v>30</v>
      </c>
      <c r="C2" s="2"/>
      <c r="D2" s="2"/>
      <c r="E2" s="2"/>
      <c r="F2" s="2"/>
    </row>
    <row r="3" spans="1:7" x14ac:dyDescent="0.25">
      <c r="A3" s="2"/>
      <c r="B3" s="26" t="s">
        <v>47</v>
      </c>
      <c r="C3" s="2"/>
      <c r="D3" s="2"/>
      <c r="E3" s="2"/>
      <c r="F3" s="2"/>
    </row>
    <row r="4" spans="1:7" x14ac:dyDescent="0.25">
      <c r="A4" s="2"/>
      <c r="B4" s="4"/>
      <c r="C4" s="2"/>
      <c r="D4" s="2"/>
      <c r="E4" s="2"/>
      <c r="F4" s="2"/>
    </row>
    <row r="5" spans="1:7" x14ac:dyDescent="0.25">
      <c r="A5" s="1"/>
      <c r="B5" s="5"/>
      <c r="C5" s="1"/>
      <c r="D5" s="1"/>
      <c r="E5" s="1"/>
      <c r="F5" s="1"/>
    </row>
    <row r="6" spans="1:7" x14ac:dyDescent="0.25"/>
    <row r="7" spans="1:7" x14ac:dyDescent="0.25"/>
    <row r="8" spans="1:7" ht="15.75" thickBot="1" x14ac:dyDescent="0.3"/>
    <row r="9" spans="1:7" ht="15.75" thickBot="1" x14ac:dyDescent="0.3">
      <c r="B9" s="78" t="s">
        <v>0</v>
      </c>
      <c r="C9" s="80" t="s">
        <v>1</v>
      </c>
      <c r="D9" s="84" t="s">
        <v>14</v>
      </c>
      <c r="E9" s="85"/>
      <c r="F9" s="86"/>
      <c r="G9" s="82" t="s">
        <v>27</v>
      </c>
    </row>
    <row r="10" spans="1:7" ht="28.15" customHeight="1" thickBot="1" x14ac:dyDescent="0.3">
      <c r="B10" s="79"/>
      <c r="C10" s="81"/>
      <c r="D10" s="13" t="s">
        <v>45</v>
      </c>
      <c r="E10" s="24" t="s">
        <v>46</v>
      </c>
      <c r="F10" s="14" t="s">
        <v>15</v>
      </c>
      <c r="G10" s="83"/>
    </row>
    <row r="11" spans="1:7" x14ac:dyDescent="0.25">
      <c r="A11" t="s">
        <v>23</v>
      </c>
      <c r="B11" s="6">
        <v>2019</v>
      </c>
      <c r="C11" s="7" t="s">
        <v>2</v>
      </c>
      <c r="D11" s="66">
        <v>717342.75976688624</v>
      </c>
      <c r="E11" s="66">
        <v>81343.158002620359</v>
      </c>
      <c r="F11" s="17">
        <f t="shared" ref="F11:F22" si="0">SUM(D11:E11)</f>
        <v>798685.91776950657</v>
      </c>
      <c r="G11" s="69"/>
    </row>
    <row r="12" spans="1:7" x14ac:dyDescent="0.25">
      <c r="B12" s="8"/>
      <c r="C12" s="9" t="s">
        <v>3</v>
      </c>
      <c r="D12" s="67">
        <v>658239.13828838372</v>
      </c>
      <c r="E12" s="67">
        <v>73336.679068990023</v>
      </c>
      <c r="F12" s="20">
        <f t="shared" si="0"/>
        <v>731575.81735737377</v>
      </c>
      <c r="G12" s="70"/>
    </row>
    <row r="13" spans="1:7" x14ac:dyDescent="0.25">
      <c r="B13" s="8"/>
      <c r="C13" s="9" t="s">
        <v>4</v>
      </c>
      <c r="D13" s="67">
        <v>705461.14488419692</v>
      </c>
      <c r="E13" s="67">
        <v>79287.98275330053</v>
      </c>
      <c r="F13" s="20">
        <f t="shared" si="0"/>
        <v>784749.1276374975</v>
      </c>
      <c r="G13" s="70"/>
    </row>
    <row r="14" spans="1:7" x14ac:dyDescent="0.25">
      <c r="B14" s="8"/>
      <c r="C14" s="9" t="s">
        <v>5</v>
      </c>
      <c r="D14" s="67">
        <v>698945.74811591092</v>
      </c>
      <c r="E14" s="67">
        <v>82022.385239839292</v>
      </c>
      <c r="F14" s="20">
        <f t="shared" si="0"/>
        <v>780968.13335575024</v>
      </c>
      <c r="G14" s="70"/>
    </row>
    <row r="15" spans="1:7" x14ac:dyDescent="0.25">
      <c r="B15" s="8"/>
      <c r="C15" s="9" t="s">
        <v>6</v>
      </c>
      <c r="D15" s="67">
        <v>739796.30508039764</v>
      </c>
      <c r="E15" s="67">
        <v>83490.978362500609</v>
      </c>
      <c r="F15" s="20">
        <f t="shared" si="0"/>
        <v>823287.28344289819</v>
      </c>
      <c r="G15" s="70"/>
    </row>
    <row r="16" spans="1:7" x14ac:dyDescent="0.25">
      <c r="B16" s="8"/>
      <c r="C16" s="9" t="s">
        <v>7</v>
      </c>
      <c r="D16" s="67">
        <v>770883.03415376216</v>
      </c>
      <c r="E16" s="67">
        <v>83207.673975950078</v>
      </c>
      <c r="F16" s="20">
        <f t="shared" si="0"/>
        <v>854090.70812971226</v>
      </c>
      <c r="G16" s="70"/>
    </row>
    <row r="17" spans="2:9" x14ac:dyDescent="0.25">
      <c r="B17" s="8"/>
      <c r="C17" s="9" t="s">
        <v>8</v>
      </c>
      <c r="D17" s="67">
        <v>854711.08471374318</v>
      </c>
      <c r="E17" s="67">
        <v>92882.692837920593</v>
      </c>
      <c r="F17" s="20">
        <f t="shared" si="0"/>
        <v>947593.77755166381</v>
      </c>
      <c r="G17" s="70"/>
    </row>
    <row r="18" spans="2:9" x14ac:dyDescent="0.25">
      <c r="B18" s="8"/>
      <c r="C18" s="9" t="s">
        <v>9</v>
      </c>
      <c r="D18" s="67">
        <v>820826.52140643529</v>
      </c>
      <c r="E18" s="67">
        <v>89028.776370829757</v>
      </c>
      <c r="F18" s="20">
        <f t="shared" si="0"/>
        <v>909855.29777726508</v>
      </c>
      <c r="G18" s="70"/>
    </row>
    <row r="19" spans="2:9" x14ac:dyDescent="0.25">
      <c r="B19" s="8"/>
      <c r="C19" s="9" t="s">
        <v>10</v>
      </c>
      <c r="D19" s="67">
        <v>813322.30448646634</v>
      </c>
      <c r="E19" s="67">
        <v>92918.291209459465</v>
      </c>
      <c r="F19" s="20">
        <f t="shared" si="0"/>
        <v>906240.59569592576</v>
      </c>
      <c r="G19" s="70"/>
    </row>
    <row r="20" spans="2:9" x14ac:dyDescent="0.25">
      <c r="B20" s="8"/>
      <c r="C20" s="9" t="s">
        <v>11</v>
      </c>
      <c r="D20" s="67">
        <v>895037.70798702294</v>
      </c>
      <c r="E20" s="67">
        <v>104358.83885034009</v>
      </c>
      <c r="F20" s="20">
        <f t="shared" si="0"/>
        <v>999396.54683736304</v>
      </c>
      <c r="G20" s="70"/>
    </row>
    <row r="21" spans="2:9" x14ac:dyDescent="0.25">
      <c r="B21" s="8"/>
      <c r="C21" s="9" t="s">
        <v>12</v>
      </c>
      <c r="D21" s="67">
        <v>850505.18831098743</v>
      </c>
      <c r="E21" s="67">
        <v>102138.99178254978</v>
      </c>
      <c r="F21" s="20">
        <f t="shared" si="0"/>
        <v>952644.1800935372</v>
      </c>
      <c r="G21" s="70"/>
    </row>
    <row r="22" spans="2:9" ht="15.75" thickBot="1" x14ac:dyDescent="0.3">
      <c r="B22" s="10"/>
      <c r="C22" s="11" t="s">
        <v>13</v>
      </c>
      <c r="D22" s="68">
        <v>886185.51352118049</v>
      </c>
      <c r="E22" s="68">
        <v>108517.28828285974</v>
      </c>
      <c r="F22" s="23">
        <f t="shared" si="0"/>
        <v>994702.80180404021</v>
      </c>
      <c r="G22" s="71"/>
    </row>
    <row r="23" spans="2:9" x14ac:dyDescent="0.25">
      <c r="B23" s="6">
        <v>2020</v>
      </c>
      <c r="C23" s="7" t="s">
        <v>2</v>
      </c>
      <c r="D23" s="63">
        <v>890973.93243731174</v>
      </c>
      <c r="E23" s="63">
        <v>107069.18625312978</v>
      </c>
      <c r="F23" s="17">
        <f>SUM(D23:E23)</f>
        <v>998043.11869044148</v>
      </c>
      <c r="G23" s="53">
        <f t="shared" ref="G23:G26" si="1">+F23/F11-1</f>
        <v>0.24960650549302366</v>
      </c>
    </row>
    <row r="24" spans="2:9" x14ac:dyDescent="0.25">
      <c r="B24" s="8"/>
      <c r="C24" s="9" t="s">
        <v>3</v>
      </c>
      <c r="D24" s="64">
        <v>834576.32790200901</v>
      </c>
      <c r="E24" s="64">
        <v>104953.4193568608</v>
      </c>
      <c r="F24" s="20">
        <f t="shared" ref="F24:F34" si="2">SUM(D24:E24)</f>
        <v>939529.74725886981</v>
      </c>
      <c r="G24" s="51">
        <f t="shared" si="1"/>
        <v>0.28425478941154059</v>
      </c>
    </row>
    <row r="25" spans="2:9" x14ac:dyDescent="0.25">
      <c r="B25" s="8"/>
      <c r="C25" s="9" t="s">
        <v>4</v>
      </c>
      <c r="D25" s="64">
        <v>1095967.5321256819</v>
      </c>
      <c r="E25" s="64">
        <v>137455.41288208935</v>
      </c>
      <c r="F25" s="20">
        <f t="shared" si="2"/>
        <v>1233422.9450077713</v>
      </c>
      <c r="G25" s="51">
        <f t="shared" si="1"/>
        <v>0.57174172174108051</v>
      </c>
      <c r="H25" s="44"/>
    </row>
    <row r="26" spans="2:9" x14ac:dyDescent="0.25">
      <c r="B26" s="8"/>
      <c r="C26" s="9" t="s">
        <v>5</v>
      </c>
      <c r="D26" s="64">
        <v>1158053.1278338463</v>
      </c>
      <c r="E26" s="64">
        <v>150647.3889282115</v>
      </c>
      <c r="F26" s="20">
        <f t="shared" si="2"/>
        <v>1308700.5167620578</v>
      </c>
      <c r="G26" s="51">
        <f t="shared" si="1"/>
        <v>0.6757412509761298</v>
      </c>
    </row>
    <row r="27" spans="2:9" x14ac:dyDescent="0.25">
      <c r="B27" s="8"/>
      <c r="C27" s="9" t="s">
        <v>6</v>
      </c>
      <c r="D27" s="64">
        <v>1227468.7684857592</v>
      </c>
      <c r="E27" s="64">
        <v>163349.61475534984</v>
      </c>
      <c r="F27" s="20">
        <f t="shared" si="2"/>
        <v>1390818.3832411091</v>
      </c>
      <c r="G27" s="51">
        <f t="shared" ref="G27:G37" si="3">+F27/F15-1</f>
        <v>0.68934758402298812</v>
      </c>
    </row>
    <row r="28" spans="2:9" x14ac:dyDescent="0.25">
      <c r="B28" s="8"/>
      <c r="C28" s="9" t="s">
        <v>7</v>
      </c>
      <c r="D28" s="64">
        <v>1245368.4230396925</v>
      </c>
      <c r="E28" s="64">
        <v>184020.63453576958</v>
      </c>
      <c r="F28" s="20">
        <f t="shared" si="2"/>
        <v>1429389.0575754619</v>
      </c>
      <c r="G28" s="51">
        <f t="shared" si="3"/>
        <v>0.67357991835028619</v>
      </c>
    </row>
    <row r="29" spans="2:9" x14ac:dyDescent="0.25">
      <c r="B29" s="8"/>
      <c r="C29" s="9" t="s">
        <v>8</v>
      </c>
      <c r="D29" s="64">
        <v>1327688.7785833713</v>
      </c>
      <c r="E29" s="64">
        <v>186209.34993870847</v>
      </c>
      <c r="F29" s="20">
        <f t="shared" si="2"/>
        <v>1513898.1285220799</v>
      </c>
      <c r="G29" s="51">
        <f t="shared" si="3"/>
        <v>0.59762354332211798</v>
      </c>
    </row>
    <row r="30" spans="2:9" x14ac:dyDescent="0.25">
      <c r="B30" s="8"/>
      <c r="C30" s="9" t="s">
        <v>9</v>
      </c>
      <c r="D30" s="64">
        <v>1382227.8272370773</v>
      </c>
      <c r="E30" s="64">
        <v>196241.48097317881</v>
      </c>
      <c r="F30" s="20">
        <f t="shared" si="2"/>
        <v>1578469.308210256</v>
      </c>
      <c r="G30" s="51">
        <f t="shared" si="3"/>
        <v>0.7348575230219403</v>
      </c>
      <c r="I30" s="44"/>
    </row>
    <row r="31" spans="2:9" x14ac:dyDescent="0.25">
      <c r="B31" s="8"/>
      <c r="C31" s="9" t="s">
        <v>10</v>
      </c>
      <c r="D31" s="64">
        <v>1311995.7554005629</v>
      </c>
      <c r="E31" s="64">
        <v>182656.04993601106</v>
      </c>
      <c r="F31" s="20">
        <f t="shared" si="2"/>
        <v>1494651.8053365739</v>
      </c>
      <c r="G31" s="51">
        <f t="shared" si="3"/>
        <v>0.6492880725441259</v>
      </c>
      <c r="I31" s="44"/>
    </row>
    <row r="32" spans="2:9" x14ac:dyDescent="0.25">
      <c r="B32" s="8"/>
      <c r="C32" s="9" t="s">
        <v>11</v>
      </c>
      <c r="D32" s="64">
        <v>1338558.0442957545</v>
      </c>
      <c r="E32" s="64">
        <v>189131.71773423857</v>
      </c>
      <c r="F32" s="20">
        <f t="shared" si="2"/>
        <v>1527689.7620299931</v>
      </c>
      <c r="G32" s="51">
        <f t="shared" si="3"/>
        <v>0.5286122079012967</v>
      </c>
    </row>
    <row r="33" spans="2:8" x14ac:dyDescent="0.25">
      <c r="B33" s="8"/>
      <c r="C33" s="9" t="s">
        <v>12</v>
      </c>
      <c r="D33" s="64">
        <v>1325405.9845634678</v>
      </c>
      <c r="E33" s="64">
        <v>202189.39148801027</v>
      </c>
      <c r="F33" s="20">
        <f t="shared" si="2"/>
        <v>1527595.3760514781</v>
      </c>
      <c r="G33" s="51">
        <f t="shared" si="3"/>
        <v>0.60353194610551042</v>
      </c>
    </row>
    <row r="34" spans="2:8" ht="15.75" thickBot="1" x14ac:dyDescent="0.3">
      <c r="B34" s="10"/>
      <c r="C34" s="11" t="s">
        <v>13</v>
      </c>
      <c r="D34" s="65">
        <v>1411887.3725227946</v>
      </c>
      <c r="E34" s="65">
        <v>212125.7038880288</v>
      </c>
      <c r="F34" s="23">
        <f t="shared" si="2"/>
        <v>1624013.0764108235</v>
      </c>
      <c r="G34" s="52">
        <f t="shared" si="3"/>
        <v>0.63266160853818487</v>
      </c>
    </row>
    <row r="35" spans="2:8" x14ac:dyDescent="0.25">
      <c r="B35" s="6">
        <v>2021</v>
      </c>
      <c r="C35" s="7" t="s">
        <v>2</v>
      </c>
      <c r="D35" s="63">
        <v>1428964.20123636</v>
      </c>
      <c r="E35" s="63">
        <v>207014.34112023318</v>
      </c>
      <c r="F35" s="17">
        <f>SUM(D35:E35)</f>
        <v>1635978.5423565931</v>
      </c>
      <c r="G35" s="53">
        <f t="shared" si="3"/>
        <v>0.63918623526326535</v>
      </c>
    </row>
    <row r="36" spans="2:8" x14ac:dyDescent="0.25">
      <c r="B36" s="8"/>
      <c r="C36" s="9" t="s">
        <v>3</v>
      </c>
      <c r="D36" s="64">
        <v>1278114.0248374806</v>
      </c>
      <c r="E36" s="64">
        <v>188259.76469921932</v>
      </c>
      <c r="F36" s="20">
        <f t="shared" ref="F36:F37" si="4">SUM(D36:E36)</f>
        <v>1466373.7895366999</v>
      </c>
      <c r="G36" s="51">
        <f t="shared" si="3"/>
        <v>0.56075291262988403</v>
      </c>
    </row>
    <row r="37" spans="2:8" x14ac:dyDescent="0.25">
      <c r="B37" s="8"/>
      <c r="C37" s="9" t="s">
        <v>4</v>
      </c>
      <c r="D37" s="64">
        <v>1577533.9667813224</v>
      </c>
      <c r="E37" s="64">
        <v>239745.99629764055</v>
      </c>
      <c r="F37" s="20">
        <f t="shared" si="4"/>
        <v>1817279.9630789629</v>
      </c>
      <c r="G37" s="51">
        <f t="shared" si="3"/>
        <v>0.47336318854317483</v>
      </c>
      <c r="H37" s="44"/>
    </row>
    <row r="38" spans="2:8" x14ac:dyDescent="0.25">
      <c r="B38" s="8"/>
      <c r="C38" s="9" t="s">
        <v>5</v>
      </c>
      <c r="D38" s="64">
        <v>1621920.2702459518</v>
      </c>
      <c r="E38" s="64">
        <v>245175.05024424294</v>
      </c>
      <c r="F38" s="20">
        <f>SUM(D38:E38)</f>
        <v>1867095.3204901947</v>
      </c>
      <c r="G38" s="51">
        <f t="shared" ref="G38:G46" si="5">+F38/F26-1</f>
        <v>0.42667882878941499</v>
      </c>
      <c r="H38" s="44"/>
    </row>
    <row r="39" spans="2:8" x14ac:dyDescent="0.25">
      <c r="B39" s="8"/>
      <c r="C39" s="9" t="s">
        <v>6</v>
      </c>
      <c r="D39" s="64">
        <v>1641908.3531355439</v>
      </c>
      <c r="E39" s="64">
        <v>250301.22616604972</v>
      </c>
      <c r="F39" s="20">
        <f t="shared" ref="F39:F40" si="6">SUM(D39:E39)</f>
        <v>1892209.5793015936</v>
      </c>
      <c r="G39" s="51">
        <f t="shared" si="5"/>
        <v>0.36050084044191455</v>
      </c>
      <c r="H39" s="44"/>
    </row>
    <row r="40" spans="2:8" x14ac:dyDescent="0.25">
      <c r="B40" s="8"/>
      <c r="C40" s="9" t="s">
        <v>7</v>
      </c>
      <c r="D40" s="64">
        <v>1667102.9858957878</v>
      </c>
      <c r="E40" s="64">
        <v>254656.59049433121</v>
      </c>
      <c r="F40" s="20">
        <f t="shared" si="6"/>
        <v>1921759.576390119</v>
      </c>
      <c r="G40" s="51">
        <f t="shared" si="5"/>
        <v>0.34446221356263829</v>
      </c>
      <c r="H40" s="49"/>
    </row>
    <row r="41" spans="2:8" x14ac:dyDescent="0.25">
      <c r="B41" s="8"/>
      <c r="C41" s="9" t="s">
        <v>8</v>
      </c>
      <c r="D41" s="64">
        <v>1707507.6226432386</v>
      </c>
      <c r="E41" s="64">
        <v>254930.51405193881</v>
      </c>
      <c r="F41" s="20">
        <f>SUM(D41:E41)</f>
        <v>1962438.1366951775</v>
      </c>
      <c r="G41" s="51">
        <f t="shared" si="5"/>
        <v>0.29628149987276764</v>
      </c>
      <c r="H41" s="49"/>
    </row>
    <row r="42" spans="2:8" x14ac:dyDescent="0.25">
      <c r="B42" s="8"/>
      <c r="C42" s="9" t="s">
        <v>9</v>
      </c>
      <c r="D42" s="64">
        <v>1714381.6210568228</v>
      </c>
      <c r="E42" s="64">
        <v>260801.16034235142</v>
      </c>
      <c r="F42" s="20">
        <f t="shared" ref="F42:F43" si="7">SUM(D42:E42)</f>
        <v>1975182.7813991741</v>
      </c>
      <c r="G42" s="51">
        <f t="shared" si="5"/>
        <v>0.25132796128847823</v>
      </c>
      <c r="H42" s="49"/>
    </row>
    <row r="43" spans="2:8" x14ac:dyDescent="0.25">
      <c r="B43" s="8"/>
      <c r="C43" s="9" t="s">
        <v>10</v>
      </c>
      <c r="D43" s="64">
        <v>1637326.2159735486</v>
      </c>
      <c r="E43" s="64">
        <v>244345.88566204021</v>
      </c>
      <c r="F43" s="20">
        <f t="shared" si="7"/>
        <v>1881672.1016355888</v>
      </c>
      <c r="G43" s="51">
        <f t="shared" si="5"/>
        <v>0.25893676033252677</v>
      </c>
      <c r="H43" s="49"/>
    </row>
    <row r="44" spans="2:8" x14ac:dyDescent="0.25">
      <c r="B44" s="8"/>
      <c r="C44" s="9" t="s">
        <v>11</v>
      </c>
      <c r="D44" s="64">
        <v>1753005.3263743098</v>
      </c>
      <c r="E44" s="64">
        <v>257725.26218042077</v>
      </c>
      <c r="F44" s="20">
        <f>SUM(D44:E44)</f>
        <v>2010730.5885547306</v>
      </c>
      <c r="G44" s="51">
        <f t="shared" si="5"/>
        <v>0.316190393187471</v>
      </c>
      <c r="H44" s="49"/>
    </row>
    <row r="45" spans="2:8" x14ac:dyDescent="0.25">
      <c r="B45" s="8"/>
      <c r="C45" s="9" t="s">
        <v>12</v>
      </c>
      <c r="D45" s="64">
        <v>1684704.1835315649</v>
      </c>
      <c r="E45" s="64">
        <v>255591.75759484892</v>
      </c>
      <c r="F45" s="20">
        <f t="shared" ref="F45:F46" si="8">SUM(D45:E45)</f>
        <v>1940295.9411264139</v>
      </c>
      <c r="G45" s="51">
        <f t="shared" si="5"/>
        <v>0.27016353384211111</v>
      </c>
      <c r="H45" s="49"/>
    </row>
    <row r="46" spans="2:8" ht="15.75" thickBot="1" x14ac:dyDescent="0.3">
      <c r="B46" s="10"/>
      <c r="C46" s="11" t="s">
        <v>13</v>
      </c>
      <c r="D46" s="65">
        <v>1761244.9443793374</v>
      </c>
      <c r="E46" s="65">
        <v>261254.86288057885</v>
      </c>
      <c r="F46" s="23">
        <f t="shared" si="8"/>
        <v>2022499.8072599163</v>
      </c>
      <c r="G46" s="52">
        <f t="shared" si="5"/>
        <v>0.24537162701286541</v>
      </c>
      <c r="H46" s="49"/>
    </row>
    <row r="47" spans="2:8" ht="15.75" thickBot="1" x14ac:dyDescent="0.3">
      <c r="B47" s="55" t="s">
        <v>48</v>
      </c>
      <c r="C47" s="56"/>
      <c r="D47" s="72">
        <f>SUM(D35:D46)</f>
        <v>19473713.716091268</v>
      </c>
      <c r="E47" s="73">
        <f t="shared" ref="E47:F47" si="9">SUM(E35:E46)</f>
        <v>2919802.4117338955</v>
      </c>
      <c r="F47" s="74">
        <f t="shared" si="9"/>
        <v>22393516.127825163</v>
      </c>
      <c r="H47" s="49"/>
    </row>
    <row r="48" spans="2:8" ht="15.75" thickBot="1" x14ac:dyDescent="0.3">
      <c r="B48" s="27" t="s">
        <v>49</v>
      </c>
      <c r="C48" s="28"/>
      <c r="D48" s="46">
        <f>SUM(D35:D46)/SUM(D23:D34)-1</f>
        <v>0.33838375822331801</v>
      </c>
      <c r="E48" s="47">
        <f t="shared" ref="E48:F48" si="10">SUM(E35:E46)/SUM(E23:E34)-1</f>
        <v>0.44827923521026247</v>
      </c>
      <c r="F48" s="45">
        <f t="shared" si="10"/>
        <v>0.35175764125980735</v>
      </c>
    </row>
    <row r="49" spans="2:6" ht="15.75" thickBot="1" x14ac:dyDescent="0.3">
      <c r="B49" s="27" t="s">
        <v>50</v>
      </c>
      <c r="C49" s="28"/>
      <c r="D49" s="46">
        <f>SUM(D35:D46)/SUM($F$35:$F$46)</f>
        <v>0.86961393668295428</v>
      </c>
      <c r="E49" s="47">
        <f t="shared" ref="E49:F49" si="11">SUM(E35:E46)/SUM($F$35:$F$46)</f>
        <v>0.13038606331704569</v>
      </c>
      <c r="F49" s="45">
        <f t="shared" si="11"/>
        <v>1</v>
      </c>
    </row>
    <row r="50" spans="2:6" x14ac:dyDescent="0.25"/>
    <row r="51" spans="2:6" x14ac:dyDescent="0.25">
      <c r="F51" s="44"/>
    </row>
    <row r="52" spans="2:6" x14ac:dyDescent="0.25">
      <c r="F52" s="44"/>
    </row>
    <row r="53" spans="2:6" x14ac:dyDescent="0.25">
      <c r="F53" s="49"/>
    </row>
    <row r="54" spans="2:6" x14ac:dyDescent="0.25"/>
    <row r="55" spans="2:6" x14ac:dyDescent="0.25"/>
    <row r="56" spans="2:6" x14ac:dyDescent="0.25"/>
    <row r="57" spans="2:6" x14ac:dyDescent="0.25"/>
    <row r="58" spans="2:6" x14ac:dyDescent="0.25"/>
    <row r="59" spans="2:6" x14ac:dyDescent="0.25"/>
    <row r="60" spans="2:6" x14ac:dyDescent="0.25"/>
    <row r="61" spans="2:6" x14ac:dyDescent="0.25"/>
    <row r="62" spans="2:6" x14ac:dyDescent="0.25"/>
    <row r="63" spans="2:6" x14ac:dyDescent="0.25"/>
    <row r="64" spans="2:6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</sheetData>
  <mergeCells count="4">
    <mergeCell ref="B9:B10"/>
    <mergeCell ref="C9:C10"/>
    <mergeCell ref="G9:G10"/>
    <mergeCell ref="D9:F9"/>
  </mergeCells>
  <pageMargins left="0.7" right="0.7" top="0.75" bottom="0.75" header="0.3" footer="0.3"/>
  <pageSetup orientation="portrait" r:id="rId1"/>
  <ignoredErrors>
    <ignoredError sqref="D47:D49 E47:E4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34" zoomScale="110" zoomScaleNormal="110" workbookViewId="0">
      <selection activeCell="G35" sqref="G35:G46"/>
    </sheetView>
  </sheetViews>
  <sheetFormatPr baseColWidth="10" defaultColWidth="0" defaultRowHeight="15" zeroHeight="1" x14ac:dyDescent="0.25"/>
  <cols>
    <col min="1" max="1" width="15.5703125" customWidth="1"/>
    <col min="2" max="2" width="14.5703125" customWidth="1"/>
    <col min="3" max="3" width="13.7109375" customWidth="1"/>
    <col min="4" max="6" width="13" customWidth="1"/>
    <col min="7" max="9" width="11.5703125" customWidth="1"/>
    <col min="10" max="16384" width="11.5703125" hidden="1"/>
  </cols>
  <sheetData>
    <row r="1" spans="2:7" x14ac:dyDescent="0.25"/>
    <row r="2" spans="2:7" x14ac:dyDescent="0.25">
      <c r="B2" s="26" t="s">
        <v>30</v>
      </c>
    </row>
    <row r="3" spans="2:7" x14ac:dyDescent="0.25">
      <c r="B3" s="26" t="s">
        <v>31</v>
      </c>
    </row>
    <row r="4" spans="2:7" x14ac:dyDescent="0.25"/>
    <row r="5" spans="2:7" x14ac:dyDescent="0.25"/>
    <row r="6" spans="2:7" x14ac:dyDescent="0.25"/>
    <row r="7" spans="2:7" x14ac:dyDescent="0.25"/>
    <row r="8" spans="2:7" ht="15.75" thickBot="1" x14ac:dyDescent="0.3"/>
    <row r="9" spans="2:7" ht="15.75" thickBot="1" x14ac:dyDescent="0.3">
      <c r="B9" s="78" t="s">
        <v>0</v>
      </c>
      <c r="C9" s="80" t="s">
        <v>1</v>
      </c>
      <c r="D9" s="84" t="s">
        <v>14</v>
      </c>
      <c r="E9" s="85"/>
      <c r="F9" s="86"/>
    </row>
    <row r="10" spans="2:7" ht="30.75" thickBot="1" x14ac:dyDescent="0.3">
      <c r="B10" s="79"/>
      <c r="C10" s="81"/>
      <c r="D10" s="13" t="s">
        <v>16</v>
      </c>
      <c r="E10" s="24" t="s">
        <v>17</v>
      </c>
      <c r="F10" s="14" t="s">
        <v>15</v>
      </c>
    </row>
    <row r="11" spans="2:7" ht="14.45" customHeight="1" x14ac:dyDescent="0.25">
      <c r="B11" s="6">
        <v>2019</v>
      </c>
      <c r="C11" s="7" t="s">
        <v>2</v>
      </c>
      <c r="D11" s="15">
        <v>316842.55364562618</v>
      </c>
      <c r="E11" s="16">
        <v>481843.36412388686</v>
      </c>
      <c r="F11" s="17">
        <f t="shared" ref="F11:F13" si="0">+D11+E11</f>
        <v>798685.91776951309</v>
      </c>
      <c r="G11" s="44"/>
    </row>
    <row r="12" spans="2:7" ht="14.45" customHeight="1" x14ac:dyDescent="0.25">
      <c r="B12" s="8"/>
      <c r="C12" s="9" t="s">
        <v>3</v>
      </c>
      <c r="D12" s="18">
        <v>301978.71885078721</v>
      </c>
      <c r="E12" s="19">
        <v>429597.09850658319</v>
      </c>
      <c r="F12" s="20">
        <f t="shared" si="0"/>
        <v>731575.8173573704</v>
      </c>
      <c r="G12" s="44"/>
    </row>
    <row r="13" spans="2:7" ht="14.45" customHeight="1" x14ac:dyDescent="0.25">
      <c r="B13" s="8"/>
      <c r="C13" s="9" t="s">
        <v>4</v>
      </c>
      <c r="D13" s="18">
        <v>339710.3146649868</v>
      </c>
      <c r="E13" s="19">
        <v>445038.81297251221</v>
      </c>
      <c r="F13" s="20">
        <f t="shared" si="0"/>
        <v>784749.12763749901</v>
      </c>
      <c r="G13" s="44"/>
    </row>
    <row r="14" spans="2:7" ht="14.45" customHeight="1" x14ac:dyDescent="0.25">
      <c r="B14" s="8"/>
      <c r="C14" s="9" t="s">
        <v>5</v>
      </c>
      <c r="D14" s="18">
        <v>328512.68733246205</v>
      </c>
      <c r="E14" s="19">
        <v>452455.446023289</v>
      </c>
      <c r="F14" s="20">
        <f t="shared" ref="F14:F25" si="1">+D14+E14</f>
        <v>780968.13335575105</v>
      </c>
      <c r="G14" s="44"/>
    </row>
    <row r="15" spans="2:7" ht="14.45" customHeight="1" x14ac:dyDescent="0.25">
      <c r="B15" s="8"/>
      <c r="C15" s="9" t="s">
        <v>6</v>
      </c>
      <c r="D15" s="18">
        <v>343151.66060878662</v>
      </c>
      <c r="E15" s="19">
        <v>480135.62283411046</v>
      </c>
      <c r="F15" s="20">
        <f t="shared" si="1"/>
        <v>823287.28344289702</v>
      </c>
      <c r="G15" s="44"/>
    </row>
    <row r="16" spans="2:7" ht="14.45" customHeight="1" x14ac:dyDescent="0.25">
      <c r="B16" s="8"/>
      <c r="C16" s="9" t="s">
        <v>7</v>
      </c>
      <c r="D16" s="18">
        <v>339993.32995786465</v>
      </c>
      <c r="E16" s="19">
        <v>514097.37817183934</v>
      </c>
      <c r="F16" s="20">
        <f t="shared" si="1"/>
        <v>854090.708129704</v>
      </c>
      <c r="G16" s="44"/>
    </row>
    <row r="17" spans="2:7" ht="14.45" customHeight="1" x14ac:dyDescent="0.25">
      <c r="B17" s="8"/>
      <c r="C17" s="9" t="s">
        <v>8</v>
      </c>
      <c r="D17" s="18">
        <v>351400.81644902768</v>
      </c>
      <c r="E17" s="19">
        <v>596192.96110263898</v>
      </c>
      <c r="F17" s="20">
        <f t="shared" si="1"/>
        <v>947593.7775516666</v>
      </c>
      <c r="G17" s="44"/>
    </row>
    <row r="18" spans="2:7" ht="14.45" customHeight="1" x14ac:dyDescent="0.25">
      <c r="B18" s="8"/>
      <c r="C18" s="9" t="s">
        <v>9</v>
      </c>
      <c r="D18" s="18">
        <v>346745.36170701415</v>
      </c>
      <c r="E18" s="19">
        <v>563109.93607026059</v>
      </c>
      <c r="F18" s="20">
        <f t="shared" si="1"/>
        <v>909855.29777727474</v>
      </c>
      <c r="G18" s="44"/>
    </row>
    <row r="19" spans="2:7" ht="14.45" customHeight="1" x14ac:dyDescent="0.25">
      <c r="B19" s="8"/>
      <c r="C19" s="9" t="s">
        <v>10</v>
      </c>
      <c r="D19" s="18">
        <v>341561.72792596009</v>
      </c>
      <c r="E19" s="19">
        <v>564678.86776997312</v>
      </c>
      <c r="F19" s="20">
        <f t="shared" si="1"/>
        <v>906240.59569593321</v>
      </c>
      <c r="G19" s="44"/>
    </row>
    <row r="20" spans="2:7" ht="14.45" customHeight="1" x14ac:dyDescent="0.25">
      <c r="B20" s="8"/>
      <c r="C20" s="9" t="s">
        <v>11</v>
      </c>
      <c r="D20" s="18">
        <v>367169.62097319908</v>
      </c>
      <c r="E20" s="19">
        <v>632226.92586416285</v>
      </c>
      <c r="F20" s="20">
        <f t="shared" si="1"/>
        <v>999396.546837362</v>
      </c>
      <c r="G20" s="44"/>
    </row>
    <row r="21" spans="2:7" ht="14.45" customHeight="1" x14ac:dyDescent="0.25">
      <c r="B21" s="8"/>
      <c r="C21" s="9" t="s">
        <v>12</v>
      </c>
      <c r="D21" s="18">
        <v>347078.89992492815</v>
      </c>
      <c r="E21" s="19">
        <v>605565.28016860422</v>
      </c>
      <c r="F21" s="20">
        <f t="shared" si="1"/>
        <v>952644.18009353243</v>
      </c>
      <c r="G21" s="44"/>
    </row>
    <row r="22" spans="2:7" ht="14.45" customHeight="1" thickBot="1" x14ac:dyDescent="0.3">
      <c r="B22" s="10"/>
      <c r="C22" s="11" t="s">
        <v>13</v>
      </c>
      <c r="D22" s="21">
        <v>378851.87882412085</v>
      </c>
      <c r="E22" s="22">
        <v>615850.92297991458</v>
      </c>
      <c r="F22" s="23">
        <f t="shared" si="1"/>
        <v>994702.80180403544</v>
      </c>
      <c r="G22" s="44"/>
    </row>
    <row r="23" spans="2:7" ht="14.45" customHeight="1" x14ac:dyDescent="0.25">
      <c r="B23" s="6">
        <v>2020</v>
      </c>
      <c r="C23" s="7" t="s">
        <v>2</v>
      </c>
      <c r="D23" s="15">
        <v>385906.52969846077</v>
      </c>
      <c r="E23" s="16">
        <v>612136.58899198321</v>
      </c>
      <c r="F23" s="17">
        <f t="shared" si="1"/>
        <v>998043.11869044392</v>
      </c>
      <c r="G23" s="60"/>
    </row>
    <row r="24" spans="2:7" ht="14.45" customHeight="1" x14ac:dyDescent="0.25">
      <c r="B24" s="8"/>
      <c r="C24" s="9" t="s">
        <v>3</v>
      </c>
      <c r="D24" s="18">
        <v>369763.42193735571</v>
      </c>
      <c r="E24" s="19">
        <v>569766.32532150974</v>
      </c>
      <c r="F24" s="20">
        <f t="shared" si="1"/>
        <v>939529.74725886551</v>
      </c>
      <c r="G24" s="60"/>
    </row>
    <row r="25" spans="2:7" ht="14.45" customHeight="1" x14ac:dyDescent="0.25">
      <c r="B25" s="8"/>
      <c r="C25" s="9" t="s">
        <v>4</v>
      </c>
      <c r="D25" s="18">
        <v>488530.40096399374</v>
      </c>
      <c r="E25" s="19">
        <v>744892.54404376994</v>
      </c>
      <c r="F25" s="20">
        <f t="shared" si="1"/>
        <v>1233422.9450077638</v>
      </c>
      <c r="G25" s="60"/>
    </row>
    <row r="26" spans="2:7" ht="14.45" customHeight="1" x14ac:dyDescent="0.25">
      <c r="B26" s="8"/>
      <c r="C26" s="9" t="s">
        <v>5</v>
      </c>
      <c r="D26" s="18">
        <v>521790.73442761216</v>
      </c>
      <c r="E26" s="19">
        <v>786909.78233446018</v>
      </c>
      <c r="F26" s="20">
        <f t="shared" ref="F26:F37" si="2">+D26+E26</f>
        <v>1308700.5167620722</v>
      </c>
      <c r="G26" s="60"/>
    </row>
    <row r="27" spans="2:7" ht="14.45" customHeight="1" x14ac:dyDescent="0.25">
      <c r="B27" s="8"/>
      <c r="C27" s="9" t="s">
        <v>6</v>
      </c>
      <c r="D27" s="18">
        <v>576307.24309896387</v>
      </c>
      <c r="E27" s="19">
        <v>814511.14014212531</v>
      </c>
      <c r="F27" s="20">
        <f t="shared" si="2"/>
        <v>1390818.3832410891</v>
      </c>
      <c r="G27" s="60"/>
    </row>
    <row r="28" spans="2:7" ht="14.45" customHeight="1" x14ac:dyDescent="0.25">
      <c r="B28" s="8"/>
      <c r="C28" s="9" t="s">
        <v>7</v>
      </c>
      <c r="D28" s="18">
        <v>597822.70521944773</v>
      </c>
      <c r="E28" s="19">
        <v>831566.35235601931</v>
      </c>
      <c r="F28" s="20">
        <f t="shared" si="2"/>
        <v>1429389.057575467</v>
      </c>
      <c r="G28" s="60"/>
    </row>
    <row r="29" spans="2:7" ht="14.45" customHeight="1" x14ac:dyDescent="0.25">
      <c r="B29" s="8"/>
      <c r="C29" s="9" t="s">
        <v>8</v>
      </c>
      <c r="D29" s="18">
        <v>625297.41707085003</v>
      </c>
      <c r="E29" s="19">
        <v>888600.71145123127</v>
      </c>
      <c r="F29" s="20">
        <f t="shared" si="2"/>
        <v>1513898.1285220813</v>
      </c>
      <c r="G29" s="60"/>
    </row>
    <row r="30" spans="2:7" ht="14.45" customHeight="1" x14ac:dyDescent="0.25">
      <c r="B30" s="8"/>
      <c r="C30" s="9" t="s">
        <v>9</v>
      </c>
      <c r="D30" s="18">
        <v>652298.73274362774</v>
      </c>
      <c r="E30" s="19">
        <v>926170.57546661305</v>
      </c>
      <c r="F30" s="20">
        <f t="shared" si="2"/>
        <v>1578469.3082102407</v>
      </c>
      <c r="G30" s="60"/>
    </row>
    <row r="31" spans="2:7" ht="14.45" customHeight="1" x14ac:dyDescent="0.25">
      <c r="B31" s="8"/>
      <c r="C31" s="9" t="s">
        <v>10</v>
      </c>
      <c r="D31" s="18">
        <v>609760.42918013339</v>
      </c>
      <c r="E31" s="19">
        <v>884891.37615643081</v>
      </c>
      <c r="F31" s="20">
        <f t="shared" si="2"/>
        <v>1494651.8053365643</v>
      </c>
      <c r="G31" s="60"/>
    </row>
    <row r="32" spans="2:7" ht="14.45" customHeight="1" x14ac:dyDescent="0.25">
      <c r="B32" s="8"/>
      <c r="C32" s="9" t="s">
        <v>11</v>
      </c>
      <c r="D32" s="18">
        <v>622823.16145242262</v>
      </c>
      <c r="E32" s="19">
        <v>904866.60057756747</v>
      </c>
      <c r="F32" s="20">
        <f t="shared" si="2"/>
        <v>1527689.7620299901</v>
      </c>
      <c r="G32" s="60"/>
    </row>
    <row r="33" spans="2:7" ht="14.45" customHeight="1" x14ac:dyDescent="0.25">
      <c r="B33" s="8"/>
      <c r="C33" s="9" t="s">
        <v>12</v>
      </c>
      <c r="D33" s="18">
        <v>538605.89187919593</v>
      </c>
      <c r="E33" s="19">
        <v>988989.48380634794</v>
      </c>
      <c r="F33" s="20">
        <f t="shared" si="2"/>
        <v>1527595.3756855438</v>
      </c>
      <c r="G33" s="60"/>
    </row>
    <row r="34" spans="2:7" ht="14.45" customHeight="1" thickBot="1" x14ac:dyDescent="0.3">
      <c r="B34" s="10"/>
      <c r="C34" s="11" t="s">
        <v>13</v>
      </c>
      <c r="D34" s="21">
        <v>564441.86875670974</v>
      </c>
      <c r="E34" s="22">
        <v>1059571.207654106</v>
      </c>
      <c r="F34" s="23">
        <f t="shared" si="2"/>
        <v>1624013.0764108156</v>
      </c>
      <c r="G34" s="60"/>
    </row>
    <row r="35" spans="2:7" ht="14.45" customHeight="1" x14ac:dyDescent="0.25">
      <c r="B35" s="6">
        <v>2021</v>
      </c>
      <c r="C35" s="7" t="s">
        <v>2</v>
      </c>
      <c r="D35" s="15">
        <v>606387.13911240478</v>
      </c>
      <c r="E35" s="16">
        <v>1029591.4032442032</v>
      </c>
      <c r="F35" s="17">
        <f t="shared" si="2"/>
        <v>1635978.542356608</v>
      </c>
      <c r="G35" s="60"/>
    </row>
    <row r="36" spans="2:7" ht="14.45" customHeight="1" x14ac:dyDescent="0.25">
      <c r="B36" s="8"/>
      <c r="C36" s="9" t="s">
        <v>3</v>
      </c>
      <c r="D36" s="18">
        <v>551078.09731534985</v>
      </c>
      <c r="E36" s="19">
        <v>915295.69222135167</v>
      </c>
      <c r="F36" s="20">
        <f t="shared" si="2"/>
        <v>1466373.7895367015</v>
      </c>
      <c r="G36" s="60"/>
    </row>
    <row r="37" spans="2:7" ht="14.45" customHeight="1" x14ac:dyDescent="0.25">
      <c r="B37" s="8"/>
      <c r="C37" s="9" t="s">
        <v>4</v>
      </c>
      <c r="D37" s="18">
        <v>672734.46313305059</v>
      </c>
      <c r="E37" s="19">
        <v>1144545.4999459186</v>
      </c>
      <c r="F37" s="20">
        <f t="shared" si="2"/>
        <v>1817279.9630789692</v>
      </c>
      <c r="G37" s="60"/>
    </row>
    <row r="38" spans="2:7" ht="14.45" customHeight="1" x14ac:dyDescent="0.25">
      <c r="B38" s="8"/>
      <c r="C38" s="9" t="s">
        <v>5</v>
      </c>
      <c r="D38" s="18">
        <v>702349.19145799743</v>
      </c>
      <c r="E38" s="19">
        <v>1164746.1290321855</v>
      </c>
      <c r="F38" s="20">
        <f t="shared" ref="F38:F46" si="3">+D38+E38</f>
        <v>1867095.3204901828</v>
      </c>
      <c r="G38" s="60"/>
    </row>
    <row r="39" spans="2:7" ht="14.45" customHeight="1" x14ac:dyDescent="0.25">
      <c r="B39" s="8"/>
      <c r="C39" s="9" t="s">
        <v>6</v>
      </c>
      <c r="D39" s="18">
        <v>711196.01319904102</v>
      </c>
      <c r="E39" s="19">
        <v>1181013.5661025585</v>
      </c>
      <c r="F39" s="20">
        <f t="shared" si="3"/>
        <v>1892209.5793015994</v>
      </c>
      <c r="G39" s="60"/>
    </row>
    <row r="40" spans="2:7" ht="14.45" customHeight="1" x14ac:dyDescent="0.25">
      <c r="B40" s="8"/>
      <c r="C40" s="9" t="s">
        <v>7</v>
      </c>
      <c r="D40" s="18">
        <v>731579.83752875181</v>
      </c>
      <c r="E40" s="19">
        <v>1190179.7388613666</v>
      </c>
      <c r="F40" s="20">
        <f t="shared" si="3"/>
        <v>1921759.5763901183</v>
      </c>
      <c r="G40" s="60"/>
    </row>
    <row r="41" spans="2:7" ht="14.45" customHeight="1" x14ac:dyDescent="0.25">
      <c r="B41" s="8"/>
      <c r="C41" s="9" t="s">
        <v>8</v>
      </c>
      <c r="D41" s="18">
        <v>747796.20204799646</v>
      </c>
      <c r="E41" s="19">
        <v>1214641.9346471643</v>
      </c>
      <c r="F41" s="20">
        <f t="shared" si="3"/>
        <v>1962438.1366951608</v>
      </c>
      <c r="G41" s="60"/>
    </row>
    <row r="42" spans="2:7" ht="14.45" customHeight="1" x14ac:dyDescent="0.25">
      <c r="B42" s="8"/>
      <c r="C42" s="9" t="s">
        <v>9</v>
      </c>
      <c r="D42" s="18">
        <v>756052.08268121874</v>
      </c>
      <c r="E42" s="19">
        <v>1219130.6987179555</v>
      </c>
      <c r="F42" s="20">
        <f t="shared" si="3"/>
        <v>1975182.7813991741</v>
      </c>
      <c r="G42" s="60"/>
    </row>
    <row r="43" spans="2:7" ht="14.45" customHeight="1" x14ac:dyDescent="0.25">
      <c r="B43" s="8"/>
      <c r="C43" s="9" t="s">
        <v>10</v>
      </c>
      <c r="D43" s="18">
        <v>711047.13828109263</v>
      </c>
      <c r="E43" s="19">
        <v>1170624.9633544916</v>
      </c>
      <c r="F43" s="20">
        <f t="shared" si="3"/>
        <v>1881672.1016355841</v>
      </c>
      <c r="G43" s="60"/>
    </row>
    <row r="44" spans="2:7" ht="14.45" customHeight="1" x14ac:dyDescent="0.25">
      <c r="B44" s="8"/>
      <c r="C44" s="9" t="s">
        <v>11</v>
      </c>
      <c r="D44" s="18">
        <v>755627.13139069884</v>
      </c>
      <c r="E44" s="19">
        <v>1255103.4571640159</v>
      </c>
      <c r="F44" s="20">
        <f t="shared" si="3"/>
        <v>2010730.5885547148</v>
      </c>
      <c r="G44" s="60"/>
    </row>
    <row r="45" spans="2:7" ht="14.45" customHeight="1" x14ac:dyDescent="0.25">
      <c r="B45" s="8"/>
      <c r="C45" s="9" t="s">
        <v>12</v>
      </c>
      <c r="D45" s="18">
        <v>738678.1190620116</v>
      </c>
      <c r="E45" s="19">
        <v>1201617.8220644069</v>
      </c>
      <c r="F45" s="20">
        <f t="shared" si="3"/>
        <v>1940295.9411264185</v>
      </c>
      <c r="G45" s="60"/>
    </row>
    <row r="46" spans="2:7" ht="14.45" customHeight="1" thickBot="1" x14ac:dyDescent="0.3">
      <c r="B46" s="8"/>
      <c r="C46" s="9" t="s">
        <v>13</v>
      </c>
      <c r="D46" s="18">
        <v>791104.51137636066</v>
      </c>
      <c r="E46" s="19">
        <v>1231395.2958835629</v>
      </c>
      <c r="F46" s="20">
        <f t="shared" si="3"/>
        <v>2022499.8072599235</v>
      </c>
      <c r="G46" s="60"/>
    </row>
    <row r="47" spans="2:7" ht="15.75" customHeight="1" thickBot="1" x14ac:dyDescent="0.3">
      <c r="B47" s="27" t="s">
        <v>48</v>
      </c>
      <c r="C47" s="28"/>
      <c r="D47" s="91">
        <f>SUM(D35:D46)</f>
        <v>8475629.926585976</v>
      </c>
      <c r="E47" s="92">
        <f t="shared" ref="E47:F47" si="4">SUM(E35:E46)</f>
        <v>13917886.20123918</v>
      </c>
      <c r="F47" s="93">
        <f t="shared" si="4"/>
        <v>22393516.127825156</v>
      </c>
      <c r="G47" s="60"/>
    </row>
    <row r="48" spans="2:7" ht="15.75" thickBot="1" x14ac:dyDescent="0.3">
      <c r="B48" s="27" t="s">
        <v>49</v>
      </c>
      <c r="C48" s="28"/>
      <c r="D48" s="46">
        <f>SUM(D35:D46)/SUM(D23:D34)-1</f>
        <v>0.29332811759844879</v>
      </c>
      <c r="E48" s="47">
        <f t="shared" ref="E48:F48" si="5">SUM(E35:E46)/SUM(E23:E34)-1</f>
        <v>0.38999931732869864</v>
      </c>
      <c r="F48" s="45">
        <f t="shared" si="5"/>
        <v>0.35175764128966969</v>
      </c>
      <c r="G48" s="60"/>
    </row>
    <row r="49" spans="2:6" ht="15.75" thickBot="1" x14ac:dyDescent="0.3">
      <c r="B49" s="27" t="s">
        <v>50</v>
      </c>
      <c r="C49" s="28"/>
      <c r="D49" s="46">
        <f>SUM(D35:D46)/SUM($F$35:$F$46)</f>
        <v>0.37848589199686006</v>
      </c>
      <c r="E49" s="47">
        <f t="shared" ref="E49:F49" si="6">SUM(E35:E46)/SUM($F$35:$F$46)</f>
        <v>0.62151410800313989</v>
      </c>
      <c r="F49" s="45">
        <f t="shared" si="6"/>
        <v>1</v>
      </c>
    </row>
    <row r="50" spans="2:6" x14ac:dyDescent="0.25">
      <c r="D50" s="50"/>
    </row>
    <row r="51" spans="2:6" x14ac:dyDescent="0.25"/>
    <row r="52" spans="2:6" x14ac:dyDescent="0.25"/>
    <row r="53" spans="2:6" x14ac:dyDescent="0.25"/>
    <row r="54" spans="2:6" x14ac:dyDescent="0.25"/>
    <row r="55" spans="2:6" x14ac:dyDescent="0.25"/>
    <row r="56" spans="2:6" x14ac:dyDescent="0.25"/>
    <row r="57" spans="2:6" x14ac:dyDescent="0.25"/>
    <row r="58" spans="2:6" x14ac:dyDescent="0.25"/>
    <row r="59" spans="2:6" x14ac:dyDescent="0.25"/>
    <row r="60" spans="2:6" x14ac:dyDescent="0.25"/>
    <row r="61" spans="2:6" x14ac:dyDescent="0.25"/>
    <row r="62" spans="2:6" x14ac:dyDescent="0.25"/>
    <row r="63" spans="2:6" x14ac:dyDescent="0.25"/>
    <row r="64" spans="2:6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47:D49 E47:E49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topLeftCell="A34" zoomScale="110" zoomScaleNormal="110" workbookViewId="0">
      <selection activeCell="H35" sqref="H35:H46"/>
    </sheetView>
  </sheetViews>
  <sheetFormatPr baseColWidth="10" defaultColWidth="0" defaultRowHeight="0" customHeight="1" zeroHeight="1" x14ac:dyDescent="0.25"/>
  <cols>
    <col min="1" max="1" width="18.28515625" customWidth="1"/>
    <col min="2" max="2" width="19.28515625" customWidth="1"/>
    <col min="3" max="3" width="11.85546875" customWidth="1"/>
    <col min="4" max="7" width="11.5703125" customWidth="1"/>
    <col min="8" max="8" width="13.140625" customWidth="1"/>
    <col min="9" max="11" width="11.5703125" customWidth="1"/>
    <col min="12" max="15" width="11.5703125" hidden="1" customWidth="1"/>
  </cols>
  <sheetData>
    <row r="1" spans="1:8" ht="15" x14ac:dyDescent="0.25">
      <c r="A1" s="1"/>
      <c r="B1" s="1"/>
      <c r="C1" s="1"/>
      <c r="D1" s="1"/>
      <c r="E1" s="1"/>
      <c r="F1" s="1"/>
      <c r="G1" s="1"/>
    </row>
    <row r="2" spans="1:8" ht="15" x14ac:dyDescent="0.25">
      <c r="A2" s="2"/>
      <c r="B2" s="26" t="s">
        <v>30</v>
      </c>
      <c r="C2" s="2"/>
      <c r="D2" s="3"/>
      <c r="E2" s="2"/>
      <c r="F2" s="2"/>
      <c r="G2" s="2"/>
    </row>
    <row r="3" spans="1:8" ht="15" x14ac:dyDescent="0.25">
      <c r="A3" s="2"/>
      <c r="B3" s="26" t="s">
        <v>51</v>
      </c>
      <c r="C3" s="2"/>
      <c r="D3" s="3"/>
      <c r="E3" s="2"/>
      <c r="F3" s="2"/>
      <c r="G3" s="2"/>
    </row>
    <row r="4" spans="1:8" ht="15" x14ac:dyDescent="0.25">
      <c r="A4" s="2"/>
      <c r="B4" s="4"/>
      <c r="C4" s="2"/>
      <c r="D4" s="3"/>
      <c r="E4" s="2"/>
      <c r="F4" s="2"/>
      <c r="G4" s="2"/>
    </row>
    <row r="5" spans="1:8" ht="15" x14ac:dyDescent="0.25">
      <c r="A5" s="1"/>
      <c r="B5" s="5"/>
      <c r="C5" s="1"/>
      <c r="D5" s="1"/>
      <c r="E5" s="1"/>
      <c r="F5" s="1"/>
      <c r="G5" s="1"/>
    </row>
    <row r="6" spans="1:8" ht="15" x14ac:dyDescent="0.25"/>
    <row r="7" spans="1:8" ht="15" x14ac:dyDescent="0.25"/>
    <row r="8" spans="1:8" ht="15.75" thickBot="1" x14ac:dyDescent="0.3"/>
    <row r="9" spans="1:8" ht="15.75" thickBot="1" x14ac:dyDescent="0.3">
      <c r="B9" s="78" t="s">
        <v>0</v>
      </c>
      <c r="C9" s="80" t="s">
        <v>1</v>
      </c>
      <c r="D9" s="84" t="s">
        <v>14</v>
      </c>
      <c r="E9" s="85"/>
      <c r="F9" s="85"/>
      <c r="G9" s="86"/>
    </row>
    <row r="10" spans="1:8" ht="15.75" thickBot="1" x14ac:dyDescent="0.3">
      <c r="B10" s="87"/>
      <c r="C10" s="88"/>
      <c r="D10" s="12" t="s">
        <v>18</v>
      </c>
      <c r="E10" s="25" t="s">
        <v>19</v>
      </c>
      <c r="F10" s="25" t="s">
        <v>20</v>
      </c>
      <c r="G10" s="54" t="s">
        <v>15</v>
      </c>
    </row>
    <row r="11" spans="1:8" ht="15" x14ac:dyDescent="0.25">
      <c r="B11" s="6">
        <v>2019</v>
      </c>
      <c r="C11" s="7" t="s">
        <v>2</v>
      </c>
      <c r="D11" s="15">
        <v>657125.02296869445</v>
      </c>
      <c r="E11" s="16">
        <v>141554.79402394145</v>
      </c>
      <c r="F11" s="16">
        <v>6.1007768699999971</v>
      </c>
      <c r="G11" s="17">
        <f t="shared" ref="G11:G13" si="0">SUM(D11:F11)</f>
        <v>798685.91776950588</v>
      </c>
      <c r="H11" s="44"/>
    </row>
    <row r="12" spans="1:8" ht="15" x14ac:dyDescent="0.25">
      <c r="B12" s="8"/>
      <c r="C12" s="9" t="s">
        <v>3</v>
      </c>
      <c r="D12" s="18">
        <v>597078.95144643541</v>
      </c>
      <c r="E12" s="19">
        <v>134490.88802941036</v>
      </c>
      <c r="F12" s="19">
        <v>5.9778815200000013</v>
      </c>
      <c r="G12" s="20">
        <f t="shared" si="0"/>
        <v>731575.81735736586</v>
      </c>
      <c r="H12" s="44"/>
    </row>
    <row r="13" spans="1:8" ht="15" x14ac:dyDescent="0.25">
      <c r="B13" s="8"/>
      <c r="C13" s="9" t="s">
        <v>4</v>
      </c>
      <c r="D13" s="18">
        <v>640498.23014297814</v>
      </c>
      <c r="E13" s="19">
        <v>144245.29010987157</v>
      </c>
      <c r="F13" s="19">
        <v>5.6073846499999958</v>
      </c>
      <c r="G13" s="20">
        <f t="shared" si="0"/>
        <v>784749.12763749971</v>
      </c>
      <c r="H13" s="44"/>
    </row>
    <row r="14" spans="1:8" ht="15" x14ac:dyDescent="0.25">
      <c r="B14" s="8"/>
      <c r="C14" s="9" t="s">
        <v>5</v>
      </c>
      <c r="D14" s="18">
        <v>633753.50102084095</v>
      </c>
      <c r="E14" s="19">
        <v>147209.06347021987</v>
      </c>
      <c r="F14" s="19">
        <v>5.5688646900000025</v>
      </c>
      <c r="G14" s="20">
        <f t="shared" ref="G14:G25" si="1">SUM(D14:F14)</f>
        <v>780968.13335575082</v>
      </c>
      <c r="H14" s="44"/>
    </row>
    <row r="15" spans="1:8" ht="15" x14ac:dyDescent="0.25">
      <c r="B15" s="8"/>
      <c r="C15" s="9" t="s">
        <v>6</v>
      </c>
      <c r="D15" s="18">
        <v>669524.75879561657</v>
      </c>
      <c r="E15" s="19">
        <v>153756.82506559917</v>
      </c>
      <c r="F15" s="19">
        <v>5.6995816800000023</v>
      </c>
      <c r="G15" s="20">
        <f t="shared" si="1"/>
        <v>823287.28344289574</v>
      </c>
      <c r="H15" s="44"/>
    </row>
    <row r="16" spans="1:8" ht="15" x14ac:dyDescent="0.25">
      <c r="B16" s="8"/>
      <c r="C16" s="9" t="s">
        <v>7</v>
      </c>
      <c r="D16" s="18">
        <v>697107.12419087975</v>
      </c>
      <c r="E16" s="19">
        <v>156978.06714905353</v>
      </c>
      <c r="F16" s="19">
        <v>5.5167897800000008</v>
      </c>
      <c r="G16" s="20">
        <f t="shared" si="1"/>
        <v>854090.70812971331</v>
      </c>
      <c r="H16" s="44"/>
    </row>
    <row r="17" spans="2:8" ht="15" x14ac:dyDescent="0.25">
      <c r="B17" s="8"/>
      <c r="C17" s="9" t="s">
        <v>8</v>
      </c>
      <c r="D17" s="18">
        <v>775918.9178407318</v>
      </c>
      <c r="E17" s="19">
        <v>171667.14557834979</v>
      </c>
      <c r="F17" s="19">
        <v>7.7141325900000011</v>
      </c>
      <c r="G17" s="20">
        <f t="shared" si="1"/>
        <v>947593.77755167161</v>
      </c>
      <c r="H17" s="44"/>
    </row>
    <row r="18" spans="2:8" ht="15" x14ac:dyDescent="0.25">
      <c r="B18" s="8"/>
      <c r="C18" s="9" t="s">
        <v>9</v>
      </c>
      <c r="D18" s="18">
        <v>740631.33047259203</v>
      </c>
      <c r="E18" s="19">
        <v>169215.93920532052</v>
      </c>
      <c r="F18" s="19">
        <v>8.028099349999998</v>
      </c>
      <c r="G18" s="20">
        <f t="shared" si="1"/>
        <v>909855.29777726263</v>
      </c>
      <c r="H18" s="44"/>
    </row>
    <row r="19" spans="2:8" ht="15" x14ac:dyDescent="0.25">
      <c r="B19" s="8"/>
      <c r="C19" s="9" t="s">
        <v>10</v>
      </c>
      <c r="D19" s="18">
        <v>737381.92828851577</v>
      </c>
      <c r="E19" s="19">
        <v>168851.37529054945</v>
      </c>
      <c r="F19" s="19">
        <v>7.2921168600000001</v>
      </c>
      <c r="G19" s="20">
        <f t="shared" si="1"/>
        <v>906240.59569592529</v>
      </c>
      <c r="H19" s="44"/>
    </row>
    <row r="20" spans="2:8" ht="15" x14ac:dyDescent="0.25">
      <c r="B20" s="8"/>
      <c r="C20" s="9" t="s">
        <v>11</v>
      </c>
      <c r="D20" s="18">
        <v>811206.03429282969</v>
      </c>
      <c r="E20" s="19">
        <v>188182.2108387913</v>
      </c>
      <c r="F20" s="19">
        <v>8.3017057399999956</v>
      </c>
      <c r="G20" s="20">
        <f t="shared" si="1"/>
        <v>999396.54683736106</v>
      </c>
      <c r="H20" s="44"/>
    </row>
    <row r="21" spans="2:8" ht="15" x14ac:dyDescent="0.25">
      <c r="B21" s="8"/>
      <c r="C21" s="9" t="s">
        <v>12</v>
      </c>
      <c r="D21" s="18">
        <v>771295.47954665136</v>
      </c>
      <c r="E21" s="19">
        <v>181341.07977881996</v>
      </c>
      <c r="F21" s="19">
        <v>7.620768059999997</v>
      </c>
      <c r="G21" s="20">
        <f t="shared" si="1"/>
        <v>952644.18009353126</v>
      </c>
      <c r="H21" s="44"/>
    </row>
    <row r="22" spans="2:8" ht="15.75" thickBot="1" x14ac:dyDescent="0.3">
      <c r="B22" s="10"/>
      <c r="C22" s="11" t="s">
        <v>13</v>
      </c>
      <c r="D22" s="21">
        <v>809877.897154707</v>
      </c>
      <c r="E22" s="22">
        <v>184819.17339269051</v>
      </c>
      <c r="F22" s="22">
        <v>5.7312566400000025</v>
      </c>
      <c r="G22" s="23">
        <f t="shared" si="1"/>
        <v>994702.80180403753</v>
      </c>
      <c r="H22" s="49"/>
    </row>
    <row r="23" spans="2:8" ht="15" x14ac:dyDescent="0.25">
      <c r="B23" s="6">
        <v>2020</v>
      </c>
      <c r="C23" s="7" t="s">
        <v>2</v>
      </c>
      <c r="D23" s="15">
        <v>814654.24781052105</v>
      </c>
      <c r="E23" s="16">
        <v>183383.96638623963</v>
      </c>
      <c r="F23" s="16">
        <v>4.9044936799999981</v>
      </c>
      <c r="G23" s="17">
        <f t="shared" si="1"/>
        <v>998043.11869044066</v>
      </c>
      <c r="H23" s="77"/>
    </row>
    <row r="24" spans="2:8" ht="15" x14ac:dyDescent="0.25">
      <c r="B24" s="8"/>
      <c r="C24" s="9" t="s">
        <v>3</v>
      </c>
      <c r="D24" s="18">
        <v>760880.34665659314</v>
      </c>
      <c r="E24" s="19">
        <v>178645.08048445883</v>
      </c>
      <c r="F24" s="19">
        <v>4.3201178199999992</v>
      </c>
      <c r="G24" s="20">
        <f t="shared" si="1"/>
        <v>939529.74725887203</v>
      </c>
      <c r="H24" s="77"/>
    </row>
    <row r="25" spans="2:8" ht="15" x14ac:dyDescent="0.25">
      <c r="B25" s="8"/>
      <c r="C25" s="9" t="s">
        <v>4</v>
      </c>
      <c r="D25" s="18">
        <v>1021163.8981978641</v>
      </c>
      <c r="E25" s="19">
        <v>212253.15727589853</v>
      </c>
      <c r="F25" s="19">
        <v>5.8895339999999985</v>
      </c>
      <c r="G25" s="20">
        <f t="shared" si="1"/>
        <v>1233422.9450077626</v>
      </c>
      <c r="H25" s="77"/>
    </row>
    <row r="26" spans="2:8" ht="15" x14ac:dyDescent="0.25">
      <c r="B26" s="8"/>
      <c r="C26" s="9" t="s">
        <v>5</v>
      </c>
      <c r="D26" s="18">
        <v>1084791.9246114749</v>
      </c>
      <c r="E26" s="19">
        <v>223902.76617222134</v>
      </c>
      <c r="F26" s="19">
        <v>5.8259783599999997</v>
      </c>
      <c r="G26" s="20">
        <f t="shared" ref="G26:G37" si="2">SUM(D26:F26)</f>
        <v>1308700.5167620562</v>
      </c>
      <c r="H26" s="77"/>
    </row>
    <row r="27" spans="2:8" ht="15" x14ac:dyDescent="0.25">
      <c r="B27" s="8"/>
      <c r="C27" s="9" t="s">
        <v>6</v>
      </c>
      <c r="D27" s="18">
        <v>1157480.0316753162</v>
      </c>
      <c r="E27" s="19">
        <v>233331.68484635922</v>
      </c>
      <c r="F27" s="19">
        <v>6.6667194100000007</v>
      </c>
      <c r="G27" s="20">
        <f t="shared" si="2"/>
        <v>1390818.3832410856</v>
      </c>
      <c r="H27" s="77"/>
    </row>
    <row r="28" spans="2:8" ht="15" x14ac:dyDescent="0.25">
      <c r="B28" s="8"/>
      <c r="C28" s="9" t="s">
        <v>7</v>
      </c>
      <c r="D28" s="18">
        <v>1188783.1467969036</v>
      </c>
      <c r="E28" s="19">
        <v>240600.72976028273</v>
      </c>
      <c r="F28" s="19">
        <v>5.1810182800000009</v>
      </c>
      <c r="G28" s="20">
        <f t="shared" si="2"/>
        <v>1429389.0575754663</v>
      </c>
      <c r="H28" s="77"/>
    </row>
    <row r="29" spans="2:8" ht="15" x14ac:dyDescent="0.25">
      <c r="B29" s="8"/>
      <c r="C29" s="9" t="s">
        <v>8</v>
      </c>
      <c r="D29" s="18">
        <v>1268651.5652508864</v>
      </c>
      <c r="E29" s="19">
        <v>245241.57601624957</v>
      </c>
      <c r="F29" s="19">
        <v>4.9872549500000005</v>
      </c>
      <c r="G29" s="20">
        <f t="shared" si="2"/>
        <v>1513898.128522086</v>
      </c>
      <c r="H29" s="77"/>
    </row>
    <row r="30" spans="2:8" ht="15" x14ac:dyDescent="0.25">
      <c r="B30" s="8"/>
      <c r="C30" s="9" t="s">
        <v>9</v>
      </c>
      <c r="D30" s="18">
        <v>1328243.1532050068</v>
      </c>
      <c r="E30" s="19">
        <v>250221.32824362849</v>
      </c>
      <c r="F30" s="19">
        <v>4.8267615999999967</v>
      </c>
      <c r="G30" s="20">
        <f t="shared" si="2"/>
        <v>1578469.3082102356</v>
      </c>
      <c r="H30" s="77"/>
    </row>
    <row r="31" spans="2:8" ht="15" x14ac:dyDescent="0.25">
      <c r="B31" s="8"/>
      <c r="C31" s="9" t="s">
        <v>10</v>
      </c>
      <c r="D31" s="18">
        <v>1256014.8252886659</v>
      </c>
      <c r="E31" s="19">
        <v>238631.54989676076</v>
      </c>
      <c r="F31" s="19">
        <v>5.4301511399999987</v>
      </c>
      <c r="G31" s="20">
        <f t="shared" si="2"/>
        <v>1494651.8053365669</v>
      </c>
      <c r="H31" s="77"/>
    </row>
    <row r="32" spans="2:8" ht="15" x14ac:dyDescent="0.25">
      <c r="B32" s="8"/>
      <c r="C32" s="9" t="s">
        <v>11</v>
      </c>
      <c r="D32" s="18">
        <v>1282527.0384760248</v>
      </c>
      <c r="E32" s="19">
        <v>245157.71479988095</v>
      </c>
      <c r="F32" s="19">
        <v>5.0087540899999992</v>
      </c>
      <c r="G32" s="20">
        <f t="shared" si="2"/>
        <v>1527689.7620299957</v>
      </c>
      <c r="H32" s="77"/>
    </row>
    <row r="33" spans="2:8" ht="15" x14ac:dyDescent="0.25">
      <c r="B33" s="8"/>
      <c r="C33" s="9" t="s">
        <v>12</v>
      </c>
      <c r="D33" s="18">
        <v>1284649.778583955</v>
      </c>
      <c r="E33" s="19">
        <v>242940.9955767887</v>
      </c>
      <c r="F33" s="19">
        <v>4.6015247999999964</v>
      </c>
      <c r="G33" s="20">
        <f t="shared" si="2"/>
        <v>1527595.3756855438</v>
      </c>
      <c r="H33" s="77"/>
    </row>
    <row r="34" spans="2:8" ht="15.75" thickBot="1" x14ac:dyDescent="0.3">
      <c r="B34" s="10"/>
      <c r="C34" s="11" t="s">
        <v>13</v>
      </c>
      <c r="D34" s="21">
        <v>1378457.5705810224</v>
      </c>
      <c r="E34" s="22">
        <v>245550.58883073021</v>
      </c>
      <c r="F34" s="22">
        <v>4.9169990700000028</v>
      </c>
      <c r="G34" s="23">
        <f t="shared" si="2"/>
        <v>1624013.0764108226</v>
      </c>
      <c r="H34" s="77"/>
    </row>
    <row r="35" spans="2:8" ht="15" x14ac:dyDescent="0.25">
      <c r="B35" s="6">
        <v>2021</v>
      </c>
      <c r="C35" s="7" t="s">
        <v>2</v>
      </c>
      <c r="D35" s="15">
        <v>1451937.0987883017</v>
      </c>
      <c r="E35" s="16">
        <v>184036.52755217141</v>
      </c>
      <c r="F35" s="16">
        <v>4.9160161300000018</v>
      </c>
      <c r="G35" s="17">
        <f t="shared" si="2"/>
        <v>1635978.5423566031</v>
      </c>
      <c r="H35" s="77"/>
    </row>
    <row r="36" spans="2:8" ht="15" x14ac:dyDescent="0.25">
      <c r="B36" s="8"/>
      <c r="C36" s="9" t="s">
        <v>3</v>
      </c>
      <c r="D36" s="18">
        <v>1299660.5815488161</v>
      </c>
      <c r="E36" s="19">
        <v>166709.94773457196</v>
      </c>
      <c r="F36" s="19">
        <v>3.2602533299999998</v>
      </c>
      <c r="G36" s="20">
        <f t="shared" si="2"/>
        <v>1466373.789536718</v>
      </c>
      <c r="H36" s="77"/>
    </row>
    <row r="37" spans="2:8" ht="15" x14ac:dyDescent="0.25">
      <c r="B37" s="8"/>
      <c r="C37" s="9" t="s">
        <v>4</v>
      </c>
      <c r="D37" s="18">
        <v>1602432.5144780236</v>
      </c>
      <c r="E37" s="19">
        <v>214843.97402168001</v>
      </c>
      <c r="F37" s="19">
        <v>3.4745792600000018</v>
      </c>
      <c r="G37" s="20">
        <f t="shared" si="2"/>
        <v>1817279.9630789636</v>
      </c>
      <c r="H37" s="77"/>
    </row>
    <row r="38" spans="2:8" ht="15" x14ac:dyDescent="0.25">
      <c r="B38" s="8"/>
      <c r="C38" s="9" t="s">
        <v>5</v>
      </c>
      <c r="D38" s="18">
        <v>1654762.0889386775</v>
      </c>
      <c r="E38" s="19">
        <v>212330.36974108187</v>
      </c>
      <c r="F38" s="19">
        <v>2.8618104500000014</v>
      </c>
      <c r="G38" s="20">
        <f t="shared" ref="G38:G46" si="3">SUM(D38:F38)</f>
        <v>1867095.3204902094</v>
      </c>
      <c r="H38" s="77"/>
    </row>
    <row r="39" spans="2:8" ht="15" x14ac:dyDescent="0.25">
      <c r="B39" s="8"/>
      <c r="C39" s="9" t="s">
        <v>6</v>
      </c>
      <c r="D39" s="18">
        <v>1680171.4526598495</v>
      </c>
      <c r="E39" s="19">
        <v>212035.41693416098</v>
      </c>
      <c r="F39" s="19">
        <v>2.7097075900000025</v>
      </c>
      <c r="G39" s="20">
        <f t="shared" si="3"/>
        <v>1892209.5793016006</v>
      </c>
      <c r="H39" s="77"/>
    </row>
    <row r="40" spans="2:8" ht="15" x14ac:dyDescent="0.25">
      <c r="B40" s="8"/>
      <c r="C40" s="9" t="s">
        <v>7</v>
      </c>
      <c r="D40" s="18">
        <v>1652042.9830208265</v>
      </c>
      <c r="E40" s="19">
        <v>269714.34426252102</v>
      </c>
      <c r="F40" s="19">
        <v>2.2491067799999991</v>
      </c>
      <c r="G40" s="20">
        <f t="shared" si="3"/>
        <v>1921759.5763901274</v>
      </c>
      <c r="H40" s="77"/>
    </row>
    <row r="41" spans="2:8" ht="15" x14ac:dyDescent="0.25">
      <c r="B41" s="8"/>
      <c r="C41" s="9" t="s">
        <v>8</v>
      </c>
      <c r="D41" s="18">
        <v>1738745.9915984846</v>
      </c>
      <c r="E41" s="19">
        <v>223690.31106706939</v>
      </c>
      <c r="F41" s="19">
        <v>1.8340296199999992</v>
      </c>
      <c r="G41" s="20">
        <f t="shared" si="3"/>
        <v>1962438.136695174</v>
      </c>
      <c r="H41" s="77"/>
    </row>
    <row r="42" spans="2:8" ht="15" x14ac:dyDescent="0.25">
      <c r="B42" s="8"/>
      <c r="C42" s="9" t="s">
        <v>9</v>
      </c>
      <c r="D42" s="18">
        <v>1742932.4646631549</v>
      </c>
      <c r="E42" s="19">
        <v>232248.62998241052</v>
      </c>
      <c r="F42" s="19">
        <v>1.6867536099999993</v>
      </c>
      <c r="G42" s="20">
        <f t="shared" si="3"/>
        <v>1975182.7813991753</v>
      </c>
      <c r="H42" s="77"/>
    </row>
    <row r="43" spans="2:8" ht="15" x14ac:dyDescent="0.25">
      <c r="B43" s="8"/>
      <c r="C43" s="9" t="s">
        <v>10</v>
      </c>
      <c r="D43" s="18">
        <v>1640176.9247361163</v>
      </c>
      <c r="E43" s="19">
        <v>241494.20242750057</v>
      </c>
      <c r="F43" s="19">
        <v>0.97447196999999985</v>
      </c>
      <c r="G43" s="20">
        <f t="shared" si="3"/>
        <v>1881672.1016355869</v>
      </c>
      <c r="H43" s="77"/>
    </row>
    <row r="44" spans="2:8" ht="15" x14ac:dyDescent="0.25">
      <c r="B44" s="8"/>
      <c r="C44" s="9" t="s">
        <v>11</v>
      </c>
      <c r="D44" s="18">
        <v>1758569.355727558</v>
      </c>
      <c r="E44" s="19">
        <v>252160.36272061119</v>
      </c>
      <c r="F44" s="19">
        <v>0.87010655999999986</v>
      </c>
      <c r="G44" s="20">
        <f t="shared" si="3"/>
        <v>2010730.5885547292</v>
      </c>
      <c r="H44" s="77"/>
    </row>
    <row r="45" spans="2:8" ht="15" x14ac:dyDescent="0.25">
      <c r="B45" s="8"/>
      <c r="C45" s="9" t="s">
        <v>12</v>
      </c>
      <c r="D45" s="18">
        <v>1591991.1635927355</v>
      </c>
      <c r="E45" s="19">
        <v>348303.89807996165</v>
      </c>
      <c r="F45" s="19">
        <v>0.87945373000000004</v>
      </c>
      <c r="G45" s="20">
        <f t="shared" si="3"/>
        <v>1940295.9411264274</v>
      </c>
      <c r="H45" s="77"/>
    </row>
    <row r="46" spans="2:8" ht="15.75" thickBot="1" x14ac:dyDescent="0.3">
      <c r="B46" s="10"/>
      <c r="C46" s="11" t="s">
        <v>13</v>
      </c>
      <c r="D46" s="21">
        <v>1771696.8205136715</v>
      </c>
      <c r="E46" s="22">
        <v>250801.50950795889</v>
      </c>
      <c r="F46" s="22">
        <v>1.477238279999999</v>
      </c>
      <c r="G46" s="23">
        <f t="shared" si="3"/>
        <v>2022499.8072599105</v>
      </c>
      <c r="H46" s="77"/>
    </row>
    <row r="47" spans="2:8" ht="15.75" thickBot="1" x14ac:dyDescent="0.3">
      <c r="B47" s="27" t="s">
        <v>48</v>
      </c>
      <c r="C47" s="56"/>
      <c r="D47" s="75">
        <f>SUM(D35:D46)</f>
        <v>19585119.440266222</v>
      </c>
      <c r="E47" s="76">
        <f t="shared" ref="E47:G47" si="4">SUM(E35:E46)</f>
        <v>2808369.4940316994</v>
      </c>
      <c r="F47" s="76">
        <f t="shared" si="4"/>
        <v>27.193527310000004</v>
      </c>
      <c r="G47" s="74">
        <f t="shared" si="4"/>
        <v>22393516.127825227</v>
      </c>
      <c r="H47" s="77"/>
    </row>
    <row r="48" spans="2:8" ht="15.75" thickBot="1" x14ac:dyDescent="0.3">
      <c r="B48" s="27" t="s">
        <v>49</v>
      </c>
      <c r="C48" s="28"/>
      <c r="D48" s="46">
        <f>SUM(D35:D46)/SUM(D23:D34)-1</f>
        <v>0.41651222258382936</v>
      </c>
      <c r="E48" s="47">
        <f t="shared" ref="E48:G48" si="5">SUM(E35:E46)/SUM(E23:E34)-1</f>
        <v>2.5004316746129129E-2</v>
      </c>
      <c r="F48" s="47">
        <f t="shared" si="5"/>
        <v>-0.5653160412556486</v>
      </c>
      <c r="G48" s="45">
        <f t="shared" si="5"/>
        <v>0.35175764128967457</v>
      </c>
      <c r="H48" s="77"/>
    </row>
    <row r="49" spans="2:7" ht="15.75" thickBot="1" x14ac:dyDescent="0.3">
      <c r="B49" s="27" t="s">
        <v>50</v>
      </c>
      <c r="C49" s="28"/>
      <c r="D49" s="46">
        <f>SUM(D35:D46)/SUM($G$35:$G$46)</f>
        <v>0.87458884654253066</v>
      </c>
      <c r="E49" s="47">
        <f t="shared" ref="E49:G49" si="6">SUM(E35:E46)/SUM($G$35:$G$46)</f>
        <v>0.12540993910921114</v>
      </c>
      <c r="F49" s="48">
        <f t="shared" si="6"/>
        <v>1.2143482584322918E-6</v>
      </c>
      <c r="G49" s="45">
        <f t="shared" si="6"/>
        <v>1</v>
      </c>
    </row>
    <row r="50" spans="2:7" ht="15" x14ac:dyDescent="0.25"/>
    <row r="51" spans="2:7" ht="15" x14ac:dyDescent="0.25"/>
    <row r="52" spans="2:7" ht="15" x14ac:dyDescent="0.25"/>
    <row r="53" spans="2:7" ht="15" x14ac:dyDescent="0.25"/>
    <row r="54" spans="2:7" ht="15" x14ac:dyDescent="0.25"/>
    <row r="55" spans="2:7" ht="15" x14ac:dyDescent="0.25"/>
    <row r="56" spans="2:7" ht="15" x14ac:dyDescent="0.25"/>
    <row r="57" spans="2:7" ht="15" x14ac:dyDescent="0.25"/>
    <row r="58" spans="2:7" ht="15" x14ac:dyDescent="0.25"/>
    <row r="59" spans="2:7" ht="15" x14ac:dyDescent="0.25"/>
    <row r="60" spans="2:7" ht="15" x14ac:dyDescent="0.25"/>
    <row r="61" spans="2:7" ht="15" x14ac:dyDescent="0.25"/>
    <row r="62" spans="2:7" ht="15" x14ac:dyDescent="0.25"/>
  </sheetData>
  <mergeCells count="3">
    <mergeCell ref="B9:B10"/>
    <mergeCell ref="C9:C10"/>
    <mergeCell ref="D9:G9"/>
  </mergeCells>
  <pageMargins left="0.7" right="0.7" top="0.75" bottom="0.75" header="0.3" footer="0.3"/>
  <ignoredErrors>
    <ignoredError sqref="D47:G49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1"/>
  <sheetViews>
    <sheetView showGridLines="0" zoomScale="110" zoomScaleNormal="110" workbookViewId="0">
      <pane ySplit="10" topLeftCell="A34" activePane="bottomLeft" state="frozen"/>
      <selection pane="bottomLeft" activeCell="Q39" sqref="Q39"/>
    </sheetView>
  </sheetViews>
  <sheetFormatPr baseColWidth="10" defaultColWidth="0" defaultRowHeight="0" customHeight="1" zeroHeight="1" x14ac:dyDescent="0.25"/>
  <cols>
    <col min="1" max="1" width="18.28515625" customWidth="1"/>
    <col min="2" max="2" width="16.140625" customWidth="1"/>
    <col min="3" max="6" width="12.28515625" customWidth="1"/>
    <col min="7" max="25" width="11.5703125" customWidth="1"/>
    <col min="26" max="29" width="11.5703125" hidden="1" customWidth="1"/>
    <col min="30" max="16383" width="11.5703125" hidden="1"/>
    <col min="16384" max="16384" width="11.5703125" customWidth="1"/>
  </cols>
  <sheetData>
    <row r="1" spans="1:18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5" x14ac:dyDescent="0.25">
      <c r="A2" s="2"/>
      <c r="B2" s="26" t="s">
        <v>30</v>
      </c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ht="15" x14ac:dyDescent="0.25">
      <c r="A3" s="2"/>
      <c r="B3" s="26" t="s">
        <v>32</v>
      </c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ht="15" x14ac:dyDescent="0.25">
      <c r="A4" s="2"/>
      <c r="B4" s="4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ht="15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ht="15" x14ac:dyDescent="0.25"/>
    <row r="7" spans="1:18" ht="15" x14ac:dyDescent="0.25"/>
    <row r="8" spans="1:18" ht="15.75" thickBot="1" x14ac:dyDescent="0.3"/>
    <row r="9" spans="1:18" ht="15.75" thickBot="1" x14ac:dyDescent="0.3">
      <c r="B9" s="78" t="s">
        <v>0</v>
      </c>
      <c r="C9" s="80" t="s">
        <v>1</v>
      </c>
      <c r="D9" s="84" t="s">
        <v>14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6"/>
    </row>
    <row r="10" spans="1:18" ht="45.75" thickBot="1" x14ac:dyDescent="0.3">
      <c r="B10" s="89"/>
      <c r="C10" s="90"/>
      <c r="D10" s="14" t="s">
        <v>33</v>
      </c>
      <c r="E10" s="14" t="s">
        <v>34</v>
      </c>
      <c r="F10" s="14" t="s">
        <v>35</v>
      </c>
      <c r="G10" s="14" t="s">
        <v>24</v>
      </c>
      <c r="H10" s="61" t="s">
        <v>36</v>
      </c>
      <c r="I10" s="61" t="s">
        <v>37</v>
      </c>
      <c r="J10" s="61" t="s">
        <v>38</v>
      </c>
      <c r="K10" s="61" t="s">
        <v>39</v>
      </c>
      <c r="L10" s="61" t="s">
        <v>40</v>
      </c>
      <c r="M10" s="61" t="s">
        <v>25</v>
      </c>
      <c r="N10" s="61" t="s">
        <v>41</v>
      </c>
      <c r="O10" s="61" t="s">
        <v>28</v>
      </c>
      <c r="P10" s="61" t="s">
        <v>26</v>
      </c>
      <c r="Q10" s="62" t="s">
        <v>15</v>
      </c>
    </row>
    <row r="11" spans="1:18" ht="13.9" customHeight="1" x14ac:dyDescent="0.25">
      <c r="B11" s="6">
        <v>2019</v>
      </c>
      <c r="C11" s="7" t="s">
        <v>2</v>
      </c>
      <c r="D11" s="15">
        <v>57000.484729490207</v>
      </c>
      <c r="E11" s="16">
        <v>20118.991588519919</v>
      </c>
      <c r="F11" s="16">
        <v>124846.87378699987</v>
      </c>
      <c r="G11" s="16">
        <v>206460.60198870089</v>
      </c>
      <c r="H11" s="16">
        <v>18327.547489650067</v>
      </c>
      <c r="I11" s="16">
        <v>18757.659823090016</v>
      </c>
      <c r="J11" s="16">
        <v>295636.7041306998</v>
      </c>
      <c r="K11" s="16">
        <v>14073.210528000005</v>
      </c>
      <c r="L11" s="16">
        <v>235.66745</v>
      </c>
      <c r="M11" s="16">
        <v>200.48988199999999</v>
      </c>
      <c r="N11" s="16">
        <v>45.498987</v>
      </c>
      <c r="O11" s="16">
        <v>42982.187385359968</v>
      </c>
      <c r="P11" s="16"/>
      <c r="Q11" s="17">
        <f>SUM(D11:P11)</f>
        <v>798685.91776951076</v>
      </c>
      <c r="R11" s="44"/>
    </row>
    <row r="12" spans="1:18" ht="13.9" customHeight="1" x14ac:dyDescent="0.25">
      <c r="B12" s="8"/>
      <c r="C12" s="9" t="s">
        <v>3</v>
      </c>
      <c r="D12" s="18">
        <v>56057.134993899905</v>
      </c>
      <c r="E12" s="19">
        <v>18417.53967745</v>
      </c>
      <c r="F12" s="19">
        <v>116104.10673800006</v>
      </c>
      <c r="G12" s="19">
        <v>184188.06831933014</v>
      </c>
      <c r="H12" s="19">
        <v>19460.410092000016</v>
      </c>
      <c r="I12" s="19">
        <v>16198.291583779972</v>
      </c>
      <c r="J12" s="19">
        <v>264483.78788830026</v>
      </c>
      <c r="K12" s="19">
        <v>13351.728234</v>
      </c>
      <c r="L12" s="19">
        <v>212.10071200000002</v>
      </c>
      <c r="M12" s="19">
        <v>201.09134799999998</v>
      </c>
      <c r="N12" s="19">
        <v>44.300871999999998</v>
      </c>
      <c r="O12" s="19">
        <v>42857.256898610009</v>
      </c>
      <c r="P12" s="19"/>
      <c r="Q12" s="20">
        <f t="shared" ref="Q12:Q34" si="0">SUM(D12:P12)</f>
        <v>731575.81735737051</v>
      </c>
      <c r="R12" s="44"/>
    </row>
    <row r="13" spans="1:18" ht="13.9" customHeight="1" x14ac:dyDescent="0.25">
      <c r="B13" s="8"/>
      <c r="C13" s="9" t="s">
        <v>4</v>
      </c>
      <c r="D13" s="18">
        <v>58002.150540740389</v>
      </c>
      <c r="E13" s="19">
        <v>20187.972055319973</v>
      </c>
      <c r="F13" s="19">
        <v>120732.53988099989</v>
      </c>
      <c r="G13" s="19">
        <v>193916.19037407968</v>
      </c>
      <c r="H13" s="19">
        <v>21797.58675825009</v>
      </c>
      <c r="I13" s="19">
        <v>20079.602899389964</v>
      </c>
      <c r="J13" s="19">
        <v>291620.10652757005</v>
      </c>
      <c r="K13" s="19">
        <v>14073.210760999998</v>
      </c>
      <c r="L13" s="19">
        <v>24.942477</v>
      </c>
      <c r="M13" s="19">
        <v>224.482292</v>
      </c>
      <c r="N13" s="19">
        <v>42.551967999999995</v>
      </c>
      <c r="O13" s="19">
        <v>44047.791103149968</v>
      </c>
      <c r="P13" s="19"/>
      <c r="Q13" s="20">
        <f t="shared" si="0"/>
        <v>784749.12763750006</v>
      </c>
      <c r="R13" s="44"/>
    </row>
    <row r="14" spans="1:18" ht="13.9" customHeight="1" x14ac:dyDescent="0.25">
      <c r="B14" s="8"/>
      <c r="C14" s="9" t="s">
        <v>5</v>
      </c>
      <c r="D14" s="18">
        <v>58122.520741949942</v>
      </c>
      <c r="E14" s="19">
        <v>20232.331023460047</v>
      </c>
      <c r="F14" s="19">
        <v>127958.25546199984</v>
      </c>
      <c r="G14" s="19">
        <v>193440.08862196052</v>
      </c>
      <c r="H14" s="19">
        <v>26303.599255660163</v>
      </c>
      <c r="I14" s="19">
        <v>18864.253705509935</v>
      </c>
      <c r="J14" s="19">
        <v>277861.07188440021</v>
      </c>
      <c r="K14" s="19">
        <v>14377.922774999999</v>
      </c>
      <c r="L14" s="19">
        <v>25.142016999999996</v>
      </c>
      <c r="M14" s="19">
        <v>226.27815100000004</v>
      </c>
      <c r="N14" s="19">
        <v>40.173519999999996</v>
      </c>
      <c r="O14" s="19">
        <v>43516.496197809967</v>
      </c>
      <c r="P14" s="19"/>
      <c r="Q14" s="20">
        <f t="shared" si="0"/>
        <v>780968.13335575059</v>
      </c>
      <c r="R14" s="44"/>
    </row>
    <row r="15" spans="1:18" ht="13.9" customHeight="1" x14ac:dyDescent="0.25">
      <c r="B15" s="8"/>
      <c r="C15" s="9" t="s">
        <v>6</v>
      </c>
      <c r="D15" s="18">
        <v>58999.095237519767</v>
      </c>
      <c r="E15" s="19">
        <v>21957.173557210099</v>
      </c>
      <c r="F15" s="19">
        <v>124403.12618200005</v>
      </c>
      <c r="G15" s="19">
        <v>207663.55906470012</v>
      </c>
      <c r="H15" s="19">
        <v>27752.724142629919</v>
      </c>
      <c r="I15" s="19">
        <v>20648.525172940048</v>
      </c>
      <c r="J15" s="19">
        <v>299059.31931913976</v>
      </c>
      <c r="K15" s="19">
        <v>13931.874623999998</v>
      </c>
      <c r="L15" s="19">
        <v>22.941794000000002</v>
      </c>
      <c r="M15" s="19">
        <v>206.476146</v>
      </c>
      <c r="N15" s="19">
        <v>18.390018999999995</v>
      </c>
      <c r="O15" s="19">
        <v>48624.078183759972</v>
      </c>
      <c r="P15" s="19"/>
      <c r="Q15" s="20">
        <f t="shared" si="0"/>
        <v>823287.28344289982</v>
      </c>
      <c r="R15" s="44"/>
    </row>
    <row r="16" spans="1:18" ht="13.9" customHeight="1" x14ac:dyDescent="0.25">
      <c r="B16" s="8"/>
      <c r="C16" s="9" t="s">
        <v>7</v>
      </c>
      <c r="D16" s="18">
        <v>59908.90503180986</v>
      </c>
      <c r="E16" s="19">
        <v>22604.215013920049</v>
      </c>
      <c r="F16" s="19">
        <v>127885.93143999993</v>
      </c>
      <c r="G16" s="19">
        <v>212800.61434206014</v>
      </c>
      <c r="H16" s="19">
        <v>27507.305123840182</v>
      </c>
      <c r="I16" s="19">
        <v>21423.519467169925</v>
      </c>
      <c r="J16" s="19">
        <v>312964.58581140038</v>
      </c>
      <c r="K16" s="19">
        <v>14415.942503000002</v>
      </c>
      <c r="L16" s="19">
        <v>22.758259000000002</v>
      </c>
      <c r="M16" s="19">
        <v>204.824342</v>
      </c>
      <c r="N16" s="19">
        <v>11.313899999999999</v>
      </c>
      <c r="O16" s="19">
        <v>54340.792895510014</v>
      </c>
      <c r="P16" s="19"/>
      <c r="Q16" s="20">
        <f t="shared" si="0"/>
        <v>854090.7081297104</v>
      </c>
      <c r="R16" s="44"/>
    </row>
    <row r="17" spans="2:18" ht="13.9" customHeight="1" x14ac:dyDescent="0.25">
      <c r="B17" s="8"/>
      <c r="C17" s="9" t="s">
        <v>8</v>
      </c>
      <c r="D17" s="18">
        <v>60036.404138850041</v>
      </c>
      <c r="E17" s="19">
        <v>26119.283426500075</v>
      </c>
      <c r="F17" s="19">
        <v>128955.9409479999</v>
      </c>
      <c r="G17" s="19">
        <v>249571.62884576022</v>
      </c>
      <c r="H17" s="19">
        <v>31776.156532959933</v>
      </c>
      <c r="I17" s="19">
        <v>23244.960218190012</v>
      </c>
      <c r="J17" s="19">
        <v>353456.19337267918</v>
      </c>
      <c r="K17" s="19">
        <v>14916.829827999998</v>
      </c>
      <c r="L17" s="19">
        <v>22.705863999999998</v>
      </c>
      <c r="M17" s="19">
        <v>204.352779</v>
      </c>
      <c r="N17" s="19">
        <v>13.480157</v>
      </c>
      <c r="O17" s="19">
        <v>59275.841440730066</v>
      </c>
      <c r="P17" s="19"/>
      <c r="Q17" s="20">
        <f t="shared" si="0"/>
        <v>947593.77755166951</v>
      </c>
      <c r="R17" s="44"/>
    </row>
    <row r="18" spans="2:18" ht="13.9" customHeight="1" x14ac:dyDescent="0.25">
      <c r="B18" s="8"/>
      <c r="C18" s="9" t="s">
        <v>9</v>
      </c>
      <c r="D18" s="18">
        <v>60801.602766189884</v>
      </c>
      <c r="E18" s="19">
        <v>26787.767191979765</v>
      </c>
      <c r="F18" s="19">
        <v>130403.50360700005</v>
      </c>
      <c r="G18" s="19">
        <v>237151.05145111933</v>
      </c>
      <c r="H18" s="19">
        <v>32412.248513370054</v>
      </c>
      <c r="I18" s="19">
        <v>13907.404833030039</v>
      </c>
      <c r="J18" s="19">
        <v>341361.63528911036</v>
      </c>
      <c r="K18" s="19">
        <v>15115.579916000001</v>
      </c>
      <c r="L18" s="19">
        <v>23.773315</v>
      </c>
      <c r="M18" s="19">
        <v>213.959844</v>
      </c>
      <c r="N18" s="19">
        <v>18.610524000000002</v>
      </c>
      <c r="O18" s="19">
        <v>51658.16052646999</v>
      </c>
      <c r="P18" s="19"/>
      <c r="Q18" s="20">
        <f t="shared" si="0"/>
        <v>909855.2977772695</v>
      </c>
      <c r="R18" s="44"/>
    </row>
    <row r="19" spans="2:18" ht="13.9" customHeight="1" x14ac:dyDescent="0.25">
      <c r="B19" s="8"/>
      <c r="C19" s="9" t="s">
        <v>10</v>
      </c>
      <c r="D19" s="18">
        <v>60004.092881600067</v>
      </c>
      <c r="E19" s="19">
        <v>25436.255914789988</v>
      </c>
      <c r="F19" s="19">
        <v>131682.40673299992</v>
      </c>
      <c r="G19" s="19">
        <v>230158.00754331943</v>
      </c>
      <c r="H19" s="19">
        <v>34734.272575309784</v>
      </c>
      <c r="I19" s="19">
        <v>21926.895199859893</v>
      </c>
      <c r="J19" s="19">
        <v>335521.33710196946</v>
      </c>
      <c r="K19" s="19">
        <v>14847.995795000003</v>
      </c>
      <c r="L19" s="19">
        <v>23.559356000000001</v>
      </c>
      <c r="M19" s="19">
        <v>212.03420100000005</v>
      </c>
      <c r="N19" s="19">
        <v>35.825258999999996</v>
      </c>
      <c r="O19" s="19">
        <v>51657.913135080016</v>
      </c>
      <c r="P19" s="19"/>
      <c r="Q19" s="20">
        <f t="shared" si="0"/>
        <v>906240.59569592867</v>
      </c>
      <c r="R19" s="44"/>
    </row>
    <row r="20" spans="2:18" ht="13.9" customHeight="1" x14ac:dyDescent="0.25">
      <c r="B20" s="8"/>
      <c r="C20" s="9" t="s">
        <v>11</v>
      </c>
      <c r="D20" s="18">
        <v>64077.604251579978</v>
      </c>
      <c r="E20" s="19">
        <v>28162.710311970088</v>
      </c>
      <c r="F20" s="19">
        <v>137188.702437</v>
      </c>
      <c r="G20" s="19">
        <v>260362.8723788299</v>
      </c>
      <c r="H20" s="19">
        <v>40494.916246770052</v>
      </c>
      <c r="I20" s="19">
        <v>25665.87193665003</v>
      </c>
      <c r="J20" s="19">
        <v>380167.41117859038</v>
      </c>
      <c r="K20" s="19">
        <v>15557.628881000002</v>
      </c>
      <c r="L20" s="19">
        <v>26.131563999999997</v>
      </c>
      <c r="M20" s="19">
        <v>235.18406499999998</v>
      </c>
      <c r="N20" s="19">
        <v>53.294984000000007</v>
      </c>
      <c r="O20" s="19">
        <v>47404.218601979956</v>
      </c>
      <c r="P20" s="19"/>
      <c r="Q20" s="20">
        <f t="shared" si="0"/>
        <v>999396.54683737038</v>
      </c>
      <c r="R20" s="44"/>
    </row>
    <row r="21" spans="2:18" ht="13.9" customHeight="1" x14ac:dyDescent="0.25">
      <c r="B21" s="8"/>
      <c r="C21" s="9" t="s">
        <v>12</v>
      </c>
      <c r="D21" s="18">
        <v>61110.57404668969</v>
      </c>
      <c r="E21" s="19">
        <v>27945.704289960016</v>
      </c>
      <c r="F21" s="19">
        <v>140839.232307</v>
      </c>
      <c r="G21" s="19">
        <v>245385.94119097106</v>
      </c>
      <c r="H21" s="19">
        <v>41481.567414349563</v>
      </c>
      <c r="I21" s="19">
        <v>23703.697557570034</v>
      </c>
      <c r="J21" s="19">
        <v>350585.39079749014</v>
      </c>
      <c r="K21" s="19">
        <v>15758.226987999999</v>
      </c>
      <c r="L21" s="19">
        <v>26.340616000000004</v>
      </c>
      <c r="M21" s="19">
        <v>235.88962200000003</v>
      </c>
      <c r="N21" s="19">
        <v>42.250731999999999</v>
      </c>
      <c r="O21" s="19">
        <v>45529.364531510008</v>
      </c>
      <c r="P21" s="19"/>
      <c r="Q21" s="20">
        <f t="shared" si="0"/>
        <v>952644.18009354058</v>
      </c>
      <c r="R21" s="44"/>
    </row>
    <row r="22" spans="2:18" ht="13.9" customHeight="1" thickBot="1" x14ac:dyDescent="0.3">
      <c r="B22" s="10"/>
      <c r="C22" s="11" t="s">
        <v>13</v>
      </c>
      <c r="D22" s="21">
        <v>61053.772078930007</v>
      </c>
      <c r="E22" s="22">
        <v>30307.246753040119</v>
      </c>
      <c r="F22" s="22">
        <v>144890.93279100014</v>
      </c>
      <c r="G22" s="22">
        <v>246616.03707449959</v>
      </c>
      <c r="H22" s="22">
        <v>43693.565112700206</v>
      </c>
      <c r="I22" s="22">
        <v>25716.244364259972</v>
      </c>
      <c r="J22" s="22">
        <v>364209.18204811896</v>
      </c>
      <c r="K22" s="22">
        <v>15300.273247000001</v>
      </c>
      <c r="L22" s="22">
        <v>26.55134</v>
      </c>
      <c r="M22" s="22">
        <v>237.06552600000001</v>
      </c>
      <c r="N22" s="22">
        <v>47.320584999999994</v>
      </c>
      <c r="O22" s="22">
        <v>62604.610883500041</v>
      </c>
      <c r="P22" s="22"/>
      <c r="Q22" s="23">
        <f t="shared" si="0"/>
        <v>994702.80180404906</v>
      </c>
      <c r="R22" s="44"/>
    </row>
    <row r="23" spans="2:18" ht="13.9" customHeight="1" x14ac:dyDescent="0.25">
      <c r="B23" s="6">
        <v>2020</v>
      </c>
      <c r="C23" s="7" t="s">
        <v>2</v>
      </c>
      <c r="D23" s="15">
        <v>60632.14545661999</v>
      </c>
      <c r="E23" s="16">
        <v>29619.567206899861</v>
      </c>
      <c r="F23" s="16">
        <v>147266.94716200049</v>
      </c>
      <c r="G23" s="16">
        <v>247229.66812456041</v>
      </c>
      <c r="H23" s="16">
        <v>43335.28277578007</v>
      </c>
      <c r="I23" s="16">
        <v>23549.131065100068</v>
      </c>
      <c r="J23" s="16">
        <v>362889.46198570955</v>
      </c>
      <c r="K23" s="16">
        <v>15627.156352</v>
      </c>
      <c r="L23" s="16">
        <v>26.735543</v>
      </c>
      <c r="M23" s="16">
        <v>240.61988400000001</v>
      </c>
      <c r="N23" s="16">
        <v>45.488282000000005</v>
      </c>
      <c r="O23" s="16">
        <v>67580.914852770002</v>
      </c>
      <c r="P23" s="16"/>
      <c r="Q23" s="17">
        <f t="shared" si="0"/>
        <v>998043.11869044043</v>
      </c>
      <c r="R23" s="59"/>
    </row>
    <row r="24" spans="2:18" ht="13.9" customHeight="1" x14ac:dyDescent="0.25">
      <c r="B24" s="8"/>
      <c r="C24" s="9" t="s">
        <v>3</v>
      </c>
      <c r="D24" s="18">
        <v>59021.582025420204</v>
      </c>
      <c r="E24" s="19">
        <v>29513.534527219956</v>
      </c>
      <c r="F24" s="19">
        <v>145329.56577899997</v>
      </c>
      <c r="G24" s="19">
        <v>227501.56906605008</v>
      </c>
      <c r="H24" s="19">
        <v>46655.748029389782</v>
      </c>
      <c r="I24" s="19">
        <v>21157.581769409939</v>
      </c>
      <c r="J24" s="19">
        <v>335961.1812597597</v>
      </c>
      <c r="K24" s="19">
        <v>15904.229354000001</v>
      </c>
      <c r="L24" s="19">
        <v>24.061987999999999</v>
      </c>
      <c r="M24" s="19">
        <v>238.69492700000001</v>
      </c>
      <c r="N24" s="19">
        <v>44.249382000000004</v>
      </c>
      <c r="O24" s="19">
        <v>58177.749151619988</v>
      </c>
      <c r="P24" s="19"/>
      <c r="Q24" s="20">
        <f t="shared" si="0"/>
        <v>939529.74725886947</v>
      </c>
      <c r="R24" s="59"/>
    </row>
    <row r="25" spans="2:18" ht="13.9" customHeight="1" x14ac:dyDescent="0.25">
      <c r="B25" s="8"/>
      <c r="C25" s="9" t="s">
        <v>4</v>
      </c>
      <c r="D25" s="18">
        <v>66694.387440760416</v>
      </c>
      <c r="E25" s="19">
        <v>39277.138876230107</v>
      </c>
      <c r="F25" s="19">
        <v>171725.2059500007</v>
      </c>
      <c r="G25" s="19">
        <v>301887.4974418293</v>
      </c>
      <c r="H25" s="19">
        <v>54650.278646029743</v>
      </c>
      <c r="I25" s="19">
        <v>33419.399993020001</v>
      </c>
      <c r="J25" s="19">
        <v>456440.45767105033</v>
      </c>
      <c r="K25" s="19">
        <v>12912.834658999998</v>
      </c>
      <c r="L25" s="19">
        <v>26.814186000000003</v>
      </c>
      <c r="M25" s="19">
        <v>241.327663</v>
      </c>
      <c r="N25" s="19">
        <v>35.449314000000001</v>
      </c>
      <c r="O25" s="19">
        <v>96112.153166830059</v>
      </c>
      <c r="P25" s="19"/>
      <c r="Q25" s="20">
        <f t="shared" si="0"/>
        <v>1233422.9450077508</v>
      </c>
      <c r="R25" s="59"/>
    </row>
    <row r="26" spans="2:18" ht="13.9" customHeight="1" x14ac:dyDescent="0.25">
      <c r="B26" s="8"/>
      <c r="C26" s="9" t="s">
        <v>5</v>
      </c>
      <c r="D26" s="18">
        <v>67294.637120300977</v>
      </c>
      <c r="E26" s="19">
        <v>44208.962870450181</v>
      </c>
      <c r="F26" s="19">
        <v>151979.4138360002</v>
      </c>
      <c r="G26" s="19">
        <v>333473.62648877036</v>
      </c>
      <c r="H26" s="19">
        <v>61560.19460545008</v>
      </c>
      <c r="I26" s="19">
        <v>36258.938981810083</v>
      </c>
      <c r="J26" s="19">
        <v>479759.56973508955</v>
      </c>
      <c r="K26" s="19">
        <v>12250.690283999998</v>
      </c>
      <c r="L26" s="19">
        <v>20.110638000000002</v>
      </c>
      <c r="M26" s="19">
        <v>193.06213399999999</v>
      </c>
      <c r="N26" s="19">
        <v>14.037701000000002</v>
      </c>
      <c r="O26" s="19">
        <v>121687.27236719002</v>
      </c>
      <c r="P26" s="19"/>
      <c r="Q26" s="20">
        <f t="shared" si="0"/>
        <v>1308700.5167620617</v>
      </c>
      <c r="R26" s="59"/>
    </row>
    <row r="27" spans="2:18" ht="13.9" customHeight="1" x14ac:dyDescent="0.25">
      <c r="B27" s="8"/>
      <c r="C27" s="9" t="s">
        <v>6</v>
      </c>
      <c r="D27" s="18">
        <v>68505.940972839759</v>
      </c>
      <c r="E27" s="19">
        <v>47201.907648489971</v>
      </c>
      <c r="F27" s="19">
        <v>163292.6321400007</v>
      </c>
      <c r="G27" s="19">
        <v>342776.39813790907</v>
      </c>
      <c r="H27" s="19">
        <v>67584.70291896064</v>
      </c>
      <c r="I27" s="19">
        <v>44755.963074300162</v>
      </c>
      <c r="J27" s="19">
        <v>497230.2717578499</v>
      </c>
      <c r="K27" s="19">
        <v>13149.356002999995</v>
      </c>
      <c r="L27" s="19">
        <v>15.082977999999999</v>
      </c>
      <c r="M27" s="19">
        <v>179.54778899999999</v>
      </c>
      <c r="N27" s="19">
        <v>12.088639000000001</v>
      </c>
      <c r="O27" s="19">
        <v>146114.49118175011</v>
      </c>
      <c r="P27" s="19"/>
      <c r="Q27" s="20">
        <f t="shared" si="0"/>
        <v>1390818.3832411</v>
      </c>
      <c r="R27" s="59"/>
    </row>
    <row r="28" spans="2:18" ht="13.9" customHeight="1" x14ac:dyDescent="0.25">
      <c r="B28" s="8"/>
      <c r="C28" s="9" t="s">
        <v>7</v>
      </c>
      <c r="D28" s="18">
        <v>69714.727928040185</v>
      </c>
      <c r="E28" s="19">
        <v>48160.671421330037</v>
      </c>
      <c r="F28" s="19">
        <v>181985.2702729998</v>
      </c>
      <c r="G28" s="19">
        <v>351346.27322642936</v>
      </c>
      <c r="H28" s="19">
        <v>76203.524102739742</v>
      </c>
      <c r="I28" s="19">
        <v>45621.621942519872</v>
      </c>
      <c r="J28" s="19">
        <v>490559.44522345997</v>
      </c>
      <c r="K28" s="19">
        <v>12328.047177999997</v>
      </c>
      <c r="L28" s="19">
        <v>14.32883</v>
      </c>
      <c r="M28" s="19">
        <v>161.59300900000002</v>
      </c>
      <c r="N28" s="19">
        <v>13.498980000000001</v>
      </c>
      <c r="O28" s="19">
        <v>153280.05546096008</v>
      </c>
      <c r="P28" s="19"/>
      <c r="Q28" s="20">
        <f t="shared" si="0"/>
        <v>1429389.0575754789</v>
      </c>
      <c r="R28" s="59"/>
    </row>
    <row r="29" spans="2:18" ht="13.9" customHeight="1" x14ac:dyDescent="0.25">
      <c r="B29" s="8"/>
      <c r="C29" s="9" t="s">
        <v>8</v>
      </c>
      <c r="D29" s="18">
        <v>72503.317276739894</v>
      </c>
      <c r="E29" s="19">
        <v>51788.972734150186</v>
      </c>
      <c r="F29" s="19">
        <v>212430.25138400041</v>
      </c>
      <c r="G29" s="19">
        <v>370957.67935839097</v>
      </c>
      <c r="H29" s="19">
        <v>74758.336120560387</v>
      </c>
      <c r="I29" s="19">
        <v>41806.299688220104</v>
      </c>
      <c r="J29" s="19">
        <v>513726.11857950949</v>
      </c>
      <c r="K29" s="19">
        <v>12299.026882</v>
      </c>
      <c r="L29" s="19">
        <v>13.612387999999999</v>
      </c>
      <c r="M29" s="19">
        <v>143.81777999999997</v>
      </c>
      <c r="N29" s="19">
        <v>13.491169999999999</v>
      </c>
      <c r="O29" s="19">
        <v>162396.24211121988</v>
      </c>
      <c r="P29" s="19">
        <v>1060.9630492899992</v>
      </c>
      <c r="Q29" s="20">
        <f t="shared" si="0"/>
        <v>1513898.1285220813</v>
      </c>
      <c r="R29" s="59"/>
    </row>
    <row r="30" spans="2:18" ht="13.9" customHeight="1" x14ac:dyDescent="0.25">
      <c r="B30" s="8"/>
      <c r="C30" s="9" t="s">
        <v>9</v>
      </c>
      <c r="D30" s="18">
        <v>73953.383539800328</v>
      </c>
      <c r="E30" s="19">
        <v>55468.915656150093</v>
      </c>
      <c r="F30" s="19">
        <v>232988.54652199947</v>
      </c>
      <c r="G30" s="19">
        <v>374340.56468789995</v>
      </c>
      <c r="H30" s="19">
        <v>78978.2724104105</v>
      </c>
      <c r="I30" s="19">
        <v>43041.306570519992</v>
      </c>
      <c r="J30" s="19">
        <v>523995.90079704986</v>
      </c>
      <c r="K30" s="19">
        <v>12239.931592999996</v>
      </c>
      <c r="L30" s="19">
        <v>30.940331</v>
      </c>
      <c r="M30" s="19">
        <v>148.13231000000002</v>
      </c>
      <c r="N30" s="19">
        <v>14.401187999999999</v>
      </c>
      <c r="O30" s="19">
        <v>181687.12814670012</v>
      </c>
      <c r="P30" s="19">
        <v>1581.8844577099965</v>
      </c>
      <c r="Q30" s="20">
        <f t="shared" si="0"/>
        <v>1578469.3082102402</v>
      </c>
      <c r="R30" s="59"/>
    </row>
    <row r="31" spans="2:18" ht="13.9" customHeight="1" x14ac:dyDescent="0.25">
      <c r="B31" s="8"/>
      <c r="C31" s="9" t="s">
        <v>10</v>
      </c>
      <c r="D31" s="18">
        <v>71734.781730969858</v>
      </c>
      <c r="E31" s="19">
        <v>52568.104724929886</v>
      </c>
      <c r="F31" s="19">
        <v>226824.0610609999</v>
      </c>
      <c r="G31" s="19">
        <v>374692.54706672975</v>
      </c>
      <c r="H31" s="19">
        <v>72217.366099139632</v>
      </c>
      <c r="I31" s="19">
        <v>39577.798539489886</v>
      </c>
      <c r="J31" s="19">
        <v>465563.3004494296</v>
      </c>
      <c r="K31" s="19">
        <v>12565.513712000002</v>
      </c>
      <c r="L31" s="19">
        <v>26.299281999999998</v>
      </c>
      <c r="M31" s="19">
        <v>145.16966500000001</v>
      </c>
      <c r="N31" s="19">
        <v>10.356992999999999</v>
      </c>
      <c r="O31" s="19">
        <v>176740.7195507701</v>
      </c>
      <c r="P31" s="19">
        <v>1985.7864621199942</v>
      </c>
      <c r="Q31" s="20">
        <f t="shared" si="0"/>
        <v>1494651.8053365785</v>
      </c>
      <c r="R31" s="59"/>
    </row>
    <row r="32" spans="2:18" ht="13.9" customHeight="1" x14ac:dyDescent="0.25">
      <c r="B32" s="8"/>
      <c r="C32" s="9" t="s">
        <v>11</v>
      </c>
      <c r="D32" s="18">
        <v>73886.825481679465</v>
      </c>
      <c r="E32" s="19">
        <v>56678.575349410188</v>
      </c>
      <c r="F32" s="19">
        <v>227800.92570999893</v>
      </c>
      <c r="G32" s="19">
        <v>389557.51156323066</v>
      </c>
      <c r="H32" s="19">
        <v>73598.705116139929</v>
      </c>
      <c r="I32" s="19">
        <v>39941.342773969911</v>
      </c>
      <c r="J32" s="19">
        <v>461672.66815674934</v>
      </c>
      <c r="K32" s="19">
        <v>14430.117316000003</v>
      </c>
      <c r="L32" s="19">
        <v>33.530313999999997</v>
      </c>
      <c r="M32" s="19">
        <v>301.77283200000005</v>
      </c>
      <c r="N32" s="19">
        <v>13.484712000000002</v>
      </c>
      <c r="O32" s="19">
        <v>187782.05829809012</v>
      </c>
      <c r="P32" s="19">
        <v>1992.2444067200004</v>
      </c>
      <c r="Q32" s="20">
        <f t="shared" si="0"/>
        <v>1527689.7620299885</v>
      </c>
      <c r="R32" s="59"/>
    </row>
    <row r="33" spans="2:18" ht="13.9" customHeight="1" x14ac:dyDescent="0.25">
      <c r="B33" s="8"/>
      <c r="C33" s="9" t="s">
        <v>12</v>
      </c>
      <c r="D33" s="18">
        <v>72022.393530090616</v>
      </c>
      <c r="E33" s="19">
        <v>58829.223224110159</v>
      </c>
      <c r="F33" s="19">
        <v>223819.54143100017</v>
      </c>
      <c r="G33" s="19">
        <v>399100.03581358987</v>
      </c>
      <c r="H33" s="19">
        <v>69540.818875579833</v>
      </c>
      <c r="I33" s="19">
        <v>40459.203973989897</v>
      </c>
      <c r="J33" s="19">
        <v>443819.28544429073</v>
      </c>
      <c r="K33" s="19">
        <v>16928.809266999997</v>
      </c>
      <c r="L33" s="19">
        <v>32.868663999999995</v>
      </c>
      <c r="M33" s="19">
        <v>295.81796499999996</v>
      </c>
      <c r="N33" s="19">
        <v>12.531721000000001</v>
      </c>
      <c r="O33" s="19">
        <v>198960.17498401998</v>
      </c>
      <c r="P33" s="19">
        <v>3774.6707918700022</v>
      </c>
      <c r="Q33" s="20">
        <f t="shared" si="0"/>
        <v>1527595.3756855412</v>
      </c>
      <c r="R33" s="59"/>
    </row>
    <row r="34" spans="2:18" ht="13.9" customHeight="1" thickBot="1" x14ac:dyDescent="0.3">
      <c r="B34" s="10"/>
      <c r="C34" s="11" t="s">
        <v>13</v>
      </c>
      <c r="D34" s="21">
        <v>65556.810449649827</v>
      </c>
      <c r="E34" s="22">
        <v>61156.10514140952</v>
      </c>
      <c r="F34" s="22">
        <v>237619.23613600043</v>
      </c>
      <c r="G34" s="22">
        <v>428882.99816526007</v>
      </c>
      <c r="H34" s="22">
        <v>73596.440845890102</v>
      </c>
      <c r="I34" s="22">
        <v>43825.280620089885</v>
      </c>
      <c r="J34" s="22">
        <v>470530.70575570944</v>
      </c>
      <c r="K34" s="22">
        <v>14367.124749999997</v>
      </c>
      <c r="L34" s="22">
        <v>33.854722000000002</v>
      </c>
      <c r="M34" s="22">
        <v>335.16176200000001</v>
      </c>
      <c r="N34" s="22">
        <v>18.381242999999998</v>
      </c>
      <c r="O34" s="22">
        <v>222224.99918856</v>
      </c>
      <c r="P34" s="22">
        <v>5865.9776312500126</v>
      </c>
      <c r="Q34" s="23">
        <f t="shared" si="0"/>
        <v>1624013.0764108193</v>
      </c>
      <c r="R34" s="59"/>
    </row>
    <row r="35" spans="2:18" ht="13.9" customHeight="1" x14ac:dyDescent="0.25">
      <c r="B35" s="6">
        <v>2021</v>
      </c>
      <c r="C35" s="7" t="s">
        <v>2</v>
      </c>
      <c r="D35" s="15">
        <v>60549.530603219937</v>
      </c>
      <c r="E35" s="16">
        <v>61102.321310369654</v>
      </c>
      <c r="F35" s="16">
        <v>237783.46009999965</v>
      </c>
      <c r="G35" s="16">
        <v>437097.83391398116</v>
      </c>
      <c r="H35" s="16">
        <v>73126.308410789527</v>
      </c>
      <c r="I35" s="16">
        <v>40711.992066819905</v>
      </c>
      <c r="J35" s="16">
        <v>469428.00236928015</v>
      </c>
      <c r="K35" s="16">
        <v>13552.891452999997</v>
      </c>
      <c r="L35" s="16">
        <v>31.419532000000004</v>
      </c>
      <c r="M35" s="16">
        <v>282.77578499999998</v>
      </c>
      <c r="N35" s="16">
        <v>18.190116000000003</v>
      </c>
      <c r="O35" s="16">
        <v>232844.69847505016</v>
      </c>
      <c r="P35" s="16">
        <v>9449.1182210900115</v>
      </c>
      <c r="Q35" s="17">
        <f t="shared" ref="Q35:Q37" si="1">SUM(D35:P35)</f>
        <v>1635978.5423566003</v>
      </c>
      <c r="R35" s="59"/>
    </row>
    <row r="36" spans="2:18" ht="13.9" customHeight="1" x14ac:dyDescent="0.25">
      <c r="B36" s="8"/>
      <c r="C36" s="9" t="s">
        <v>3</v>
      </c>
      <c r="D36" s="18">
        <v>56319.84726198006</v>
      </c>
      <c r="E36" s="19">
        <v>55376.305145939667</v>
      </c>
      <c r="F36" s="19">
        <v>216871.46002900109</v>
      </c>
      <c r="G36" s="19">
        <v>390139.90832293057</v>
      </c>
      <c r="H36" s="19">
        <v>61925.503509790091</v>
      </c>
      <c r="I36" s="19">
        <v>34333.69687546997</v>
      </c>
      <c r="J36" s="19">
        <v>411430.95254856918</v>
      </c>
      <c r="K36" s="19">
        <v>12389.909165999999</v>
      </c>
      <c r="L36" s="19">
        <v>25.732596000000001</v>
      </c>
      <c r="M36" s="19">
        <v>257.32596300000006</v>
      </c>
      <c r="N36" s="19">
        <v>18.294971</v>
      </c>
      <c r="O36" s="19">
        <v>215956.09553540003</v>
      </c>
      <c r="P36" s="19">
        <v>11328.757611609997</v>
      </c>
      <c r="Q36" s="20">
        <f t="shared" si="1"/>
        <v>1466373.7895366908</v>
      </c>
      <c r="R36" s="59"/>
    </row>
    <row r="37" spans="2:18" ht="13.9" customHeight="1" x14ac:dyDescent="0.25">
      <c r="B37" s="8"/>
      <c r="C37" s="9" t="s">
        <v>4</v>
      </c>
      <c r="D37" s="18">
        <v>77204.220667809495</v>
      </c>
      <c r="E37" s="19">
        <v>69912.888757439592</v>
      </c>
      <c r="F37" s="19">
        <v>260086.11405299924</v>
      </c>
      <c r="G37" s="19">
        <v>496852.51791952079</v>
      </c>
      <c r="H37" s="19">
        <v>77417.039731400044</v>
      </c>
      <c r="I37" s="19">
        <v>47447.175737280035</v>
      </c>
      <c r="J37" s="19">
        <v>505146.99798215908</v>
      </c>
      <c r="K37" s="19">
        <v>15324.400070999998</v>
      </c>
      <c r="L37" s="19">
        <v>31.384929</v>
      </c>
      <c r="M37" s="19">
        <v>282.464359</v>
      </c>
      <c r="N37" s="19">
        <v>19.068427999999997</v>
      </c>
      <c r="O37" s="19">
        <v>255766.76496081011</v>
      </c>
      <c r="P37" s="19">
        <v>11788.925482549997</v>
      </c>
      <c r="Q37" s="20">
        <f t="shared" si="1"/>
        <v>1817279.9630789685</v>
      </c>
      <c r="R37" s="59"/>
    </row>
    <row r="38" spans="2:18" ht="13.9" customHeight="1" x14ac:dyDescent="0.25">
      <c r="B38" s="8"/>
      <c r="C38" s="9" t="s">
        <v>5</v>
      </c>
      <c r="D38" s="18">
        <v>70882.746002299653</v>
      </c>
      <c r="E38" s="19">
        <v>74621.083295599994</v>
      </c>
      <c r="F38" s="19">
        <v>237783.46010000064</v>
      </c>
      <c r="G38" s="19">
        <v>509185.93991305109</v>
      </c>
      <c r="H38" s="19">
        <v>82241.833307960042</v>
      </c>
      <c r="I38" s="19">
        <v>52291.116473540154</v>
      </c>
      <c r="J38" s="19">
        <v>531609.22117523011</v>
      </c>
      <c r="K38" s="19">
        <v>14856.627843999997</v>
      </c>
      <c r="L38" s="19">
        <v>29.771169999999998</v>
      </c>
      <c r="M38" s="19">
        <v>267.94052299999998</v>
      </c>
      <c r="N38" s="19">
        <v>14.066497999999996</v>
      </c>
      <c r="O38" s="19">
        <v>276639.15927917993</v>
      </c>
      <c r="P38" s="19">
        <v>16672.354908329995</v>
      </c>
      <c r="Q38" s="20">
        <f t="shared" ref="Q38:Q46" si="2">SUM(D38:P38)</f>
        <v>1867095.3204901917</v>
      </c>
      <c r="R38" s="59"/>
    </row>
    <row r="39" spans="2:18" ht="13.9" customHeight="1" x14ac:dyDescent="0.25">
      <c r="B39" s="8"/>
      <c r="C39" s="9" t="s">
        <v>6</v>
      </c>
      <c r="D39" s="18">
        <v>67864.421425659981</v>
      </c>
      <c r="E39" s="19">
        <v>75627.900050129581</v>
      </c>
      <c r="F39" s="19">
        <v>260416.95874999947</v>
      </c>
      <c r="G39" s="19">
        <v>522927.31129244925</v>
      </c>
      <c r="H39" s="19">
        <v>81156.843846270058</v>
      </c>
      <c r="I39" s="19">
        <v>49690.513754599953</v>
      </c>
      <c r="J39" s="19">
        <v>515660.21384787152</v>
      </c>
      <c r="K39" s="19">
        <v>14862.509658999998</v>
      </c>
      <c r="L39" s="19">
        <v>30.922507000000003</v>
      </c>
      <c r="M39" s="19">
        <v>278.30256700000001</v>
      </c>
      <c r="N39" s="19">
        <v>11.864527000000002</v>
      </c>
      <c r="O39" s="19">
        <v>287094.93651293014</v>
      </c>
      <c r="P39" s="19">
        <v>16586.880561689981</v>
      </c>
      <c r="Q39" s="20">
        <f t="shared" si="2"/>
        <v>1892209.5793015999</v>
      </c>
      <c r="R39" s="59"/>
    </row>
    <row r="40" spans="2:18" ht="13.9" customHeight="1" x14ac:dyDescent="0.25">
      <c r="B40" s="8"/>
      <c r="C40" s="9" t="s">
        <v>7</v>
      </c>
      <c r="D40" s="18">
        <v>66635.004484840538</v>
      </c>
      <c r="E40" s="19">
        <v>75925.017945269967</v>
      </c>
      <c r="F40" s="19">
        <v>256209.01573299879</v>
      </c>
      <c r="G40" s="19">
        <v>547076.13335250888</v>
      </c>
      <c r="H40" s="19">
        <v>81023.610312070217</v>
      </c>
      <c r="I40" s="19">
        <v>50640.949771980071</v>
      </c>
      <c r="J40" s="19">
        <v>503480.37492062105</v>
      </c>
      <c r="K40" s="19">
        <v>15195.426423000003</v>
      </c>
      <c r="L40" s="19">
        <v>31.077120000000001</v>
      </c>
      <c r="M40" s="19">
        <v>280.52898199999998</v>
      </c>
      <c r="N40" s="19">
        <v>9.9268079999999994</v>
      </c>
      <c r="O40" s="19">
        <v>303601.60738813004</v>
      </c>
      <c r="P40" s="19">
        <v>21650.90314870001</v>
      </c>
      <c r="Q40" s="20">
        <f t="shared" si="2"/>
        <v>1921759.5763901197</v>
      </c>
      <c r="R40" s="59"/>
    </row>
    <row r="41" spans="2:18" ht="13.9" customHeight="1" x14ac:dyDescent="0.25">
      <c r="B41" s="8"/>
      <c r="C41" s="9" t="s">
        <v>8</v>
      </c>
      <c r="D41" s="18">
        <v>79263.094101919502</v>
      </c>
      <c r="E41" s="19">
        <v>76992.422892300194</v>
      </c>
      <c r="F41" s="19">
        <v>255998.58620900009</v>
      </c>
      <c r="G41" s="19">
        <v>563160.17369149101</v>
      </c>
      <c r="H41" s="19">
        <v>74280.175716850019</v>
      </c>
      <c r="I41" s="19">
        <v>45816.412039180177</v>
      </c>
      <c r="J41" s="19">
        <v>495076.82541416981</v>
      </c>
      <c r="K41" s="19">
        <v>14820.783103999996</v>
      </c>
      <c r="L41" s="19">
        <v>30.673117000000001</v>
      </c>
      <c r="M41" s="19">
        <v>285.57849199999998</v>
      </c>
      <c r="N41" s="19">
        <v>10.066459999999999</v>
      </c>
      <c r="O41" s="19">
        <v>328094.21413637028</v>
      </c>
      <c r="P41" s="19">
        <v>28609.131320889919</v>
      </c>
      <c r="Q41" s="20">
        <f t="shared" si="2"/>
        <v>1962438.1366951705</v>
      </c>
      <c r="R41" s="59"/>
    </row>
    <row r="42" spans="2:18" ht="13.9" customHeight="1" x14ac:dyDescent="0.25">
      <c r="B42" s="8"/>
      <c r="C42" s="9" t="s">
        <v>9</v>
      </c>
      <c r="D42" s="18">
        <v>95596.460439180053</v>
      </c>
      <c r="E42" s="19">
        <v>77141.359984020208</v>
      </c>
      <c r="F42" s="19">
        <v>253808.89522899894</v>
      </c>
      <c r="G42" s="19">
        <v>559689.50672373921</v>
      </c>
      <c r="H42" s="19">
        <v>75811.610521519979</v>
      </c>
      <c r="I42" s="19">
        <v>46644.253965099757</v>
      </c>
      <c r="J42" s="19">
        <v>477503.11105541064</v>
      </c>
      <c r="K42" s="19">
        <v>14710.125825999998</v>
      </c>
      <c r="L42" s="19">
        <v>30.455577000000002</v>
      </c>
      <c r="M42" s="19">
        <v>281.29482000000002</v>
      </c>
      <c r="N42" s="19">
        <v>11.500427999999996</v>
      </c>
      <c r="O42" s="19">
        <v>337157.45950218942</v>
      </c>
      <c r="P42" s="19">
        <v>36796.747328019977</v>
      </c>
      <c r="Q42" s="20">
        <f t="shared" si="2"/>
        <v>1975182.7813991783</v>
      </c>
      <c r="R42" s="59"/>
    </row>
    <row r="43" spans="2:18" ht="13.9" customHeight="1" x14ac:dyDescent="0.25">
      <c r="B43" s="8"/>
      <c r="C43" s="9" t="s">
        <v>10</v>
      </c>
      <c r="D43" s="18">
        <v>118286.41450720068</v>
      </c>
      <c r="E43" s="19">
        <v>71891.495791820344</v>
      </c>
      <c r="F43" s="19">
        <v>237781.46976899999</v>
      </c>
      <c r="G43" s="19">
        <v>532510.87123117002</v>
      </c>
      <c r="H43" s="19">
        <v>68495.837359949903</v>
      </c>
      <c r="I43" s="19">
        <v>42900.262115190075</v>
      </c>
      <c r="J43" s="19">
        <v>436824.78716370172</v>
      </c>
      <c r="K43" s="19">
        <v>14463.759210999993</v>
      </c>
      <c r="L43" s="19">
        <v>30.851500000000001</v>
      </c>
      <c r="M43" s="19">
        <v>273.418567</v>
      </c>
      <c r="N43" s="19">
        <v>17.661865000000002</v>
      </c>
      <c r="O43" s="19">
        <v>328650.26952860964</v>
      </c>
      <c r="P43" s="19">
        <v>29545.003025940012</v>
      </c>
      <c r="Q43" s="20">
        <f t="shared" si="2"/>
        <v>1881672.1016355825</v>
      </c>
      <c r="R43" s="59"/>
    </row>
    <row r="44" spans="2:18" ht="13.9" customHeight="1" x14ac:dyDescent="0.25">
      <c r="B44" s="8"/>
      <c r="C44" s="9" t="s">
        <v>11</v>
      </c>
      <c r="D44" s="18">
        <v>117072.70087738997</v>
      </c>
      <c r="E44" s="19">
        <v>73644.577609570246</v>
      </c>
      <c r="F44" s="19">
        <v>244826.38263600072</v>
      </c>
      <c r="G44" s="19">
        <v>577411.5339248213</v>
      </c>
      <c r="H44" s="19">
        <v>69645.002572890036</v>
      </c>
      <c r="I44" s="19">
        <v>45725.128669629754</v>
      </c>
      <c r="J44" s="19">
        <v>471571.25174908002</v>
      </c>
      <c r="K44" s="19">
        <v>15512.381811999996</v>
      </c>
      <c r="L44" s="19">
        <v>39.968572000000002</v>
      </c>
      <c r="M44" s="19">
        <v>359.71714600000001</v>
      </c>
      <c r="N44" s="19">
        <v>20.092479000000001</v>
      </c>
      <c r="O44" s="19">
        <v>351667.91536905</v>
      </c>
      <c r="P44" s="19">
        <v>43233.935137289918</v>
      </c>
      <c r="Q44" s="20">
        <f t="shared" si="2"/>
        <v>2010730.588554722</v>
      </c>
      <c r="R44" s="59"/>
    </row>
    <row r="45" spans="2:18" ht="13.9" customHeight="1" x14ac:dyDescent="0.25">
      <c r="B45" s="8"/>
      <c r="C45" s="9" t="s">
        <v>12</v>
      </c>
      <c r="D45" s="18">
        <v>115854.82005635025</v>
      </c>
      <c r="E45" s="19">
        <v>71795.269731050357</v>
      </c>
      <c r="F45" s="19">
        <v>233450.21155699925</v>
      </c>
      <c r="G45" s="19">
        <v>563251.13779479149</v>
      </c>
      <c r="H45" s="19">
        <v>65977.49742903006</v>
      </c>
      <c r="I45" s="19">
        <v>44340.128824650012</v>
      </c>
      <c r="J45" s="19">
        <v>444172.44367430056</v>
      </c>
      <c r="K45" s="19">
        <v>16554.800556000006</v>
      </c>
      <c r="L45" s="19">
        <v>38.569669999999995</v>
      </c>
      <c r="M45" s="19"/>
      <c r="N45" s="19">
        <v>20.375186000000003</v>
      </c>
      <c r="O45" s="19">
        <v>342824.62068770046</v>
      </c>
      <c r="P45" s="19">
        <v>42016.065959549938</v>
      </c>
      <c r="Q45" s="20">
        <f t="shared" si="2"/>
        <v>1940295.9411264225</v>
      </c>
      <c r="R45" s="59"/>
    </row>
    <row r="46" spans="2:18" ht="13.9" customHeight="1" thickBot="1" x14ac:dyDescent="0.3">
      <c r="B46" s="10"/>
      <c r="C46" s="11" t="s">
        <v>13</v>
      </c>
      <c r="D46" s="21">
        <v>115861.54930035942</v>
      </c>
      <c r="E46" s="22">
        <v>73732.186062879482</v>
      </c>
      <c r="F46" s="22">
        <v>241034.71906000143</v>
      </c>
      <c r="G46" s="22">
        <v>586137.08156251989</v>
      </c>
      <c r="H46" s="22">
        <v>68672.040200759991</v>
      </c>
      <c r="I46" s="22">
        <v>47597.174441789932</v>
      </c>
      <c r="J46" s="22">
        <v>457008.73877331038</v>
      </c>
      <c r="K46" s="22">
        <v>15689.146553999999</v>
      </c>
      <c r="L46" s="22"/>
      <c r="M46" s="22">
        <v>370.50866099999996</v>
      </c>
      <c r="N46" s="22">
        <v>19.966033000000003</v>
      </c>
      <c r="O46" s="22">
        <v>368250.75662708934</v>
      </c>
      <c r="P46" s="22">
        <v>48125.939983209988</v>
      </c>
      <c r="Q46" s="23">
        <f t="shared" si="2"/>
        <v>2022499.8072599198</v>
      </c>
      <c r="R46" s="59"/>
    </row>
    <row r="47" spans="2:18" ht="15.75" customHeight="1" thickBot="1" x14ac:dyDescent="0.3">
      <c r="B47" s="27" t="s">
        <v>48</v>
      </c>
      <c r="C47" s="56"/>
      <c r="D47" s="75">
        <f>SUM(D35:D46)</f>
        <v>1041390.8097282095</v>
      </c>
      <c r="E47" s="76">
        <f t="shared" ref="E47:Q47" si="3">SUM(E35:E46)</f>
        <v>857762.82857638935</v>
      </c>
      <c r="F47" s="76">
        <f t="shared" si="3"/>
        <v>2936050.7332249996</v>
      </c>
      <c r="G47" s="76">
        <f t="shared" si="3"/>
        <v>6285439.9496429749</v>
      </c>
      <c r="H47" s="76">
        <f t="shared" si="3"/>
        <v>879773.30291928002</v>
      </c>
      <c r="I47" s="76">
        <f t="shared" si="3"/>
        <v>548138.80473522982</v>
      </c>
      <c r="J47" s="76">
        <f t="shared" si="3"/>
        <v>5718912.9206737038</v>
      </c>
      <c r="K47" s="76">
        <f t="shared" si="3"/>
        <v>177932.76167899999</v>
      </c>
      <c r="L47" s="76">
        <f t="shared" si="3"/>
        <v>350.82628999999997</v>
      </c>
      <c r="M47" s="76">
        <f t="shared" si="3"/>
        <v>3219.855865</v>
      </c>
      <c r="N47" s="76">
        <f t="shared" si="3"/>
        <v>191.07379900000004</v>
      </c>
      <c r="O47" s="76">
        <f t="shared" si="3"/>
        <v>3628548.4980025096</v>
      </c>
      <c r="P47" s="76">
        <f t="shared" si="3"/>
        <v>315803.76268886979</v>
      </c>
      <c r="Q47" s="74">
        <f t="shared" si="3"/>
        <v>22393516.127825167</v>
      </c>
      <c r="R47" s="59"/>
    </row>
    <row r="48" spans="2:18" ht="15.75" thickBot="1" x14ac:dyDescent="0.3">
      <c r="B48" s="27" t="s">
        <v>49</v>
      </c>
      <c r="C48" s="28"/>
      <c r="D48" s="46">
        <f>SUM(D35:D46)/SUM(D23:D34)-1</f>
        <v>0.26763758287325401</v>
      </c>
      <c r="E48" s="47">
        <f t="shared" ref="E48:Q48" si="4">SUM(E35:E46)/SUM(E23:E34)-1</f>
        <v>0.49313335950863113</v>
      </c>
      <c r="F48" s="47">
        <f t="shared" si="4"/>
        <v>0.26387123635950305</v>
      </c>
      <c r="G48" s="47">
        <f t="shared" si="4"/>
        <v>0.51758205100982768</v>
      </c>
      <c r="H48" s="47">
        <f t="shared" si="4"/>
        <v>0.10987241834171346</v>
      </c>
      <c r="I48" s="47">
        <f t="shared" si="4"/>
        <v>0.20891494994029247</v>
      </c>
      <c r="J48" s="47">
        <f t="shared" si="4"/>
        <v>3.9396348372826129E-2</v>
      </c>
      <c r="K48" s="47">
        <f t="shared" si="4"/>
        <v>7.8361830236733265E-2</v>
      </c>
      <c r="L48" s="47">
        <f t="shared" si="4"/>
        <v>0.17632259247543125</v>
      </c>
      <c r="M48" s="47">
        <f t="shared" si="4"/>
        <v>0.22674367626854752</v>
      </c>
      <c r="N48" s="47">
        <f t="shared" si="4"/>
        <v>-0.2278577539965404</v>
      </c>
      <c r="O48" s="47">
        <f t="shared" si="4"/>
        <v>1.0468542457500072</v>
      </c>
      <c r="P48" s="47">
        <f t="shared" si="4"/>
        <v>18.420302078219787</v>
      </c>
      <c r="Q48" s="45">
        <f t="shared" si="4"/>
        <v>0.35175764128966946</v>
      </c>
      <c r="R48" s="59"/>
    </row>
    <row r="49" spans="2:17" ht="15.75" thickBot="1" x14ac:dyDescent="0.3">
      <c r="B49" s="27" t="s">
        <v>50</v>
      </c>
      <c r="C49" s="28"/>
      <c r="D49" s="46">
        <f>SUM(D35:D46)/SUM($Q$35:$Q$46)</f>
        <v>4.6504122165711377E-2</v>
      </c>
      <c r="E49" s="47">
        <f t="shared" ref="E49:Q49" si="5">SUM(E35:E46)/SUM($Q$35:$Q$46)</f>
        <v>3.8304070860518957E-2</v>
      </c>
      <c r="F49" s="47">
        <f t="shared" si="5"/>
        <v>0.13111164483798041</v>
      </c>
      <c r="G49" s="47">
        <f t="shared" si="5"/>
        <v>0.28068124334583494</v>
      </c>
      <c r="H49" s="47">
        <f t="shared" si="5"/>
        <v>3.928696582963645E-2</v>
      </c>
      <c r="I49" s="47">
        <f t="shared" si="5"/>
        <v>2.4477567596190818E-2</v>
      </c>
      <c r="J49" s="47">
        <f t="shared" si="5"/>
        <v>0.25538253519587495</v>
      </c>
      <c r="K49" s="47">
        <f t="shared" si="5"/>
        <v>7.9457268194657836E-3</v>
      </c>
      <c r="L49" s="58">
        <f t="shared" si="5"/>
        <v>1.5666422726892769E-5</v>
      </c>
      <c r="M49" s="57">
        <f t="shared" si="5"/>
        <v>1.4378518525722512E-4</v>
      </c>
      <c r="N49" s="58">
        <f t="shared" si="5"/>
        <v>8.5325501323385474E-6</v>
      </c>
      <c r="O49" s="47">
        <f t="shared" si="5"/>
        <v>0.16203567484848169</v>
      </c>
      <c r="P49" s="47">
        <f t="shared" si="5"/>
        <v>1.4102464342188155E-2</v>
      </c>
      <c r="Q49" s="45">
        <f t="shared" si="5"/>
        <v>1</v>
      </c>
    </row>
    <row r="50" spans="2:17" ht="15" x14ac:dyDescent="0.25"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</row>
    <row r="51" spans="2:17" ht="15" x14ac:dyDescent="0.25"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</row>
    <row r="52" spans="2:17" ht="15" x14ac:dyDescent="0.25"/>
    <row r="53" spans="2:17" ht="15" x14ac:dyDescent="0.25"/>
    <row r="54" spans="2:17" ht="15" x14ac:dyDescent="0.25"/>
    <row r="55" spans="2:17" ht="15" x14ac:dyDescent="0.25"/>
    <row r="56" spans="2:17" ht="15" x14ac:dyDescent="0.25"/>
    <row r="57" spans="2:17" ht="15" x14ac:dyDescent="0.25"/>
    <row r="58" spans="2:17" ht="15" x14ac:dyDescent="0.25"/>
    <row r="59" spans="2:17" ht="15" x14ac:dyDescent="0.25"/>
    <row r="60" spans="2:17" ht="15" x14ac:dyDescent="0.25"/>
    <row r="61" spans="2:17" ht="15" x14ac:dyDescent="0.25"/>
  </sheetData>
  <mergeCells count="3">
    <mergeCell ref="B9:B10"/>
    <mergeCell ref="C9:C10"/>
    <mergeCell ref="D9:Q9"/>
  </mergeCells>
  <pageMargins left="0.7" right="0.7" top="0.75" bottom="0.75" header="0.3" footer="0.3"/>
  <ignoredErrors>
    <ignoredError sqref="D47:D49 E47:Q4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ÍNDICE</vt:lpstr>
      <vt:lpstr>10.1.TRAF_SENT</vt:lpstr>
      <vt:lpstr>10.2.TRAF_BAND</vt:lpstr>
      <vt:lpstr>10.3.TRAF_CLI</vt:lpstr>
      <vt:lpstr>10.4.TRAF_EMP</vt:lpstr>
      <vt:lpstr>ÍNDICE!Área_de_impresión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2018-11-27T20:24:18Z</dcterms:created>
  <dcterms:modified xsi:type="dcterms:W3CDTF">2022-02-24T14:57:56Z</dcterms:modified>
</cp:coreProperties>
</file>