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oos/Capstone/clean_data/"/>
    </mc:Choice>
  </mc:AlternateContent>
  <xr:revisionPtr revIDLastSave="0" documentId="13_ncr:40009_{8885CDD3-D390-784F-A213-06F5E2D99B9C}" xr6:coauthVersionLast="45" xr6:coauthVersionMax="45" xr10:uidLastSave="{00000000-0000-0000-0000-000000000000}"/>
  <bookViews>
    <workbookView xWindow="0" yWindow="460" windowWidth="38400" windowHeight="21140" activeTab="2"/>
  </bookViews>
  <sheets>
    <sheet name="seg_u_base_fitted" sheetId="1" r:id="rId1"/>
    <sheet name="seg_u_full_fitted" sheetId="3" r:id="rId2"/>
    <sheet name="Summary" sheetId="2" r:id="rId3"/>
  </sheets>
  <definedNames>
    <definedName name="_xlnm._FilterDatabase" localSheetId="2" hidden="1">Summary!$A$1:$AB$666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3" i="2" l="1"/>
  <c r="AF22" i="2"/>
  <c r="AF21" i="2"/>
  <c r="AF20" i="2"/>
  <c r="AF19" i="2"/>
  <c r="AF18" i="2"/>
  <c r="AF17" i="2"/>
  <c r="AF16" i="2"/>
  <c r="AF15" i="2"/>
  <c r="AF14" i="2"/>
  <c r="AA557" i="2"/>
  <c r="AA515" i="2"/>
  <c r="AA525" i="2"/>
  <c r="AA2" i="2"/>
  <c r="AA12" i="2"/>
  <c r="AA273" i="2"/>
  <c r="AA14" i="2"/>
  <c r="AA19" i="2"/>
  <c r="AA23" i="2"/>
  <c r="AA43" i="2"/>
  <c r="AA57" i="2"/>
  <c r="AA70" i="2"/>
  <c r="AA80" i="2"/>
  <c r="AA105" i="2"/>
  <c r="AA137" i="2"/>
  <c r="AA149" i="2"/>
  <c r="AA172" i="2"/>
  <c r="AA349" i="2"/>
  <c r="AA4" i="2"/>
  <c r="AA15" i="2"/>
  <c r="AA16" i="2"/>
  <c r="AA28" i="2"/>
  <c r="AA38" i="2"/>
  <c r="AA42" i="2"/>
  <c r="AA47" i="2"/>
  <c r="AA65" i="2"/>
  <c r="AA85" i="2"/>
  <c r="AA98" i="2"/>
  <c r="AA99" i="2"/>
  <c r="AA104" i="2"/>
  <c r="AA121" i="2"/>
  <c r="AA178" i="2"/>
  <c r="AA226" i="2"/>
  <c r="AA243" i="2"/>
  <c r="AA269" i="2"/>
  <c r="AA278" i="2"/>
  <c r="AA279" i="2"/>
  <c r="AA303" i="2"/>
  <c r="AA307" i="2"/>
  <c r="AA308" i="2"/>
  <c r="AA348" i="2"/>
  <c r="AA356" i="2"/>
  <c r="AA387" i="2"/>
  <c r="AA431" i="2"/>
  <c r="AA466" i="2"/>
  <c r="AA514" i="2"/>
  <c r="AA21" i="2"/>
  <c r="AA25" i="2"/>
  <c r="AA26" i="2"/>
  <c r="AA49" i="2"/>
  <c r="AA52" i="2"/>
  <c r="AA60" i="2"/>
  <c r="AA62" i="2"/>
  <c r="AA64" i="2"/>
  <c r="AA67" i="2"/>
  <c r="AA74" i="2"/>
  <c r="AA81" i="2"/>
  <c r="AA84" i="2"/>
  <c r="AA91" i="2"/>
  <c r="AA93" i="2"/>
  <c r="AA96" i="2"/>
  <c r="AA103" i="2"/>
  <c r="AA109" i="2"/>
  <c r="AA115" i="2"/>
  <c r="AA116" i="2"/>
  <c r="AA122" i="2"/>
  <c r="AA124" i="2"/>
  <c r="AA131" i="2"/>
  <c r="AA140" i="2"/>
  <c r="AA150" i="2"/>
  <c r="AA152" i="2"/>
  <c r="AA154" i="2"/>
  <c r="AA159" i="2"/>
  <c r="AA170" i="2"/>
  <c r="AA184" i="2"/>
  <c r="AA185" i="2"/>
  <c r="AA190" i="2"/>
  <c r="AA201" i="2"/>
  <c r="AA208" i="2"/>
  <c r="AA212" i="2"/>
  <c r="AA214" i="2"/>
  <c r="AA222" i="2"/>
  <c r="AA227" i="2"/>
  <c r="AA234" i="2"/>
  <c r="AA235" i="2"/>
  <c r="AA249" i="2"/>
  <c r="AA254" i="2"/>
  <c r="AA268" i="2"/>
  <c r="AA274" i="2"/>
  <c r="AA286" i="2"/>
  <c r="AA287" i="2"/>
  <c r="AA296" i="2"/>
  <c r="AA297" i="2"/>
  <c r="AA309" i="2"/>
  <c r="AA310" i="2"/>
  <c r="AA312" i="2"/>
  <c r="AA315" i="2"/>
  <c r="AA333" i="2"/>
  <c r="AA339" i="2"/>
  <c r="AA362" i="2"/>
  <c r="AA368" i="2"/>
  <c r="AA369" i="2"/>
  <c r="AA374" i="2"/>
  <c r="AA389" i="2"/>
  <c r="AA402" i="2"/>
  <c r="AA407" i="2"/>
  <c r="AA414" i="2"/>
  <c r="AA426" i="2"/>
  <c r="AA435" i="2"/>
  <c r="AA436" i="2"/>
  <c r="AA483" i="2"/>
  <c r="AA507" i="2"/>
  <c r="AA37" i="2"/>
  <c r="Y2" i="2"/>
  <c r="Y12" i="2"/>
  <c r="Y273" i="2"/>
  <c r="Y57" i="2"/>
  <c r="Y19" i="2"/>
  <c r="Y105" i="2"/>
  <c r="Y80" i="2"/>
  <c r="Y70" i="2"/>
  <c r="Y43" i="2"/>
  <c r="Y23" i="2"/>
  <c r="Y14" i="2"/>
  <c r="Y137" i="2"/>
  <c r="Y172" i="2"/>
  <c r="Y349" i="2"/>
  <c r="Y149" i="2"/>
  <c r="Y42" i="2"/>
  <c r="Y15" i="2"/>
  <c r="Y431" i="2"/>
  <c r="Y28" i="2"/>
  <c r="Y4" i="2"/>
  <c r="Y38" i="2"/>
  <c r="Y47" i="2"/>
  <c r="Y85" i="2"/>
  <c r="Y98" i="2"/>
  <c r="Y99" i="2"/>
  <c r="Y65" i="2"/>
  <c r="Y269" i="2"/>
  <c r="Y104" i="2"/>
  <c r="Y278" i="2"/>
  <c r="Y121" i="2"/>
  <c r="Y16" i="2"/>
  <c r="Y303" i="2"/>
  <c r="Y178" i="2"/>
  <c r="Y226" i="2"/>
  <c r="Y466" i="2"/>
  <c r="Y243" i="2"/>
  <c r="Y387" i="2"/>
  <c r="Y356" i="2"/>
  <c r="Y307" i="2"/>
  <c r="Y308" i="2"/>
  <c r="Y279" i="2"/>
  <c r="Y514" i="2"/>
  <c r="Y348" i="2"/>
  <c r="Y74" i="2"/>
  <c r="Y52" i="2"/>
  <c r="Y25" i="2"/>
  <c r="Y140" i="2"/>
  <c r="Y150" i="2"/>
  <c r="Y21" i="2"/>
  <c r="Y212" i="2"/>
  <c r="Y131" i="2"/>
  <c r="Y64" i="2"/>
  <c r="Y201" i="2"/>
  <c r="Y84" i="2"/>
  <c r="Y254" i="2"/>
  <c r="Y60" i="2"/>
  <c r="Y116" i="2"/>
  <c r="Y208" i="2"/>
  <c r="Y26" i="2"/>
  <c r="Y152" i="2"/>
  <c r="Y62" i="2"/>
  <c r="Y49" i="2"/>
  <c r="Y115" i="2"/>
  <c r="Y96" i="2"/>
  <c r="Y170" i="2"/>
  <c r="Y296" i="2"/>
  <c r="Y154" i="2"/>
  <c r="Y67" i="2"/>
  <c r="Y93" i="2"/>
  <c r="Y214" i="2"/>
  <c r="Y190" i="2"/>
  <c r="Y185" i="2"/>
  <c r="Y91" i="2"/>
  <c r="Y287" i="2"/>
  <c r="Y268" i="2"/>
  <c r="Y333" i="2"/>
  <c r="Y103" i="2"/>
  <c r="Y339" i="2"/>
  <c r="Y109" i="2"/>
  <c r="Y315" i="2"/>
  <c r="Y286" i="2"/>
  <c r="Y159" i="2"/>
  <c r="Y122" i="2"/>
  <c r="Y274" i="2"/>
  <c r="Y124" i="2"/>
  <c r="Y81" i="2"/>
  <c r="Y368" i="2"/>
  <c r="Y184" i="2"/>
  <c r="Y249" i="2"/>
  <c r="Y227" i="2"/>
  <c r="Y297" i="2"/>
  <c r="Y234" i="2"/>
  <c r="Y310" i="2"/>
  <c r="Y235" i="2"/>
  <c r="Y483" i="2"/>
  <c r="Y312" i="2"/>
  <c r="Y374" i="2"/>
  <c r="Y414" i="2"/>
  <c r="Y309" i="2"/>
  <c r="Y222" i="2"/>
  <c r="Y402" i="2"/>
  <c r="Y407" i="2"/>
  <c r="Y435" i="2"/>
  <c r="Y362" i="2"/>
  <c r="Y369" i="2"/>
  <c r="Y507" i="2"/>
  <c r="Y515" i="2"/>
  <c r="Y525" i="2"/>
  <c r="Y426" i="2"/>
  <c r="Y389" i="2"/>
  <c r="Y557" i="2"/>
  <c r="Y436" i="2"/>
  <c r="Y579" i="2"/>
  <c r="Y58" i="2"/>
  <c r="Y89" i="2"/>
  <c r="Y34" i="2"/>
  <c r="Y24" i="2"/>
  <c r="Y48" i="2"/>
  <c r="Y3" i="2"/>
  <c r="Y77" i="2"/>
  <c r="Y13" i="2"/>
  <c r="Y261" i="2"/>
  <c r="Y59" i="2"/>
  <c r="Y18" i="2"/>
  <c r="Y196" i="2"/>
  <c r="Y210" i="2"/>
  <c r="Y320" i="2"/>
  <c r="Y112" i="2"/>
  <c r="Y32" i="2"/>
  <c r="Y231" i="2"/>
  <c r="Y324" i="2"/>
  <c r="Y194" i="2"/>
  <c r="Y44" i="2"/>
  <c r="Y46" i="2"/>
  <c r="Y30" i="2"/>
  <c r="Y53" i="2"/>
  <c r="Y290" i="2"/>
  <c r="Y220" i="2"/>
  <c r="Y132" i="2"/>
  <c r="Y10" i="2"/>
  <c r="Y238" i="2"/>
  <c r="Y128" i="2"/>
  <c r="Y173" i="2"/>
  <c r="Y284" i="2"/>
  <c r="Y107" i="2"/>
  <c r="Y171" i="2"/>
  <c r="Y95" i="2"/>
  <c r="Y155" i="2"/>
  <c r="Y429" i="2"/>
  <c r="Y75" i="2"/>
  <c r="Y166" i="2"/>
  <c r="Y180" i="2"/>
  <c r="Y188" i="2"/>
  <c r="Y175" i="2"/>
  <c r="Y445" i="2"/>
  <c r="Y252" i="2"/>
  <c r="Y51" i="2"/>
  <c r="Y177" i="2"/>
  <c r="Y381" i="2"/>
  <c r="Y259" i="2"/>
  <c r="Y371" i="2"/>
  <c r="Y199" i="2"/>
  <c r="Y392" i="2"/>
  <c r="Y316" i="2"/>
  <c r="Y163" i="2"/>
  <c r="Y295" i="2"/>
  <c r="Y341" i="2"/>
  <c r="Y367" i="2"/>
  <c r="Y449" i="2"/>
  <c r="Y229" i="2"/>
  <c r="Y313" i="2"/>
  <c r="Y321" i="2"/>
  <c r="Y446" i="2"/>
  <c r="Y138" i="2"/>
  <c r="Y450" i="2"/>
  <c r="Y118" i="2"/>
  <c r="Y424" i="2"/>
  <c r="Y366" i="2"/>
  <c r="Y479" i="2"/>
  <c r="Y495" i="2"/>
  <c r="Y443" i="2"/>
  <c r="Y358" i="2"/>
  <c r="Y403" i="2"/>
  <c r="Y552" i="2"/>
  <c r="Y538" i="2"/>
  <c r="Y405" i="2"/>
  <c r="Y460" i="2"/>
  <c r="Y452" i="2"/>
  <c r="Y456" i="2"/>
  <c r="Y461" i="2"/>
  <c r="Y478" i="2"/>
  <c r="Y5" i="2"/>
  <c r="Y7" i="2"/>
  <c r="Y79" i="2"/>
  <c r="Y182" i="2"/>
  <c r="Y298" i="2"/>
  <c r="Y45" i="2"/>
  <c r="Y100" i="2"/>
  <c r="Y36" i="2"/>
  <c r="Y168" i="2"/>
  <c r="Y129" i="2"/>
  <c r="Y83" i="2"/>
  <c r="Y133" i="2"/>
  <c r="Y94" i="2"/>
  <c r="Y11" i="2"/>
  <c r="Y125" i="2"/>
  <c r="Y255" i="2"/>
  <c r="Y209" i="2"/>
  <c r="Y63" i="2"/>
  <c r="Y195" i="2"/>
  <c r="Y39" i="2"/>
  <c r="Y141" i="2"/>
  <c r="Y262" i="2"/>
  <c r="Y202" i="2"/>
  <c r="Y224" i="2"/>
  <c r="Y186" i="2"/>
  <c r="Y332" i="2"/>
  <c r="Y147" i="2"/>
  <c r="Y27" i="2"/>
  <c r="Y108" i="2"/>
  <c r="Y318" i="2"/>
  <c r="Y217" i="2"/>
  <c r="Y299" i="2"/>
  <c r="Y301" i="2"/>
  <c r="Y437" i="2"/>
  <c r="Y139" i="2"/>
  <c r="Y143" i="2"/>
  <c r="Y282" i="2"/>
  <c r="Y462" i="2"/>
  <c r="Y66" i="2"/>
  <c r="Y378" i="2"/>
  <c r="Y432" i="2"/>
  <c r="Y376" i="2"/>
  <c r="Y257" i="2"/>
  <c r="Y410" i="2"/>
  <c r="Y336" i="2"/>
  <c r="Y511" i="2"/>
  <c r="Y200" i="2"/>
  <c r="Y561" i="2"/>
  <c r="Y275" i="2"/>
  <c r="Y311" i="2"/>
  <c r="Y425" i="2"/>
  <c r="Y404" i="2"/>
  <c r="Y458" i="2"/>
  <c r="Y357" i="2"/>
  <c r="Y344" i="2"/>
  <c r="Y370" i="2"/>
  <c r="Y335" i="2"/>
  <c r="Y415" i="2"/>
  <c r="Y536" i="2"/>
  <c r="Y338" i="2"/>
  <c r="Y347" i="2"/>
  <c r="Y529" i="2"/>
  <c r="Y454" i="2"/>
  <c r="Y512" i="2"/>
  <c r="Y533" i="2"/>
  <c r="Y564" i="2"/>
  <c r="Y542" i="2"/>
  <c r="Y562" i="2"/>
  <c r="Y608" i="2"/>
  <c r="Y609" i="2"/>
  <c r="Y127" i="2"/>
  <c r="Y22" i="2"/>
  <c r="Y165" i="2"/>
  <c r="Y41" i="2"/>
  <c r="Y119" i="2"/>
  <c r="Y183" i="2"/>
  <c r="Y97" i="2"/>
  <c r="Y288" i="2"/>
  <c r="Y145" i="2"/>
  <c r="Y92" i="2"/>
  <c r="Y110" i="2"/>
  <c r="Y219" i="2"/>
  <c r="Y50" i="2"/>
  <c r="Y379" i="2"/>
  <c r="Y31" i="2"/>
  <c r="Y73" i="2"/>
  <c r="Y78" i="2"/>
  <c r="Y148" i="2"/>
  <c r="Y29" i="2"/>
  <c r="Y72" i="2"/>
  <c r="Y90" i="2"/>
  <c r="Y276" i="2"/>
  <c r="Y385" i="2"/>
  <c r="Y169" i="2"/>
  <c r="Y325" i="2"/>
  <c r="Y126" i="2"/>
  <c r="Y353" i="2"/>
  <c r="Y203" i="2"/>
  <c r="Y88" i="2"/>
  <c r="Y157" i="2"/>
  <c r="Y241" i="2"/>
  <c r="Y265" i="2"/>
  <c r="Y161" i="2"/>
  <c r="Y246" i="2"/>
  <c r="Y345" i="2"/>
  <c r="Y71" i="2"/>
  <c r="Y421" i="2"/>
  <c r="Y101" i="2"/>
  <c r="Y488" i="2"/>
  <c r="Y360" i="2"/>
  <c r="Y102" i="2"/>
  <c r="Y305" i="2"/>
  <c r="Y474" i="2"/>
  <c r="Y548" i="2"/>
  <c r="Y553" i="2"/>
  <c r="Y473" i="2"/>
  <c r="Y496" i="2"/>
  <c r="Y539" i="2"/>
  <c r="Y236" i="2"/>
  <c r="Y480" i="2"/>
  <c r="Y433" i="2"/>
  <c r="Y485" i="2"/>
  <c r="Y531" i="2"/>
  <c r="Y559" i="2"/>
  <c r="Y422" i="2"/>
  <c r="Y543" i="2"/>
  <c r="Y475" i="2"/>
  <c r="Y397" i="2"/>
  <c r="Y457" i="2"/>
  <c r="Y580" i="2"/>
  <c r="Y544" i="2"/>
  <c r="Y554" i="2"/>
  <c r="Y418" i="2"/>
  <c r="Y441" i="2"/>
  <c r="Y428" i="2"/>
  <c r="Y555" i="2"/>
  <c r="Y326" i="2"/>
  <c r="Y610" i="2"/>
  <c r="Y611" i="2"/>
  <c r="Y612" i="2"/>
  <c r="Y613" i="2"/>
  <c r="Y614" i="2"/>
  <c r="Y615" i="2"/>
  <c r="Y616" i="2"/>
  <c r="Y617" i="2"/>
  <c r="Y618" i="2"/>
  <c r="Y619" i="2"/>
  <c r="Y620" i="2"/>
  <c r="Y17" i="2"/>
  <c r="Y134" i="2"/>
  <c r="Y211" i="2"/>
  <c r="Y9" i="2"/>
  <c r="Y111" i="2"/>
  <c r="Y8" i="2"/>
  <c r="Y314" i="2"/>
  <c r="Y69" i="2"/>
  <c r="Y114" i="2"/>
  <c r="Y245" i="2"/>
  <c r="Y267" i="2"/>
  <c r="Y181" i="2"/>
  <c r="Y86" i="2"/>
  <c r="Y250" i="2"/>
  <c r="Y306" i="2"/>
  <c r="Y292" i="2"/>
  <c r="Y189" i="2"/>
  <c r="Y146" i="2"/>
  <c r="Y302" i="2"/>
  <c r="Y365" i="2"/>
  <c r="Y160" i="2"/>
  <c r="Y40" i="2"/>
  <c r="Y130" i="2"/>
  <c r="Y293" i="2"/>
  <c r="Y6" i="2"/>
  <c r="Y187" i="2"/>
  <c r="Y33" i="2"/>
  <c r="Y213" i="2"/>
  <c r="Y247" i="2"/>
  <c r="Y167" i="2"/>
  <c r="Y343" i="2"/>
  <c r="Y106" i="2"/>
  <c r="Y156" i="2"/>
  <c r="Y239" i="2"/>
  <c r="Y364" i="2"/>
  <c r="Y263" i="2"/>
  <c r="Y162" i="2"/>
  <c r="Y35" i="2"/>
  <c r="Y191" i="2"/>
  <c r="Y20" i="2"/>
  <c r="Y232" i="2"/>
  <c r="Y270" i="2"/>
  <c r="Y388" i="2"/>
  <c r="Y56" i="2"/>
  <c r="Y277" i="2"/>
  <c r="Y377" i="2"/>
  <c r="Y272" i="2"/>
  <c r="Y283" i="2"/>
  <c r="Y193" i="2"/>
  <c r="Y55" i="2"/>
  <c r="Y248" i="2"/>
  <c r="Y240" i="2"/>
  <c r="Y350" i="2"/>
  <c r="Y384" i="2"/>
  <c r="Y382" i="2"/>
  <c r="Y142" i="2"/>
  <c r="Y294" i="2"/>
  <c r="Y285" i="2"/>
  <c r="Y207" i="2"/>
  <c r="Y361" i="2"/>
  <c r="Y351" i="2"/>
  <c r="Y251" i="2"/>
  <c r="Y230" i="2"/>
  <c r="Y413" i="2"/>
  <c r="Y490" i="2"/>
  <c r="Y453" i="2"/>
  <c r="Y499" i="2"/>
  <c r="Y383" i="2"/>
  <c r="Y492" i="2"/>
  <c r="Y317" i="2"/>
  <c r="Y419" i="2"/>
  <c r="Y375" i="2"/>
  <c r="Y502" i="2"/>
  <c r="Y420" i="2"/>
  <c r="Y390" i="2"/>
  <c r="Y434" i="2"/>
  <c r="Y509" i="2"/>
  <c r="Y541" i="2"/>
  <c r="Y599" i="2"/>
  <c r="Y582" i="2"/>
  <c r="Y372" i="2"/>
  <c r="Y587" i="2"/>
  <c r="Y355" i="2"/>
  <c r="Y223" i="2"/>
  <c r="Y327" i="2"/>
  <c r="Y463" i="2"/>
  <c r="Y517" i="2"/>
  <c r="Y519" i="2"/>
  <c r="Y521" i="2"/>
  <c r="Y472" i="2"/>
  <c r="Y487" i="2"/>
  <c r="Y526" i="2"/>
  <c r="Y400" i="2"/>
  <c r="Y527" i="2"/>
  <c r="Y304" i="2"/>
  <c r="Y537" i="2"/>
  <c r="Y581" i="2"/>
  <c r="Y179" i="2"/>
  <c r="Y459" i="2"/>
  <c r="Y601" i="2"/>
  <c r="Y451" i="2"/>
  <c r="Y590" i="2"/>
  <c r="Y491" i="2"/>
  <c r="Y596" i="2"/>
  <c r="Y464" i="2"/>
  <c r="Y373" i="2"/>
  <c r="Y530" i="2"/>
  <c r="Y380" i="2"/>
  <c r="Y513" i="2"/>
  <c r="Y604" i="2"/>
  <c r="Y583" i="2"/>
  <c r="Y523" i="2"/>
  <c r="Y510" i="2"/>
  <c r="Y549" i="2"/>
  <c r="Y574" i="2"/>
  <c r="Y447" i="2"/>
  <c r="Y550" i="2"/>
  <c r="Y566" i="2"/>
  <c r="Y575" i="2"/>
  <c r="Y505" i="2"/>
  <c r="Y591" i="2"/>
  <c r="Y569" i="2"/>
  <c r="Y493" i="2"/>
  <c r="Y396" i="2"/>
  <c r="Y572" i="2"/>
  <c r="Y551" i="2"/>
  <c r="Y592" i="2"/>
  <c r="Y501" i="2"/>
  <c r="Y524" i="2"/>
  <c r="Y576" i="2"/>
  <c r="Y423" i="2"/>
  <c r="Y567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264" i="2"/>
  <c r="Y394" i="2"/>
  <c r="Y216" i="2"/>
  <c r="Y113" i="2"/>
  <c r="Y242" i="2"/>
  <c r="Y68" i="2"/>
  <c r="Y221" i="2"/>
  <c r="Y144" i="2"/>
  <c r="Y215" i="2"/>
  <c r="Y176" i="2"/>
  <c r="Y204" i="2"/>
  <c r="Y260" i="2"/>
  <c r="Y319" i="2"/>
  <c r="Y218" i="2"/>
  <c r="Y123" i="2"/>
  <c r="Y205" i="2"/>
  <c r="Y192" i="2"/>
  <c r="Y244" i="2"/>
  <c r="Y300" i="2"/>
  <c r="Y54" i="2"/>
  <c r="Y82" i="2"/>
  <c r="Y340" i="2"/>
  <c r="Y76" i="2"/>
  <c r="Y197" i="2"/>
  <c r="Y359" i="2"/>
  <c r="Y120" i="2"/>
  <c r="Y174" i="2"/>
  <c r="Y135" i="2"/>
  <c r="Y233" i="2"/>
  <c r="Y291" i="2"/>
  <c r="Y352" i="2"/>
  <c r="Y328" i="2"/>
  <c r="Y225" i="2"/>
  <c r="Y158" i="2"/>
  <c r="Y386" i="2"/>
  <c r="Y354" i="2"/>
  <c r="Y329" i="2"/>
  <c r="Y440" i="2"/>
  <c r="Y206" i="2"/>
  <c r="Y164" i="2"/>
  <c r="Y503" i="2"/>
  <c r="Y408" i="2"/>
  <c r="Y151" i="2"/>
  <c r="Y467" i="2"/>
  <c r="Y409" i="2"/>
  <c r="Y258" i="2"/>
  <c r="Y395" i="2"/>
  <c r="Y398" i="2"/>
  <c r="Y448" i="2"/>
  <c r="Y444" i="2"/>
  <c r="Y497" i="2"/>
  <c r="Y391" i="2"/>
  <c r="Y337" i="2"/>
  <c r="Y438" i="2"/>
  <c r="Y484" i="2"/>
  <c r="Y61" i="2"/>
  <c r="Y427" i="2"/>
  <c r="Y117" i="2"/>
  <c r="Y565" i="2"/>
  <c r="Y153" i="2"/>
  <c r="Y546" i="2"/>
  <c r="Y412" i="2"/>
  <c r="Y271" i="2"/>
  <c r="Y439" i="2"/>
  <c r="Y401" i="2"/>
  <c r="Y481" i="2"/>
  <c r="Y455" i="2"/>
  <c r="Y266" i="2"/>
  <c r="Y334" i="2"/>
  <c r="Y602" i="2"/>
  <c r="Y486" i="2"/>
  <c r="Y577" i="2"/>
  <c r="Y535" i="2"/>
  <c r="Y476" i="2"/>
  <c r="Y430" i="2"/>
  <c r="Y281" i="2"/>
  <c r="Y482" i="2"/>
  <c r="Y465" i="2"/>
  <c r="Y477" i="2"/>
  <c r="Y570" i="2"/>
  <c r="Y471" i="2"/>
  <c r="Y500" i="2"/>
  <c r="Y547" i="2"/>
  <c r="Y406" i="2"/>
  <c r="Y508" i="2"/>
  <c r="Y528" i="2"/>
  <c r="Y498" i="2"/>
  <c r="Y540" i="2"/>
  <c r="Y469" i="2"/>
  <c r="Y522" i="2"/>
  <c r="Y532" i="2"/>
  <c r="Y605" i="2"/>
  <c r="Y136" i="2"/>
  <c r="Y600" i="2"/>
  <c r="Y571" i="2"/>
  <c r="Y588" i="2"/>
  <c r="Y607" i="2"/>
  <c r="Y597" i="2"/>
  <c r="Y594" i="2"/>
  <c r="Y578" i="2"/>
  <c r="Y586" i="2"/>
  <c r="Y603" i="2"/>
  <c r="Y595" i="2"/>
  <c r="Y322" i="2"/>
  <c r="Y598" i="2"/>
  <c r="Y589" i="2"/>
  <c r="Y346" i="2"/>
  <c r="Y560" i="2"/>
  <c r="Y585" i="2"/>
  <c r="Y568" i="2"/>
  <c r="Y393" i="2"/>
  <c r="Y593" i="2"/>
  <c r="Y573" i="2"/>
  <c r="Y520" i="2"/>
  <c r="Y606" i="2"/>
  <c r="Y545" i="2"/>
  <c r="Y558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87" i="2"/>
  <c r="Y256" i="2"/>
  <c r="Y411" i="2"/>
  <c r="Y237" i="2"/>
  <c r="Y198" i="2"/>
  <c r="Y253" i="2"/>
  <c r="Y417" i="2"/>
  <c r="Y363" i="2"/>
  <c r="Y330" i="2"/>
  <c r="Y342" i="2"/>
  <c r="Y331" i="2"/>
  <c r="Y289" i="2"/>
  <c r="Y489" i="2"/>
  <c r="Y280" i="2"/>
  <c r="Y228" i="2"/>
  <c r="Y506" i="2"/>
  <c r="Y442" i="2"/>
  <c r="Y416" i="2"/>
  <c r="Y563" i="2"/>
  <c r="Y534" i="2"/>
  <c r="Y504" i="2"/>
  <c r="Y516" i="2"/>
  <c r="Y468" i="2"/>
  <c r="Y494" i="2"/>
  <c r="Y470" i="2"/>
  <c r="Y323" i="2"/>
  <c r="Y518" i="2"/>
  <c r="Y584" i="2"/>
  <c r="Y556" i="2"/>
  <c r="Y399" i="2"/>
  <c r="Y658" i="2"/>
  <c r="Y659" i="2"/>
  <c r="Y660" i="2"/>
  <c r="Y661" i="2"/>
  <c r="Y662" i="2"/>
  <c r="Y663" i="2"/>
  <c r="Y664" i="2"/>
  <c r="Y665" i="2"/>
  <c r="Y666" i="2"/>
  <c r="Y37" i="2"/>
  <c r="AF11" i="2"/>
  <c r="AF10" i="2"/>
  <c r="AF9" i="2"/>
  <c r="AF8" i="2"/>
  <c r="AF7" i="2"/>
  <c r="AF6" i="2"/>
  <c r="AF5" i="2"/>
  <c r="AF4" i="2"/>
  <c r="AF3" i="2"/>
  <c r="AF2" i="2"/>
  <c r="X74" i="2"/>
  <c r="X17" i="2"/>
  <c r="X42" i="2"/>
  <c r="X5" i="2"/>
  <c r="X57" i="2"/>
  <c r="X7" i="2"/>
  <c r="X19" i="2"/>
  <c r="X264" i="2"/>
  <c r="X58" i="2"/>
  <c r="X15" i="2"/>
  <c r="X52" i="2"/>
  <c r="X431" i="2"/>
  <c r="X37" i="2"/>
  <c r="X12" i="2"/>
  <c r="X25" i="2"/>
  <c r="X89" i="2"/>
  <c r="X28" i="2"/>
  <c r="X4" i="2"/>
  <c r="X38" i="2"/>
  <c r="X105" i="2"/>
  <c r="X140" i="2"/>
  <c r="X34" i="2"/>
  <c r="X150" i="2"/>
  <c r="X24" i="2"/>
  <c r="X80" i="2"/>
  <c r="X21" i="2"/>
  <c r="X212" i="2"/>
  <c r="X47" i="2"/>
  <c r="X131" i="2"/>
  <c r="X85" i="2"/>
  <c r="X64" i="2"/>
  <c r="X48" i="2"/>
  <c r="X79" i="2"/>
  <c r="X3" i="2"/>
  <c r="X98" i="2"/>
  <c r="X70" i="2"/>
  <c r="X77" i="2"/>
  <c r="X182" i="2"/>
  <c r="X99" i="2"/>
  <c r="X394" i="2"/>
  <c r="X216" i="2"/>
  <c r="X13" i="2"/>
  <c r="X201" i="2"/>
  <c r="X261" i="2"/>
  <c r="X113" i="2"/>
  <c r="X84" i="2"/>
  <c r="X65" i="2"/>
  <c r="X298" i="2"/>
  <c r="X127" i="2"/>
  <c r="X254" i="2"/>
  <c r="X59" i="2"/>
  <c r="X60" i="2"/>
  <c r="X18" i="2"/>
  <c r="X43" i="2"/>
  <c r="X134" i="2"/>
  <c r="X273" i="2"/>
  <c r="X196" i="2"/>
  <c r="X23" i="2"/>
  <c r="X14" i="2"/>
  <c r="X210" i="2"/>
  <c r="X45" i="2"/>
  <c r="X116" i="2"/>
  <c r="X100" i="2"/>
  <c r="X208" i="2"/>
  <c r="X36" i="2"/>
  <c r="X137" i="2"/>
  <c r="X320" i="2"/>
  <c r="X26" i="2"/>
  <c r="X152" i="2"/>
  <c r="X211" i="2"/>
  <c r="X172" i="2"/>
  <c r="X112" i="2"/>
  <c r="X62" i="2"/>
  <c r="X49" i="2"/>
  <c r="X32" i="2"/>
  <c r="X269" i="2"/>
  <c r="X9" i="2"/>
  <c r="X231" i="2"/>
  <c r="X168" i="2"/>
  <c r="X129" i="2"/>
  <c r="X324" i="2"/>
  <c r="X83" i="2"/>
  <c r="X104" i="2"/>
  <c r="X115" i="2"/>
  <c r="X96" i="2"/>
  <c r="X133" i="2"/>
  <c r="X242" i="2"/>
  <c r="X194" i="2"/>
  <c r="X22" i="2"/>
  <c r="X165" i="2"/>
  <c r="X41" i="2"/>
  <c r="X44" i="2"/>
  <c r="X94" i="2"/>
  <c r="X11" i="2"/>
  <c r="X119" i="2"/>
  <c r="X111" i="2"/>
  <c r="X125" i="2"/>
  <c r="X170" i="2"/>
  <c r="X46" i="2"/>
  <c r="X30" i="2"/>
  <c r="X255" i="2"/>
  <c r="X209" i="2"/>
  <c r="X278" i="2"/>
  <c r="X63" i="2"/>
  <c r="X296" i="2"/>
  <c r="X53" i="2"/>
  <c r="X290" i="2"/>
  <c r="X8" i="2"/>
  <c r="X87" i="2"/>
  <c r="X220" i="2"/>
  <c r="X68" i="2"/>
  <c r="X314" i="2"/>
  <c r="X154" i="2"/>
  <c r="X2" i="2"/>
  <c r="V2" i="2"/>
  <c r="AB2" i="2" s="1"/>
  <c r="V12" i="2"/>
  <c r="AB12" i="2" s="1"/>
  <c r="V273" i="2"/>
  <c r="AB273" i="2" s="1"/>
  <c r="V149" i="2"/>
  <c r="AB149" i="2" s="1"/>
  <c r="V43" i="2"/>
  <c r="AB43" i="2" s="1"/>
  <c r="V23" i="2"/>
  <c r="AB23" i="2" s="1"/>
  <c r="V14" i="2"/>
  <c r="AB14" i="2" s="1"/>
  <c r="V349" i="2"/>
  <c r="AB349" i="2" s="1"/>
  <c r="V105" i="2"/>
  <c r="AB105" i="2" s="1"/>
  <c r="V57" i="2"/>
  <c r="AB57" i="2" s="1"/>
  <c r="V80" i="2"/>
  <c r="AB80" i="2" s="1"/>
  <c r="V172" i="2"/>
  <c r="AB172" i="2" s="1"/>
  <c r="V137" i="2"/>
  <c r="AB137" i="2" s="1"/>
  <c r="V19" i="2"/>
  <c r="AB19" i="2" s="1"/>
  <c r="V70" i="2"/>
  <c r="AB70" i="2" s="1"/>
  <c r="V226" i="2"/>
  <c r="AB226" i="2" s="1"/>
  <c r="V356" i="2"/>
  <c r="AB356" i="2" s="1"/>
  <c r="V28" i="2"/>
  <c r="AB28" i="2" s="1"/>
  <c r="V4" i="2"/>
  <c r="AB4" i="2" s="1"/>
  <c r="V47" i="2"/>
  <c r="AB47" i="2" s="1"/>
  <c r="V243" i="2"/>
  <c r="AB243" i="2" s="1"/>
  <c r="V65" i="2"/>
  <c r="AB65" i="2" s="1"/>
  <c r="V431" i="2"/>
  <c r="AB431" i="2" s="1"/>
  <c r="V308" i="2"/>
  <c r="AB308" i="2" s="1"/>
  <c r="V121" i="2"/>
  <c r="AB121" i="2" s="1"/>
  <c r="V104" i="2"/>
  <c r="AB104" i="2" s="1"/>
  <c r="V178" i="2"/>
  <c r="AB178" i="2" s="1"/>
  <c r="V303" i="2"/>
  <c r="AB303" i="2" s="1"/>
  <c r="V38" i="2"/>
  <c r="AB38" i="2" s="1"/>
  <c r="V307" i="2"/>
  <c r="AB307" i="2" s="1"/>
  <c r="V16" i="2"/>
  <c r="AB16" i="2" s="1"/>
  <c r="V278" i="2"/>
  <c r="AB278" i="2" s="1"/>
  <c r="V279" i="2"/>
  <c r="AB279" i="2" s="1"/>
  <c r="V42" i="2"/>
  <c r="AB42" i="2" s="1"/>
  <c r="V514" i="2"/>
  <c r="AB514" i="2" s="1"/>
  <c r="V387" i="2"/>
  <c r="AB387" i="2" s="1"/>
  <c r="V99" i="2"/>
  <c r="AB99" i="2" s="1"/>
  <c r="V98" i="2"/>
  <c r="AB98" i="2" s="1"/>
  <c r="V348" i="2"/>
  <c r="AB348" i="2" s="1"/>
  <c r="V15" i="2"/>
  <c r="AB15" i="2" s="1"/>
  <c r="V466" i="2"/>
  <c r="AB466" i="2" s="1"/>
  <c r="V85" i="2"/>
  <c r="AB85" i="2" s="1"/>
  <c r="V269" i="2"/>
  <c r="AB269" i="2" s="1"/>
  <c r="V25" i="2"/>
  <c r="AB25" i="2" s="1"/>
  <c r="V310" i="2"/>
  <c r="AB310" i="2" s="1"/>
  <c r="V339" i="2"/>
  <c r="AB339" i="2" s="1"/>
  <c r="V190" i="2"/>
  <c r="AB190" i="2" s="1"/>
  <c r="V131" i="2"/>
  <c r="AB131" i="2" s="1"/>
  <c r="V62" i="2"/>
  <c r="AB62" i="2" s="1"/>
  <c r="V81" i="2"/>
  <c r="V115" i="2"/>
  <c r="AB115" i="2" s="1"/>
  <c r="V159" i="2"/>
  <c r="AB159" i="2" s="1"/>
  <c r="V26" i="2"/>
  <c r="AB26" i="2" s="1"/>
  <c r="V235" i="2"/>
  <c r="AB235" i="2" s="1"/>
  <c r="V170" i="2"/>
  <c r="AB170" i="2" s="1"/>
  <c r="V154" i="2"/>
  <c r="AB154" i="2" s="1"/>
  <c r="V212" i="2"/>
  <c r="AB212" i="2" s="1"/>
  <c r="V296" i="2"/>
  <c r="AB296" i="2" s="1"/>
  <c r="V64" i="2"/>
  <c r="AB64" i="2" s="1"/>
  <c r="V96" i="2"/>
  <c r="AB96" i="2" s="1"/>
  <c r="V309" i="2"/>
  <c r="AB309" i="2" s="1"/>
  <c r="V234" i="2"/>
  <c r="AB234" i="2" s="1"/>
  <c r="V67" i="2"/>
  <c r="AB67" i="2" s="1"/>
  <c r="V91" i="2"/>
  <c r="AB91" i="2" s="1"/>
  <c r="V150" i="2"/>
  <c r="AB150" i="2" s="1"/>
  <c r="V49" i="2"/>
  <c r="AB49" i="2" s="1"/>
  <c r="V52" i="2"/>
  <c r="AB52" i="2" s="1"/>
  <c r="V74" i="2"/>
  <c r="AB74" i="2" s="1"/>
  <c r="V374" i="2"/>
  <c r="AB374" i="2" s="1"/>
  <c r="V122" i="2"/>
  <c r="AB122" i="2" s="1"/>
  <c r="V184" i="2"/>
  <c r="AB184" i="2" s="1"/>
  <c r="V312" i="2"/>
  <c r="AB312" i="2" s="1"/>
  <c r="V315" i="2"/>
  <c r="AB315" i="2" s="1"/>
  <c r="V362" i="2"/>
  <c r="AB362" i="2" s="1"/>
  <c r="V222" i="2"/>
  <c r="AB222" i="2" s="1"/>
  <c r="V116" i="2"/>
  <c r="AB116" i="2" s="1"/>
  <c r="V483" i="2"/>
  <c r="AB483" i="2" s="1"/>
  <c r="V93" i="2"/>
  <c r="AB93" i="2" s="1"/>
  <c r="V368" i="2"/>
  <c r="AB368" i="2" s="1"/>
  <c r="V557" i="2"/>
  <c r="AB557" i="2" s="1"/>
  <c r="V21" i="2"/>
  <c r="AB21" i="2" s="1"/>
  <c r="V287" i="2"/>
  <c r="AB287" i="2" s="1"/>
  <c r="V214" i="2"/>
  <c r="AB214" i="2" s="1"/>
  <c r="V436" i="2"/>
  <c r="AB436" i="2" s="1"/>
  <c r="V297" i="2"/>
  <c r="AB297" i="2" s="1"/>
  <c r="V124" i="2"/>
  <c r="AB124" i="2" s="1"/>
  <c r="V369" i="2"/>
  <c r="AB369" i="2" s="1"/>
  <c r="V249" i="2"/>
  <c r="AB249" i="2" s="1"/>
  <c r="V268" i="2"/>
  <c r="AB268" i="2" s="1"/>
  <c r="V426" i="2"/>
  <c r="AB426" i="2" s="1"/>
  <c r="V227" i="2"/>
  <c r="AB227" i="2" s="1"/>
  <c r="V103" i="2"/>
  <c r="AB103" i="2" s="1"/>
  <c r="V389" i="2"/>
  <c r="AB389" i="2" s="1"/>
  <c r="V152" i="2"/>
  <c r="AB152" i="2" s="1"/>
  <c r="V84" i="2"/>
  <c r="AB84" i="2" s="1"/>
  <c r="V435" i="2"/>
  <c r="AB435" i="2" s="1"/>
  <c r="V201" i="2"/>
  <c r="AB201" i="2" s="1"/>
  <c r="V525" i="2"/>
  <c r="V208" i="2"/>
  <c r="AB208" i="2" s="1"/>
  <c r="V254" i="2"/>
  <c r="AB254" i="2" s="1"/>
  <c r="V333" i="2"/>
  <c r="AB333" i="2" s="1"/>
  <c r="V140" i="2"/>
  <c r="AB140" i="2" s="1"/>
  <c r="V579" i="2"/>
  <c r="AB579" i="2" s="1"/>
  <c r="V407" i="2"/>
  <c r="AB407" i="2" s="1"/>
  <c r="V185" i="2"/>
  <c r="AB185" i="2" s="1"/>
  <c r="V274" i="2"/>
  <c r="AB274" i="2" s="1"/>
  <c r="V109" i="2"/>
  <c r="AB109" i="2" s="1"/>
  <c r="V414" i="2"/>
  <c r="AB414" i="2" s="1"/>
  <c r="V507" i="2"/>
  <c r="AB507" i="2" s="1"/>
  <c r="V286" i="2"/>
  <c r="AB286" i="2" s="1"/>
  <c r="V515" i="2"/>
  <c r="AB515" i="2" s="1"/>
  <c r="V402" i="2"/>
  <c r="AB402" i="2" s="1"/>
  <c r="V60" i="2"/>
  <c r="AB60" i="2" s="1"/>
  <c r="V107" i="2"/>
  <c r="AB107" i="2" s="1"/>
  <c r="V460" i="2"/>
  <c r="AB460" i="2" s="1"/>
  <c r="V231" i="2"/>
  <c r="AB231" i="2" s="1"/>
  <c r="V324" i="2"/>
  <c r="AB324" i="2" s="1"/>
  <c r="V180" i="2"/>
  <c r="AB180" i="2" s="1"/>
  <c r="V44" i="2"/>
  <c r="AB44" i="2" s="1"/>
  <c r="V132" i="2"/>
  <c r="AB132" i="2" s="1"/>
  <c r="V392" i="2"/>
  <c r="AB392" i="2" s="1"/>
  <c r="V313" i="2"/>
  <c r="V155" i="2"/>
  <c r="AB155" i="2" s="1"/>
  <c r="V51" i="2"/>
  <c r="AB51" i="2" s="1"/>
  <c r="V321" i="2"/>
  <c r="AB321" i="2" s="1"/>
  <c r="V46" i="2"/>
  <c r="AB46" i="2" s="1"/>
  <c r="V449" i="2"/>
  <c r="AB449" i="2" s="1"/>
  <c r="V163" i="2"/>
  <c r="AB163" i="2" s="1"/>
  <c r="V13" i="2"/>
  <c r="AB13" i="2" s="1"/>
  <c r="V34" i="2"/>
  <c r="AB34" i="2" s="1"/>
  <c r="V58" i="2"/>
  <c r="AB58" i="2" s="1"/>
  <c r="V89" i="2"/>
  <c r="AB89" i="2" s="1"/>
  <c r="V177" i="2"/>
  <c r="AB177" i="2" s="1"/>
  <c r="V53" i="2"/>
  <c r="AB53" i="2" s="1"/>
  <c r="V358" i="2"/>
  <c r="AB358" i="2" s="1"/>
  <c r="V424" i="2"/>
  <c r="AB424" i="2" s="1"/>
  <c r="V196" i="2"/>
  <c r="AB196" i="2" s="1"/>
  <c r="V461" i="2"/>
  <c r="AB461" i="2" s="1"/>
  <c r="V220" i="2"/>
  <c r="AB220" i="2" s="1"/>
  <c r="V479" i="2"/>
  <c r="AB479" i="2" s="1"/>
  <c r="V138" i="2"/>
  <c r="AB138" i="2" s="1"/>
  <c r="V24" i="2"/>
  <c r="AB24" i="2" s="1"/>
  <c r="V194" i="2"/>
  <c r="AB194" i="2" s="1"/>
  <c r="V295" i="2"/>
  <c r="AB295" i="2" s="1"/>
  <c r="V367" i="2"/>
  <c r="AB367" i="2" s="1"/>
  <c r="V77" i="2"/>
  <c r="AB77" i="2" s="1"/>
  <c r="V175" i="2"/>
  <c r="AB175" i="2" s="1"/>
  <c r="V229" i="2"/>
  <c r="AB229" i="2" s="1"/>
  <c r="V10" i="2"/>
  <c r="AB10" i="2" s="1"/>
  <c r="V166" i="2"/>
  <c r="AB166" i="2" s="1"/>
  <c r="V450" i="2"/>
  <c r="AB450" i="2" s="1"/>
  <c r="V478" i="2"/>
  <c r="AB478" i="2" s="1"/>
  <c r="V452" i="2"/>
  <c r="AB452" i="2" s="1"/>
  <c r="V32" i="2"/>
  <c r="AB32" i="2" s="1"/>
  <c r="V118" i="2"/>
  <c r="AB118" i="2" s="1"/>
  <c r="V371" i="2"/>
  <c r="AB371" i="2" s="1"/>
  <c r="V75" i="2"/>
  <c r="AB75" i="2" s="1"/>
  <c r="V405" i="2"/>
  <c r="AB405" i="2" s="1"/>
  <c r="V316" i="2"/>
  <c r="AB316" i="2" s="1"/>
  <c r="V495" i="2"/>
  <c r="AB495" i="2" s="1"/>
  <c r="V171" i="2"/>
  <c r="AB171" i="2" s="1"/>
  <c r="V341" i="2"/>
  <c r="AB341" i="2" s="1"/>
  <c r="V443" i="2"/>
  <c r="AB443" i="2" s="1"/>
  <c r="V3" i="2"/>
  <c r="AB3" i="2" s="1"/>
  <c r="V403" i="2"/>
  <c r="AB403" i="2" s="1"/>
  <c r="V95" i="2"/>
  <c r="AB95" i="2" s="1"/>
  <c r="V173" i="2"/>
  <c r="AB173" i="2" s="1"/>
  <c r="V238" i="2"/>
  <c r="AB238" i="2" s="1"/>
  <c r="V59" i="2"/>
  <c r="AB59" i="2" s="1"/>
  <c r="V18" i="2"/>
  <c r="AB18" i="2" s="1"/>
  <c r="V456" i="2"/>
  <c r="AB456" i="2" s="1"/>
  <c r="V199" i="2"/>
  <c r="AB199" i="2" s="1"/>
  <c r="V261" i="2"/>
  <c r="AB261" i="2" s="1"/>
  <c r="V552" i="2"/>
  <c r="AB552" i="2" s="1"/>
  <c r="V290" i="2"/>
  <c r="AB290" i="2" s="1"/>
  <c r="V429" i="2"/>
  <c r="AB429" i="2" s="1"/>
  <c r="V381" i="2"/>
  <c r="AB381" i="2" s="1"/>
  <c r="V48" i="2"/>
  <c r="AB48" i="2" s="1"/>
  <c r="V446" i="2"/>
  <c r="AB446" i="2" s="1"/>
  <c r="V210" i="2"/>
  <c r="AB210" i="2" s="1"/>
  <c r="V284" i="2"/>
  <c r="AB284" i="2" s="1"/>
  <c r="V320" i="2"/>
  <c r="V112" i="2"/>
  <c r="AB112" i="2" s="1"/>
  <c r="V445" i="2"/>
  <c r="AB445" i="2" s="1"/>
  <c r="V128" i="2"/>
  <c r="AB128" i="2" s="1"/>
  <c r="V259" i="2"/>
  <c r="AB259" i="2" s="1"/>
  <c r="V538" i="2"/>
  <c r="AB538" i="2" s="1"/>
  <c r="V366" i="2"/>
  <c r="AB366" i="2" s="1"/>
  <c r="V188" i="2"/>
  <c r="AB188" i="2" s="1"/>
  <c r="V30" i="2"/>
  <c r="AB30" i="2" s="1"/>
  <c r="V252" i="2"/>
  <c r="AB252" i="2" s="1"/>
  <c r="V511" i="2"/>
  <c r="AB511" i="2" s="1"/>
  <c r="V410" i="2"/>
  <c r="AB410" i="2" s="1"/>
  <c r="V561" i="2"/>
  <c r="AB561" i="2" s="1"/>
  <c r="V335" i="2"/>
  <c r="AB335" i="2" s="1"/>
  <c r="V347" i="2"/>
  <c r="AB347" i="2" s="1"/>
  <c r="V432" i="2"/>
  <c r="AB432" i="2" s="1"/>
  <c r="V108" i="2"/>
  <c r="AB108" i="2" s="1"/>
  <c r="V202" i="2"/>
  <c r="AB202" i="2" s="1"/>
  <c r="V27" i="2"/>
  <c r="AB27" i="2" s="1"/>
  <c r="V299" i="2"/>
  <c r="AB299" i="2" s="1"/>
  <c r="V147" i="2"/>
  <c r="AB147" i="2" s="1"/>
  <c r="V94" i="2"/>
  <c r="AB94" i="2" s="1"/>
  <c r="V63" i="2"/>
  <c r="AB63" i="2" s="1"/>
  <c r="V11" i="2"/>
  <c r="AB11" i="2" s="1"/>
  <c r="V301" i="2"/>
  <c r="V332" i="2"/>
  <c r="AB332" i="2" s="1"/>
  <c r="V139" i="2"/>
  <c r="AB139" i="2" s="1"/>
  <c r="V318" i="2"/>
  <c r="AB318" i="2" s="1"/>
  <c r="V79" i="2"/>
  <c r="AB79" i="2" s="1"/>
  <c r="V462" i="2"/>
  <c r="AB462" i="2" s="1"/>
  <c r="V133" i="2"/>
  <c r="AB133" i="2" s="1"/>
  <c r="V195" i="2"/>
  <c r="AB195" i="2" s="1"/>
  <c r="V45" i="2"/>
  <c r="AB45" i="2" s="1"/>
  <c r="V255" i="2"/>
  <c r="AB255" i="2" s="1"/>
  <c r="V298" i="2"/>
  <c r="AB298" i="2" s="1"/>
  <c r="V209" i="2"/>
  <c r="AB209" i="2" s="1"/>
  <c r="V564" i="2"/>
  <c r="V562" i="2"/>
  <c r="AB562" i="2" s="1"/>
  <c r="V533" i="2"/>
  <c r="AB533" i="2" s="1"/>
  <c r="V217" i="2"/>
  <c r="AB217" i="2" s="1"/>
  <c r="V458" i="2"/>
  <c r="AB458" i="2" s="1"/>
  <c r="V344" i="2"/>
  <c r="AB344" i="2" s="1"/>
  <c r="V5" i="2"/>
  <c r="AB5" i="2" s="1"/>
  <c r="V7" i="2"/>
  <c r="AB7" i="2" s="1"/>
  <c r="V415" i="2"/>
  <c r="AB415" i="2" s="1"/>
  <c r="V542" i="2"/>
  <c r="AB542" i="2" s="1"/>
  <c r="V378" i="2"/>
  <c r="AB378" i="2" s="1"/>
  <c r="V83" i="2"/>
  <c r="AB83" i="2" s="1"/>
  <c r="V262" i="2"/>
  <c r="AB262" i="2" s="1"/>
  <c r="V338" i="2"/>
  <c r="AB338" i="2" s="1"/>
  <c r="V100" i="2"/>
  <c r="AB100" i="2" s="1"/>
  <c r="V39" i="2"/>
  <c r="AB39" i="2" s="1"/>
  <c r="V36" i="2"/>
  <c r="AB36" i="2" s="1"/>
  <c r="V370" i="2"/>
  <c r="AB370" i="2" s="1"/>
  <c r="V454" i="2"/>
  <c r="AB454" i="2" s="1"/>
  <c r="V536" i="2"/>
  <c r="AB536" i="2" s="1"/>
  <c r="V282" i="2"/>
  <c r="AB282" i="2" s="1"/>
  <c r="V425" i="2"/>
  <c r="AB425" i="2" s="1"/>
  <c r="V66" i="2"/>
  <c r="AB66" i="2" s="1"/>
  <c r="V311" i="2"/>
  <c r="AB311" i="2" s="1"/>
  <c r="V186" i="2"/>
  <c r="V437" i="2"/>
  <c r="AB437" i="2" s="1"/>
  <c r="V608" i="2"/>
  <c r="AB608" i="2" s="1"/>
  <c r="V529" i="2"/>
  <c r="AB529" i="2" s="1"/>
  <c r="V200" i="2"/>
  <c r="AB200" i="2" s="1"/>
  <c r="V512" i="2"/>
  <c r="AB512" i="2" s="1"/>
  <c r="V376" i="2"/>
  <c r="AB376" i="2" s="1"/>
  <c r="V336" i="2"/>
  <c r="AB336" i="2" s="1"/>
  <c r="V404" i="2"/>
  <c r="AB404" i="2" s="1"/>
  <c r="V224" i="2"/>
  <c r="AB224" i="2" s="1"/>
  <c r="V257" i="2"/>
  <c r="AB257" i="2" s="1"/>
  <c r="V129" i="2"/>
  <c r="AB129" i="2" s="1"/>
  <c r="V125" i="2"/>
  <c r="AB125" i="2" s="1"/>
  <c r="V275" i="2"/>
  <c r="AB275" i="2" s="1"/>
  <c r="V168" i="2"/>
  <c r="AB168" i="2" s="1"/>
  <c r="V357" i="2"/>
  <c r="AB357" i="2" s="1"/>
  <c r="V609" i="2"/>
  <c r="AB609" i="2" s="1"/>
  <c r="V141" i="2"/>
  <c r="AB141" i="2" s="1"/>
  <c r="V182" i="2"/>
  <c r="AB182" i="2" s="1"/>
  <c r="V143" i="2"/>
  <c r="AB143" i="2" s="1"/>
  <c r="V276" i="2"/>
  <c r="AB276" i="2" s="1"/>
  <c r="V548" i="2"/>
  <c r="AB548" i="2" s="1"/>
  <c r="V305" i="2"/>
  <c r="AB305" i="2" s="1"/>
  <c r="V610" i="2"/>
  <c r="AB610" i="2" s="1"/>
  <c r="V611" i="2"/>
  <c r="AB611" i="2" s="1"/>
  <c r="V612" i="2"/>
  <c r="AB612" i="2" s="1"/>
  <c r="V613" i="2"/>
  <c r="AB613" i="2" s="1"/>
  <c r="V145" i="2"/>
  <c r="AB145" i="2" s="1"/>
  <c r="V219" i="2"/>
  <c r="AB219" i="2" s="1"/>
  <c r="V241" i="2"/>
  <c r="AB241" i="2" s="1"/>
  <c r="V102" i="2"/>
  <c r="AB102" i="2" s="1"/>
  <c r="V485" i="2"/>
  <c r="AB485" i="2" s="1"/>
  <c r="V379" i="2"/>
  <c r="AB379" i="2" s="1"/>
  <c r="V110" i="2"/>
  <c r="AB110" i="2" s="1"/>
  <c r="V127" i="2"/>
  <c r="AB127" i="2" s="1"/>
  <c r="V101" i="2"/>
  <c r="AB101" i="2" s="1"/>
  <c r="V385" i="2"/>
  <c r="V92" i="2"/>
  <c r="AB92" i="2" s="1"/>
  <c r="V544" i="2"/>
  <c r="AB544" i="2" s="1"/>
  <c r="V169" i="2"/>
  <c r="AB169" i="2" s="1"/>
  <c r="V543" i="2"/>
  <c r="AB543" i="2" s="1"/>
  <c r="V433" i="2"/>
  <c r="AB433" i="2" s="1"/>
  <c r="V475" i="2"/>
  <c r="AB475" i="2" s="1"/>
  <c r="V88" i="2"/>
  <c r="AB88" i="2" s="1"/>
  <c r="V473" i="2"/>
  <c r="AB473" i="2" s="1"/>
  <c r="V97" i="2"/>
  <c r="AB97" i="2" s="1"/>
  <c r="V246" i="2"/>
  <c r="AB246" i="2" s="1"/>
  <c r="V531" i="2"/>
  <c r="AB531" i="2" s="1"/>
  <c r="V326" i="2"/>
  <c r="V397" i="2"/>
  <c r="AB397" i="2" s="1"/>
  <c r="V559" i="2"/>
  <c r="AB559" i="2" s="1"/>
  <c r="V345" i="2"/>
  <c r="AB345" i="2" s="1"/>
  <c r="V614" i="2"/>
  <c r="AB614" i="2" s="1"/>
  <c r="V353" i="2"/>
  <c r="AB353" i="2" s="1"/>
  <c r="V496" i="2"/>
  <c r="AB496" i="2" s="1"/>
  <c r="V615" i="2"/>
  <c r="AB615" i="2" s="1"/>
  <c r="V616" i="2"/>
  <c r="AB616" i="2" s="1"/>
  <c r="V553" i="2"/>
  <c r="AB553" i="2" s="1"/>
  <c r="V157" i="2"/>
  <c r="AB157" i="2" s="1"/>
  <c r="V119" i="2"/>
  <c r="AB119" i="2" s="1"/>
  <c r="V555" i="2"/>
  <c r="AB555" i="2" s="1"/>
  <c r="V539" i="2"/>
  <c r="AB539" i="2" s="1"/>
  <c r="V360" i="2"/>
  <c r="AB360" i="2" s="1"/>
  <c r="V422" i="2"/>
  <c r="AB422" i="2" s="1"/>
  <c r="V480" i="2"/>
  <c r="AB480" i="2" s="1"/>
  <c r="V22" i="2"/>
  <c r="AB22" i="2" s="1"/>
  <c r="V165" i="2"/>
  <c r="AB165" i="2" s="1"/>
  <c r="V72" i="2"/>
  <c r="AB72" i="2" s="1"/>
  <c r="V73" i="2"/>
  <c r="AB73" i="2" s="1"/>
  <c r="V90" i="2"/>
  <c r="AB90" i="2" s="1"/>
  <c r="V41" i="2"/>
  <c r="AB41" i="2" s="1"/>
  <c r="V265" i="2"/>
  <c r="AB265" i="2" s="1"/>
  <c r="V78" i="2"/>
  <c r="AB78" i="2" s="1"/>
  <c r="V288" i="2"/>
  <c r="AB288" i="2" s="1"/>
  <c r="V183" i="2"/>
  <c r="AB183" i="2" s="1"/>
  <c r="V488" i="2"/>
  <c r="AB488" i="2" s="1"/>
  <c r="V474" i="2"/>
  <c r="AB474" i="2" s="1"/>
  <c r="V31" i="2"/>
  <c r="AB31" i="2" s="1"/>
  <c r="V71" i="2"/>
  <c r="AB71" i="2" s="1"/>
  <c r="V50" i="2"/>
  <c r="AB50" i="2" s="1"/>
  <c r="V617" i="2"/>
  <c r="AB617" i="2" s="1"/>
  <c r="V618" i="2"/>
  <c r="AB618" i="2" s="1"/>
  <c r="V619" i="2"/>
  <c r="AB619" i="2" s="1"/>
  <c r="V203" i="2"/>
  <c r="AB203" i="2" s="1"/>
  <c r="V457" i="2"/>
  <c r="V418" i="2"/>
  <c r="AB418" i="2" s="1"/>
  <c r="V428" i="2"/>
  <c r="AB428" i="2" s="1"/>
  <c r="V441" i="2"/>
  <c r="AB441" i="2" s="1"/>
  <c r="V554" i="2"/>
  <c r="AB554" i="2" s="1"/>
  <c r="V580" i="2"/>
  <c r="AB580" i="2" s="1"/>
  <c r="V620" i="2"/>
  <c r="AB620" i="2" s="1"/>
  <c r="V325" i="2"/>
  <c r="AB325" i="2" s="1"/>
  <c r="V161" i="2"/>
  <c r="AB161" i="2" s="1"/>
  <c r="V421" i="2"/>
  <c r="AB421" i="2" s="1"/>
  <c r="V148" i="2"/>
  <c r="AB148" i="2" s="1"/>
  <c r="V236" i="2"/>
  <c r="AB236" i="2" s="1"/>
  <c r="V126" i="2"/>
  <c r="V29" i="2"/>
  <c r="AB29" i="2" s="1"/>
  <c r="V517" i="2"/>
  <c r="AB517" i="2" s="1"/>
  <c r="V384" i="2"/>
  <c r="AB384" i="2" s="1"/>
  <c r="V502" i="2"/>
  <c r="AB502" i="2" s="1"/>
  <c r="V621" i="2"/>
  <c r="AB621" i="2" s="1"/>
  <c r="V250" i="2"/>
  <c r="AB250" i="2" s="1"/>
  <c r="V453" i="2"/>
  <c r="AB453" i="2" s="1"/>
  <c r="V355" i="2"/>
  <c r="AB355" i="2" s="1"/>
  <c r="V551" i="2"/>
  <c r="AB551" i="2" s="1"/>
  <c r="V575" i="2"/>
  <c r="AB575" i="2" s="1"/>
  <c r="V569" i="2"/>
  <c r="AB569" i="2" s="1"/>
  <c r="V601" i="2"/>
  <c r="V400" i="2"/>
  <c r="AB400" i="2" s="1"/>
  <c r="V622" i="2"/>
  <c r="AB622" i="2" s="1"/>
  <c r="V114" i="2"/>
  <c r="AB114" i="2" s="1"/>
  <c r="V599" i="2"/>
  <c r="AB599" i="2" s="1"/>
  <c r="V572" i="2"/>
  <c r="AB572" i="2" s="1"/>
  <c r="V623" i="2"/>
  <c r="AB623" i="2" s="1"/>
  <c r="V223" i="2"/>
  <c r="AB223" i="2" s="1"/>
  <c r="V491" i="2"/>
  <c r="AB491" i="2" s="1"/>
  <c r="V434" i="2"/>
  <c r="AB434" i="2" s="1"/>
  <c r="V513" i="2"/>
  <c r="AB513" i="2" s="1"/>
  <c r="V624" i="2"/>
  <c r="AB624" i="2" s="1"/>
  <c r="V625" i="2"/>
  <c r="V626" i="2"/>
  <c r="AB626" i="2" s="1"/>
  <c r="V627" i="2"/>
  <c r="AB627" i="2" s="1"/>
  <c r="V628" i="2"/>
  <c r="AB628" i="2" s="1"/>
  <c r="V629" i="2"/>
  <c r="AB629" i="2" s="1"/>
  <c r="V550" i="2"/>
  <c r="AB550" i="2" s="1"/>
  <c r="V630" i="2"/>
  <c r="AB630" i="2" s="1"/>
  <c r="V631" i="2"/>
  <c r="AB631" i="2" s="1"/>
  <c r="V247" i="2"/>
  <c r="AB247" i="2" s="1"/>
  <c r="V583" i="2"/>
  <c r="AB583" i="2" s="1"/>
  <c r="V232" i="2"/>
  <c r="AB232" i="2" s="1"/>
  <c r="V574" i="2"/>
  <c r="AB574" i="2" s="1"/>
  <c r="V327" i="2"/>
  <c r="V566" i="2"/>
  <c r="AB566" i="2" s="1"/>
  <c r="V523" i="2"/>
  <c r="AB523" i="2" s="1"/>
  <c r="V111" i="2"/>
  <c r="AB111" i="2" s="1"/>
  <c r="V270" i="2"/>
  <c r="AB270" i="2" s="1"/>
  <c r="V292" i="2"/>
  <c r="AB292" i="2" s="1"/>
  <c r="V33" i="2"/>
  <c r="AB33" i="2" s="1"/>
  <c r="V388" i="2"/>
  <c r="AB388" i="2" s="1"/>
  <c r="V272" i="2"/>
  <c r="AB272" i="2" s="1"/>
  <c r="V55" i="2"/>
  <c r="AB55" i="2" s="1"/>
  <c r="V142" i="2"/>
  <c r="AB142" i="2" s="1"/>
  <c r="V505" i="2"/>
  <c r="AB505" i="2" s="1"/>
  <c r="V510" i="2"/>
  <c r="V285" i="2"/>
  <c r="AB285" i="2" s="1"/>
  <c r="V251" i="2"/>
  <c r="AB251" i="2" s="1"/>
  <c r="V390" i="2"/>
  <c r="AB390" i="2" s="1"/>
  <c r="V56" i="2"/>
  <c r="AB56" i="2" s="1"/>
  <c r="V213" i="2"/>
  <c r="AB213" i="2" s="1"/>
  <c r="V343" i="2"/>
  <c r="AB343" i="2" s="1"/>
  <c r="V277" i="2"/>
  <c r="AB277" i="2" s="1"/>
  <c r="V191" i="2"/>
  <c r="AB191" i="2" s="1"/>
  <c r="V472" i="2"/>
  <c r="AB472" i="2" s="1"/>
  <c r="V375" i="2"/>
  <c r="AB375" i="2" s="1"/>
  <c r="V294" i="2"/>
  <c r="AB294" i="2" s="1"/>
  <c r="V413" i="2"/>
  <c r="V160" i="2"/>
  <c r="AB160" i="2" s="1"/>
  <c r="V549" i="2"/>
  <c r="AB549" i="2" s="1"/>
  <c r="V6" i="2"/>
  <c r="AB6" i="2" s="1"/>
  <c r="V372" i="2"/>
  <c r="AB372" i="2" s="1"/>
  <c r="V591" i="2"/>
  <c r="AB591" i="2" s="1"/>
  <c r="V317" i="2"/>
  <c r="AB317" i="2" s="1"/>
  <c r="V283" i="2"/>
  <c r="AB283" i="2" s="1"/>
  <c r="V459" i="2"/>
  <c r="AB459" i="2" s="1"/>
  <c r="V230" i="2"/>
  <c r="AB230" i="2" s="1"/>
  <c r="V526" i="2"/>
  <c r="AB526" i="2" s="1"/>
  <c r="V364" i="2"/>
  <c r="AB364" i="2" s="1"/>
  <c r="V423" i="2"/>
  <c r="V592" i="2"/>
  <c r="AB592" i="2" s="1"/>
  <c r="V604" i="2"/>
  <c r="AB604" i="2" s="1"/>
  <c r="V537" i="2"/>
  <c r="AB537" i="2" s="1"/>
  <c r="V383" i="2"/>
  <c r="AB383" i="2" s="1"/>
  <c r="V263" i="2"/>
  <c r="AB263" i="2" s="1"/>
  <c r="V377" i="2"/>
  <c r="AB377" i="2" s="1"/>
  <c r="V351" i="2"/>
  <c r="AB351" i="2" s="1"/>
  <c r="V69" i="2"/>
  <c r="AB69" i="2" s="1"/>
  <c r="V350" i="2"/>
  <c r="AB350" i="2" s="1"/>
  <c r="V187" i="2"/>
  <c r="AB187" i="2" s="1"/>
  <c r="V365" i="2"/>
  <c r="AB365" i="2" s="1"/>
  <c r="V267" i="2"/>
  <c r="V162" i="2"/>
  <c r="AB162" i="2" s="1"/>
  <c r="V499" i="2"/>
  <c r="AB499" i="2" s="1"/>
  <c r="V40" i="2"/>
  <c r="AB40" i="2" s="1"/>
  <c r="V463" i="2"/>
  <c r="AB463" i="2" s="1"/>
  <c r="V527" i="2"/>
  <c r="AB527" i="2" s="1"/>
  <c r="V207" i="2"/>
  <c r="AB207" i="2" s="1"/>
  <c r="V239" i="2"/>
  <c r="AB239" i="2" s="1"/>
  <c r="V248" i="2"/>
  <c r="AB248" i="2" s="1"/>
  <c r="V587" i="2"/>
  <c r="AB587" i="2" s="1"/>
  <c r="V373" i="2"/>
  <c r="AB373" i="2" s="1"/>
  <c r="V509" i="2"/>
  <c r="AB509" i="2" s="1"/>
  <c r="V490" i="2"/>
  <c r="V420" i="2"/>
  <c r="AB420" i="2" s="1"/>
  <c r="V582" i="2"/>
  <c r="AB582" i="2" s="1"/>
  <c r="V314" i="2"/>
  <c r="AB314" i="2" s="1"/>
  <c r="V632" i="2"/>
  <c r="AB632" i="2" s="1"/>
  <c r="V130" i="2"/>
  <c r="AB130" i="2" s="1"/>
  <c r="V20" i="2"/>
  <c r="AB20" i="2" s="1"/>
  <c r="V382" i="2"/>
  <c r="AB382" i="2" s="1"/>
  <c r="V633" i="2"/>
  <c r="AB633" i="2" s="1"/>
  <c r="V8" i="2"/>
  <c r="AB8" i="2" s="1"/>
  <c r="V419" i="2"/>
  <c r="AB419" i="2" s="1"/>
  <c r="V590" i="2"/>
  <c r="AB590" i="2" s="1"/>
  <c r="V306" i="2"/>
  <c r="AB306" i="2" s="1"/>
  <c r="V530" i="2"/>
  <c r="AB530" i="2" s="1"/>
  <c r="V634" i="2"/>
  <c r="AB634" i="2" s="1"/>
  <c r="V635" i="2"/>
  <c r="AB635" i="2" s="1"/>
  <c r="V636" i="2"/>
  <c r="AB636" i="2" s="1"/>
  <c r="V637" i="2"/>
  <c r="AB637" i="2" s="1"/>
  <c r="V638" i="2"/>
  <c r="AB638" i="2" s="1"/>
  <c r="V639" i="2"/>
  <c r="AB639" i="2" s="1"/>
  <c r="V134" i="2"/>
  <c r="AB134" i="2" s="1"/>
  <c r="V86" i="2"/>
  <c r="AB86" i="2" s="1"/>
  <c r="V240" i="2"/>
  <c r="AB240" i="2" s="1"/>
  <c r="V521" i="2"/>
  <c r="AB521" i="2" s="1"/>
  <c r="V493" i="2"/>
  <c r="AB493" i="2" s="1"/>
  <c r="V451" i="2"/>
  <c r="AB451" i="2" s="1"/>
  <c r="V464" i="2"/>
  <c r="AB464" i="2" s="1"/>
  <c r="V179" i="2"/>
  <c r="AB179" i="2" s="1"/>
  <c r="V380" i="2"/>
  <c r="AB380" i="2" s="1"/>
  <c r="V501" i="2"/>
  <c r="AB501" i="2" s="1"/>
  <c r="V524" i="2"/>
  <c r="AB524" i="2" s="1"/>
  <c r="V487" i="2"/>
  <c r="AB487" i="2" s="1"/>
  <c r="V396" i="2"/>
  <c r="AB396" i="2" s="1"/>
  <c r="V361" i="2"/>
  <c r="AB361" i="2" s="1"/>
  <c r="V576" i="2"/>
  <c r="AB576" i="2" s="1"/>
  <c r="V581" i="2"/>
  <c r="AB581" i="2" s="1"/>
  <c r="V541" i="2"/>
  <c r="AB541" i="2" s="1"/>
  <c r="V304" i="2"/>
  <c r="AB304" i="2" s="1"/>
  <c r="V211" i="2"/>
  <c r="AB211" i="2" s="1"/>
  <c r="V156" i="2"/>
  <c r="AB156" i="2" s="1"/>
  <c r="V167" i="2"/>
  <c r="AB167" i="2" s="1"/>
  <c r="V492" i="2"/>
  <c r="AB492" i="2" s="1"/>
  <c r="V9" i="2"/>
  <c r="AB9" i="2" s="1"/>
  <c r="V146" i="2"/>
  <c r="AB146" i="2" s="1"/>
  <c r="V640" i="2"/>
  <c r="AB640" i="2" s="1"/>
  <c r="V302" i="2"/>
  <c r="AB302" i="2" s="1"/>
  <c r="V106" i="2"/>
  <c r="AB106" i="2" s="1"/>
  <c r="V35" i="2"/>
  <c r="AB35" i="2" s="1"/>
  <c r="V17" i="2"/>
  <c r="AB17" i="2" s="1"/>
  <c r="V519" i="2"/>
  <c r="AB519" i="2" s="1"/>
  <c r="V596" i="2"/>
  <c r="AB596" i="2" s="1"/>
  <c r="V189" i="2"/>
  <c r="AB189" i="2" s="1"/>
  <c r="V193" i="2"/>
  <c r="AB193" i="2" s="1"/>
  <c r="V181" i="2"/>
  <c r="AB181" i="2" s="1"/>
  <c r="V293" i="2"/>
  <c r="AB293" i="2" s="1"/>
  <c r="V245" i="2"/>
  <c r="AB245" i="2" s="1"/>
  <c r="V447" i="2"/>
  <c r="AB447" i="2" s="1"/>
  <c r="V567" i="2"/>
  <c r="AB567" i="2" s="1"/>
  <c r="V535" i="2"/>
  <c r="AB535" i="2" s="1"/>
  <c r="V395" i="2"/>
  <c r="AB395" i="2" s="1"/>
  <c r="V577" i="2"/>
  <c r="V540" i="2"/>
  <c r="AB540" i="2" s="1"/>
  <c r="V54" i="2"/>
  <c r="AB54" i="2" s="1"/>
  <c r="V607" i="2"/>
  <c r="AB607" i="2" s="1"/>
  <c r="V606" i="2"/>
  <c r="AB606" i="2" s="1"/>
  <c r="V340" i="2"/>
  <c r="AB340" i="2" s="1"/>
  <c r="V605" i="2"/>
  <c r="AB605" i="2" s="1"/>
  <c r="V546" i="2"/>
  <c r="AB546" i="2" s="1"/>
  <c r="V594" i="2"/>
  <c r="AB594" i="2" s="1"/>
  <c r="V595" i="2"/>
  <c r="AB595" i="2" s="1"/>
  <c r="V603" i="2"/>
  <c r="AB603" i="2" s="1"/>
  <c r="V571" i="2"/>
  <c r="AB571" i="2" s="1"/>
  <c r="V291" i="2"/>
  <c r="V205" i="2"/>
  <c r="AB205" i="2" s="1"/>
  <c r="V558" i="2"/>
  <c r="AB558" i="2" s="1"/>
  <c r="V408" i="2"/>
  <c r="AB408" i="2" s="1"/>
  <c r="V641" i="2"/>
  <c r="AB641" i="2" s="1"/>
  <c r="V176" i="2"/>
  <c r="AB176" i="2" s="1"/>
  <c r="V233" i="2"/>
  <c r="AB233" i="2" s="1"/>
  <c r="V484" i="2"/>
  <c r="AB484" i="2" s="1"/>
  <c r="V593" i="2"/>
  <c r="AB593" i="2" s="1"/>
  <c r="V642" i="2"/>
  <c r="AB642" i="2" s="1"/>
  <c r="V328" i="2"/>
  <c r="AB328" i="2" s="1"/>
  <c r="V520" i="2"/>
  <c r="AB520" i="2" s="1"/>
  <c r="V585" i="2"/>
  <c r="V498" i="2"/>
  <c r="AB498" i="2" s="1"/>
  <c r="V117" i="2"/>
  <c r="AB117" i="2" s="1"/>
  <c r="V486" i="2"/>
  <c r="AB486" i="2" s="1"/>
  <c r="V215" i="2"/>
  <c r="AB215" i="2" s="1"/>
  <c r="V164" i="2"/>
  <c r="AB164" i="2" s="1"/>
  <c r="V597" i="2"/>
  <c r="AB597" i="2" s="1"/>
  <c r="V643" i="2"/>
  <c r="AB643" i="2" s="1"/>
  <c r="V522" i="2"/>
  <c r="AB522" i="2" s="1"/>
  <c r="V644" i="2"/>
  <c r="AB644" i="2" s="1"/>
  <c r="V586" i="2"/>
  <c r="AB586" i="2" s="1"/>
  <c r="V645" i="2"/>
  <c r="AB645" i="2" s="1"/>
  <c r="V197" i="2"/>
  <c r="V573" i="2"/>
  <c r="AB573" i="2" s="1"/>
  <c r="V319" i="2"/>
  <c r="AB319" i="2" s="1"/>
  <c r="V430" i="2"/>
  <c r="AB430" i="2" s="1"/>
  <c r="V469" i="2"/>
  <c r="AB469" i="2" s="1"/>
  <c r="V242" i="2"/>
  <c r="AB242" i="2" s="1"/>
  <c r="V216" i="2"/>
  <c r="AB216" i="2" s="1"/>
  <c r="V204" i="2"/>
  <c r="AB204" i="2" s="1"/>
  <c r="V465" i="2"/>
  <c r="AB465" i="2" s="1"/>
  <c r="V264" i="2"/>
  <c r="AB264" i="2" s="1"/>
  <c r="V394" i="2"/>
  <c r="AB394" i="2" s="1"/>
  <c r="V467" i="2"/>
  <c r="AB467" i="2" s="1"/>
  <c r="V123" i="2"/>
  <c r="V135" i="2"/>
  <c r="AB135" i="2" s="1"/>
  <c r="V151" i="2"/>
  <c r="AB151" i="2" s="1"/>
  <c r="V281" i="2"/>
  <c r="AB281" i="2" s="1"/>
  <c r="V258" i="2"/>
  <c r="AB258" i="2" s="1"/>
  <c r="V300" i="2"/>
  <c r="AB300" i="2" s="1"/>
  <c r="V76" i="2"/>
  <c r="AB76" i="2" s="1"/>
  <c r="V352" i="2"/>
  <c r="AB352" i="2" s="1"/>
  <c r="V386" i="2"/>
  <c r="AB386" i="2" s="1"/>
  <c r="V359" i="2"/>
  <c r="AB359" i="2" s="1"/>
  <c r="V440" i="2"/>
  <c r="AB440" i="2" s="1"/>
  <c r="V409" i="2"/>
  <c r="AB409" i="2" s="1"/>
  <c r="V221" i="2"/>
  <c r="AB221" i="2" s="1"/>
  <c r="V565" i="2"/>
  <c r="AB565" i="2" s="1"/>
  <c r="V412" i="2"/>
  <c r="AB412" i="2" s="1"/>
  <c r="V471" i="2"/>
  <c r="AB471" i="2" s="1"/>
  <c r="V68" i="2"/>
  <c r="AB68" i="2" s="1"/>
  <c r="V144" i="2"/>
  <c r="AB144" i="2" s="1"/>
  <c r="V113" i="2"/>
  <c r="AB113" i="2" s="1"/>
  <c r="V158" i="2"/>
  <c r="AB158" i="2" s="1"/>
  <c r="V588" i="2"/>
  <c r="AB588" i="2" s="1"/>
  <c r="V266" i="2"/>
  <c r="AB266" i="2" s="1"/>
  <c r="V398" i="2"/>
  <c r="AB398" i="2" s="1"/>
  <c r="V646" i="2"/>
  <c r="AB646" i="2" s="1"/>
  <c r="V647" i="2"/>
  <c r="V648" i="2"/>
  <c r="AB648" i="2" s="1"/>
  <c r="V649" i="2"/>
  <c r="AB649" i="2" s="1"/>
  <c r="V650" i="2"/>
  <c r="AB650" i="2" s="1"/>
  <c r="V206" i="2"/>
  <c r="AB206" i="2" s="1"/>
  <c r="V322" i="2"/>
  <c r="AB322" i="2" s="1"/>
  <c r="V547" i="2"/>
  <c r="AB547" i="2" s="1"/>
  <c r="V589" i="2"/>
  <c r="AB589" i="2" s="1"/>
  <c r="V651" i="2"/>
  <c r="AB651" i="2" s="1"/>
  <c r="V477" i="2"/>
  <c r="AB477" i="2" s="1"/>
  <c r="V120" i="2"/>
  <c r="AB120" i="2" s="1"/>
  <c r="V136" i="2"/>
  <c r="AB136" i="2" s="1"/>
  <c r="V61" i="2"/>
  <c r="V598" i="2"/>
  <c r="AB598" i="2" s="1"/>
  <c r="V393" i="2"/>
  <c r="AB393" i="2" s="1"/>
  <c r="V406" i="2"/>
  <c r="AB406" i="2" s="1"/>
  <c r="V532" i="2"/>
  <c r="AB532" i="2" s="1"/>
  <c r="V482" i="2"/>
  <c r="AB482" i="2" s="1"/>
  <c r="V153" i="2"/>
  <c r="AB153" i="2" s="1"/>
  <c r="V346" i="2"/>
  <c r="AB346" i="2" s="1"/>
  <c r="V476" i="2"/>
  <c r="AB476" i="2" s="1"/>
  <c r="V334" i="2"/>
  <c r="AB334" i="2" s="1"/>
  <c r="V271" i="2"/>
  <c r="AB271" i="2" s="1"/>
  <c r="V174" i="2"/>
  <c r="AB174" i="2" s="1"/>
  <c r="V329" i="2"/>
  <c r="V503" i="2"/>
  <c r="AB503" i="2" s="1"/>
  <c r="V560" i="2"/>
  <c r="AB560" i="2" s="1"/>
  <c r="V427" i="2"/>
  <c r="AB427" i="2" s="1"/>
  <c r="V652" i="2"/>
  <c r="AB652" i="2" s="1"/>
  <c r="V497" i="2"/>
  <c r="AB497" i="2" s="1"/>
  <c r="V653" i="2"/>
  <c r="AB653" i="2" s="1"/>
  <c r="V654" i="2"/>
  <c r="AB654" i="2" s="1"/>
  <c r="V655" i="2"/>
  <c r="AB655" i="2" s="1"/>
  <c r="V568" i="2"/>
  <c r="AB568" i="2" s="1"/>
  <c r="V656" i="2"/>
  <c r="AB656" i="2" s="1"/>
  <c r="V657" i="2"/>
  <c r="AB657" i="2" s="1"/>
  <c r="V545" i="2"/>
  <c r="V192" i="2"/>
  <c r="AB192" i="2" s="1"/>
  <c r="V500" i="2"/>
  <c r="AB500" i="2" s="1"/>
  <c r="V225" i="2"/>
  <c r="AB225" i="2" s="1"/>
  <c r="V244" i="2"/>
  <c r="AB244" i="2" s="1"/>
  <c r="V444" i="2"/>
  <c r="AB444" i="2" s="1"/>
  <c r="V218" i="2"/>
  <c r="AB218" i="2" s="1"/>
  <c r="V82" i="2"/>
  <c r="AB82" i="2" s="1"/>
  <c r="V439" i="2"/>
  <c r="AB439" i="2" s="1"/>
  <c r="V455" i="2"/>
  <c r="AB455" i="2" s="1"/>
  <c r="V354" i="2"/>
  <c r="AB354" i="2" s="1"/>
  <c r="V401" i="2"/>
  <c r="AB401" i="2" s="1"/>
  <c r="V391" i="2"/>
  <c r="V337" i="2"/>
  <c r="AB337" i="2" s="1"/>
  <c r="V570" i="2"/>
  <c r="AB570" i="2" s="1"/>
  <c r="V448" i="2"/>
  <c r="AB448" i="2" s="1"/>
  <c r="V578" i="2"/>
  <c r="AB578" i="2" s="1"/>
  <c r="V528" i="2"/>
  <c r="AB528" i="2" s="1"/>
  <c r="V600" i="2"/>
  <c r="AB600" i="2" s="1"/>
  <c r="V260" i="2"/>
  <c r="AB260" i="2" s="1"/>
  <c r="V508" i="2"/>
  <c r="AB508" i="2" s="1"/>
  <c r="V481" i="2"/>
  <c r="AB481" i="2" s="1"/>
  <c r="V438" i="2"/>
  <c r="AB438" i="2" s="1"/>
  <c r="V602" i="2"/>
  <c r="AB602" i="2" s="1"/>
  <c r="V331" i="2"/>
  <c r="V563" i="2"/>
  <c r="AB563" i="2" s="1"/>
  <c r="V411" i="2"/>
  <c r="AB411" i="2" s="1"/>
  <c r="V198" i="2"/>
  <c r="AB198" i="2" s="1"/>
  <c r="V256" i="2"/>
  <c r="AB256" i="2" s="1"/>
  <c r="V253" i="2"/>
  <c r="AB253" i="2" s="1"/>
  <c r="V87" i="2"/>
  <c r="AB87" i="2" s="1"/>
  <c r="V416" i="2"/>
  <c r="AB416" i="2" s="1"/>
  <c r="V658" i="2"/>
  <c r="AB658" i="2" s="1"/>
  <c r="V659" i="2"/>
  <c r="AB659" i="2" s="1"/>
  <c r="V534" i="2"/>
  <c r="AB534" i="2" s="1"/>
  <c r="V330" i="2"/>
  <c r="AB330" i="2" s="1"/>
  <c r="V660" i="2"/>
  <c r="V556" i="2"/>
  <c r="AB556" i="2" s="1"/>
  <c r="V661" i="2"/>
  <c r="AB661" i="2" s="1"/>
  <c r="V662" i="2"/>
  <c r="AB662" i="2" s="1"/>
  <c r="V399" i="2"/>
  <c r="AB399" i="2" s="1"/>
  <c r="V518" i="2"/>
  <c r="AB518" i="2" s="1"/>
  <c r="V584" i="2"/>
  <c r="AB584" i="2" s="1"/>
  <c r="V442" i="2"/>
  <c r="AB442" i="2" s="1"/>
  <c r="V516" i="2"/>
  <c r="AB516" i="2" s="1"/>
  <c r="V342" i="2"/>
  <c r="AB342" i="2" s="1"/>
  <c r="V663" i="2"/>
  <c r="AB663" i="2" s="1"/>
  <c r="V664" i="2"/>
  <c r="AB664" i="2" s="1"/>
  <c r="V665" i="2"/>
  <c r="V666" i="2"/>
  <c r="AB666" i="2" s="1"/>
  <c r="V228" i="2"/>
  <c r="AB228" i="2" s="1"/>
  <c r="V470" i="2"/>
  <c r="AB470" i="2" s="1"/>
  <c r="V417" i="2"/>
  <c r="AB417" i="2" s="1"/>
  <c r="V489" i="2"/>
  <c r="AB489" i="2" s="1"/>
  <c r="V504" i="2"/>
  <c r="AB504" i="2" s="1"/>
  <c r="V323" i="2"/>
  <c r="AB323" i="2" s="1"/>
  <c r="V468" i="2"/>
  <c r="AB468" i="2" s="1"/>
  <c r="V237" i="2"/>
  <c r="AB237" i="2" s="1"/>
  <c r="V280" i="2"/>
  <c r="AB280" i="2" s="1"/>
  <c r="V506" i="2"/>
  <c r="AB506" i="2" s="1"/>
  <c r="V289" i="2"/>
  <c r="AB289" i="2" s="1"/>
  <c r="V363" i="2"/>
  <c r="AB363" i="2" s="1"/>
  <c r="V494" i="2"/>
  <c r="AB494" i="2" s="1"/>
  <c r="V37" i="2"/>
  <c r="AB37" i="2" s="1"/>
  <c r="U2" i="2"/>
  <c r="U12" i="2"/>
  <c r="U273" i="2"/>
  <c r="U149" i="2"/>
  <c r="U43" i="2"/>
  <c r="U23" i="2"/>
  <c r="U14" i="2"/>
  <c r="U349" i="2"/>
  <c r="U105" i="2"/>
  <c r="U57" i="2"/>
  <c r="U80" i="2"/>
  <c r="U172" i="2"/>
  <c r="U137" i="2"/>
  <c r="U19" i="2"/>
  <c r="U70" i="2"/>
  <c r="U226" i="2"/>
  <c r="U356" i="2"/>
  <c r="U28" i="2"/>
  <c r="U4" i="2"/>
  <c r="U47" i="2"/>
  <c r="U243" i="2"/>
  <c r="U65" i="2"/>
  <c r="U431" i="2"/>
  <c r="U308" i="2"/>
  <c r="U121" i="2"/>
  <c r="U104" i="2"/>
  <c r="U178" i="2"/>
  <c r="U303" i="2"/>
  <c r="U38" i="2"/>
  <c r="U307" i="2"/>
  <c r="U16" i="2"/>
  <c r="U278" i="2"/>
  <c r="U279" i="2"/>
  <c r="U42" i="2"/>
  <c r="U514" i="2"/>
  <c r="U387" i="2"/>
  <c r="U99" i="2"/>
  <c r="U98" i="2"/>
  <c r="U348" i="2"/>
  <c r="U15" i="2"/>
  <c r="U466" i="2"/>
  <c r="U85" i="2"/>
  <c r="U269" i="2"/>
  <c r="U25" i="2"/>
  <c r="U310" i="2"/>
  <c r="U339" i="2"/>
  <c r="U190" i="2"/>
  <c r="U131" i="2"/>
  <c r="U62" i="2"/>
  <c r="U81" i="2"/>
  <c r="U115" i="2"/>
  <c r="U159" i="2"/>
  <c r="U26" i="2"/>
  <c r="U235" i="2"/>
  <c r="U170" i="2"/>
  <c r="U154" i="2"/>
  <c r="U212" i="2"/>
  <c r="U296" i="2"/>
  <c r="U64" i="2"/>
  <c r="U96" i="2"/>
  <c r="U309" i="2"/>
  <c r="U234" i="2"/>
  <c r="U67" i="2"/>
  <c r="U91" i="2"/>
  <c r="U150" i="2"/>
  <c r="U49" i="2"/>
  <c r="U52" i="2"/>
  <c r="U74" i="2"/>
  <c r="U374" i="2"/>
  <c r="U122" i="2"/>
  <c r="U184" i="2"/>
  <c r="U312" i="2"/>
  <c r="U315" i="2"/>
  <c r="U362" i="2"/>
  <c r="U222" i="2"/>
  <c r="U116" i="2"/>
  <c r="U483" i="2"/>
  <c r="U93" i="2"/>
  <c r="U368" i="2"/>
  <c r="U557" i="2"/>
  <c r="U21" i="2"/>
  <c r="U287" i="2"/>
  <c r="U214" i="2"/>
  <c r="U436" i="2"/>
  <c r="U297" i="2"/>
  <c r="U124" i="2"/>
  <c r="U369" i="2"/>
  <c r="U249" i="2"/>
  <c r="U268" i="2"/>
  <c r="U426" i="2"/>
  <c r="U227" i="2"/>
  <c r="U103" i="2"/>
  <c r="U389" i="2"/>
  <c r="U152" i="2"/>
  <c r="U84" i="2"/>
  <c r="U435" i="2"/>
  <c r="U201" i="2"/>
  <c r="U525" i="2"/>
  <c r="U208" i="2"/>
  <c r="U254" i="2"/>
  <c r="U333" i="2"/>
  <c r="U140" i="2"/>
  <c r="U579" i="2"/>
  <c r="U407" i="2"/>
  <c r="U185" i="2"/>
  <c r="U274" i="2"/>
  <c r="U109" i="2"/>
  <c r="U414" i="2"/>
  <c r="U507" i="2"/>
  <c r="U286" i="2"/>
  <c r="U515" i="2"/>
  <c r="U402" i="2"/>
  <c r="U60" i="2"/>
  <c r="U107" i="2"/>
  <c r="U460" i="2"/>
  <c r="U231" i="2"/>
  <c r="U324" i="2"/>
  <c r="U180" i="2"/>
  <c r="U44" i="2"/>
  <c r="U132" i="2"/>
  <c r="U392" i="2"/>
  <c r="U313" i="2"/>
  <c r="U155" i="2"/>
  <c r="U51" i="2"/>
  <c r="U321" i="2"/>
  <c r="U46" i="2"/>
  <c r="U449" i="2"/>
  <c r="U163" i="2"/>
  <c r="U13" i="2"/>
  <c r="U34" i="2"/>
  <c r="U58" i="2"/>
  <c r="U89" i="2"/>
  <c r="U177" i="2"/>
  <c r="U53" i="2"/>
  <c r="U358" i="2"/>
  <c r="U424" i="2"/>
  <c r="U196" i="2"/>
  <c r="U461" i="2"/>
  <c r="U220" i="2"/>
  <c r="U479" i="2"/>
  <c r="U138" i="2"/>
  <c r="U24" i="2"/>
  <c r="U194" i="2"/>
  <c r="U295" i="2"/>
  <c r="U367" i="2"/>
  <c r="U77" i="2"/>
  <c r="U175" i="2"/>
  <c r="U229" i="2"/>
  <c r="U10" i="2"/>
  <c r="U166" i="2"/>
  <c r="U450" i="2"/>
  <c r="U478" i="2"/>
  <c r="U452" i="2"/>
  <c r="U32" i="2"/>
  <c r="U118" i="2"/>
  <c r="U371" i="2"/>
  <c r="U75" i="2"/>
  <c r="U405" i="2"/>
  <c r="U316" i="2"/>
  <c r="U495" i="2"/>
  <c r="U171" i="2"/>
  <c r="U341" i="2"/>
  <c r="U443" i="2"/>
  <c r="U3" i="2"/>
  <c r="U403" i="2"/>
  <c r="U95" i="2"/>
  <c r="U173" i="2"/>
  <c r="U238" i="2"/>
  <c r="U59" i="2"/>
  <c r="U18" i="2"/>
  <c r="U456" i="2"/>
  <c r="U199" i="2"/>
  <c r="U261" i="2"/>
  <c r="U552" i="2"/>
  <c r="U290" i="2"/>
  <c r="U429" i="2"/>
  <c r="U381" i="2"/>
  <c r="U48" i="2"/>
  <c r="U446" i="2"/>
  <c r="U210" i="2"/>
  <c r="U284" i="2"/>
  <c r="U320" i="2"/>
  <c r="U112" i="2"/>
  <c r="U445" i="2"/>
  <c r="U128" i="2"/>
  <c r="U259" i="2"/>
  <c r="U538" i="2"/>
  <c r="U366" i="2"/>
  <c r="U188" i="2"/>
  <c r="U30" i="2"/>
  <c r="U252" i="2"/>
  <c r="U511" i="2"/>
  <c r="U410" i="2"/>
  <c r="U561" i="2"/>
  <c r="U335" i="2"/>
  <c r="U347" i="2"/>
  <c r="U432" i="2"/>
  <c r="U108" i="2"/>
  <c r="U202" i="2"/>
  <c r="U27" i="2"/>
  <c r="U299" i="2"/>
  <c r="U147" i="2"/>
  <c r="U94" i="2"/>
  <c r="U63" i="2"/>
  <c r="U11" i="2"/>
  <c r="U301" i="2"/>
  <c r="U332" i="2"/>
  <c r="U139" i="2"/>
  <c r="U318" i="2"/>
  <c r="U79" i="2"/>
  <c r="U462" i="2"/>
  <c r="U133" i="2"/>
  <c r="U195" i="2"/>
  <c r="U45" i="2"/>
  <c r="U255" i="2"/>
  <c r="U298" i="2"/>
  <c r="U209" i="2"/>
  <c r="U564" i="2"/>
  <c r="U562" i="2"/>
  <c r="U533" i="2"/>
  <c r="U217" i="2"/>
  <c r="U458" i="2"/>
  <c r="U344" i="2"/>
  <c r="U5" i="2"/>
  <c r="U7" i="2"/>
  <c r="U415" i="2"/>
  <c r="U542" i="2"/>
  <c r="U378" i="2"/>
  <c r="U83" i="2"/>
  <c r="U262" i="2"/>
  <c r="U338" i="2"/>
  <c r="U100" i="2"/>
  <c r="U39" i="2"/>
  <c r="U36" i="2"/>
  <c r="U370" i="2"/>
  <c r="U454" i="2"/>
  <c r="U536" i="2"/>
  <c r="U282" i="2"/>
  <c r="U425" i="2"/>
  <c r="U66" i="2"/>
  <c r="U311" i="2"/>
  <c r="U186" i="2"/>
  <c r="U437" i="2"/>
  <c r="U608" i="2"/>
  <c r="U529" i="2"/>
  <c r="U200" i="2"/>
  <c r="U512" i="2"/>
  <c r="U376" i="2"/>
  <c r="U336" i="2"/>
  <c r="U404" i="2"/>
  <c r="U224" i="2"/>
  <c r="U257" i="2"/>
  <c r="U129" i="2"/>
  <c r="U125" i="2"/>
  <c r="U275" i="2"/>
  <c r="U168" i="2"/>
  <c r="U357" i="2"/>
  <c r="U609" i="2"/>
  <c r="U141" i="2"/>
  <c r="U182" i="2"/>
  <c r="U143" i="2"/>
  <c r="U276" i="2"/>
  <c r="U548" i="2"/>
  <c r="U305" i="2"/>
  <c r="U610" i="2"/>
  <c r="U611" i="2"/>
  <c r="U612" i="2"/>
  <c r="U613" i="2"/>
  <c r="U145" i="2"/>
  <c r="U219" i="2"/>
  <c r="U241" i="2"/>
  <c r="U102" i="2"/>
  <c r="U485" i="2"/>
  <c r="U379" i="2"/>
  <c r="U110" i="2"/>
  <c r="U127" i="2"/>
  <c r="U101" i="2"/>
  <c r="U385" i="2"/>
  <c r="U92" i="2"/>
  <c r="U544" i="2"/>
  <c r="U169" i="2"/>
  <c r="U543" i="2"/>
  <c r="U433" i="2"/>
  <c r="U475" i="2"/>
  <c r="U88" i="2"/>
  <c r="U473" i="2"/>
  <c r="U97" i="2"/>
  <c r="U246" i="2"/>
  <c r="U531" i="2"/>
  <c r="U326" i="2"/>
  <c r="U397" i="2"/>
  <c r="U559" i="2"/>
  <c r="U345" i="2"/>
  <c r="U614" i="2"/>
  <c r="U353" i="2"/>
  <c r="U496" i="2"/>
  <c r="U615" i="2"/>
  <c r="U616" i="2"/>
  <c r="U553" i="2"/>
  <c r="U157" i="2"/>
  <c r="U119" i="2"/>
  <c r="U555" i="2"/>
  <c r="U539" i="2"/>
  <c r="U360" i="2"/>
  <c r="U422" i="2"/>
  <c r="U480" i="2"/>
  <c r="U22" i="2"/>
  <c r="U165" i="2"/>
  <c r="U72" i="2"/>
  <c r="U73" i="2"/>
  <c r="U90" i="2"/>
  <c r="U41" i="2"/>
  <c r="U265" i="2"/>
  <c r="U78" i="2"/>
  <c r="U288" i="2"/>
  <c r="U183" i="2"/>
  <c r="U488" i="2"/>
  <c r="U474" i="2"/>
  <c r="U31" i="2"/>
  <c r="U71" i="2"/>
  <c r="U50" i="2"/>
  <c r="U617" i="2"/>
  <c r="U618" i="2"/>
  <c r="U619" i="2"/>
  <c r="U203" i="2"/>
  <c r="U457" i="2"/>
  <c r="U418" i="2"/>
  <c r="U428" i="2"/>
  <c r="U441" i="2"/>
  <c r="U554" i="2"/>
  <c r="U580" i="2"/>
  <c r="U620" i="2"/>
  <c r="U325" i="2"/>
  <c r="U161" i="2"/>
  <c r="U421" i="2"/>
  <c r="U148" i="2"/>
  <c r="U236" i="2"/>
  <c r="U126" i="2"/>
  <c r="U29" i="2"/>
  <c r="U517" i="2"/>
  <c r="U384" i="2"/>
  <c r="U502" i="2"/>
  <c r="U621" i="2"/>
  <c r="U250" i="2"/>
  <c r="U453" i="2"/>
  <c r="U355" i="2"/>
  <c r="U551" i="2"/>
  <c r="U575" i="2"/>
  <c r="U569" i="2"/>
  <c r="U601" i="2"/>
  <c r="U400" i="2"/>
  <c r="U622" i="2"/>
  <c r="U114" i="2"/>
  <c r="U599" i="2"/>
  <c r="U572" i="2"/>
  <c r="U623" i="2"/>
  <c r="U223" i="2"/>
  <c r="U491" i="2"/>
  <c r="U434" i="2"/>
  <c r="U513" i="2"/>
  <c r="U624" i="2"/>
  <c r="U625" i="2"/>
  <c r="U626" i="2"/>
  <c r="U627" i="2"/>
  <c r="U628" i="2"/>
  <c r="U629" i="2"/>
  <c r="U550" i="2"/>
  <c r="U630" i="2"/>
  <c r="U631" i="2"/>
  <c r="U247" i="2"/>
  <c r="U583" i="2"/>
  <c r="U232" i="2"/>
  <c r="U574" i="2"/>
  <c r="U327" i="2"/>
  <c r="U566" i="2"/>
  <c r="U523" i="2"/>
  <c r="U111" i="2"/>
  <c r="U270" i="2"/>
  <c r="U292" i="2"/>
  <c r="U33" i="2"/>
  <c r="U388" i="2"/>
  <c r="U272" i="2"/>
  <c r="U55" i="2"/>
  <c r="U142" i="2"/>
  <c r="U505" i="2"/>
  <c r="U510" i="2"/>
  <c r="U285" i="2"/>
  <c r="U251" i="2"/>
  <c r="U390" i="2"/>
  <c r="U56" i="2"/>
  <c r="U213" i="2"/>
  <c r="U343" i="2"/>
  <c r="U277" i="2"/>
  <c r="U191" i="2"/>
  <c r="U472" i="2"/>
  <c r="U375" i="2"/>
  <c r="U294" i="2"/>
  <c r="U413" i="2"/>
  <c r="U160" i="2"/>
  <c r="U549" i="2"/>
  <c r="U6" i="2"/>
  <c r="U372" i="2"/>
  <c r="U591" i="2"/>
  <c r="U317" i="2"/>
  <c r="U283" i="2"/>
  <c r="U459" i="2"/>
  <c r="U230" i="2"/>
  <c r="U526" i="2"/>
  <c r="U364" i="2"/>
  <c r="U423" i="2"/>
  <c r="U592" i="2"/>
  <c r="U604" i="2"/>
  <c r="U537" i="2"/>
  <c r="U383" i="2"/>
  <c r="U263" i="2"/>
  <c r="U377" i="2"/>
  <c r="U351" i="2"/>
  <c r="U69" i="2"/>
  <c r="U350" i="2"/>
  <c r="U187" i="2"/>
  <c r="U365" i="2"/>
  <c r="U267" i="2"/>
  <c r="U162" i="2"/>
  <c r="U499" i="2"/>
  <c r="U40" i="2"/>
  <c r="U463" i="2"/>
  <c r="U527" i="2"/>
  <c r="U207" i="2"/>
  <c r="U239" i="2"/>
  <c r="U248" i="2"/>
  <c r="U587" i="2"/>
  <c r="U373" i="2"/>
  <c r="U509" i="2"/>
  <c r="U490" i="2"/>
  <c r="U420" i="2"/>
  <c r="U582" i="2"/>
  <c r="U314" i="2"/>
  <c r="U632" i="2"/>
  <c r="U130" i="2"/>
  <c r="U20" i="2"/>
  <c r="U382" i="2"/>
  <c r="U633" i="2"/>
  <c r="U8" i="2"/>
  <c r="U419" i="2"/>
  <c r="U590" i="2"/>
  <c r="U306" i="2"/>
  <c r="U530" i="2"/>
  <c r="U634" i="2"/>
  <c r="U635" i="2"/>
  <c r="U636" i="2"/>
  <c r="U637" i="2"/>
  <c r="U638" i="2"/>
  <c r="U639" i="2"/>
  <c r="U134" i="2"/>
  <c r="U86" i="2"/>
  <c r="U240" i="2"/>
  <c r="U521" i="2"/>
  <c r="U493" i="2"/>
  <c r="U451" i="2"/>
  <c r="U464" i="2"/>
  <c r="U179" i="2"/>
  <c r="U380" i="2"/>
  <c r="U501" i="2"/>
  <c r="U524" i="2"/>
  <c r="U487" i="2"/>
  <c r="U396" i="2"/>
  <c r="U361" i="2"/>
  <c r="U576" i="2"/>
  <c r="U581" i="2"/>
  <c r="U541" i="2"/>
  <c r="U304" i="2"/>
  <c r="U211" i="2"/>
  <c r="U156" i="2"/>
  <c r="U167" i="2"/>
  <c r="U492" i="2"/>
  <c r="U9" i="2"/>
  <c r="U146" i="2"/>
  <c r="U640" i="2"/>
  <c r="U302" i="2"/>
  <c r="U106" i="2"/>
  <c r="U35" i="2"/>
  <c r="U17" i="2"/>
  <c r="U519" i="2"/>
  <c r="U596" i="2"/>
  <c r="U189" i="2"/>
  <c r="U193" i="2"/>
  <c r="U181" i="2"/>
  <c r="U293" i="2"/>
  <c r="U245" i="2"/>
  <c r="U447" i="2"/>
  <c r="U567" i="2"/>
  <c r="U535" i="2"/>
  <c r="U395" i="2"/>
  <c r="U577" i="2"/>
  <c r="U540" i="2"/>
  <c r="U54" i="2"/>
  <c r="U607" i="2"/>
  <c r="U606" i="2"/>
  <c r="U340" i="2"/>
  <c r="U605" i="2"/>
  <c r="U546" i="2"/>
  <c r="U594" i="2"/>
  <c r="U595" i="2"/>
  <c r="U603" i="2"/>
  <c r="U571" i="2"/>
  <c r="U291" i="2"/>
  <c r="U205" i="2"/>
  <c r="U558" i="2"/>
  <c r="U408" i="2"/>
  <c r="U641" i="2"/>
  <c r="U176" i="2"/>
  <c r="U233" i="2"/>
  <c r="U484" i="2"/>
  <c r="U593" i="2"/>
  <c r="U642" i="2"/>
  <c r="U328" i="2"/>
  <c r="U520" i="2"/>
  <c r="U585" i="2"/>
  <c r="U498" i="2"/>
  <c r="U117" i="2"/>
  <c r="U486" i="2"/>
  <c r="U215" i="2"/>
  <c r="U164" i="2"/>
  <c r="U597" i="2"/>
  <c r="U643" i="2"/>
  <c r="U522" i="2"/>
  <c r="U644" i="2"/>
  <c r="U586" i="2"/>
  <c r="U645" i="2"/>
  <c r="U197" i="2"/>
  <c r="U573" i="2"/>
  <c r="U319" i="2"/>
  <c r="U430" i="2"/>
  <c r="U469" i="2"/>
  <c r="U242" i="2"/>
  <c r="U216" i="2"/>
  <c r="U204" i="2"/>
  <c r="U465" i="2"/>
  <c r="U264" i="2"/>
  <c r="U394" i="2"/>
  <c r="U467" i="2"/>
  <c r="U123" i="2"/>
  <c r="U135" i="2"/>
  <c r="U151" i="2"/>
  <c r="U281" i="2"/>
  <c r="U258" i="2"/>
  <c r="U300" i="2"/>
  <c r="U76" i="2"/>
  <c r="U352" i="2"/>
  <c r="U386" i="2"/>
  <c r="U359" i="2"/>
  <c r="U440" i="2"/>
  <c r="U409" i="2"/>
  <c r="U221" i="2"/>
  <c r="U565" i="2"/>
  <c r="U412" i="2"/>
  <c r="U471" i="2"/>
  <c r="U68" i="2"/>
  <c r="U144" i="2"/>
  <c r="U113" i="2"/>
  <c r="U158" i="2"/>
  <c r="U588" i="2"/>
  <c r="U266" i="2"/>
  <c r="U398" i="2"/>
  <c r="U646" i="2"/>
  <c r="U647" i="2"/>
  <c r="U648" i="2"/>
  <c r="U649" i="2"/>
  <c r="U650" i="2"/>
  <c r="U206" i="2"/>
  <c r="U322" i="2"/>
  <c r="U547" i="2"/>
  <c r="U589" i="2"/>
  <c r="U651" i="2"/>
  <c r="U477" i="2"/>
  <c r="U120" i="2"/>
  <c r="U136" i="2"/>
  <c r="U61" i="2"/>
  <c r="U598" i="2"/>
  <c r="U393" i="2"/>
  <c r="U406" i="2"/>
  <c r="U532" i="2"/>
  <c r="U482" i="2"/>
  <c r="U153" i="2"/>
  <c r="U346" i="2"/>
  <c r="U476" i="2"/>
  <c r="U334" i="2"/>
  <c r="U271" i="2"/>
  <c r="U174" i="2"/>
  <c r="U329" i="2"/>
  <c r="U503" i="2"/>
  <c r="U560" i="2"/>
  <c r="U427" i="2"/>
  <c r="U652" i="2"/>
  <c r="U497" i="2"/>
  <c r="U653" i="2"/>
  <c r="U654" i="2"/>
  <c r="U655" i="2"/>
  <c r="U568" i="2"/>
  <c r="U656" i="2"/>
  <c r="U657" i="2"/>
  <c r="U545" i="2"/>
  <c r="U192" i="2"/>
  <c r="U500" i="2"/>
  <c r="U225" i="2"/>
  <c r="U244" i="2"/>
  <c r="U444" i="2"/>
  <c r="U218" i="2"/>
  <c r="U82" i="2"/>
  <c r="U439" i="2"/>
  <c r="U455" i="2"/>
  <c r="U354" i="2"/>
  <c r="U401" i="2"/>
  <c r="U391" i="2"/>
  <c r="U337" i="2"/>
  <c r="U570" i="2"/>
  <c r="U448" i="2"/>
  <c r="U578" i="2"/>
  <c r="U528" i="2"/>
  <c r="U600" i="2"/>
  <c r="U260" i="2"/>
  <c r="U508" i="2"/>
  <c r="U481" i="2"/>
  <c r="U438" i="2"/>
  <c r="U602" i="2"/>
  <c r="U331" i="2"/>
  <c r="U563" i="2"/>
  <c r="U411" i="2"/>
  <c r="U198" i="2"/>
  <c r="U256" i="2"/>
  <c r="U253" i="2"/>
  <c r="U87" i="2"/>
  <c r="U416" i="2"/>
  <c r="U658" i="2"/>
  <c r="U659" i="2"/>
  <c r="U534" i="2"/>
  <c r="U330" i="2"/>
  <c r="U660" i="2"/>
  <c r="U556" i="2"/>
  <c r="U661" i="2"/>
  <c r="U662" i="2"/>
  <c r="U399" i="2"/>
  <c r="U518" i="2"/>
  <c r="U584" i="2"/>
  <c r="U442" i="2"/>
  <c r="U516" i="2"/>
  <c r="U342" i="2"/>
  <c r="U663" i="2"/>
  <c r="U664" i="2"/>
  <c r="U665" i="2"/>
  <c r="U666" i="2"/>
  <c r="U228" i="2"/>
  <c r="U470" i="2"/>
  <c r="U417" i="2"/>
  <c r="U489" i="2"/>
  <c r="U504" i="2"/>
  <c r="U323" i="2"/>
  <c r="U468" i="2"/>
  <c r="U237" i="2"/>
  <c r="U280" i="2"/>
  <c r="U506" i="2"/>
  <c r="U289" i="2"/>
  <c r="U363" i="2"/>
  <c r="U494" i="2"/>
  <c r="U37" i="2"/>
  <c r="AB665" i="2" l="1"/>
  <c r="AB660" i="2"/>
  <c r="AB331" i="2"/>
  <c r="AB391" i="2"/>
  <c r="AB545" i="2"/>
  <c r="AB329" i="2"/>
  <c r="AB61" i="2"/>
  <c r="AB647" i="2"/>
  <c r="AB123" i="2"/>
  <c r="AB197" i="2"/>
  <c r="AB585" i="2"/>
  <c r="AB291" i="2"/>
  <c r="AB577" i="2"/>
  <c r="AB490" i="2"/>
  <c r="AB267" i="2"/>
  <c r="AB423" i="2"/>
  <c r="AB413" i="2"/>
  <c r="AB510" i="2"/>
  <c r="AB327" i="2"/>
  <c r="AB625" i="2"/>
  <c r="AB601" i="2"/>
  <c r="AB126" i="2"/>
  <c r="AB457" i="2"/>
  <c r="AB326" i="2"/>
  <c r="AB385" i="2"/>
  <c r="AB186" i="2"/>
  <c r="AB564" i="2"/>
  <c r="AB301" i="2"/>
  <c r="AB320" i="2"/>
  <c r="AB313" i="2"/>
  <c r="AB525" i="2"/>
  <c r="AB81" i="2"/>
</calcChain>
</file>

<file path=xl/sharedStrings.xml><?xml version="1.0" encoding="utf-8"?>
<sst xmlns="http://schemas.openxmlformats.org/spreadsheetml/2006/main" count="11779" uniqueCount="2580">
  <si>
    <t>V1</t>
  </si>
  <si>
    <t>V2</t>
  </si>
  <si>
    <t>V3</t>
  </si>
  <si>
    <t>s.13.4.14.001</t>
  </si>
  <si>
    <t>s.13.4.14.003</t>
  </si>
  <si>
    <t>s.13.4.19.002</t>
  </si>
  <si>
    <t>s.13.4.22.001</t>
  </si>
  <si>
    <t>s.13.4.24.001</t>
  </si>
  <si>
    <t>s.13.4.25.002</t>
  </si>
  <si>
    <t>s.13.4.30.001</t>
  </si>
  <si>
    <t>s.13.4.30.002</t>
  </si>
  <si>
    <t>s.13.4.30.003</t>
  </si>
  <si>
    <t>s.13.4.30.004</t>
  </si>
  <si>
    <t>s.13.4.30.005</t>
  </si>
  <si>
    <t>s.13.4.32.002</t>
  </si>
  <si>
    <t>s.13.4.37.001</t>
  </si>
  <si>
    <t>s.13.4.39.001</t>
  </si>
  <si>
    <t>s.13.4.4.002</t>
  </si>
  <si>
    <t>s.13.7.54.002</t>
  </si>
  <si>
    <t>s.13.7.68.001</t>
  </si>
  <si>
    <t>s.13.7.77.001</t>
  </si>
  <si>
    <t>s.47.4.42.001</t>
  </si>
  <si>
    <t>s.69.4.10.001</t>
  </si>
  <si>
    <t>s.69.4.10.002</t>
  </si>
  <si>
    <t>s.69.4.100.002</t>
  </si>
  <si>
    <t>s.69.4.101.002</t>
  </si>
  <si>
    <t>s.69.4.103.002</t>
  </si>
  <si>
    <t>s.69.4.103.008</t>
  </si>
  <si>
    <t>s.69.4.104.001</t>
  </si>
  <si>
    <t>s.69.4.106.001</t>
  </si>
  <si>
    <t>s.69.4.109.001</t>
  </si>
  <si>
    <t>s.69.4.11.002</t>
  </si>
  <si>
    <t>s.69.4.12.001</t>
  </si>
  <si>
    <t>s.09.4.55.001</t>
  </si>
  <si>
    <t>s.69.4.121.001</t>
  </si>
  <si>
    <t>s.47.4.11.002</t>
  </si>
  <si>
    <t>s.69.4.132.001</t>
  </si>
  <si>
    <t>s.69.4.14.001</t>
  </si>
  <si>
    <t>s.69.4.14.002</t>
  </si>
  <si>
    <t>s.09.4.16.001</t>
  </si>
  <si>
    <t>s.69.4.142.001</t>
  </si>
  <si>
    <t>s.69.4.144.001</t>
  </si>
  <si>
    <t>s.69.4.148.001</t>
  </si>
  <si>
    <t>s.69.4.150.001</t>
  </si>
  <si>
    <t>s.69.4.151.001</t>
  </si>
  <si>
    <t>s.69.4.152.001</t>
  </si>
  <si>
    <t>s.69.4.153.001</t>
  </si>
  <si>
    <t>s.69.4.154.001</t>
  </si>
  <si>
    <t>s.69.4.155.001</t>
  </si>
  <si>
    <t>s.69.4.156.001</t>
  </si>
  <si>
    <t>s.69.4.158.001</t>
  </si>
  <si>
    <t>s.69.4.16.002</t>
  </si>
  <si>
    <t>s.69.4.17.001</t>
  </si>
  <si>
    <t>s.43.4.7.005</t>
  </si>
  <si>
    <t>s.69.4.32.001</t>
  </si>
  <si>
    <t>s.69.4.34.001</t>
  </si>
  <si>
    <t>s.69.4.37.001</t>
  </si>
  <si>
    <t>s.69.4.4.001</t>
  </si>
  <si>
    <t>s.69.4.48.001</t>
  </si>
  <si>
    <t>s.69.4.48.002</t>
  </si>
  <si>
    <t>s.69.4.54.001</t>
  </si>
  <si>
    <t>s.69.4.56.003</t>
  </si>
  <si>
    <t>s.69.4.57.001</t>
  </si>
  <si>
    <t>s.69.4.6.003</t>
  </si>
  <si>
    <t>s.43.7.83.001</t>
  </si>
  <si>
    <t>s.69.4.66.001</t>
  </si>
  <si>
    <t>s.69.4.67.001</t>
  </si>
  <si>
    <t>s.69.4.89.001</t>
  </si>
  <si>
    <t>s.69.4.9.002</t>
  </si>
  <si>
    <t>s.69.4.90.001</t>
  </si>
  <si>
    <t>s.69.4.91.001</t>
  </si>
  <si>
    <t>s.69.7.234.002</t>
  </si>
  <si>
    <t>s.69.7.252.001</t>
  </si>
  <si>
    <t>s.43.7.69.001</t>
  </si>
  <si>
    <t>s.43.4.2.002</t>
  </si>
  <si>
    <t>s.69.7.724.001</t>
  </si>
  <si>
    <t>s.09.4.7.003</t>
  </si>
  <si>
    <t>s.55.4.25.003</t>
  </si>
  <si>
    <t>s.43.4.15.001</t>
  </si>
  <si>
    <t>s.18.4.20.003</t>
  </si>
  <si>
    <t>s.18.4.20.004</t>
  </si>
  <si>
    <t>s.18.4.28.002</t>
  </si>
  <si>
    <t>s.43.4.25.004</t>
  </si>
  <si>
    <t>s.18.4.48.001</t>
  </si>
  <si>
    <t>s.18.4.48.002</t>
  </si>
  <si>
    <t>s.18.4.48.003</t>
  </si>
  <si>
    <t>s.18.4.49.001</t>
  </si>
  <si>
    <t>s.18.4.66.001</t>
  </si>
  <si>
    <t>s.18.7.101.001</t>
  </si>
  <si>
    <t>s.18.7.117.001</t>
  </si>
  <si>
    <t>s.18.7.125.001</t>
  </si>
  <si>
    <t>s.18.7.126.001</t>
  </si>
  <si>
    <t>s.47.4.34.001</t>
  </si>
  <si>
    <t>s.18.7.135.001</t>
  </si>
  <si>
    <t>019-010</t>
  </si>
  <si>
    <t>020-032</t>
  </si>
  <si>
    <t>022-051</t>
  </si>
  <si>
    <t>s.55.4.1.002</t>
  </si>
  <si>
    <t>hen.101</t>
  </si>
  <si>
    <t>hen.1043</t>
  </si>
  <si>
    <t>hen.1050</t>
  </si>
  <si>
    <t>hen.11</t>
  </si>
  <si>
    <t>hen.112</t>
  </si>
  <si>
    <t>hen.120</t>
  </si>
  <si>
    <t>hen.123</t>
  </si>
  <si>
    <t>hen.124</t>
  </si>
  <si>
    <t>hen.125</t>
  </si>
  <si>
    <t>hen.13</t>
  </si>
  <si>
    <t>hen.130</t>
  </si>
  <si>
    <t>hen.133</t>
  </si>
  <si>
    <t>hen.134</t>
  </si>
  <si>
    <t>hen.136</t>
  </si>
  <si>
    <t>hen.138</t>
  </si>
  <si>
    <t>hen.149</t>
  </si>
  <si>
    <t>hen.15</t>
  </si>
  <si>
    <t>hen.158</t>
  </si>
  <si>
    <t>hen.163</t>
  </si>
  <si>
    <t>hen.164</t>
  </si>
  <si>
    <t>hen.168</t>
  </si>
  <si>
    <t>hen.17</t>
  </si>
  <si>
    <t>hen.172</t>
  </si>
  <si>
    <t>hen.18</t>
  </si>
  <si>
    <t>hen.181</t>
  </si>
  <si>
    <t>hen.182</t>
  </si>
  <si>
    <t>hen.187</t>
  </si>
  <si>
    <t>hen.188</t>
  </si>
  <si>
    <t>hen.190</t>
  </si>
  <si>
    <t>hen.192</t>
  </si>
  <si>
    <t>hen.196</t>
  </si>
  <si>
    <t>hen.200</t>
  </si>
  <si>
    <t>hen.203</t>
  </si>
  <si>
    <t>hen.204</t>
  </si>
  <si>
    <t>hen.205</t>
  </si>
  <si>
    <t>hen.21</t>
  </si>
  <si>
    <t>hen.214</t>
  </si>
  <si>
    <t>hen.219</t>
  </si>
  <si>
    <t>hen.220</t>
  </si>
  <si>
    <t>hen.223</t>
  </si>
  <si>
    <t>hen.225</t>
  </si>
  <si>
    <t>hen.228</t>
  </si>
  <si>
    <t>hen.23</t>
  </si>
  <si>
    <t>hen.243</t>
  </si>
  <si>
    <t>hen.255</t>
  </si>
  <si>
    <t>hen.26</t>
  </si>
  <si>
    <t>hen.260</t>
  </si>
  <si>
    <t>hen.266</t>
  </si>
  <si>
    <t>hen.267</t>
  </si>
  <si>
    <t>hen.269</t>
  </si>
  <si>
    <t>hen.270</t>
  </si>
  <si>
    <t>hen.273</t>
  </si>
  <si>
    <t>hen.274</t>
  </si>
  <si>
    <t>hen.275</t>
  </si>
  <si>
    <t>hen.279</t>
  </si>
  <si>
    <t>hen.28</t>
  </si>
  <si>
    <t>hen.281</t>
  </si>
  <si>
    <t>hen.282</t>
  </si>
  <si>
    <t>hen.284</t>
  </si>
  <si>
    <t>hen.286</t>
  </si>
  <si>
    <t>hen.287</t>
  </si>
  <si>
    <t>hen.289</t>
  </si>
  <si>
    <t>hen.29</t>
  </si>
  <si>
    <t>hen.291</t>
  </si>
  <si>
    <t>hen.292</t>
  </si>
  <si>
    <t>hen.298</t>
  </si>
  <si>
    <t>hen.3</t>
  </si>
  <si>
    <t>hen.30</t>
  </si>
  <si>
    <t>hen.300</t>
  </si>
  <si>
    <t>hen.304</t>
  </si>
  <si>
    <t>hen.307</t>
  </si>
  <si>
    <t>hen.308</t>
  </si>
  <si>
    <t>hen.310</t>
  </si>
  <si>
    <t>hen.311</t>
  </si>
  <si>
    <t>hen.312</t>
  </si>
  <si>
    <t>hen.313</t>
  </si>
  <si>
    <t>hen.315</t>
  </si>
  <si>
    <t>hen.316</t>
  </si>
  <si>
    <t>hen.318</t>
  </si>
  <si>
    <t>hen.320</t>
  </si>
  <si>
    <t>hen.323</t>
  </si>
  <si>
    <t>hen.324</t>
  </si>
  <si>
    <t>hen.329</t>
  </si>
  <si>
    <t>hen.332</t>
  </si>
  <si>
    <t>hen.333</t>
  </si>
  <si>
    <t>hen.336</t>
  </si>
  <si>
    <t>hen.338</t>
  </si>
  <si>
    <t>hen.343</t>
  </si>
  <si>
    <t>hen.344</t>
  </si>
  <si>
    <t>hen.35</t>
  </si>
  <si>
    <t>hen.351</t>
  </si>
  <si>
    <t>hen.356</t>
  </si>
  <si>
    <t>hen.357</t>
  </si>
  <si>
    <t>hen.360</t>
  </si>
  <si>
    <t>hen.364</t>
  </si>
  <si>
    <t>hen.368</t>
  </si>
  <si>
    <t>hen.371</t>
  </si>
  <si>
    <t>hen.378</t>
  </si>
  <si>
    <t>hen.381</t>
  </si>
  <si>
    <t>hen.385</t>
  </si>
  <si>
    <t>hen.4</t>
  </si>
  <si>
    <t>hen.404</t>
  </si>
  <si>
    <t>hen.407</t>
  </si>
  <si>
    <t>hen.409</t>
  </si>
  <si>
    <t>hen.41</t>
  </si>
  <si>
    <t>hen.410</t>
  </si>
  <si>
    <t>hen.412</t>
  </si>
  <si>
    <t>hen.413</t>
  </si>
  <si>
    <t>hen.414</t>
  </si>
  <si>
    <t>hen.425</t>
  </si>
  <si>
    <t>hen.426</t>
  </si>
  <si>
    <t>hen.43</t>
  </si>
  <si>
    <t>hen.430</t>
  </si>
  <si>
    <t>hen.432</t>
  </si>
  <si>
    <t>hen.433</t>
  </si>
  <si>
    <t>hen.438</t>
  </si>
  <si>
    <t>hen.449</t>
  </si>
  <si>
    <t>hen.452</t>
  </si>
  <si>
    <t>hen.454</t>
  </si>
  <si>
    <t>hen.456</t>
  </si>
  <si>
    <t>hen.46</t>
  </si>
  <si>
    <t>hen.460</t>
  </si>
  <si>
    <t>hen.466</t>
  </si>
  <si>
    <t>hen.467</t>
  </si>
  <si>
    <t>hen.474</t>
  </si>
  <si>
    <t>hen.475</t>
  </si>
  <si>
    <t>hen.483</t>
  </si>
  <si>
    <t>hen.486</t>
  </si>
  <si>
    <t>hen.49</t>
  </si>
  <si>
    <t>hen.492</t>
  </si>
  <si>
    <t>hen.493</t>
  </si>
  <si>
    <t>hen.495</t>
  </si>
  <si>
    <t>hen.496</t>
  </si>
  <si>
    <t>hen.499</t>
  </si>
  <si>
    <t>hen.5</t>
  </si>
  <si>
    <t>hen.506</t>
  </si>
  <si>
    <t>hen.51</t>
  </si>
  <si>
    <t>hen.511</t>
  </si>
  <si>
    <t>hen.512</t>
  </si>
  <si>
    <t>hen.513</t>
  </si>
  <si>
    <t>hen.517</t>
  </si>
  <si>
    <t>hen.518</t>
  </si>
  <si>
    <t>hen.519</t>
  </si>
  <si>
    <t>hen.522</t>
  </si>
  <si>
    <t>hen.527</t>
  </si>
  <si>
    <t>hen.528</t>
  </si>
  <si>
    <t>hen.529</t>
  </si>
  <si>
    <t>hen.53</t>
  </si>
  <si>
    <t>hen.531</t>
  </si>
  <si>
    <t>hen.533</t>
  </si>
  <si>
    <t>hen.535</t>
  </si>
  <si>
    <t>hen.536</t>
  </si>
  <si>
    <t>hen.537</t>
  </si>
  <si>
    <t>hen.540</t>
  </si>
  <si>
    <t>hen.543</t>
  </si>
  <si>
    <t>hen.546</t>
  </si>
  <si>
    <t>hen.547</t>
  </si>
  <si>
    <t>hen.548</t>
  </si>
  <si>
    <t>hen.550</t>
  </si>
  <si>
    <t>hen.558</t>
  </si>
  <si>
    <t>hen.560</t>
  </si>
  <si>
    <t>hen.562</t>
  </si>
  <si>
    <t>hen.567</t>
  </si>
  <si>
    <t>hen.570</t>
  </si>
  <si>
    <t>hen.573</t>
  </si>
  <si>
    <t>hen.576</t>
  </si>
  <si>
    <t>hen.578</t>
  </si>
  <si>
    <t>hen.579</t>
  </si>
  <si>
    <t>hen.582</t>
  </si>
  <si>
    <t>hen.585</t>
  </si>
  <si>
    <t>hen.589</t>
  </si>
  <si>
    <t>hen.591</t>
  </si>
  <si>
    <t>hen.593</t>
  </si>
  <si>
    <t>hen.594</t>
  </si>
  <si>
    <t>hen.596</t>
  </si>
  <si>
    <t>hen.597</t>
  </si>
  <si>
    <t>hen.598</t>
  </si>
  <si>
    <t>hen.599</t>
  </si>
  <si>
    <t>hen.6</t>
  </si>
  <si>
    <t>hen.60</t>
  </si>
  <si>
    <t>hen.603</t>
  </si>
  <si>
    <t>hen.611</t>
  </si>
  <si>
    <t>hen.612</t>
  </si>
  <si>
    <t>hen.617</t>
  </si>
  <si>
    <t>hen.618</t>
  </si>
  <si>
    <t>hen.619</t>
  </si>
  <si>
    <t>hen.62</t>
  </si>
  <si>
    <t>hen.622</t>
  </si>
  <si>
    <t>hen.625</t>
  </si>
  <si>
    <t>hen.626</t>
  </si>
  <si>
    <t>hen.633</t>
  </si>
  <si>
    <t>hen.634</t>
  </si>
  <si>
    <t>hen.637</t>
  </si>
  <si>
    <t>hen.638</t>
  </si>
  <si>
    <t>hen.64</t>
  </si>
  <si>
    <t>hen.643</t>
  </si>
  <si>
    <t>hen.646</t>
  </si>
  <si>
    <t>hen.650</t>
  </si>
  <si>
    <t>hen.658</t>
  </si>
  <si>
    <t>hen.67</t>
  </si>
  <si>
    <t>hen.676</t>
  </si>
  <si>
    <t>hen.683</t>
  </si>
  <si>
    <t>hen.684</t>
  </si>
  <si>
    <t>hen.687</t>
  </si>
  <si>
    <t>hen.69</t>
  </si>
  <si>
    <t>hen.692</t>
  </si>
  <si>
    <t>hen.693</t>
  </si>
  <si>
    <t>hen.695</t>
  </si>
  <si>
    <t>hen.696</t>
  </si>
  <si>
    <t>hen.697</t>
  </si>
  <si>
    <t>hen.70</t>
  </si>
  <si>
    <t>hen.702</t>
  </si>
  <si>
    <t>hen.703</t>
  </si>
  <si>
    <t>hen.704</t>
  </si>
  <si>
    <t>hen.705</t>
  </si>
  <si>
    <t>hen.706</t>
  </si>
  <si>
    <t>hen.709</t>
  </si>
  <si>
    <t>hen.719</t>
  </si>
  <si>
    <t>hen.723</t>
  </si>
  <si>
    <t>hen.727</t>
  </si>
  <si>
    <t>hen.729</t>
  </si>
  <si>
    <t>hen.73</t>
  </si>
  <si>
    <t>hen.730</t>
  </si>
  <si>
    <t>hen.735</t>
  </si>
  <si>
    <t>hen.737</t>
  </si>
  <si>
    <t>hen.739</t>
  </si>
  <si>
    <t>hen.74</t>
  </si>
  <si>
    <t>hen.740</t>
  </si>
  <si>
    <t>hen.741</t>
  </si>
  <si>
    <t>hen.744</t>
  </si>
  <si>
    <t>hen.750</t>
  </si>
  <si>
    <t>hen.751</t>
  </si>
  <si>
    <t>hen.756</t>
  </si>
  <si>
    <t>hen.757</t>
  </si>
  <si>
    <t>hen.758</t>
  </si>
  <si>
    <t>hen.759</t>
  </si>
  <si>
    <t>hen.76</t>
  </si>
  <si>
    <t>hen.760</t>
  </si>
  <si>
    <t>hen.761</t>
  </si>
  <si>
    <t>hen.762</t>
  </si>
  <si>
    <t>hen.763</t>
  </si>
  <si>
    <t>hen.764</t>
  </si>
  <si>
    <t>hen.766</t>
  </si>
  <si>
    <t>hen.769</t>
  </si>
  <si>
    <t>hen.772</t>
  </si>
  <si>
    <t>hen.775</t>
  </si>
  <si>
    <t>hen.777</t>
  </si>
  <si>
    <t>hen.778</t>
  </si>
  <si>
    <t>hen.780</t>
  </si>
  <si>
    <t>hen.782</t>
  </si>
  <si>
    <t>hen.784</t>
  </si>
  <si>
    <t>hen.79</t>
  </si>
  <si>
    <t>hen.791</t>
  </si>
  <si>
    <t>hen.792</t>
  </si>
  <si>
    <t>hen.793</t>
  </si>
  <si>
    <t>hen.795</t>
  </si>
  <si>
    <t>hen.797</t>
  </si>
  <si>
    <t>hen.8</t>
  </si>
  <si>
    <t>hen.801</t>
  </si>
  <si>
    <t>hen.802</t>
  </si>
  <si>
    <t>hen.806</t>
  </si>
  <si>
    <t>hen.821</t>
  </si>
  <si>
    <t>hen.823</t>
  </si>
  <si>
    <t>hen.86</t>
  </si>
  <si>
    <t>hen.9</t>
  </si>
  <si>
    <t>s.86.4.12.001</t>
  </si>
  <si>
    <t>s.86.4.12.003</t>
  </si>
  <si>
    <t>s.86.4.17.002</t>
  </si>
  <si>
    <t>s.86.4.18.001</t>
  </si>
  <si>
    <t>s.86.4.18.002</t>
  </si>
  <si>
    <t>s.86.4.18.004</t>
  </si>
  <si>
    <t>s.86.4.19.001</t>
  </si>
  <si>
    <t>s.86.4.19.002</t>
  </si>
  <si>
    <t>s.86.4.19.003</t>
  </si>
  <si>
    <t>s.86.4.3.003</t>
  </si>
  <si>
    <t>s.86.4.33.005</t>
  </si>
  <si>
    <t>s.86.4.35.005</t>
  </si>
  <si>
    <t>s.86.4.35.006</t>
  </si>
  <si>
    <t>s.86.4.37.008</t>
  </si>
  <si>
    <t>s.86.4.38.003</t>
  </si>
  <si>
    <t>s.86.4.39.0012</t>
  </si>
  <si>
    <t>s.86.4.39.008</t>
  </si>
  <si>
    <t>s.86.4.39.009</t>
  </si>
  <si>
    <t>s.86.4.42.002</t>
  </si>
  <si>
    <t>s.86.4.6.009</t>
  </si>
  <si>
    <t>s.86.4.75.004</t>
  </si>
  <si>
    <t>s.86.4.75.005</t>
  </si>
  <si>
    <t>s.86.7.106.004</t>
  </si>
  <si>
    <t>s.86.7.119.002</t>
  </si>
  <si>
    <t>s.86.7.134.001</t>
  </si>
  <si>
    <t>s.86.7.138.001</t>
  </si>
  <si>
    <t>s.86.7.139.001</t>
  </si>
  <si>
    <t>s.86.7.147.001</t>
  </si>
  <si>
    <t>s.86.7.148.001</t>
  </si>
  <si>
    <t>s.04.4.11.001</t>
  </si>
  <si>
    <t>s.04.4.11.002</t>
  </si>
  <si>
    <t>s.04.4.11.003</t>
  </si>
  <si>
    <t>s.04.4.11.004</t>
  </si>
  <si>
    <t>s.04.4.12.001</t>
  </si>
  <si>
    <t>s.04.4.12.002</t>
  </si>
  <si>
    <t>s.04.4.15.001</t>
  </si>
  <si>
    <t>s.04.4.15.002</t>
  </si>
  <si>
    <t>s.04.4.17.002</t>
  </si>
  <si>
    <t>s.04.4.21.001</t>
  </si>
  <si>
    <t>s.04.4.21.002</t>
  </si>
  <si>
    <t>s.04.4.50.001</t>
  </si>
  <si>
    <t>s.04.4.52.001</t>
  </si>
  <si>
    <t>s.04.7.303.001</t>
  </si>
  <si>
    <t>s.04.7.402.001</t>
  </si>
  <si>
    <t>s.04.7.404.001</t>
  </si>
  <si>
    <t>s.04.7.406.001</t>
  </si>
  <si>
    <t>s.25.4.1.003</t>
  </si>
  <si>
    <t>s.25.4.1.004</t>
  </si>
  <si>
    <t>s.25.4.10.002</t>
  </si>
  <si>
    <t>s.25.4.11.004</t>
  </si>
  <si>
    <t>s.25.4.22.001</t>
  </si>
  <si>
    <t>s.25.4.24.002</t>
  </si>
  <si>
    <t>s.25.4.24.003</t>
  </si>
  <si>
    <t>s.25.4.25.002</t>
  </si>
  <si>
    <t>s.25.4.27.001</t>
  </si>
  <si>
    <t>s.25.4.27.002</t>
  </si>
  <si>
    <t>s.25.4.5.002</t>
  </si>
  <si>
    <t>s.25.4.6.001</t>
  </si>
  <si>
    <t>s.25.4.63.001</t>
  </si>
  <si>
    <t>s.25.4.66.001</t>
  </si>
  <si>
    <t>s.25.4.68.001</t>
  </si>
  <si>
    <t>s.55.4.8.004</t>
  </si>
  <si>
    <t>s.55.7.125.001</t>
  </si>
  <si>
    <t>s.55.7.125.002</t>
  </si>
  <si>
    <t>s.55.7.147.001</t>
  </si>
  <si>
    <t>s.09.4.45.001</t>
  </si>
  <si>
    <t>s.56.4.1.002</t>
  </si>
  <si>
    <t>s.56.4.25.002</t>
  </si>
  <si>
    <t>s.56.4.27.001</t>
  </si>
  <si>
    <t>s.56.4.34.002</t>
  </si>
  <si>
    <t>s.56.4.82.005</t>
  </si>
  <si>
    <t>s.56.7.111.001</t>
  </si>
  <si>
    <t>s.73.4.1.001</t>
  </si>
  <si>
    <t>s.73.4.1.002</t>
  </si>
  <si>
    <t>s.73.4.115.001</t>
  </si>
  <si>
    <t>s.73.4.120.001</t>
  </si>
  <si>
    <t>s.73.4.133.002</t>
  </si>
  <si>
    <t>s.73.4.134.003</t>
  </si>
  <si>
    <t>s.73.4.137.001</t>
  </si>
  <si>
    <t>s.73.4.138.002</t>
  </si>
  <si>
    <t>s.73.4.4.002</t>
  </si>
  <si>
    <t>s.73.4.4.003</t>
  </si>
  <si>
    <t>s.73.4.7.002</t>
  </si>
  <si>
    <t>s.73.4.75.002</t>
  </si>
  <si>
    <t>s.73.4.78.001</t>
  </si>
  <si>
    <t>s.73.4.81.001</t>
  </si>
  <si>
    <t>s.73.7.134.002</t>
  </si>
  <si>
    <t>s.73.7.134.004</t>
  </si>
  <si>
    <t>s.73.7.136.002</t>
  </si>
  <si>
    <t>s.04.7.406.002</t>
  </si>
  <si>
    <t>s.49.4.76.002</t>
  </si>
  <si>
    <t>s.13.4.22.002</t>
  </si>
  <si>
    <t>s.13.4.30.009</t>
  </si>
  <si>
    <t>s.55.4.22.001</t>
  </si>
  <si>
    <t>s.49.4.29.001</t>
  </si>
  <si>
    <t>s.69.4.105.001</t>
  </si>
  <si>
    <t>s.69.4.110.004</t>
  </si>
  <si>
    <t>s.69.4.13.002</t>
  </si>
  <si>
    <t>s.69.4.13.003</t>
  </si>
  <si>
    <t>s.69.4.141.001</t>
  </si>
  <si>
    <t>s.69.4.143.001</t>
  </si>
  <si>
    <t>s.69.4.145.001</t>
  </si>
  <si>
    <t>s.69.4.146.001</t>
  </si>
  <si>
    <t>s.69.4.147.001</t>
  </si>
  <si>
    <t>s.69.4.157.001</t>
  </si>
  <si>
    <t>s.69.4.21.005</t>
  </si>
  <si>
    <t>s.69.4.89.002</t>
  </si>
  <si>
    <t>s.18.4.4.002</t>
  </si>
  <si>
    <t>hen.1044</t>
  </si>
  <si>
    <t>hen.108</t>
  </si>
  <si>
    <t>hen.109</t>
  </si>
  <si>
    <t>hen.111</t>
  </si>
  <si>
    <t>hen.113</t>
  </si>
  <si>
    <t>hen.115</t>
  </si>
  <si>
    <t>hen.117</t>
  </si>
  <si>
    <t>hen.12</t>
  </si>
  <si>
    <t>hen.122</t>
  </si>
  <si>
    <t>hen.142</t>
  </si>
  <si>
    <t>hen.150</t>
  </si>
  <si>
    <t>hen.151</t>
  </si>
  <si>
    <t>hen.152</t>
  </si>
  <si>
    <t>hen.162</t>
  </si>
  <si>
    <t>hen.167</t>
  </si>
  <si>
    <t>hen.173</t>
  </si>
  <si>
    <t>hen.193</t>
  </si>
  <si>
    <t>hen.195</t>
  </si>
  <si>
    <t>hen.197</t>
  </si>
  <si>
    <t>hen.198</t>
  </si>
  <si>
    <t>hen.22</t>
  </si>
  <si>
    <t>hen.227</t>
  </si>
  <si>
    <t>hen.264</t>
  </si>
  <si>
    <t>hen.27</t>
  </si>
  <si>
    <t>hen.272</t>
  </si>
  <si>
    <t>hen.276</t>
  </si>
  <si>
    <t>hen.296</t>
  </si>
  <si>
    <t>hen.301</t>
  </si>
  <si>
    <t>hen.303</t>
  </si>
  <si>
    <t>hen.309</t>
  </si>
  <si>
    <t>hen.31</t>
  </si>
  <si>
    <t>hen.317</t>
  </si>
  <si>
    <t>hen.32</t>
  </si>
  <si>
    <t>hen.322</t>
  </si>
  <si>
    <t>hen.325</t>
  </si>
  <si>
    <t>hen.327</t>
  </si>
  <si>
    <t>hen.328</t>
  </si>
  <si>
    <t>hen.330</t>
  </si>
  <si>
    <t>hen.334</t>
  </si>
  <si>
    <t>hen.339</t>
  </si>
  <si>
    <t>hen.346</t>
  </si>
  <si>
    <t>hen.347</t>
  </si>
  <si>
    <t>hen.353</t>
  </si>
  <si>
    <t>hen.355</t>
  </si>
  <si>
    <t>hen.362</t>
  </si>
  <si>
    <t>hen.374</t>
  </si>
  <si>
    <t>hen.384</t>
  </si>
  <si>
    <t>hen.39</t>
  </si>
  <si>
    <t>hen.399</t>
  </si>
  <si>
    <t>hen.415</t>
  </si>
  <si>
    <t>hen.42</t>
  </si>
  <si>
    <t>hen.421</t>
  </si>
  <si>
    <t>hen.436</t>
  </si>
  <si>
    <t>hen.44</t>
  </si>
  <si>
    <t>hen.440</t>
  </si>
  <si>
    <t>hen.45</t>
  </si>
  <si>
    <t>hen.453</t>
  </si>
  <si>
    <t>hen.461</t>
  </si>
  <si>
    <t>hen.473</t>
  </si>
  <si>
    <t>hen.476</t>
  </si>
  <si>
    <t>hen.477</t>
  </si>
  <si>
    <t>hen.482</t>
  </si>
  <si>
    <t>hen.484</t>
  </si>
  <si>
    <t>hen.487</t>
  </si>
  <si>
    <t>hen.489</t>
  </si>
  <si>
    <t>hen.502</t>
  </si>
  <si>
    <t>hen.507</t>
  </si>
  <si>
    <t>hen.508</t>
  </si>
  <si>
    <t>hen.509</t>
  </si>
  <si>
    <t>hen.526</t>
  </si>
  <si>
    <t>hen.539</t>
  </si>
  <si>
    <t>hen.54</t>
  </si>
  <si>
    <t>hen.549</t>
  </si>
  <si>
    <t>hen.559</t>
  </si>
  <si>
    <t>hen.571</t>
  </si>
  <si>
    <t>hen.58</t>
  </si>
  <si>
    <t>hen.580</t>
  </si>
  <si>
    <t>hen.590</t>
  </si>
  <si>
    <t>hen.600</t>
  </si>
  <si>
    <t>hen.605</t>
  </si>
  <si>
    <t>hen.608</t>
  </si>
  <si>
    <t>hen.609</t>
  </si>
  <si>
    <t>hen.614</t>
  </si>
  <si>
    <t>hen.615</t>
  </si>
  <si>
    <t>hen.629</t>
  </si>
  <si>
    <t>hen.63</t>
  </si>
  <si>
    <t>hen.632</t>
  </si>
  <si>
    <t>hen.635</t>
  </si>
  <si>
    <t>hen.640</t>
  </si>
  <si>
    <t>hen.659</t>
  </si>
  <si>
    <t>hen.678</t>
  </si>
  <si>
    <t>hen.685</t>
  </si>
  <si>
    <t>hen.72</t>
  </si>
  <si>
    <t>hen.720</t>
  </si>
  <si>
    <t>hen.722</t>
  </si>
  <si>
    <t>hen.728</t>
  </si>
  <si>
    <t>hen.742</t>
  </si>
  <si>
    <t>hen.743</t>
  </si>
  <si>
    <t>hen.749</t>
  </si>
  <si>
    <t>hen.77</t>
  </si>
  <si>
    <t>hen.773</t>
  </si>
  <si>
    <t>hen.787</t>
  </si>
  <si>
    <t>hen.794</t>
  </si>
  <si>
    <t>hen.800</t>
  </si>
  <si>
    <t>hen.803</t>
  </si>
  <si>
    <t>hen.804</t>
  </si>
  <si>
    <t>hen.807</t>
  </si>
  <si>
    <t>hen.81</t>
  </si>
  <si>
    <t>hen.814</t>
  </si>
  <si>
    <t>hen.858</t>
  </si>
  <si>
    <t>hen.88</t>
  </si>
  <si>
    <t>hen.883</t>
  </si>
  <si>
    <t>hen.943</t>
  </si>
  <si>
    <t>s.86.4.12.004</t>
  </si>
  <si>
    <t>s.86.4.20.001</t>
  </si>
  <si>
    <t>s.86.4.30.009</t>
  </si>
  <si>
    <t>s.86.4.41.001</t>
  </si>
  <si>
    <t>s.86.4.6.004</t>
  </si>
  <si>
    <t>s.86.4.6.005</t>
  </si>
  <si>
    <t>s.86.4.7.001</t>
  </si>
  <si>
    <t>s.04.4.17.001</t>
  </si>
  <si>
    <t>s.55.4.22.003</t>
  </si>
  <si>
    <t>s.04.4.6.001</t>
  </si>
  <si>
    <t>s.04.4.6.002</t>
  </si>
  <si>
    <t>s.04.4.7.002</t>
  </si>
  <si>
    <t>s.04.4.8.001</t>
  </si>
  <si>
    <t>s.04.7.305.001</t>
  </si>
  <si>
    <t>s.04.7.404.002</t>
  </si>
  <si>
    <t>s.25.4.12.002</t>
  </si>
  <si>
    <t>s.25.4.21.001</t>
  </si>
  <si>
    <t>s.25.4.25.001</t>
  </si>
  <si>
    <t>s.25.4.62.001</t>
  </si>
  <si>
    <t>s.25.4.64.001</t>
  </si>
  <si>
    <t>s.55.4.22.002</t>
  </si>
  <si>
    <t>s.69.4.4.004</t>
  </si>
  <si>
    <t>s.55.4.22.004</t>
  </si>
  <si>
    <t>s.56.4.89.001</t>
  </si>
  <si>
    <t>s.73.7.135.001</t>
  </si>
  <si>
    <t>s.09.4.3.004</t>
  </si>
  <si>
    <t>Context Zone</t>
  </si>
  <si>
    <t>Speed Limit</t>
  </si>
  <si>
    <t>Lane Width</t>
  </si>
  <si>
    <t>Edgeline Striping</t>
  </si>
  <si>
    <t>Parking</t>
  </si>
  <si>
    <t>ADT-U</t>
  </si>
  <si>
    <t>Access Density</t>
  </si>
  <si>
    <t>Cross Section and Design</t>
  </si>
  <si>
    <t>Edge Risk</t>
  </si>
  <si>
    <t>Shoulder Width</t>
  </si>
  <si>
    <t>Segment ID</t>
  </si>
  <si>
    <t>County Name</t>
  </si>
  <si>
    <t>Route System</t>
  </si>
  <si>
    <t>Route No.</t>
  </si>
  <si>
    <t>Segment Start Description</t>
  </si>
  <si>
    <t>Segment End Description</t>
  </si>
  <si>
    <t>Length [Miles]</t>
  </si>
  <si>
    <t>ADT [vpd]</t>
  </si>
  <si>
    <t>Total Stars</t>
  </si>
  <si>
    <t>S.04.4.21.001</t>
  </si>
  <si>
    <t>Beltrami</t>
  </si>
  <si>
    <t>CSAH</t>
  </si>
  <si>
    <t>21</t>
  </si>
  <si>
    <t>Paul Bunyan Dr NW</t>
  </si>
  <si>
    <t>24th St NW</t>
  </si>
  <si>
    <t/>
  </si>
  <si>
    <t>«</t>
  </si>
  <si>
    <t>««</t>
  </si>
  <si>
    <t>S.04.4.12.001</t>
  </si>
  <si>
    <t>12</t>
  </si>
  <si>
    <t>1st St E</t>
  </si>
  <si>
    <t>Power Dam Rd NE</t>
  </si>
  <si>
    <t>S.04.4.15.001</t>
  </si>
  <si>
    <t>15</t>
  </si>
  <si>
    <t>30h St NW</t>
  </si>
  <si>
    <t>Anne St NW</t>
  </si>
  <si>
    <t>S.04.4.19.001</t>
  </si>
  <si>
    <t>19</t>
  </si>
  <si>
    <t>Elliot Rd NE</t>
  </si>
  <si>
    <t>S.04.4.52.001</t>
  </si>
  <si>
    <t>52</t>
  </si>
  <si>
    <t>Hwy 71</t>
  </si>
  <si>
    <t>Bemidji Ave N</t>
  </si>
  <si>
    <t>S.04.4.7.002</t>
  </si>
  <si>
    <t>7</t>
  </si>
  <si>
    <t>Adams Ave NW</t>
  </si>
  <si>
    <t>Jefferson Ave NW</t>
  </si>
  <si>
    <t>S.04.4.8.001</t>
  </si>
  <si>
    <t>8</t>
  </si>
  <si>
    <t>Paul Bunyan Dr SE</t>
  </si>
  <si>
    <t>Lake Ave SE</t>
  </si>
  <si>
    <t>S.04.7.402.001</t>
  </si>
  <si>
    <t>CR</t>
  </si>
  <si>
    <t>402</t>
  </si>
  <si>
    <t>0.31 miles W of Jackson Ave SW</t>
  </si>
  <si>
    <t>Jackson Ave SW</t>
  </si>
  <si>
    <t>S.04.7.404.002</t>
  </si>
  <si>
    <t>404</t>
  </si>
  <si>
    <t>0.38 miles E of Washingtong Ave S</t>
  </si>
  <si>
    <t>Paul Bunyan Rd SE</t>
  </si>
  <si>
    <t>S.04.7.406.001</t>
  </si>
  <si>
    <t>406</t>
  </si>
  <si>
    <t>Lake Ave NE</t>
  </si>
  <si>
    <t>0.30 miles E of Lake Ave NE</t>
  </si>
  <si>
    <t>S.04.4.11.002</t>
  </si>
  <si>
    <t>11</t>
  </si>
  <si>
    <t>15th St SW</t>
  </si>
  <si>
    <t>Division St W</t>
  </si>
  <si>
    <t>S.04.4.11.003</t>
  </si>
  <si>
    <t>Divisino St W</t>
  </si>
  <si>
    <t>0.20 miles N of Florence Ct NW</t>
  </si>
  <si>
    <t>S.04.4.11.004</t>
  </si>
  <si>
    <t>U.S. Rte 2</t>
  </si>
  <si>
    <t>S.04.4.12.002</t>
  </si>
  <si>
    <t>1.67 miles E of Lake Ave NE</t>
  </si>
  <si>
    <t>S.04.4.15.002</t>
  </si>
  <si>
    <t>Grange Rd NW</t>
  </si>
  <si>
    <t>S.04.4.17.001</t>
  </si>
  <si>
    <t>17</t>
  </si>
  <si>
    <t>0.09 miles N of 29th St NE</t>
  </si>
  <si>
    <t>S.04.4.17.002</t>
  </si>
  <si>
    <t>Annebelle St NE</t>
  </si>
  <si>
    <t>S.04.4.21.002</t>
  </si>
  <si>
    <t>29th St NE</t>
  </si>
  <si>
    <t>Glidden Rd NE</t>
  </si>
  <si>
    <t>S.04.4.50.001</t>
  </si>
  <si>
    <t>50</t>
  </si>
  <si>
    <t>Grant Ave S</t>
  </si>
  <si>
    <t>Miles Ave SE</t>
  </si>
  <si>
    <t>S.04.4.6.002</t>
  </si>
  <si>
    <t>6</t>
  </si>
  <si>
    <t>Middle School Ave NW</t>
  </si>
  <si>
    <t>Norton Ave NW</t>
  </si>
  <si>
    <t>S.04.7.303.001</t>
  </si>
  <si>
    <t>303</t>
  </si>
  <si>
    <t>Shorecrest Rd NE</t>
  </si>
  <si>
    <t>S.04.7.305.001</t>
  </si>
  <si>
    <t>305</t>
  </si>
  <si>
    <t>Bemidji Rd NE</t>
  </si>
  <si>
    <t>S.04.7.404.001</t>
  </si>
  <si>
    <t>Washington Ave S</t>
  </si>
  <si>
    <t>0.38 miles E of Washington Ave S</t>
  </si>
  <si>
    <t>S.04.7.406.002</t>
  </si>
  <si>
    <t>Tyler Ave NE</t>
  </si>
  <si>
    <t>S.04.4.11.001</t>
  </si>
  <si>
    <t>S.04.4.6.001</t>
  </si>
  <si>
    <t>S.09.4.45.001</t>
  </si>
  <si>
    <t>Carlton</t>
  </si>
  <si>
    <t>45</t>
  </si>
  <si>
    <t>I35 SB Off Ramp-SB on Ramp</t>
  </si>
  <si>
    <t>450' n of CR 54 entrance/Cloquet Service Center</t>
  </si>
  <si>
    <t>«««</t>
  </si>
  <si>
    <t>S.09.4.55.001</t>
  </si>
  <si>
    <t>55</t>
  </si>
  <si>
    <t>Washington Street</t>
  </si>
  <si>
    <t>Prospect Avenue</t>
  </si>
  <si>
    <t>S.09.4.16.001</t>
  </si>
  <si>
    <t>16</t>
  </si>
  <si>
    <t>MN 33</t>
  </si>
  <si>
    <t>Scanlon Way/CR 45</t>
  </si>
  <si>
    <t>S.09.4.7.003</t>
  </si>
  <si>
    <t>Brevator Road/CR 5</t>
  </si>
  <si>
    <t>S.09.4.3.004</t>
  </si>
  <si>
    <t>3</t>
  </si>
  <si>
    <t>intersection with Moorhead Road</t>
  </si>
  <si>
    <t>Intersection with 3rd St</t>
  </si>
  <si>
    <t>S.13.4.30.001</t>
  </si>
  <si>
    <t>Chisago</t>
  </si>
  <si>
    <t>30</t>
  </si>
  <si>
    <t>Intersection of E Viking Blvd and Forest Blvd</t>
  </si>
  <si>
    <t>T-Intersection of Forest Blvd and 4th Ave</t>
  </si>
  <si>
    <t>S.13.4.30.003</t>
  </si>
  <si>
    <t>T-Intersection of Forest Blvd and 300th St</t>
  </si>
  <si>
    <t>T-Intersection of Forest Blvd and 315th St</t>
  </si>
  <si>
    <t>S.13.4.22.002</t>
  </si>
  <si>
    <t>22</t>
  </si>
  <si>
    <t>T-Intersection of Lyons St NE and E Viking Blvd</t>
  </si>
  <si>
    <t>Intersection of E Viking Blvd and I-35 entrance ramps</t>
  </si>
  <si>
    <t>S.13.4.20.001</t>
  </si>
  <si>
    <t>20</t>
  </si>
  <si>
    <t>Intersection of Lake Blvd and N Lakes Trail</t>
  </si>
  <si>
    <t>Intersection of 4th Ave N and N Lakes Trail</t>
  </si>
  <si>
    <t>S.13.4.25.002</t>
  </si>
  <si>
    <t>25</t>
  </si>
  <si>
    <t>T-Intersection of 289th Ct and Olinda Trail</t>
  </si>
  <si>
    <t>Intersection of Olinda Trail and Lake Blvd</t>
  </si>
  <si>
    <t>S.13.4.32.002</t>
  </si>
  <si>
    <t>32</t>
  </si>
  <si>
    <t>Intersection of N Main St and Louise Ave</t>
  </si>
  <si>
    <t>.24 Miles West of Intersection of N Main St and Louise Ave</t>
  </si>
  <si>
    <t>S.13.4.39.001</t>
  </si>
  <si>
    <t>39</t>
  </si>
  <si>
    <t>Intersection of W 4th St and Fairfield Ave</t>
  </si>
  <si>
    <t>.4 Miles North of Intersection of W 4th St and Fairfield Ave</t>
  </si>
  <si>
    <t>S.13.7.55.001</t>
  </si>
  <si>
    <t>T-Intersection of 517th St and Rushseba Trail</t>
  </si>
  <si>
    <t>Intersection of W 4th St and S Bremer Ave</t>
  </si>
  <si>
    <t>S.13.4.14.001</t>
  </si>
  <si>
    <t>14</t>
  </si>
  <si>
    <t>T-Intersection of Stacy Trail and Lincold Rd</t>
  </si>
  <si>
    <t>Intersection of Co Hwy 8 and Co Hwy 14</t>
  </si>
  <si>
    <t>S.13.4.19.002</t>
  </si>
  <si>
    <t>T-Intersection of Falcon Ave N and Fawn Lake Dr N</t>
  </si>
  <si>
    <t>.26 Miles East of Intersection Stacy Trail and Forest Blvd</t>
  </si>
  <si>
    <t>S.13.4.20.003</t>
  </si>
  <si>
    <t>T-Intersection of Victory Ln and Furuby Rd</t>
  </si>
  <si>
    <t>Intersection of 1st St and Bench St</t>
  </si>
  <si>
    <t>S.13.4.22.001</t>
  </si>
  <si>
    <t>T-Intersection of Forest Blvd and Wyoming Trail</t>
  </si>
  <si>
    <t>Intersection of E Viking Blvd and Wyoming Trail</t>
  </si>
  <si>
    <t>S.13.4.24.001</t>
  </si>
  <si>
    <t>24</t>
  </si>
  <si>
    <t>T-Intersection of Old Towne Rd and Chisago Blvd</t>
  </si>
  <si>
    <t>Intersection of Lake Blvd and Bennet Rd</t>
  </si>
  <si>
    <t>S.13.4.30.009</t>
  </si>
  <si>
    <t>T-Intersection of S Bremer Ave and W 4th St</t>
  </si>
  <si>
    <t>S.13.4.37.001</t>
  </si>
  <si>
    <t>37</t>
  </si>
  <si>
    <t>Intersection of 310th St and Oasis Rd</t>
  </si>
  <si>
    <t>T-Intersection of 310th St and Pleasant Valley Rd</t>
  </si>
  <si>
    <t>S.13.4.9.001</t>
  </si>
  <si>
    <t>9</t>
  </si>
  <si>
    <t>T-Intersection of Lake Blvd and Andrews Ave</t>
  </si>
  <si>
    <t>T-Intersection of Park Trail and Oasis Rd</t>
  </si>
  <si>
    <t>S.13.7.77.001</t>
  </si>
  <si>
    <t>77</t>
  </si>
  <si>
    <t>Intersection of Mattson Ln and Stacy Trail</t>
  </si>
  <si>
    <t>Intersection of Lofton Ave and Lake Blvd</t>
  </si>
  <si>
    <t>S.13.4.14.003</t>
  </si>
  <si>
    <t>Intersection of Lincoln Rd and Jensent Rd</t>
  </si>
  <si>
    <t>Intersection of Main St and Grand Ave</t>
  </si>
  <si>
    <t>S.13.4.30.002</t>
  </si>
  <si>
    <t>S.13.4.30.004</t>
  </si>
  <si>
    <t>T-Intersection of 315th St and Forest Blvd</t>
  </si>
  <si>
    <t>Intersection of 372nd St and Forest Blvd</t>
  </si>
  <si>
    <t>S.13.4.30.005</t>
  </si>
  <si>
    <t>Intersection of 400th St and Forest Blvd</t>
  </si>
  <si>
    <t>S.13.4.4.002</t>
  </si>
  <si>
    <t>4</t>
  </si>
  <si>
    <t>Intersection of Rush Point Dr and Acacia Trail</t>
  </si>
  <si>
    <t>T-Intersection of N Lake Dr and Acacia Trail</t>
  </si>
  <si>
    <t>S.13.4.7.002</t>
  </si>
  <si>
    <t>Rush Point Dr overpass I-35</t>
  </si>
  <si>
    <t>Intersection of W 8th St and S Bremer Ave</t>
  </si>
  <si>
    <t>S.13.4.8.001</t>
  </si>
  <si>
    <t>Intersection of Cedarcrest Trail and 325th Ave NE</t>
  </si>
  <si>
    <t>T-Intersection of Stark Rd and Cedarcrest Trail</t>
  </si>
  <si>
    <t>S.13.7.54.002</t>
  </si>
  <si>
    <t>54</t>
  </si>
  <si>
    <t>T-Intersection of Fairfield Dr and Rush Point Dr</t>
  </si>
  <si>
    <t>S.13.7.68.001</t>
  </si>
  <si>
    <t>68</t>
  </si>
  <si>
    <t>Intersection of Falcon Ave and St. Croix Trail</t>
  </si>
  <si>
    <t>1 Mile South of T-Intersection of 370th St and Lyons St</t>
  </si>
  <si>
    <t>S.13.7.78.001</t>
  </si>
  <si>
    <t>78</t>
  </si>
  <si>
    <t>T-Intersection of Falcon Ave N and Stacy Trail</t>
  </si>
  <si>
    <t>Intersection of 360th St and Falcon Ave N</t>
  </si>
  <si>
    <t>S.18.7.135.001</t>
  </si>
  <si>
    <t>Crow Wing</t>
  </si>
  <si>
    <t>135</t>
  </si>
  <si>
    <t>CSAH 31 &amp; TH 6 / TH 210</t>
  </si>
  <si>
    <t>TH 6 / TH 210</t>
  </si>
  <si>
    <t>««««</t>
  </si>
  <si>
    <t>S.18.4.47.001</t>
  </si>
  <si>
    <t>47</t>
  </si>
  <si>
    <t>E Front St / TH 6 / TH 210</t>
  </si>
  <si>
    <t>Archibald Rd / TH 6 / TH 210</t>
  </si>
  <si>
    <t>S.18.4.48.001</t>
  </si>
  <si>
    <t>48</t>
  </si>
  <si>
    <t>TH 210</t>
  </si>
  <si>
    <t>TH 371</t>
  </si>
  <si>
    <t>S.18.7.117.001</t>
  </si>
  <si>
    <t>117</t>
  </si>
  <si>
    <t>CSAH 45</t>
  </si>
  <si>
    <t>S.18.7.125.001</t>
  </si>
  <si>
    <t>125</t>
  </si>
  <si>
    <t>Cass County Line</t>
  </si>
  <si>
    <t>S.18.7.126.001</t>
  </si>
  <si>
    <t>126</t>
  </si>
  <si>
    <t>S.18.4.20.003</t>
  </si>
  <si>
    <t>CSAH 5 / Beaver Dam Rd</t>
  </si>
  <si>
    <t>Ahrens Hill Rd N</t>
  </si>
  <si>
    <t>S.18.4.28.002</t>
  </si>
  <si>
    <t>28</t>
  </si>
  <si>
    <t>Hematite St</t>
  </si>
  <si>
    <t>3rd Ave SW / TH 210</t>
  </si>
  <si>
    <t>S.18.4.4.002</t>
  </si>
  <si>
    <t>Lakeshore Dr</t>
  </si>
  <si>
    <t>CSAH 11</t>
  </si>
  <si>
    <t>S.18.4.48.002</t>
  </si>
  <si>
    <t>Cora St</t>
  </si>
  <si>
    <t>S.18.4.48.003</t>
  </si>
  <si>
    <t>NW 4th St</t>
  </si>
  <si>
    <t>S.18.4.49.001</t>
  </si>
  <si>
    <t>49</t>
  </si>
  <si>
    <t>CSAH 30</t>
  </si>
  <si>
    <t>S.18.4.66.001</t>
  </si>
  <si>
    <t>66</t>
  </si>
  <si>
    <t>CSAH 1</t>
  </si>
  <si>
    <t>CSAH 3</t>
  </si>
  <si>
    <t>S.18.7.101.001</t>
  </si>
  <si>
    <t>101</t>
  </si>
  <si>
    <t>CR 110 / Beach Rd</t>
  </si>
  <si>
    <t>CSAH 12</t>
  </si>
  <si>
    <t>S.18.4.20.004</t>
  </si>
  <si>
    <t>CSAH 49 / Wise Rd N</t>
  </si>
  <si>
    <t>Freeborn</t>
  </si>
  <si>
    <t>022</t>
  </si>
  <si>
    <t>CR 92</t>
  </si>
  <si>
    <t>FAI 90</t>
  </si>
  <si>
    <t>022-030</t>
  </si>
  <si>
    <t>MARSHALL</t>
  </si>
  <si>
    <t>MINNIE MADDERN (ON BRIDGE)</t>
  </si>
  <si>
    <t>022-010</t>
  </si>
  <si>
    <t>TH 65</t>
  </si>
  <si>
    <t>MARSHALL ST (ON SIBLEY)</t>
  </si>
  <si>
    <t>022-020</t>
  </si>
  <si>
    <t>SIBLEY</t>
  </si>
  <si>
    <t>BRIDGE (ON MARSHALL)</t>
  </si>
  <si>
    <t>022-050</t>
  </si>
  <si>
    <t>RICHWAY DRIVE</t>
  </si>
  <si>
    <t>CO RD 92</t>
  </si>
  <si>
    <t>018-040</t>
  </si>
  <si>
    <t>018</t>
  </si>
  <si>
    <t>14TH STREET</t>
  </si>
  <si>
    <t>W 9TH ST</t>
  </si>
  <si>
    <t>018-050</t>
  </si>
  <si>
    <t>020-010</t>
  </si>
  <si>
    <t>020</t>
  </si>
  <si>
    <t>CSAH 22</t>
  </si>
  <si>
    <t>LAKEWOOD AVE</t>
  </si>
  <si>
    <t>020-020</t>
  </si>
  <si>
    <t>LAKEWOOD AV</t>
  </si>
  <si>
    <t>GREENWOOD DR</t>
  </si>
  <si>
    <t>020-021</t>
  </si>
  <si>
    <t>LAKEVIEW BLVD</t>
  </si>
  <si>
    <t>ITASCA ST.</t>
  </si>
  <si>
    <t>046-031</t>
  </si>
  <si>
    <t>046</t>
  </si>
  <si>
    <t>ARENA RD</t>
  </si>
  <si>
    <t>TH 69</t>
  </si>
  <si>
    <t>048-010</t>
  </si>
  <si>
    <t>048</t>
  </si>
  <si>
    <t>14TH ST</t>
  </si>
  <si>
    <t>TH 65 ON MARGARETHA</t>
  </si>
  <si>
    <t>022-040</t>
  </si>
  <si>
    <t>MINNIE MADDERN ST</t>
  </si>
  <si>
    <t>RICHWAY DR</t>
  </si>
  <si>
    <t>019</t>
  </si>
  <si>
    <t>E LIMS ALBERT LEA</t>
  </si>
  <si>
    <t>101-040</t>
  </si>
  <si>
    <t>CR #101 (N-S)</t>
  </si>
  <si>
    <t>CSAH #20.</t>
  </si>
  <si>
    <t>101-010</t>
  </si>
  <si>
    <t>T.H. #13</t>
  </si>
  <si>
    <t>WEST EDGEWATER DRIVE.</t>
  </si>
  <si>
    <t>101-020</t>
  </si>
  <si>
    <t>WEST EDGEWATER DRIVE</t>
  </si>
  <si>
    <t>CR #101 (E-W).</t>
  </si>
  <si>
    <t>S.25.4.24.003</t>
  </si>
  <si>
    <t>Goodhue</t>
  </si>
  <si>
    <t>State Highway 52</t>
  </si>
  <si>
    <t>County 24 Blvd</t>
  </si>
  <si>
    <t>S.25.4.1.004</t>
  </si>
  <si>
    <t>1</t>
  </si>
  <si>
    <t>Featherstone Road</t>
  </si>
  <si>
    <t>Main Street</t>
  </si>
  <si>
    <t>S.25.4.66.001</t>
  </si>
  <si>
    <t>County 1 Blvd</t>
  </si>
  <si>
    <t>Twin Bluff Rd</t>
  </si>
  <si>
    <t>S.25.4.10.002</t>
  </si>
  <si>
    <t>10</t>
  </si>
  <si>
    <t>S Main Street</t>
  </si>
  <si>
    <t>0.21 miles East of Pleasant Avenue</t>
  </si>
  <si>
    <t>S.25.4.11.004</t>
  </si>
  <si>
    <t>0.46 miles SE of 180th Avenue</t>
  </si>
  <si>
    <t>203rd Avenue</t>
  </si>
  <si>
    <t>S.25.4.22.001</t>
  </si>
  <si>
    <t>County 17 Blvd</t>
  </si>
  <si>
    <t>5th Street N</t>
  </si>
  <si>
    <t>S.25.4.62.001</t>
  </si>
  <si>
    <t>62</t>
  </si>
  <si>
    <t>6th St SW</t>
  </si>
  <si>
    <t>1st St NW</t>
  </si>
  <si>
    <t>S.25.4.63.001</t>
  </si>
  <si>
    <t>63</t>
  </si>
  <si>
    <t>Main Steret</t>
  </si>
  <si>
    <t>S.25.4.64.001</t>
  </si>
  <si>
    <t>64</t>
  </si>
  <si>
    <t>County 9 Blvd</t>
  </si>
  <si>
    <t>STH 58</t>
  </si>
  <si>
    <t>S.25.4.12.002</t>
  </si>
  <si>
    <t>0.52 miles North of Monkey Valley</t>
  </si>
  <si>
    <t>2nd Street</t>
  </si>
  <si>
    <t>S.25.4.17.002</t>
  </si>
  <si>
    <t>5th St N</t>
  </si>
  <si>
    <t>Sunflower Court</t>
  </si>
  <si>
    <t>S.25.4.24.002</t>
  </si>
  <si>
    <t>Main Street W</t>
  </si>
  <si>
    <t>S.25.4.27.002</t>
  </si>
  <si>
    <t>27</t>
  </si>
  <si>
    <t>0.25 miles East of 176th Avenue Way</t>
  </si>
  <si>
    <t>S.25.4.5.002</t>
  </si>
  <si>
    <t>5</t>
  </si>
  <si>
    <t>Territorial Road</t>
  </si>
  <si>
    <t>Lakeshore Drive</t>
  </si>
  <si>
    <t>S.25.4.6.001</t>
  </si>
  <si>
    <t>Main Street N</t>
  </si>
  <si>
    <t>435th Street</t>
  </si>
  <si>
    <t>S.25.4.68.001</t>
  </si>
  <si>
    <t>S Main St</t>
  </si>
  <si>
    <t>Highway 52</t>
  </si>
  <si>
    <t>S.25.4.1.003</t>
  </si>
  <si>
    <t>0.10 Miles SW of Pioneer Road</t>
  </si>
  <si>
    <t>S.25.4.21.001</t>
  </si>
  <si>
    <t>State Highway 58</t>
  </si>
  <si>
    <t>County 21 Pollo</t>
  </si>
  <si>
    <t>S.25.4.25.001</t>
  </si>
  <si>
    <t>Spring Garden Road</t>
  </si>
  <si>
    <t>S.25.4.25.002</t>
  </si>
  <si>
    <t>S.25.4.27.001</t>
  </si>
  <si>
    <t>County 11 Blvd</t>
  </si>
  <si>
    <t>HEN.181</t>
  </si>
  <si>
    <t>Hennepin</t>
  </si>
  <si>
    <t>@ W 31ST STREET</t>
  </si>
  <si>
    <t>@ CSAH 5</t>
  </si>
  <si>
    <t>««««««««««</t>
  </si>
  <si>
    <t>HEN.187</t>
  </si>
  <si>
    <t>E OF DUPONT TO W OF BRYANT</t>
  </si>
  <si>
    <t>@ 21ST AVE S</t>
  </si>
  <si>
    <t>«««««««««</t>
  </si>
  <si>
    <t>HEN.188</t>
  </si>
  <si>
    <t>@ 27TH AVE S</t>
  </si>
  <si>
    <t>E OF W RIVER PKWY TO E CO LINE</t>
  </si>
  <si>
    <t>HEN.291</t>
  </si>
  <si>
    <t>@ 26TH AVE N</t>
  </si>
  <si>
    <t>W OF 26 TO E OF 29TH AVE N</t>
  </si>
  <si>
    <t>HEN.130</t>
  </si>
  <si>
    <t>@ 22ND AVE S</t>
  </si>
  <si>
    <t>27th Av S</t>
  </si>
  <si>
    <t>««««««««</t>
  </si>
  <si>
    <t>HEN.227</t>
  </si>
  <si>
    <t>@ NICOLLET MALL</t>
  </si>
  <si>
    <t>SE OF 11TH TO I-35 RAMP-13TH</t>
  </si>
  <si>
    <t>HEN.456</t>
  </si>
  <si>
    <t>SEE INTERSECTING CSAH 61</t>
  </si>
  <si>
    <t>@ CSAH 20 / BLAKE ROAD</t>
  </si>
  <si>
    <t>HEN.460</t>
  </si>
  <si>
    <t>@ MEADOWBROOK RD</t>
  </si>
  <si>
    <t>E OF MONTEREY TO W OF CSAH 17</t>
  </si>
  <si>
    <t>HEN.548</t>
  </si>
  <si>
    <t>@ 64TH STREET</t>
  </si>
  <si>
    <t>N OF 64TH ST TO 62ND ST - R</t>
  </si>
  <si>
    <t>HEN.101</t>
  </si>
  <si>
    <t>E OF CHICAGO TO W OF 11TH AVE</t>
  </si>
  <si>
    <t>@ BLOOMINGTON AVE S</t>
  </si>
  <si>
    <t>HEN.1043</t>
  </si>
  <si>
    <t>CHECK</t>
  </si>
  <si>
    <t>Franklin Avenue</t>
  </si>
  <si>
    <t>13th Street/south end Nicollet Mall</t>
  </si>
  <si>
    <t>HEN.1044</t>
  </si>
  <si>
    <t>29th Street</t>
  </si>
  <si>
    <t>Franklin Ave</t>
  </si>
  <si>
    <t>HEN.134</t>
  </si>
  <si>
    <t>E OF BLOOMINGTON TO W OF TH 55</t>
  </si>
  <si>
    <t>@ MINNEHAHA AVE S</t>
  </si>
  <si>
    <t>HEN.173</t>
  </si>
  <si>
    <t>@ NICOLLET AVE S</t>
  </si>
  <si>
    <t>SEE INTERSECTING CSAH 33</t>
  </si>
  <si>
    <t>HEN.190</t>
  </si>
  <si>
    <t>@ 24TH STREET E</t>
  </si>
  <si>
    <t>S OF 36TH TO N OF 38TH STREET</t>
  </si>
  <si>
    <t>HEN.198</t>
  </si>
  <si>
    <t>S OF 10TH TO N OF 7TH</t>
  </si>
  <si>
    <t>SEE INTERSECTING CSAH 52</t>
  </si>
  <si>
    <t>HEN.162</t>
  </si>
  <si>
    <t>E of Louisiana Av N</t>
  </si>
  <si>
    <t>SEE INTERSECTING CSAH 81</t>
  </si>
  <si>
    <t>«««««««</t>
  </si>
  <si>
    <t>HEN.168</t>
  </si>
  <si>
    <t>N OF 64TH ST TO S OF MNTH 62</t>
  </si>
  <si>
    <t>@ TH 62 NORTH RAMP</t>
  </si>
  <si>
    <t>HEN.200</t>
  </si>
  <si>
    <t>@ 8TH STREET NE</t>
  </si>
  <si>
    <t>@ 33RD AVENUE SE</t>
  </si>
  <si>
    <t>HEN.205</t>
  </si>
  <si>
    <t>Girard Av N</t>
  </si>
  <si>
    <t>Stinson Blvd/CR 27</t>
  </si>
  <si>
    <t>HEN.276</t>
  </si>
  <si>
    <t>West of York Av/CSAH 31</t>
  </si>
  <si>
    <t>E OF CSAH 32 TO W OF LOGAN AVE</t>
  </si>
  <si>
    <t>HEN.286</t>
  </si>
  <si>
    <t>W OF CSAH 15 TO M.P. 6.23</t>
  </si>
  <si>
    <t>M.P. 6.44 TO E OF CENTRAL AVE</t>
  </si>
  <si>
    <t>HEN.301</t>
  </si>
  <si>
    <t>S OF 65TH AVE TO M.P. 3.50</t>
  </si>
  <si>
    <t>M.P. 3.69 TO N OF CSAH 10</t>
  </si>
  <si>
    <t>HEN.414</t>
  </si>
  <si>
    <t>Inglewood Av S</t>
  </si>
  <si>
    <t>Ewing Av S</t>
  </si>
  <si>
    <t>HEN.475</t>
  </si>
  <si>
    <t>@ VERNON AVE-LAKE ST</t>
  </si>
  <si>
    <t>@ TH 100 EAST RAMP/TOLEDO AVE</t>
  </si>
  <si>
    <t>HEN.477</t>
  </si>
  <si>
    <t>@ RIDGEDALE DR</t>
  </si>
  <si>
    <t>@ FRONTAGE RD</t>
  </si>
  <si>
    <t>HEN.511</t>
  </si>
  <si>
    <t>@ FAI 94 NORTH RAMP</t>
  </si>
  <si>
    <t>@ 65TH AVE N</t>
  </si>
  <si>
    <t>HEN.512</t>
  </si>
  <si>
    <t>E OF CSAH 14 TO N OF WELCOME</t>
  </si>
  <si>
    <t>@ REGENT/73RD AVE</t>
  </si>
  <si>
    <t>HEN.527</t>
  </si>
  <si>
    <t>@ CSAH 150</t>
  </si>
  <si>
    <t>@ FAI 94/W JCT NORTH RAMP</t>
  </si>
  <si>
    <t>HEN.528</t>
  </si>
  <si>
    <t>E OF CSAH 34 TO W OF CSAH 17</t>
  </si>
  <si>
    <t>E OF 100TH ST TO W OF 98TH ST</t>
  </si>
  <si>
    <t>HEN.546</t>
  </si>
  <si>
    <t>@ LOGAN AVE</t>
  </si>
  <si>
    <t>@ HUMBOLDT AVENUE</t>
  </si>
  <si>
    <t>HEN.617</t>
  </si>
  <si>
    <t>@ FAI 494 SOUTH RAMP</t>
  </si>
  <si>
    <t>HEN.150</t>
  </si>
  <si>
    <t>S OF 26TH TO N OF 22ND AVE N</t>
  </si>
  <si>
    <t>S OF 17TH TO N OF 16TH AVE</t>
  </si>
  <si>
    <t>HEN.152</t>
  </si>
  <si>
    <t>West of Stinson Pkwy</t>
  </si>
  <si>
    <t>St Anthony Blvd</t>
  </si>
  <si>
    <t>HEN.195</t>
  </si>
  <si>
    <t>@ I-35 RAMP/13TH AVE</t>
  </si>
  <si>
    <t>E OF I-94 RAMP TO W OF S 20TH</t>
  </si>
  <si>
    <t>HEN.204</t>
  </si>
  <si>
    <t>@ CSAH 66</t>
  </si>
  <si>
    <t>HEN.220</t>
  </si>
  <si>
    <t>41st Av N/Washington Av</t>
  </si>
  <si>
    <t>Webber Pkwy</t>
  </si>
  <si>
    <t>HEN.223</t>
  </si>
  <si>
    <t>Winnetka Av</t>
  </si>
  <si>
    <t>@ LOUISIANA AVE</t>
  </si>
  <si>
    <t>HEN.274</t>
  </si>
  <si>
    <t>@ 76TH ST</t>
  </si>
  <si>
    <t>@ E 67TH ST</t>
  </si>
  <si>
    <t>HEN.452</t>
  </si>
  <si>
    <t>@ WILLISTON ROAD</t>
  </si>
  <si>
    <t>@ WOODHILL RD</t>
  </si>
  <si>
    <t>HEN.46</t>
  </si>
  <si>
    <t>E OF LYNDALE TO W OF LASALLE-L</t>
  </si>
  <si>
    <t>@ CHICAGO AVE S</t>
  </si>
  <si>
    <t>HEN.5</t>
  </si>
  <si>
    <t>@ PLYMOUTH AVE N</t>
  </si>
  <si>
    <t>@ 10TH AVE N</t>
  </si>
  <si>
    <t>HEN.536</t>
  </si>
  <si>
    <t>@ CSAH 1</t>
  </si>
  <si>
    <t>@ 77TH ST</t>
  </si>
  <si>
    <t>HEN.567</t>
  </si>
  <si>
    <t>M.P. 1.18 TO M.P. 1.72</t>
  </si>
  <si>
    <t>HEN.113</t>
  </si>
  <si>
    <t>@ W RAMP I-35W</t>
  </si>
  <si>
    <t>E OF 17TH TO W OF CSAH 37</t>
  </si>
  <si>
    <t>««««««</t>
  </si>
  <si>
    <t>HEN.133</t>
  </si>
  <si>
    <t>SEE INTERSECTING CSAH 5</t>
  </si>
  <si>
    <t>@ TH 55 W RAMP</t>
  </si>
  <si>
    <t>HEN.228</t>
  </si>
  <si>
    <t>@ CSAH 152</t>
  </si>
  <si>
    <t>N OF R F DR TO N END OF BRIDGE</t>
  </si>
  <si>
    <t>HEN.281</t>
  </si>
  <si>
    <t>M.P. 7.78 TO W OF CSAH 19</t>
  </si>
  <si>
    <t>HEN.303</t>
  </si>
  <si>
    <t>S OF REGENT TO N OF NOBLE/71ST</t>
  </si>
  <si>
    <t>S OF NOBLE TO MP 254</t>
  </si>
  <si>
    <t>HEN.421</t>
  </si>
  <si>
    <t>east of Lyndale Av</t>
  </si>
  <si>
    <t>Portland Av/CSAH 35</t>
  </si>
  <si>
    <t>HEN.453</t>
  </si>
  <si>
    <t>@ CSAH 3</t>
  </si>
  <si>
    <t>N OF COMM ENT TO M.P. 2.22</t>
  </si>
  <si>
    <t>HEN.473</t>
  </si>
  <si>
    <t>@ CSAH 5-EASTBOUND RAMP</t>
  </si>
  <si>
    <t>@ MARKET PLAZA-R</t>
  </si>
  <si>
    <t>HEN.495</t>
  </si>
  <si>
    <t>@ FAI 494 WEST RAMP</t>
  </si>
  <si>
    <t>E OF VINEWOOD TO W OF CSAH 61</t>
  </si>
  <si>
    <t>HEN.499</t>
  </si>
  <si>
    <t>@ NATHAN/LANCASTER LANE</t>
  </si>
  <si>
    <t>E OF NEVADA TO W OF LOUISIANA</t>
  </si>
  <si>
    <t>HEN.506</t>
  </si>
  <si>
    <t>E OF TH 169 TO W OF GETTYSBURG</t>
  </si>
  <si>
    <t>E OF BOONE TO W OF ZEALAND AVE</t>
  </si>
  <si>
    <t>HEN.507</t>
  </si>
  <si>
    <t>SEE INTERSECTING CSAH 10</t>
  </si>
  <si>
    <t>S OF MNTH 100 TO N OF 51ST ST</t>
  </si>
  <si>
    <t>HEN.509</t>
  </si>
  <si>
    <t>@ WEDGEWOOD RD / 63RD AVE N</t>
  </si>
  <si>
    <t>E OF QUINWOOD TO W OF CSAH 61</t>
  </si>
  <si>
    <t>HEN.576</t>
  </si>
  <si>
    <t>E OF TOLEDO TO W OF OTTAWA</t>
  </si>
  <si>
    <t>E OF OTTAWA AVE TO LYNN AVE</t>
  </si>
  <si>
    <t>HEN.579</t>
  </si>
  <si>
    <t>N OF WAYZATA TO S OF USTH 12</t>
  </si>
  <si>
    <t>@ USTH 12 SOUTH RAMP</t>
  </si>
  <si>
    <t>HEN.593</t>
  </si>
  <si>
    <t>@ WELCOME AVE-RT</t>
  </si>
  <si>
    <t>HEN.612</t>
  </si>
  <si>
    <t>@ 98TH ST (W JCT)</t>
  </si>
  <si>
    <t>@ LYNDALE AVE</t>
  </si>
  <si>
    <t>HEN.618</t>
  </si>
  <si>
    <t>N OF 69TH ST TO S STHDALE EXIT</t>
  </si>
  <si>
    <t>N OF STHDALE EXIT TO S CSAH 53</t>
  </si>
  <si>
    <t>HEN.622</t>
  </si>
  <si>
    <t>@ FERNBROOK LANE</t>
  </si>
  <si>
    <t>E OF ANNAPOLIS TO W OF FAI 494</t>
  </si>
  <si>
    <t>HEN.626</t>
  </si>
  <si>
    <t>@ FAI 94 WEST RAMP</t>
  </si>
  <si>
    <t>@ CSAH 130</t>
  </si>
  <si>
    <t>HEN.775</t>
  </si>
  <si>
    <t>@ MAIN ST</t>
  </si>
  <si>
    <t>@ TH 169 WEST RAMP</t>
  </si>
  <si>
    <t>HEN.797</t>
  </si>
  <si>
    <t>M.P. 1.40 TO M.P. 1.63</t>
  </si>
  <si>
    <t>M.P. 1.91 TO M.P. 2.87</t>
  </si>
  <si>
    <t>HEN.801</t>
  </si>
  <si>
    <t>@ USTH 12 NORTH RAMP</t>
  </si>
  <si>
    <t>N OF HARMONY TO S OF 14TH AVE</t>
  </si>
  <si>
    <t>HEN.108</t>
  </si>
  <si>
    <t>W Lake St/CSAH 3/Dupont Av</t>
  </si>
  <si>
    <t>@ E LAKE OF THE ISLES PARKWAY</t>
  </si>
  <si>
    <t>HEN.109</t>
  </si>
  <si>
    <t>West of E Calhoun Pkwy</t>
  </si>
  <si>
    <t>Dupont Av S</t>
  </si>
  <si>
    <t>HEN.112</t>
  </si>
  <si>
    <t>@ ROYALSTON-L / 12TH-R</t>
  </si>
  <si>
    <t>@ 7TH STREET-TH55 S/B</t>
  </si>
  <si>
    <t>HEN.122</t>
  </si>
  <si>
    <t>@ W 58TH STREET</t>
  </si>
  <si>
    <t>@ W MINNEHAHA PKWY 1-WAY-EB</t>
  </si>
  <si>
    <t>HEN.123</t>
  </si>
  <si>
    <t>M.P. 2.18 TO W OF LINK/ EDEN R</t>
  </si>
  <si>
    <t>@ TH 100 WEST RAMP</t>
  </si>
  <si>
    <t>HEN.138</t>
  </si>
  <si>
    <t>@ MNTH 55</t>
  </si>
  <si>
    <t>@ 10TH AVE</t>
  </si>
  <si>
    <t>HEN.142</t>
  </si>
  <si>
    <t>Hennepin Av/CSAH 52</t>
  </si>
  <si>
    <t>New Brighton Blvd/CSAH 88</t>
  </si>
  <si>
    <t>HEN.163</t>
  </si>
  <si>
    <t>E of on-off Th 100 ramps</t>
  </si>
  <si>
    <t>HEN.167</t>
  </si>
  <si>
    <t>N OF 67TH ST TO S OF CSAH 53</t>
  </si>
  <si>
    <t>HEN.18</t>
  </si>
  <si>
    <t>@ W MINNEHAHA PKWY 1-WAY-WB</t>
  </si>
  <si>
    <t>@ W 38TH STREET</t>
  </si>
  <si>
    <t>HEN.182</t>
  </si>
  <si>
    <t>@ 31ST/27TH AVE</t>
  </si>
  <si>
    <t>@ 28TH STREET-R / MINNEHAHA-L</t>
  </si>
  <si>
    <t>HEN.193</t>
  </si>
  <si>
    <t>E OF CSAH 5 TO W OF 29TH AV SE</t>
  </si>
  <si>
    <t>@ BEDFORD STREET</t>
  </si>
  <si>
    <t>HEN.197</t>
  </si>
  <si>
    <t>@ CEDAR LAKE ROAD</t>
  </si>
  <si>
    <t>E OF LYNDALE TO W OF ROYALSTON</t>
  </si>
  <si>
    <t>HEN.203</t>
  </si>
  <si>
    <t>16TH AVE TO N OF PLYMOUTH AVE</t>
  </si>
  <si>
    <t>HEN.214</t>
  </si>
  <si>
    <t>SEE INTERSECTING CSAH 23</t>
  </si>
  <si>
    <t>E OF TH 65 TO W OF JOHNSON</t>
  </si>
  <si>
    <t>HEN.219</t>
  </si>
  <si>
    <t>@ REGENT AVE</t>
  </si>
  <si>
    <t>@ LAKELAND-L/LAKEVIEW-R</t>
  </si>
  <si>
    <t>HEN.22</t>
  </si>
  <si>
    <t>E OF CSAH 33 TO W OF CHICAGO</t>
  </si>
  <si>
    <t>HEN.438</t>
  </si>
  <si>
    <t>@ 65TH ST-L</t>
  </si>
  <si>
    <t>HEN.454</t>
  </si>
  <si>
    <t>@ K-TEL DR</t>
  </si>
  <si>
    <t>MP 11.13 TO S OF CSAH 3</t>
  </si>
  <si>
    <t>HEN.461</t>
  </si>
  <si>
    <t>@ MNTH 7</t>
  </si>
  <si>
    <t>SEE INTERSECTING CSAH 3</t>
  </si>
  <si>
    <t>HEN.467</t>
  </si>
  <si>
    <t>E OF CSAH 110 TO BELMONT LANE</t>
  </si>
  <si>
    <t>@ CYPRESS LANE</t>
  </si>
  <si>
    <t>HEN.486</t>
  </si>
  <si>
    <t>M.P. 0.24 TO W OF W FRNTG RD</t>
  </si>
  <si>
    <t>E OF E RAMPS TO M.P. 0.70</t>
  </si>
  <si>
    <t>HEN.489</t>
  </si>
  <si>
    <t>M.P. 18.03 TO S OF 24TH AVE</t>
  </si>
  <si>
    <t>N OF XENIUM TO PLYMOUTH CREEK</t>
  </si>
  <si>
    <t>HEN.493</t>
  </si>
  <si>
    <t>N OF 35TH AVE TO S OF 36TH AVE</t>
  </si>
  <si>
    <t>N OF 36TH TO M.P. 2.80</t>
  </si>
  <si>
    <t>HEN.502</t>
  </si>
  <si>
    <t>600' N OF CPRAIL TO S OF 102</t>
  </si>
  <si>
    <t>@ 57TH AVE N-L/COMM.-R</t>
  </si>
  <si>
    <t>HEN.508</t>
  </si>
  <si>
    <t>DREW AVE TO NORTHPORT DR</t>
  </si>
  <si>
    <t>@ MNTH 100 EAST RAMP</t>
  </si>
  <si>
    <t>HEN.513</t>
  </si>
  <si>
    <t>N OF BROOKDALE TO 79TH AV N</t>
  </si>
  <si>
    <t>HEN.535</t>
  </si>
  <si>
    <t>E OF CSAH 35 TO W OF 12TH AVE</t>
  </si>
  <si>
    <t>E OF 86TH TO W OF OLD SHAK RD</t>
  </si>
  <si>
    <t>HEN.537</t>
  </si>
  <si>
    <t>@ 78TH ST</t>
  </si>
  <si>
    <t>HEN.540</t>
  </si>
  <si>
    <t>COTTONWOOD LA TO S OF CNDLWOOD</t>
  </si>
  <si>
    <t>N OF CNDLWD TO S OF BERGER DR</t>
  </si>
  <si>
    <t>HEN.549</t>
  </si>
  <si>
    <t>N OF 67TH TO S OF CSAH 53</t>
  </si>
  <si>
    <t>N OF TH 62 TO S OF 60TH STREET</t>
  </si>
  <si>
    <t>HEN.550</t>
  </si>
  <si>
    <t>BIRCH ISL PK TO GLEN LK BLVD</t>
  </si>
  <si>
    <t>@ GLEN LAKE BLVD/WILLIAMS LANE</t>
  </si>
  <si>
    <t>HEN.58</t>
  </si>
  <si>
    <t>@ CSAH 52</t>
  </si>
  <si>
    <t>N OF 8TH AVE TO S OF CSAH 66</t>
  </si>
  <si>
    <t>HEN.582</t>
  </si>
  <si>
    <t>MP 16.92 TO 12th Ave N -R</t>
  </si>
  <si>
    <t>N OF IND PARK TO M.P. 18.02</t>
  </si>
  <si>
    <t>HEN.585</t>
  </si>
  <si>
    <t>M.P. 0.71 TO W OF REGENT AVE</t>
  </si>
  <si>
    <t>@ NOBLE AVE LT</t>
  </si>
  <si>
    <t>HEN.589</t>
  </si>
  <si>
    <t>N OF 10TH AVE TO S OF PLYMOUTH</t>
  </si>
  <si>
    <t>N OF 32ND TO 35TH AVE</t>
  </si>
  <si>
    <t>HEN.598</t>
  </si>
  <si>
    <t>M.P. 0.44 TO S OF PRAIRIE DR</t>
  </si>
  <si>
    <t>HEN.6</t>
  </si>
  <si>
    <t>@ IRVING AVE N</t>
  </si>
  <si>
    <t>@ KNOX AVE-LT/COMM ENT-RT</t>
  </si>
  <si>
    <t>HEN.605</t>
  </si>
  <si>
    <t>MP 5.80 TO N OF 74TH AVE N</t>
  </si>
  <si>
    <t>S OF CSAH 8 TO M.P. 6.70</t>
  </si>
  <si>
    <t>HEN.609</t>
  </si>
  <si>
    <t>79th Av N</t>
  </si>
  <si>
    <t>N OF CANDLEWOOD TO ADAIR AV N</t>
  </si>
  <si>
    <t>HEN.614</t>
  </si>
  <si>
    <t>@ OLD SHAKOPEE/KILLEBREW DR</t>
  </si>
  <si>
    <t>@ FAI 494 INTERCHANGE</t>
  </si>
  <si>
    <t>HEN.619</t>
  </si>
  <si>
    <t>France Av/CSAH 17</t>
  </si>
  <si>
    <t>W of York Av/CSAH 31</t>
  </si>
  <si>
    <t>HEN.76</t>
  </si>
  <si>
    <t>@ XERXES AVE N</t>
  </si>
  <si>
    <t>@ CSAH 152 OSSEO ROAD</t>
  </si>
  <si>
    <t>HEN.794</t>
  </si>
  <si>
    <t>M.P. 0.11 TO M.P. 0.59</t>
  </si>
  <si>
    <t>HEN.802</t>
  </si>
  <si>
    <t>WATERTOWER CIR TO W OF MNTH 55</t>
  </si>
  <si>
    <t>HEN.858</t>
  </si>
  <si>
    <t>28th Av S</t>
  </si>
  <si>
    <t>Hiawatha Av</t>
  </si>
  <si>
    <t>HEN.415</t>
  </si>
  <si>
    <t>Bush Lake Rd/CSAH 28</t>
  </si>
  <si>
    <t>@ NESBITT AVE</t>
  </si>
  <si>
    <t>«««««</t>
  </si>
  <si>
    <t>HEN.466</t>
  </si>
  <si>
    <t>M.P. 1.73 TO W OF WILLISTON</t>
  </si>
  <si>
    <t>E OF WILLISTON TO M.P. 1.99</t>
  </si>
  <si>
    <t>HEN.559</t>
  </si>
  <si>
    <t>M.P. 2.23 TO S OF RIDGEWOOD RD</t>
  </si>
  <si>
    <t>@ LAKE STREET EXTENSION</t>
  </si>
  <si>
    <t>HEN.562</t>
  </si>
  <si>
    <t>E OF CSAH 20 TO W OF MDBRK RD</t>
  </si>
  <si>
    <t>HEN.611</t>
  </si>
  <si>
    <t>E OF NESBITT TO W OF CSAH 34</t>
  </si>
  <si>
    <t>Normandale Blvd/CSAH 34</t>
  </si>
  <si>
    <t>HEN.615</t>
  </si>
  <si>
    <t>@ 82ND ST RT</t>
  </si>
  <si>
    <t>N OF 76TH ST TO S OF 75TH ST</t>
  </si>
  <si>
    <t>HEN.625</t>
  </si>
  <si>
    <t>MP 255 TO N OF CSAH 130</t>
  </si>
  <si>
    <t>S OF 68TH AV TO N OF FAI NRAMP</t>
  </si>
  <si>
    <t>HEN.633</t>
  </si>
  <si>
    <t>E OF NIAGARA TO W OF FERNBROOK</t>
  </si>
  <si>
    <t>HEN.634</t>
  </si>
  <si>
    <t>N OF EFLR TO S OF W EAGLE LK</t>
  </si>
  <si>
    <t>HEN.635</t>
  </si>
  <si>
    <t>E OF TMBRCRST TO W OF ZINNIA</t>
  </si>
  <si>
    <t>W OF ZINNIA TO W OF WEDGEWOOD</t>
  </si>
  <si>
    <t>HEN.735</t>
  </si>
  <si>
    <t>@ 90TH ST</t>
  </si>
  <si>
    <t>@ AMERICAN BLVD / 80TH STREET</t>
  </si>
  <si>
    <t>HEN.766</t>
  </si>
  <si>
    <t>@ EAGLE LAKE DRIVE W</t>
  </si>
  <si>
    <t>N OF 69TH TO S OF 70TH AVE N</t>
  </si>
  <si>
    <t>HEN.772</t>
  </si>
  <si>
    <t>E OF 103/ 130 TO W OF NORTHWND</t>
  </si>
  <si>
    <t>E OF ZEALAND TO W OF CSAH 81</t>
  </si>
  <si>
    <t>HEN.793</t>
  </si>
  <si>
    <t>@ ROGERS MEMORIAL DR/J.M. DR</t>
  </si>
  <si>
    <t>W OF R MEM DR TO E OF CSAH 150</t>
  </si>
  <si>
    <t>HEN.821</t>
  </si>
  <si>
    <t>@ 73RD AVE NO</t>
  </si>
  <si>
    <t>HEN.11</t>
  </si>
  <si>
    <t>N OF 62ND TO S OF 61ST STREET</t>
  </si>
  <si>
    <t>LAKE STREET</t>
  </si>
  <si>
    <t>HEN.111</t>
  </si>
  <si>
    <t>W OF OAK TO E OF 17TH</t>
  </si>
  <si>
    <t>HEN.115</t>
  </si>
  <si>
    <t>M.P. 11.49 TO S OF CSAH 23</t>
  </si>
  <si>
    <t>@ TH 65</t>
  </si>
  <si>
    <t>HEN.117</t>
  </si>
  <si>
    <t>W OF CSAH 52 TO E OF TH 65</t>
  </si>
  <si>
    <t>S OF CSAH 23 TO N END OF BRDG</t>
  </si>
  <si>
    <t>HEN.124</t>
  </si>
  <si>
    <t>@ TH 55</t>
  </si>
  <si>
    <t>@ 46TH AVE S</t>
  </si>
  <si>
    <t>HEN.125</t>
  </si>
  <si>
    <t>N OF HUNTINGDON TO S OF CSAH 5</t>
  </si>
  <si>
    <t>HEN.136</t>
  </si>
  <si>
    <t>E OF CSAH 37 TO W OF CSAH 122</t>
  </si>
  <si>
    <t>E OF 25TH TO W OF CSAH 5</t>
  </si>
  <si>
    <t>HEN.149</t>
  </si>
  <si>
    <t>@ LOGAN AVE N - L</t>
  </si>
  <si>
    <t>@ LOGAN AVE N-R</t>
  </si>
  <si>
    <t>HEN.151</t>
  </si>
  <si>
    <t>Colfax Av N</t>
  </si>
  <si>
    <t>W of Marshall St NE/CR 23</t>
  </si>
  <si>
    <t>HEN.164</t>
  </si>
  <si>
    <t>Bottineau Blvd/CSAH 130</t>
  </si>
  <si>
    <t>HEN.192</t>
  </si>
  <si>
    <t>E OF 27TH TO W OF RIVERSIDE AV</t>
  </si>
  <si>
    <t>@ CSAH 36</t>
  </si>
  <si>
    <t>HEN.196</t>
  </si>
  <si>
    <t>@ UNIVERSITY / CSAH 36</t>
  </si>
  <si>
    <t>@ OAK STREET / 4TH STREET SE</t>
  </si>
  <si>
    <t>HEN.21</t>
  </si>
  <si>
    <t>SEE INTERSECTING CSAH 22</t>
  </si>
  <si>
    <t>E OF GRAND TO W OF NICOLLET AV</t>
  </si>
  <si>
    <t>HEN.23</t>
  </si>
  <si>
    <t>@ CSAH 46</t>
  </si>
  <si>
    <t>N OF 32ND ST TO 31ST ST</t>
  </si>
  <si>
    <t>HEN.282</t>
  </si>
  <si>
    <t>@ BARTLETT BLVD</t>
  </si>
  <si>
    <t>SEE INTERSECTING CSAH 51</t>
  </si>
  <si>
    <t>HEN.287</t>
  </si>
  <si>
    <t>SEE INTERSECTING CSAH 146</t>
  </si>
  <si>
    <t>E OF MARTHA LANE TO 525' E</t>
  </si>
  <si>
    <t>HEN.29</t>
  </si>
  <si>
    <t>SEE INTERSECTING CSAH 110</t>
  </si>
  <si>
    <t>@ CSAH 15</t>
  </si>
  <si>
    <t>HEN.292</t>
  </si>
  <si>
    <t>HEN.296</t>
  </si>
  <si>
    <t>@ LAKE RD/JOSEPHINE</t>
  </si>
  <si>
    <t>@ MEMORIAL PARKWAY</t>
  </si>
  <si>
    <t>HEN.298</t>
  </si>
  <si>
    <t>@ 47TH AVE N-L</t>
  </si>
  <si>
    <t>47th Av N</t>
  </si>
  <si>
    <t>HEN.3</t>
  </si>
  <si>
    <t>SEE INTERSECTING CSAH 17</t>
  </si>
  <si>
    <t>HEN.315</t>
  </si>
  <si>
    <t>@ E 60TH STREET</t>
  </si>
  <si>
    <t>@ MINNEHAHA PARKWAY</t>
  </si>
  <si>
    <t>HEN.368</t>
  </si>
  <si>
    <t>N OF 27TH AVE TO S OF COLUMBIA</t>
  </si>
  <si>
    <t>HEN.407</t>
  </si>
  <si>
    <t>@ TH 101/TH 12 EB SOUTH RAMP</t>
  </si>
  <si>
    <t>TH 12 INTERCHANGE</t>
  </si>
  <si>
    <t>HEN.426</t>
  </si>
  <si>
    <t>91ST ST TO S OF 90TH ST</t>
  </si>
  <si>
    <t>N OF 90TH TO 89TH ST</t>
  </si>
  <si>
    <t>HEN.430</t>
  </si>
  <si>
    <t>BERGER DR TO S OF SCENIC HTS</t>
  </si>
  <si>
    <t>N OF EDENWOOD TO N HLLCRST CT</t>
  </si>
  <si>
    <t>HEN.436</t>
  </si>
  <si>
    <t>@ MNTH 5-SOUTH RAMPS</t>
  </si>
  <si>
    <t>N OF CSAH 39 TO M.P. 0.70</t>
  </si>
  <si>
    <t>HEN.44</t>
  </si>
  <si>
    <t>N OF 28TH TO S OF 26TH STREET</t>
  </si>
  <si>
    <t>HEN.440</t>
  </si>
  <si>
    <t>E OF HUMBOLDT TO W OF FAI-35W</t>
  </si>
  <si>
    <t>SEE INTERSECTING CSAH 52/Nicollet Av</t>
  </si>
  <si>
    <t>HEN.474</t>
  </si>
  <si>
    <t>E OF LYNN TO W OF INGLEWOOD</t>
  </si>
  <si>
    <t>@ CSAH 905/ INGLEWOOD AVE</t>
  </si>
  <si>
    <t>HEN.482</t>
  </si>
  <si>
    <t>M.P.2.38 TO S OF S FRONTAGE RD</t>
  </si>
  <si>
    <t>N OF FAIRFIELD RD TO M.P. 3.03</t>
  </si>
  <si>
    <t>HEN.483</t>
  </si>
  <si>
    <t>M.P. 16.60 TO S OF CARLSON</t>
  </si>
  <si>
    <t>N OF CARLSON TO M.P. 16.91</t>
  </si>
  <si>
    <t>HEN.484</t>
  </si>
  <si>
    <t>S OF 14TH AVENUE N</t>
  </si>
  <si>
    <t>N OF CSAH 6 TO M.P. 8.73</t>
  </si>
  <si>
    <t>HEN.49</t>
  </si>
  <si>
    <t>E OF MINNEHAHA TO W OF 22ND AV</t>
  </si>
  <si>
    <t>HEN.496</t>
  </si>
  <si>
    <t>MP 3.18 TO S OF CSAH 9</t>
  </si>
  <si>
    <t>@ CSAH 9</t>
  </si>
  <si>
    <t>HEN.51</t>
  </si>
  <si>
    <t>@ FAI-394 SOUTH RAMPS</t>
  </si>
  <si>
    <t>N 44th St/CSAH 152</t>
  </si>
  <si>
    <t>HEN.529</t>
  </si>
  <si>
    <t>N OF 106TH TO M.P. 00.47</t>
  </si>
  <si>
    <t>HEN.531</t>
  </si>
  <si>
    <t>N OF 102ND ST TO S OF 98TH ST</t>
  </si>
  <si>
    <t>HEN.533</t>
  </si>
  <si>
    <t>N OF 94TH ST TO S OF 91ST ST</t>
  </si>
  <si>
    <t>HEN.539</t>
  </si>
  <si>
    <t>N OF 89TH ST TO S OF 86TH ST</t>
  </si>
  <si>
    <t>83RD ST TO S OF 82ND ST</t>
  </si>
  <si>
    <t>HEN.543</t>
  </si>
  <si>
    <t>M.P. 0.71 TO S OF ROBERTS DR</t>
  </si>
  <si>
    <t>N OF CSAH 62 TO M.P. 2.44</t>
  </si>
  <si>
    <t>HEN.547</t>
  </si>
  <si>
    <t>@ 1ST AVE 1-WAY NB-L 2-WAY-R</t>
  </si>
  <si>
    <t>@ TH 77 EAST RAMP</t>
  </si>
  <si>
    <t>HEN.558</t>
  </si>
  <si>
    <t>N OF MINNEHAHA PKWY TO 47TH ST</t>
  </si>
  <si>
    <t>46th St/CSAH 46</t>
  </si>
  <si>
    <t>HEN.570</t>
  </si>
  <si>
    <t>M.P. 2.00 TO W OF CSAH 16</t>
  </si>
  <si>
    <t>E OF CSAH 61 TO M.P. 3.36</t>
  </si>
  <si>
    <t>HEN.571</t>
  </si>
  <si>
    <t>E OF CSAH 17 TO W OF W 32ND ST</t>
  </si>
  <si>
    <t>@ MARKET PLAZA / CALHOUN BLVD</t>
  </si>
  <si>
    <t>HEN.573</t>
  </si>
  <si>
    <t>@ FAI 494 RAMP</t>
  </si>
  <si>
    <t>S OF FAI 494 TO N OF CSAH 5</t>
  </si>
  <si>
    <t>HEN.580</t>
  </si>
  <si>
    <t>N OF FRONTAGE TO S OF PLYMOUTH</t>
  </si>
  <si>
    <t>N OF SUNSET TO M.P. 16.59</t>
  </si>
  <si>
    <t>HEN.590</t>
  </si>
  <si>
    <t>@ 30TH AVE NE/COLUMBIA AVE NE</t>
  </si>
  <si>
    <t>N OF ST ANTH PKWY TO M.P. 3.21</t>
  </si>
  <si>
    <t>HEN.591</t>
  </si>
  <si>
    <t>M.P. 2.81 TO S OF QUEBEC AVE</t>
  </si>
  <si>
    <t>N OF QUEBEC AVE TO M.P. 03.17</t>
  </si>
  <si>
    <t>HEN.594</t>
  </si>
  <si>
    <t>N OF CSAH 9 TO S OF 45TH AVE N</t>
  </si>
  <si>
    <t>@ CSAH 10</t>
  </si>
  <si>
    <t>HEN.599</t>
  </si>
  <si>
    <t>N OF 51ST PLA TO S OF 53RD AVE</t>
  </si>
  <si>
    <t>@ 53RD AVENUE N</t>
  </si>
  <si>
    <t>HEN.600</t>
  </si>
  <si>
    <t>@ 51ST AVE/LILAC DRIVE</t>
  </si>
  <si>
    <t>SE OF 49TH TO NW OF 47TH AVE N</t>
  </si>
  <si>
    <t>HEN.603</t>
  </si>
  <si>
    <t>W OF ZEALAND TO W OF XYLON AVE</t>
  </si>
  <si>
    <t>E OF XYLON TO W OF CSAH 156</t>
  </si>
  <si>
    <t>HEN.608</t>
  </si>
  <si>
    <t>@ TH 169 EAST RAMP</t>
  </si>
  <si>
    <t>E OF BOONE AVE TO ZEALAND</t>
  </si>
  <si>
    <t>HEN.62</t>
  </si>
  <si>
    <t>@ 13TH AVE NE</t>
  </si>
  <si>
    <t>@ 27TH AVE NE-RT/APT/PARK-LT</t>
  </si>
  <si>
    <t>HEN.70</t>
  </si>
  <si>
    <t>South of 29th Av NE</t>
  </si>
  <si>
    <t>37th Ave NE</t>
  </si>
  <si>
    <t>HEN.73</t>
  </si>
  <si>
    <t>E OF CSAH 2 TO W OF CSAH 57</t>
  </si>
  <si>
    <t>SE OF COLFAX TO NW OF LYNDALE</t>
  </si>
  <si>
    <t>HEN.749</t>
  </si>
  <si>
    <t>@ FERNBROOK LA</t>
  </si>
  <si>
    <t>E OF CSAH 61 TO WATERTOWER CIR</t>
  </si>
  <si>
    <t>HEN.77</t>
  </si>
  <si>
    <t>M.P. 4.34 TO W OF PINTO</t>
  </si>
  <si>
    <t>@ TOWER DRIVE</t>
  </si>
  <si>
    <t>HEN.8</t>
  </si>
  <si>
    <t>W OF LOGAN TO E OF CSAH 2</t>
  </si>
  <si>
    <t>W OF CSAH 2 TO E OF 26TH AVE N</t>
  </si>
  <si>
    <t>HEN.800</t>
  </si>
  <si>
    <t>E OF TH 101 TO W OF DUCK LK RD</t>
  </si>
  <si>
    <t>HEN.158</t>
  </si>
  <si>
    <t>@ MNTH 100 WEST RAMP</t>
  </si>
  <si>
    <t>HEN.404</t>
  </si>
  <si>
    <t>E OF CSAH 51 TO M.P. 7.77</t>
  </si>
  <si>
    <t>HEN.637</t>
  </si>
  <si>
    <t>M.P. 23.99 TO S OF 73RD AVE</t>
  </si>
  <si>
    <t>HEN.727</t>
  </si>
  <si>
    <t>@ USTH 169 (S JCT-W RAMP)</t>
  </si>
  <si>
    <t>SEE INTERSECTING CSAH 28</t>
  </si>
  <si>
    <t>HEN.728</t>
  </si>
  <si>
    <t>M.P. 0.60 TO S OF 102ND ST</t>
  </si>
  <si>
    <t>N OF 98TH ST TO M.P. 1.39</t>
  </si>
  <si>
    <t>HEN.740</t>
  </si>
  <si>
    <t>@ DUCK LAKE ROAD</t>
  </si>
  <si>
    <t>@ FAI 494 EAST RAMP</t>
  </si>
  <si>
    <t>HEN.744</t>
  </si>
  <si>
    <t>@ VICKSBURG LA</t>
  </si>
  <si>
    <t>@ NIAGARA LANE/PARK ENT</t>
  </si>
  <si>
    <t>HEN.759</t>
  </si>
  <si>
    <t>E OF CSAH 61 TO W OF FRNCH PRK</t>
  </si>
  <si>
    <t>E OF ZACHARY TO W OF NATHN/LAN</t>
  </si>
  <si>
    <t>HEN.761</t>
  </si>
  <si>
    <t>N OF MNTH 100 TO S OF 47TH AVE</t>
  </si>
  <si>
    <t>HEN.764</t>
  </si>
  <si>
    <t>E OF CSAH 61 TO W OF ZACHARY</t>
  </si>
  <si>
    <t>TH 169 INTERCHANGE</t>
  </si>
  <si>
    <t>HEN.782</t>
  </si>
  <si>
    <t>E OF CSAH 81 TO W OF USTH 169</t>
  </si>
  <si>
    <t>@ MNTH 252</t>
  </si>
  <si>
    <t>HEN.814</t>
  </si>
  <si>
    <t>M.P. 2.88 TO S OF 84TH ST</t>
  </si>
  <si>
    <t>FAI 494 INTERCHANGE</t>
  </si>
  <si>
    <t>HEN.823</t>
  </si>
  <si>
    <t>N OF 610 N RAMP TO OAK GRV PKW</t>
  </si>
  <si>
    <t>N OF OAK GRV PKW TO S OF 101ST</t>
  </si>
  <si>
    <t>HEN.883</t>
  </si>
  <si>
    <t>HEN.120</t>
  </si>
  <si>
    <t>@ CSAH 53</t>
  </si>
  <si>
    <t>@ 64TH ST</t>
  </si>
  <si>
    <t>HEN.17</t>
  </si>
  <si>
    <t>N OF AUDITORS TO S OF CSAH 15</t>
  </si>
  <si>
    <t>HEN.172</t>
  </si>
  <si>
    <t>E of 46th Av S</t>
  </si>
  <si>
    <t>Center of Ford Bridge/Mpls-St Paul border</t>
  </si>
  <si>
    <t>HEN.27</t>
  </si>
  <si>
    <t>S OF 42ND ST TO N OF CSAH 46</t>
  </si>
  <si>
    <t>@ E MINNEHAHA PARKWAY</t>
  </si>
  <si>
    <t>HEN.273</t>
  </si>
  <si>
    <t>@ 67TH ST</t>
  </si>
  <si>
    <t>HEN.28</t>
  </si>
  <si>
    <t>SEE INTERSECTING CSAH 48</t>
  </si>
  <si>
    <t>HEN.284</t>
  </si>
  <si>
    <t>N OF GRNDVW TO S OF THREE PTS</t>
  </si>
  <si>
    <t>N OF SUNNYFLD TO S OF CSAH 151</t>
  </si>
  <si>
    <t>HEN.289</t>
  </si>
  <si>
    <t>N OF GLDN VY RD TO S OF OLYMPA</t>
  </si>
  <si>
    <t>@ FAIRVIEW AVE/PARK ENT</t>
  </si>
  <si>
    <t>HEN.304</t>
  </si>
  <si>
    <t>E OF VLLY FRG TO W OF FR LK RD</t>
  </si>
  <si>
    <t>@ USTH 169</t>
  </si>
  <si>
    <t>HEN.311</t>
  </si>
  <si>
    <t>E OF MINNEHAHA TO W OF TAYLOR</t>
  </si>
  <si>
    <t>@ TAYLOR AVE</t>
  </si>
  <si>
    <t>HEN.356</t>
  </si>
  <si>
    <t>SEE INTERSECTING CSAH 19</t>
  </si>
  <si>
    <t>E OF CSAH 19 TO W OF CSAH 135</t>
  </si>
  <si>
    <t>HEN.362</t>
  </si>
  <si>
    <t>SEE INTERSECTING CSAH 6</t>
  </si>
  <si>
    <t>N OF CSAH 6 TO S LIM MAPLE PLN</t>
  </si>
  <si>
    <t>HEN.364</t>
  </si>
  <si>
    <t>E OF NOBLE TO W OF HIDN LAKES</t>
  </si>
  <si>
    <t>@ XERXES AVE</t>
  </si>
  <si>
    <t>HEN.374</t>
  </si>
  <si>
    <t>M.P. 6.71 TO W OF ZANE AVE</t>
  </si>
  <si>
    <t>@ ZANE AVE</t>
  </si>
  <si>
    <t>HEN.409</t>
  </si>
  <si>
    <t>E OF TAMARACK TO W OF CSAH 146</t>
  </si>
  <si>
    <t>HEN.412</t>
  </si>
  <si>
    <t>HEN.413</t>
  </si>
  <si>
    <t>N OF CSAH 46 TO S OF 42ND ST</t>
  </si>
  <si>
    <t>HEN.425</t>
  </si>
  <si>
    <t>@ CSAH 1-PIONEER TRAIL</t>
  </si>
  <si>
    <t>N OF CSAH 1 TO COTTONWOOD LA</t>
  </si>
  <si>
    <t>HEN.43</t>
  </si>
  <si>
    <t>@ CSAH 51</t>
  </si>
  <si>
    <t>@ WILLOW DR</t>
  </si>
  <si>
    <t>HEN.432</t>
  </si>
  <si>
    <t>N OF 84TH TO S OF AMER BLVD</t>
  </si>
  <si>
    <t>HEN.433</t>
  </si>
  <si>
    <t>@ 69TH ST</t>
  </si>
  <si>
    <t>HEN.476</t>
  </si>
  <si>
    <t>N OF CDR LK RD TO M.P. 1.46</t>
  </si>
  <si>
    <t>HEN.487</t>
  </si>
  <si>
    <t>Broadway Av/CSAH 66</t>
  </si>
  <si>
    <t>HEN.492</t>
  </si>
  <si>
    <t>@ 29TH AVE N</t>
  </si>
  <si>
    <t>@ W RAMPS TO / FROM TH 100</t>
  </si>
  <si>
    <t>HEN.517</t>
  </si>
  <si>
    <t>SEE INTERSECTING CSAH 30</t>
  </si>
  <si>
    <t>S OF VINEWOOD TO W OF MAIN ST</t>
  </si>
  <si>
    <t>HEN.518</t>
  </si>
  <si>
    <t>E OF CSAH 130 TO W OF VINEWOOD</t>
  </si>
  <si>
    <t>E OF JEFF HWY TO W OF CSAH 81</t>
  </si>
  <si>
    <t>HEN.519</t>
  </si>
  <si>
    <t>N OF ADAIR TO S OF CSAH 109</t>
  </si>
  <si>
    <t>@ EDINBROOK TERRACE</t>
  </si>
  <si>
    <t>HEN.522</t>
  </si>
  <si>
    <t>E OF CR 202 TO WELLINGTON</t>
  </si>
  <si>
    <t>HEN.560</t>
  </si>
  <si>
    <t>@ TH 7 SOUTH RAMP</t>
  </si>
  <si>
    <t>@ TH 7 NORTH RAMP</t>
  </si>
  <si>
    <t>HEN.596</t>
  </si>
  <si>
    <t>SEE INTERSECTING CSAH 136</t>
  </si>
  <si>
    <t>@ HIGHCREST DRIVE</t>
  </si>
  <si>
    <t>HEN.597</t>
  </si>
  <si>
    <t>M.P. 1.09 TO S OF CORVALLIS</t>
  </si>
  <si>
    <t>N OF CORVALLIS TO 600' N OF CP</t>
  </si>
  <si>
    <t>HEN.60</t>
  </si>
  <si>
    <t>E OF XERXES TO W OF RUSSELL AV</t>
  </si>
  <si>
    <t>E OF JAMES TO GIRARD AVE</t>
  </si>
  <si>
    <t>HEN.67</t>
  </si>
  <si>
    <t>@ JOHNSON STREET NE</t>
  </si>
  <si>
    <t>E OF HAYES ST TO W OF STINSON</t>
  </si>
  <si>
    <t>HEN.69</t>
  </si>
  <si>
    <t>N OF CSAH 153 TO S OF 29TH AVE</t>
  </si>
  <si>
    <t>@ CSAH 93/37TH AVE</t>
  </si>
  <si>
    <t>HEN.709</t>
  </si>
  <si>
    <t>@ CANDLEWOOD DR</t>
  </si>
  <si>
    <t>N OF CANDLEWOOD TO M.P. 0.69</t>
  </si>
  <si>
    <t>HEN.71</t>
  </si>
  <si>
    <t>S OF 41ST TO M.P. 7.68</t>
  </si>
  <si>
    <t>S OF CSAH 153 TO N OF 26TH AVE</t>
  </si>
  <si>
    <t>HEN.739</t>
  </si>
  <si>
    <t>SEE INTERSECTING CSAH 101</t>
  </si>
  <si>
    <t>E OF TOWNLINE TO W OF CSAH 62</t>
  </si>
  <si>
    <t>HEN.74</t>
  </si>
  <si>
    <t>@ CSAH 152 - 44 TH AVE N</t>
  </si>
  <si>
    <t>W OF HUMBOLDT TO E OF LOGAN</t>
  </si>
  <si>
    <t>HEN.756</t>
  </si>
  <si>
    <t>SEE INTERSECTING CSAH 88</t>
  </si>
  <si>
    <t>E OF ANTHONY LN TO E CNTY LN</t>
  </si>
  <si>
    <t>HEN.758</t>
  </si>
  <si>
    <t>M.P. 19.73 TO S OF CSAH 9</t>
  </si>
  <si>
    <t>N OF 42ND PL TO S OF 43RD AVE</t>
  </si>
  <si>
    <t>HEN.762</t>
  </si>
  <si>
    <t>M.P. 20.72 TO S OF SHMDT LK RD</t>
  </si>
  <si>
    <t>N OF SHMDT LK RD TO M.P. 21.16</t>
  </si>
  <si>
    <t>HEN.777</t>
  </si>
  <si>
    <t>M.P. 0.70 TO S OF 84TH AVE</t>
  </si>
  <si>
    <t>N OF CSAH 109 TO M.P. 1.17</t>
  </si>
  <si>
    <t>HEN.784</t>
  </si>
  <si>
    <t>N OF EDNBRK TER TO S OF REGENT</t>
  </si>
  <si>
    <t>@ TH 610 N-RAMP</t>
  </si>
  <si>
    <t>HEN.792</t>
  </si>
  <si>
    <t>@ 101ST AVE N</t>
  </si>
  <si>
    <t>N OF 109TH AV TO S OF 113TH AV</t>
  </si>
  <si>
    <t>HEN.803</t>
  </si>
  <si>
    <t>M.P. 8.74 TO M.P. 9.50</t>
  </si>
  <si>
    <t>HEN.804</t>
  </si>
  <si>
    <t>M.P. 18.80 TO S OF W MED LK DR</t>
  </si>
  <si>
    <t>N OF W MED LK DR TO M.P. 19.72</t>
  </si>
  <si>
    <t>HEN.806</t>
  </si>
  <si>
    <t>43RD AVE TO M.P. 20.71</t>
  </si>
  <si>
    <t>HEN.807</t>
  </si>
  <si>
    <t>M.P. 21.17 TO S OF CO RD 47</t>
  </si>
  <si>
    <t>HEN.943</t>
  </si>
  <si>
    <t>@ ST ANTHONY PKWY</t>
  </si>
  <si>
    <t>HEN.95</t>
  </si>
  <si>
    <t>N OF 38TH TO S OF 36TH STREET</t>
  </si>
  <si>
    <t>N OF 32ND TO S OF 31ST STREET</t>
  </si>
  <si>
    <t>HEN.526</t>
  </si>
  <si>
    <t xml:space="preserve">Dayton Rd/CR </t>
  </si>
  <si>
    <t>Hayden Lake Rd</t>
  </si>
  <si>
    <t>HEN.742</t>
  </si>
  <si>
    <t>E OF MNTH 100 TO W OF OTTAWA</t>
  </si>
  <si>
    <t>E OF OTTAWA TO W OF CSAH 5 RMP</t>
  </si>
  <si>
    <t>HEN.13</t>
  </si>
  <si>
    <t>N OF MNTH 62 TO S OF 60TH ST</t>
  </si>
  <si>
    <t>@ CSAH 21</t>
  </si>
  <si>
    <t>HEN.225</t>
  </si>
  <si>
    <t>Mead St</t>
  </si>
  <si>
    <t>US 169/CR 12</t>
  </si>
  <si>
    <t>HEN.26</t>
  </si>
  <si>
    <t>E OF CSAH 44 TO W OF HIGHLAND</t>
  </si>
  <si>
    <t>N OF CSAH 125 TO S OF AUDITORS</t>
  </si>
  <si>
    <t>HEN.275</t>
  </si>
  <si>
    <t>@ 75TH ST</t>
  </si>
  <si>
    <t>N OF 69TH ST TO M.P. 4.37</t>
  </si>
  <si>
    <t>HEN.279</t>
  </si>
  <si>
    <t>N OF LK ST EXT TO SUSAN LA</t>
  </si>
  <si>
    <t>N OF CSAH 5 TO M.P. 3.94</t>
  </si>
  <si>
    <t>HEN.30</t>
  </si>
  <si>
    <t>@ 38TH STREET E</t>
  </si>
  <si>
    <t>SEE INTERSECTING CSAH 42</t>
  </si>
  <si>
    <t>HEN.310</t>
  </si>
  <si>
    <t>N OF MNTH 62 TO S OF 62ND ST</t>
  </si>
  <si>
    <t>N OF 58TH ST TO 55TH ST</t>
  </si>
  <si>
    <t>HEN.312</t>
  </si>
  <si>
    <t>@ COVINGTON ROAD</t>
  </si>
  <si>
    <t>N OF HANUS RD TO S OF CSAH 3</t>
  </si>
  <si>
    <t>HEN.32</t>
  </si>
  <si>
    <t>@ CSAH 15 (W JCT)</t>
  </si>
  <si>
    <t>HEN.336</t>
  </si>
  <si>
    <t>M.P. 3.95 TO BREEZY POINT RD</t>
  </si>
  <si>
    <t>@ CSAH 16</t>
  </si>
  <si>
    <t>HEN.347</t>
  </si>
  <si>
    <t>M.P. 6.53 TO S OF N JCT 151</t>
  </si>
  <si>
    <t>HEN.35</t>
  </si>
  <si>
    <t>W LIM MOUND TO W OF GRANDVIEW</t>
  </si>
  <si>
    <t>E OF CTTNWD TO W OF CSAH 110</t>
  </si>
  <si>
    <t>HEN.353</t>
  </si>
  <si>
    <t>E OF TH 12-101 TO W OF VICKSBG</t>
  </si>
  <si>
    <t>@ VICKSBURG LA/TOWNES RD</t>
  </si>
  <si>
    <t>HEN.357</t>
  </si>
  <si>
    <t>@ THEODORE WIRTH PARKWAY</t>
  </si>
  <si>
    <t>HEN.371</t>
  </si>
  <si>
    <t>N OF 47TH TO S OF VERA CRUZ</t>
  </si>
  <si>
    <t>N OF WELCOME TO M.P. 1.08</t>
  </si>
  <si>
    <t>HEN.378</t>
  </si>
  <si>
    <t>E OF WELLINGTON TO W OF REVERE</t>
  </si>
  <si>
    <t>E OF USTH 169 TO W OF WYOMING</t>
  </si>
  <si>
    <t>HEN.384</t>
  </si>
  <si>
    <t>Valley Forge Ln N</t>
  </si>
  <si>
    <t>French Lake Rd</t>
  </si>
  <si>
    <t>HEN.385</t>
  </si>
  <si>
    <t>west of Main St/TH 101</t>
  </si>
  <si>
    <t>@ ROGERS HIGH SCHOOL</t>
  </si>
  <si>
    <t>HEN.4</t>
  </si>
  <si>
    <t>N OF CSAH 15 TOTONKAWOOD</t>
  </si>
  <si>
    <t>@ GRANDVIEW BLVD/SHERWOOD DR</t>
  </si>
  <si>
    <t>HEN.410</t>
  </si>
  <si>
    <t>E OF ORCHARD PK RD-RT TO BNSF</t>
  </si>
  <si>
    <t>E OF USTH 12 WB RMP TO MP 8.27</t>
  </si>
  <si>
    <t>HEN.42</t>
  </si>
  <si>
    <t>SEE INTERSECTING CSAH 151</t>
  </si>
  <si>
    <t>N OF S JCT 151 TO M.P. 6.52</t>
  </si>
  <si>
    <t>HEN.449</t>
  </si>
  <si>
    <t>@ E &amp; W LAKE NOKOMIS PARKWAY</t>
  </si>
  <si>
    <t>MNTH 62 INTERCHANGE</t>
  </si>
  <si>
    <t>HEN.52</t>
  </si>
  <si>
    <t>E OF CSAH 135 TO W OF LEAF ST</t>
  </si>
  <si>
    <t>S OF OLD C B RD TO N OF CSAH51</t>
  </si>
  <si>
    <t>HEN.53</t>
  </si>
  <si>
    <t>E OF WIRTH PKWY TO W LIM MPLS</t>
  </si>
  <si>
    <t>E OF MORGAN TO W OF CEDAR LK R</t>
  </si>
  <si>
    <t>HEN.578</t>
  </si>
  <si>
    <t>N OF MEADOW CIR TO S OF SHERWD</t>
  </si>
  <si>
    <t>@ SHERWOOD PLACE</t>
  </si>
  <si>
    <t>HEN.581</t>
  </si>
  <si>
    <t>@ GOLDEN VALLEY RD</t>
  </si>
  <si>
    <t>HEN.586</t>
  </si>
  <si>
    <t>SEE INTERSECTING CSAH 102</t>
  </si>
  <si>
    <t>E OF CSAH 102 TO M.P. 0.23</t>
  </si>
  <si>
    <t>HEN.63</t>
  </si>
  <si>
    <t>S LIM OF MPLE PLN TO S OF MAIN</t>
  </si>
  <si>
    <t>E OF USTH 12 TO W OF CSAH 29</t>
  </si>
  <si>
    <t>HEN.632</t>
  </si>
  <si>
    <t>E OF CSAH 101 TO 685' E OF 101</t>
  </si>
  <si>
    <t>E OF DUNKIRK TO W OF VICKSBURG</t>
  </si>
  <si>
    <t>HEN.638</t>
  </si>
  <si>
    <t>West of Upland Ln N</t>
  </si>
  <si>
    <t>CR 81</t>
  </si>
  <si>
    <t>HEN.64</t>
  </si>
  <si>
    <t>S LIM MAPLE PLN TO S OF TH 12</t>
  </si>
  <si>
    <t>@ USTH 12</t>
  </si>
  <si>
    <t>HEN.640</t>
  </si>
  <si>
    <t>@ 113TH AVE N</t>
  </si>
  <si>
    <t>W River Rd/CSAH 12</t>
  </si>
  <si>
    <t>HEN.692</t>
  </si>
  <si>
    <t>93rd Av N/CR 30</t>
  </si>
  <si>
    <t>@ CSAH 81</t>
  </si>
  <si>
    <t>HEN.693</t>
  </si>
  <si>
    <t>N OF CSAH 30 TO S OF 96TH AVE</t>
  </si>
  <si>
    <t>HEN.723</t>
  </si>
  <si>
    <t>@ 96TH AVE N</t>
  </si>
  <si>
    <t>@ WB 610 RAMPS</t>
  </si>
  <si>
    <t>HEN.730</t>
  </si>
  <si>
    <t>E OF BRAXTON DR TO W OF CSAH 4</t>
  </si>
  <si>
    <t>@ USTH 169 (N JCT-E RAMP)</t>
  </si>
  <si>
    <t>HEN.737</t>
  </si>
  <si>
    <t>SEE INTERSECTING CSAH 60</t>
  </si>
  <si>
    <t>HEN.751</t>
  </si>
  <si>
    <t>M.P. 9.51 TO S OF CSAH 24</t>
  </si>
  <si>
    <t>@ MNTH 55-E JCT</t>
  </si>
  <si>
    <t>HEN.757</t>
  </si>
  <si>
    <t>SEE INTERSECTING CSAH 24</t>
  </si>
  <si>
    <t>HEN.763</t>
  </si>
  <si>
    <t>@ CO RD 47</t>
  </si>
  <si>
    <t>@ EAST FISH LAKE ROAD</t>
  </si>
  <si>
    <t>HEN.769</t>
  </si>
  <si>
    <t>E OF CSAH 101 TO W OF LAWNDALE</t>
  </si>
  <si>
    <t>@ TIMBERCREST LANE</t>
  </si>
  <si>
    <t>HEN.773</t>
  </si>
  <si>
    <t>@ CSAH 152/CSAH 130</t>
  </si>
  <si>
    <t>S OF 76TH AVE TO M.P. 5.79</t>
  </si>
  <si>
    <t>HEN.780</t>
  </si>
  <si>
    <t>@ CSAH 109</t>
  </si>
  <si>
    <t>@ FALLGOLD PARKWAY</t>
  </si>
  <si>
    <t>HEN.791</t>
  </si>
  <si>
    <t>Brockton Ln/CR 13</t>
  </si>
  <si>
    <t>E OF UPLAND LN TO W OF UPLAND</t>
  </si>
  <si>
    <t>HEN.795</t>
  </si>
  <si>
    <t>@ 98TH ST</t>
  </si>
  <si>
    <t>N OF 98TH ST TO S OF 90TH ST</t>
  </si>
  <si>
    <t>HEN.88</t>
  </si>
  <si>
    <t>Pointe Drive</t>
  </si>
  <si>
    <t>HEN.269</t>
  </si>
  <si>
    <t>N OF CSAH 10 TO S OF 63RD AVE</t>
  </si>
  <si>
    <t>N OF 83RD TO S OF CSAH 109</t>
  </si>
  <si>
    <t>HEN.272</t>
  </si>
  <si>
    <t>M.P. 13.75 TO E OF CSAH 121</t>
  </si>
  <si>
    <t>W OF MGPKWY TO E OF RANCHVIEW</t>
  </si>
  <si>
    <t>HEN.629</t>
  </si>
  <si>
    <t>@ ORONO ORCHARD RD / ORONO LN</t>
  </si>
  <si>
    <t>E OF ORONO ORC TO M.P. 12.76</t>
  </si>
  <si>
    <t>HEN.1050</t>
  </si>
  <si>
    <t>@ VICTORY MEMORIAL DRIVE</t>
  </si>
  <si>
    <t>@ EMERSON AVE N-ONE WAY NB</t>
  </si>
  <si>
    <t>HEN.12</t>
  </si>
  <si>
    <t>S CNTY LINE TO S OF APPLE RD</t>
  </si>
  <si>
    <t>@ EXCELSIOR/2ND ST/LAKE ST</t>
  </si>
  <si>
    <t>HEN.15</t>
  </si>
  <si>
    <t>N OF WATER ST TO W OF BEEHRLE</t>
  </si>
  <si>
    <t>HEN.300</t>
  </si>
  <si>
    <t>E OF CSAH 81 TO ADAIR AVE N</t>
  </si>
  <si>
    <t>E OF HALIFAX TO W OF DREW AVE</t>
  </si>
  <si>
    <t>HEN.308</t>
  </si>
  <si>
    <t>N OF N H CRST CT TO S OF D L T</t>
  </si>
  <si>
    <t>S LUND RD TO BRCH ISLAND PARK</t>
  </si>
  <si>
    <t>HEN.309</t>
  </si>
  <si>
    <t>@ MNTH 55 SOUTH RAMP</t>
  </si>
  <si>
    <t>@ CSAH 204</t>
  </si>
  <si>
    <t>HEN.31</t>
  </si>
  <si>
    <t>N OF CSAH 15 TO S OF CSAH 51</t>
  </si>
  <si>
    <t>@ CSAH 51 (S JCT)</t>
  </si>
  <si>
    <t>HEN.313</t>
  </si>
  <si>
    <t>@ CSAH 110</t>
  </si>
  <si>
    <t>HEN.316</t>
  </si>
  <si>
    <t>M.P. 2.45 TO S OF SOUTH ST</t>
  </si>
  <si>
    <t>N OF CSAH 3 TO S OF MNTH 7</t>
  </si>
  <si>
    <t>HEN.317</t>
  </si>
  <si>
    <t>N OF GLEN LK TO S OF CSAH 3</t>
  </si>
  <si>
    <t>HEN.318</t>
  </si>
  <si>
    <t>@ TH 62 SOUTH RAMP</t>
  </si>
  <si>
    <t>M.P. 2.09 TO M.P. 2.17</t>
  </si>
  <si>
    <t>HEN.320</t>
  </si>
  <si>
    <t>N OF SMTHTWN TO CNTR NARROWS</t>
  </si>
  <si>
    <t>NARROWS BRIDGE TO S OF CSAH 15</t>
  </si>
  <si>
    <t>HEN.322</t>
  </si>
  <si>
    <t>W OF BEERHLE TO W OF C CLUB RD</t>
  </si>
  <si>
    <t>@ COUNTRY CLUB RD/SMITHTOWN RD</t>
  </si>
  <si>
    <t>HEN.323</t>
  </si>
  <si>
    <t>E OF WOODHILL TO W OF CSAH 60</t>
  </si>
  <si>
    <t>HEN.324</t>
  </si>
  <si>
    <t>E OF WHITED TO W OF WILLISTON</t>
  </si>
  <si>
    <t>HEN.327</t>
  </si>
  <si>
    <t>MP 02.52 TO W LIMITS OF MOUND</t>
  </si>
  <si>
    <t>W LIM MOUND TO W OF CSAH 44</t>
  </si>
  <si>
    <t>HEN.328</t>
  </si>
  <si>
    <t>@ LAKE STREET</t>
  </si>
  <si>
    <t>HEN.330</t>
  </si>
  <si>
    <t>N OF MTKA MI RD TO S OF CSAH 5</t>
  </si>
  <si>
    <t>HEN.332</t>
  </si>
  <si>
    <t>@ WILSHIRE BLVD</t>
  </si>
  <si>
    <t>E OF FAIRVIEW TO W OF BARTLETT</t>
  </si>
  <si>
    <t>HEN.333</t>
  </si>
  <si>
    <t>E OF TONKAWD TO M.P. 1.17</t>
  </si>
  <si>
    <t>HEN.334</t>
  </si>
  <si>
    <t>Sunset Dr intersection</t>
  </si>
  <si>
    <t>@ CSAH 51 (N JCT)</t>
  </si>
  <si>
    <t>HEN.338</t>
  </si>
  <si>
    <t>M.P. 3.37 TO M.P.3.96</t>
  </si>
  <si>
    <t>E OF DAKOTA TO W OF VERNON</t>
  </si>
  <si>
    <t>HEN.339</t>
  </si>
  <si>
    <t>N OF CDR LK RD TO MEADOW CIR</t>
  </si>
  <si>
    <t>HEN.343</t>
  </si>
  <si>
    <t>@ CSAH 84</t>
  </si>
  <si>
    <t>HEN.344</t>
  </si>
  <si>
    <t>HEN.346</t>
  </si>
  <si>
    <t>N OF CDR LK RD TO S OF HILLSDE</t>
  </si>
  <si>
    <t>N OF HILLSIDE LN TO M.P. 2.37</t>
  </si>
  <si>
    <t>HEN.355</t>
  </si>
  <si>
    <t>M.P. 3.04 TO S OF RIDGEMOUNT</t>
  </si>
  <si>
    <t>HEN.360</t>
  </si>
  <si>
    <t>E OF CSAH 19 TO W OF MCCULLEY</t>
  </si>
  <si>
    <t>E OF MCCULLEY TO E OF ORCHARD</t>
  </si>
  <si>
    <t>HEN.381</t>
  </si>
  <si>
    <t>N OF 114TH TO S OF 117TH</t>
  </si>
  <si>
    <t>SEE INTERSECTING CSAH 12</t>
  </si>
  <si>
    <t>HEN.39</t>
  </si>
  <si>
    <t>@ CSAH 5 (W JCT)</t>
  </si>
  <si>
    <t>E OF MCGINTY TO S OF CEDAR LKE</t>
  </si>
  <si>
    <t>HEN.399</t>
  </si>
  <si>
    <t>150' N OF PROSPECT TO E OF MIT</t>
  </si>
  <si>
    <t>N OF E P RD TO S OF CSAH 1</t>
  </si>
  <si>
    <t>HEN.41</t>
  </si>
  <si>
    <t>W OF CSAH 51 TO S OF CSAH 151</t>
  </si>
  <si>
    <t>HEN.45</t>
  </si>
  <si>
    <t>CSAH 19-S JCT (N Shore Dr)</t>
  </si>
  <si>
    <t xml:space="preserve">N LOMA LINDA AV </t>
  </si>
  <si>
    <t>HEN.54</t>
  </si>
  <si>
    <t>M.P. 1.85 TO S OF WATERTOWN RD</t>
  </si>
  <si>
    <t>@ CSAH 112/WAYZATA BLVD</t>
  </si>
  <si>
    <t>HEN.650</t>
  </si>
  <si>
    <t>CSAH 110 INTERSECTION</t>
  </si>
  <si>
    <t>E OF CSAH 19 TO N LOMA LINDA</t>
  </si>
  <si>
    <t>HEN.658</t>
  </si>
  <si>
    <t>526' E TO MUNI SPLIT</t>
  </si>
  <si>
    <t>300' S OF LL TRL TO WYZ BLV/12</t>
  </si>
  <si>
    <t>HEN.659</t>
  </si>
  <si>
    <t>MP 0.96 TO W OF OLD CRSTAL BAY</t>
  </si>
  <si>
    <t>E OF WILLOW DR TO TAMARACK</t>
  </si>
  <si>
    <t>HEN.678</t>
  </si>
  <si>
    <t>N OF CO RD 47 TO MP 14.03</t>
  </si>
  <si>
    <t>MP 14.04 TO MP 14.66</t>
  </si>
  <si>
    <t>HEN.697</t>
  </si>
  <si>
    <t>N OF FALLGOLD TO S OF OXBOW</t>
  </si>
  <si>
    <t>W ON HAYDEN LK TO E OF TH 169</t>
  </si>
  <si>
    <t>HEN.703</t>
  </si>
  <si>
    <t>Pine View Ln N</t>
  </si>
  <si>
    <t>S Diamond Lk Rd</t>
  </si>
  <si>
    <t>HEN.704</t>
  </si>
  <si>
    <t>SEE INTERSECTING CSAH 116</t>
  </si>
  <si>
    <t>I-94 BRIDGE TO W OF MNTH 101</t>
  </si>
  <si>
    <t>HEN.705</t>
  </si>
  <si>
    <t>N OF PINE VIEW TO S OF CSAH144</t>
  </si>
  <si>
    <t>N OF CSAH 144 TO S OF CSAH 13</t>
  </si>
  <si>
    <t>HEN.706</t>
  </si>
  <si>
    <t>E OF ROGERS HS TO W OF CSAH 13</t>
  </si>
  <si>
    <t>E OF MP 8.11 TO W OF CSAH 12</t>
  </si>
  <si>
    <t>HEN.719</t>
  </si>
  <si>
    <t>@ MNTH 55-W JCT</t>
  </si>
  <si>
    <t>HEN.72</t>
  </si>
  <si>
    <t>@ 47TH AVE</t>
  </si>
  <si>
    <t>HEN.741</t>
  </si>
  <si>
    <t>@ USTH 212 - SOUTH RAMP</t>
  </si>
  <si>
    <t>N OF DOMINICK TO S OF K-TEL</t>
  </si>
  <si>
    <t>HEN.743</t>
  </si>
  <si>
    <t>@ I-35W SB RAMP</t>
  </si>
  <si>
    <t>E OF CSAH 152 TO RP E RVR PKWY</t>
  </si>
  <si>
    <t>HEN.760</t>
  </si>
  <si>
    <t>M.P. 3.22 TO S OF 37TH AVE NE</t>
  </si>
  <si>
    <t>@ 37TH AVE NE-N LIMITS OF MPLS</t>
  </si>
  <si>
    <t>HEN.787</t>
  </si>
  <si>
    <t>@ CSAH 30</t>
  </si>
  <si>
    <t>@ OAK GROVE PARKWAY</t>
  </si>
  <si>
    <t>HEN.79</t>
  </si>
  <si>
    <t>N OF 57TH TO S OF KENTUCKY AV</t>
  </si>
  <si>
    <t>south of 71st Av N</t>
  </si>
  <si>
    <t>HEN.81</t>
  </si>
  <si>
    <t>E OF ZANE AVE TO W OF CSAH 152</t>
  </si>
  <si>
    <t>@ CSAH 152-E JCT</t>
  </si>
  <si>
    <t>HEN.86</t>
  </si>
  <si>
    <t>W OF CO RD 159 TO M.P. 9.04</t>
  </si>
  <si>
    <t>HEN.9</t>
  </si>
  <si>
    <t>E OF LOUISANA TO W OF HMPSHIRE</t>
  </si>
  <si>
    <t>E OF HAMPSHIRE TO W OF CSAH102</t>
  </si>
  <si>
    <t>HEN.243</t>
  </si>
  <si>
    <t>HEN.255</t>
  </si>
  <si>
    <t>NW of Maple Grove Parkway</t>
  </si>
  <si>
    <t>SE of Memorial Drive</t>
  </si>
  <si>
    <t>HEN.260</t>
  </si>
  <si>
    <t>@ CSAH 81/101</t>
  </si>
  <si>
    <t>HEN.264</t>
  </si>
  <si>
    <t>951' E TO MP 0.95</t>
  </si>
  <si>
    <t>HEN.266</t>
  </si>
  <si>
    <t>M.P. 12.49 TO E OF ELM CREEK</t>
  </si>
  <si>
    <t>W OF ELM CRK BLD TO M.P. 13.74</t>
  </si>
  <si>
    <t>HEN.267</t>
  </si>
  <si>
    <t>614' E OF BR TO E OF ELM CR BL</t>
  </si>
  <si>
    <t>W OF TERR RD TO MP 1.27</t>
  </si>
  <si>
    <t>HEN.270</t>
  </si>
  <si>
    <t>W OF CSAH 30 TO E OF HEMLOCK</t>
  </si>
  <si>
    <t>HEMLOCK TO M.P. 12.48</t>
  </si>
  <si>
    <t>HEN.307</t>
  </si>
  <si>
    <t>M.P. 0.48 TO S OF W BUSH LK RD</t>
  </si>
  <si>
    <t>@ CHALET RD/84TH ST</t>
  </si>
  <si>
    <t>HEN.325</t>
  </si>
  <si>
    <t>S OF MNHAHA PKWY TO N OF 52ND</t>
  </si>
  <si>
    <t>S OF 52ND TO N OF E&amp;W LK N PKW</t>
  </si>
  <si>
    <t>HEN.329</t>
  </si>
  <si>
    <t>E OF CSAH 19 TO W OF CSAH 51</t>
  </si>
  <si>
    <t>E OF CSAH 51 TO W OF ORONO ORC</t>
  </si>
  <si>
    <t>HEN.351</t>
  </si>
  <si>
    <t>@ CROSBY RD</t>
  </si>
  <si>
    <t>E OF OAK LEA TO W OF FAI-494</t>
  </si>
  <si>
    <t>HEN.643</t>
  </si>
  <si>
    <t>W COUNTY LINE TO W OF R LK RD</t>
  </si>
  <si>
    <t>@ BRAXTON DRIVE</t>
  </si>
  <si>
    <t>HEN.646</t>
  </si>
  <si>
    <t>E OF CSAH 60 TO W OF PIONEER</t>
  </si>
  <si>
    <t>E OF FV/P LN TO W OF CSAH 61</t>
  </si>
  <si>
    <t>HEN.676</t>
  </si>
  <si>
    <t>MP 3.04 TO MP 3.45</t>
  </si>
  <si>
    <t>HEN.683</t>
  </si>
  <si>
    <t>S OF 75th PL N TO S OF W Lk DR</t>
  </si>
  <si>
    <t>HEN.684</t>
  </si>
  <si>
    <t>E OF CR 116 TO W OF LARKIN</t>
  </si>
  <si>
    <t>M.P. 12.81 TO W OF CSAH 101</t>
  </si>
  <si>
    <t>HEN.685</t>
  </si>
  <si>
    <t>M.P. 1.18 TO S OF MAPLEBK PKWY</t>
  </si>
  <si>
    <t>N OF SETZLER TO S OF CSAH 30</t>
  </si>
  <si>
    <t>HEN.687</t>
  </si>
  <si>
    <t>@ WYOMING AV N / WINNETKA AV N</t>
  </si>
  <si>
    <t>SEE INTERSECTING CSAH 14</t>
  </si>
  <si>
    <t>HEN.695</t>
  </si>
  <si>
    <t>N OF 610 RAMPS TO S OF 101ST A</t>
  </si>
  <si>
    <t>@ 109TH AVE NO</t>
  </si>
  <si>
    <t>HEN.696</t>
  </si>
  <si>
    <t>N OF O G PKWY TO S OF 101ST AV</t>
  </si>
  <si>
    <t>@ 114TH AVE N</t>
  </si>
  <si>
    <t>HEN.702</t>
  </si>
  <si>
    <t>Territorial Rd/CR 116</t>
  </si>
  <si>
    <t>HEN.720</t>
  </si>
  <si>
    <t>MP 14.67 TO S OF 70th PLACE N</t>
  </si>
  <si>
    <t>N OF CSAH 10 TO S OF 75th Pl N</t>
  </si>
  <si>
    <t>HEN.722</t>
  </si>
  <si>
    <t>@ WEAVER LAKE DRIVE</t>
  </si>
  <si>
    <t>W OF 89AVE TO YELLOWSTONE</t>
  </si>
  <si>
    <t>HEN.729</t>
  </si>
  <si>
    <t>MP 2.68 TO W OF CHARLSON ROAD</t>
  </si>
  <si>
    <t>@ CSAH 39</t>
  </si>
  <si>
    <t>HEN.750</t>
  </si>
  <si>
    <t>N OF CSAH 27 TO N MPLS LIMITS</t>
  </si>
  <si>
    <t>N OF OLD HWY 8 TO COUNTY LINE</t>
  </si>
  <si>
    <t>HEN.778</t>
  </si>
  <si>
    <t>S.43.4.15.001</t>
  </si>
  <si>
    <t>McLeod</t>
  </si>
  <si>
    <t>McLeod CTH 75/1st St E/100th ST</t>
  </si>
  <si>
    <t>13th St E</t>
  </si>
  <si>
    <t>S.43.4.2.002</t>
  </si>
  <si>
    <t>2</t>
  </si>
  <si>
    <t>Oak Leaf Rd</t>
  </si>
  <si>
    <t>MNTH 22/ 10th St E</t>
  </si>
  <si>
    <t>S.43.4.7.005</t>
  </si>
  <si>
    <t>4th Ave NW</t>
  </si>
  <si>
    <t>MNTJ 12</t>
  </si>
  <si>
    <t>S.43.7.83.001</t>
  </si>
  <si>
    <t>83</t>
  </si>
  <si>
    <t>McLeod CTH 105/16th St W</t>
  </si>
  <si>
    <t>McLeod CTH 3</t>
  </si>
  <si>
    <t>S.43.4.25.004</t>
  </si>
  <si>
    <t>.61 mil SE of McLeod CTH 8/Airport Rd</t>
  </si>
  <si>
    <t>Washington Ave</t>
  </si>
  <si>
    <t>S.43.7.69.001</t>
  </si>
  <si>
    <t>69</t>
  </si>
  <si>
    <t>.03 mi W of 9th St</t>
  </si>
  <si>
    <t>USTH 212</t>
  </si>
  <si>
    <t>S.47.4.42.001</t>
  </si>
  <si>
    <t>Meeker</t>
  </si>
  <si>
    <t>42</t>
  </si>
  <si>
    <t>CSAH 11/E 5th St</t>
  </si>
  <si>
    <t>MNTH 24</t>
  </si>
  <si>
    <t>S.47.4.11.002</t>
  </si>
  <si>
    <t>USTH 1</t>
  </si>
  <si>
    <t>Meeker CTH 34</t>
  </si>
  <si>
    <t>S.47.4.34.001</t>
  </si>
  <si>
    <t>34</t>
  </si>
  <si>
    <t>Frondtage Rd north of CSAH 12</t>
  </si>
  <si>
    <t>S.49.4.76.002</t>
  </si>
  <si>
    <t>Morrison</t>
  </si>
  <si>
    <t>76</t>
  </si>
  <si>
    <t>13TH AVE NE</t>
  </si>
  <si>
    <t>CSAH 46</t>
  </si>
  <si>
    <t>S.49.7.201.001</t>
  </si>
  <si>
    <t>201</t>
  </si>
  <si>
    <t>PAUL LARSON MEMORIAL DR</t>
  </si>
  <si>
    <t>CSAH 13</t>
  </si>
  <si>
    <t>S.49.4.17.002</t>
  </si>
  <si>
    <t>E LIMITS LITTLE FALLS</t>
  </si>
  <si>
    <t>CSAH 52</t>
  </si>
  <si>
    <t>S.49.4.52.002</t>
  </si>
  <si>
    <t>S LIMITS LITTLE FALLS</t>
  </si>
  <si>
    <t>MN TH 27</t>
  </si>
  <si>
    <t>S.49.7.213.001</t>
  </si>
  <si>
    <t>213</t>
  </si>
  <si>
    <t>CSAH 213</t>
  </si>
  <si>
    <t>S.49.7.260.001</t>
  </si>
  <si>
    <t>260</t>
  </si>
  <si>
    <t>CSAH 76</t>
  </si>
  <si>
    <t>S.49.7.260.002</t>
  </si>
  <si>
    <t>S.55.4.25.003</t>
  </si>
  <si>
    <t>Olmsted</t>
  </si>
  <si>
    <t>Olmsted CTH 22</t>
  </si>
  <si>
    <t>South Broadway</t>
  </si>
  <si>
    <t>S.55.4.1.002</t>
  </si>
  <si>
    <t>USTH 52</t>
  </si>
  <si>
    <t>USTH 14</t>
  </si>
  <si>
    <t>S.55.4.22.001</t>
  </si>
  <si>
    <t>Olmsted CTH 33/N Broadway Ave</t>
  </si>
  <si>
    <t>S.55.4.22.002</t>
  </si>
  <si>
    <t>S.55.4.22.003</t>
  </si>
  <si>
    <t>Olmsted CTH 25/Salem Rd SW</t>
  </si>
  <si>
    <t>S.55.4.22.004</t>
  </si>
  <si>
    <t>USTH 63</t>
  </si>
  <si>
    <t>S.55.7.125.002</t>
  </si>
  <si>
    <t>CSAH 8</t>
  </si>
  <si>
    <t>CSAH 25 / 16th St SW</t>
  </si>
  <si>
    <t>S.55.7.145.001</t>
  </si>
  <si>
    <t>145</t>
  </si>
  <si>
    <t>Fillmore County Line</t>
  </si>
  <si>
    <t>CSAH 10 / Union St NE</t>
  </si>
  <si>
    <t>S.55.4.8.004</t>
  </si>
  <si>
    <t>Meadow Crossing Rd SW</t>
  </si>
  <si>
    <t>CSAH 22 / Salem Rd SW</t>
  </si>
  <si>
    <t>S.55.7.125.001</t>
  </si>
  <si>
    <t>CSAH 25</t>
  </si>
  <si>
    <t>S.55.7.147.001</t>
  </si>
  <si>
    <t>147</t>
  </si>
  <si>
    <t>48th St SW</t>
  </si>
  <si>
    <t>CR 125 / Mayowood Rd SW</t>
  </si>
  <si>
    <t>S.56.4.1.002</t>
  </si>
  <si>
    <t>Otter Tail</t>
  </si>
  <si>
    <t>CSAH 15</t>
  </si>
  <si>
    <t>Fergus Fall Corp Lmts</t>
  </si>
  <si>
    <t>S.56.4.25.002</t>
  </si>
  <si>
    <t>MNTH 210</t>
  </si>
  <si>
    <t>S.56.4.34.002</t>
  </si>
  <si>
    <t>Perham Corp Lmts</t>
  </si>
  <si>
    <t>CSAH 80</t>
  </si>
  <si>
    <t>S.56.4.82.005</t>
  </si>
  <si>
    <t>82</t>
  </si>
  <si>
    <t>Fergus Falls Corp Lmts</t>
  </si>
  <si>
    <t>S.56.7.111.001</t>
  </si>
  <si>
    <t>111</t>
  </si>
  <si>
    <t>CSAH1</t>
  </si>
  <si>
    <t>1.17 miles NE of CSAH 1</t>
  </si>
  <si>
    <t>S.56.4.27.001</t>
  </si>
  <si>
    <t>E Fir Ave</t>
  </si>
  <si>
    <t>S.56.4.89.001</t>
  </si>
  <si>
    <t>89</t>
  </si>
  <si>
    <t>MNTH 78</t>
  </si>
  <si>
    <t>N Shore Dr</t>
  </si>
  <si>
    <t>S.56.4.1.006</t>
  </si>
  <si>
    <t>0.8 Mile E of CSAH 14</t>
  </si>
  <si>
    <t>Ottertail Corp Lmts</t>
  </si>
  <si>
    <t>S.56.4.14.002</t>
  </si>
  <si>
    <t>CSAH 49</t>
  </si>
  <si>
    <t>Richville Corp Lmts</t>
  </si>
  <si>
    <t>S.56.4.20.001</t>
  </si>
  <si>
    <t>CSAH 9</t>
  </si>
  <si>
    <t>CSAH 31</t>
  </si>
  <si>
    <t>S.56.4.24.005</t>
  </si>
  <si>
    <t>Erhard Corp Lmts</t>
  </si>
  <si>
    <t>S.56.4.31.002</t>
  </si>
  <si>
    <t>31</t>
  </si>
  <si>
    <t>USTH 59</t>
  </si>
  <si>
    <t>CSAH 20</t>
  </si>
  <si>
    <t>S.56.4.34.001</t>
  </si>
  <si>
    <t>CSAH 35</t>
  </si>
  <si>
    <t>S.56.4.35.003</t>
  </si>
  <si>
    <t>35</t>
  </si>
  <si>
    <t>Dalton Corp Lmts</t>
  </si>
  <si>
    <t>S.56.4.54.001</t>
  </si>
  <si>
    <t>CSAH 67</t>
  </si>
  <si>
    <t>S.56.4.67.003</t>
  </si>
  <si>
    <t>67</t>
  </si>
  <si>
    <t>New York Mills Corp Lmts</t>
  </si>
  <si>
    <t>S.56.4.67.005</t>
  </si>
  <si>
    <t>CSAH 6</t>
  </si>
  <si>
    <t>CSAH 40</t>
  </si>
  <si>
    <t>S.56.4.3.001</t>
  </si>
  <si>
    <t>CSAH 10</t>
  </si>
  <si>
    <t>CSAH 24</t>
  </si>
  <si>
    <t>S.56.4.4.004</t>
  </si>
  <si>
    <t>CSAH 60</t>
  </si>
  <si>
    <t>Becker County Line</t>
  </si>
  <si>
    <t>S.56.4.12.001</t>
  </si>
  <si>
    <t>CSAH 82</t>
  </si>
  <si>
    <t>S.56.4.80.001</t>
  </si>
  <si>
    <t>80</t>
  </si>
  <si>
    <t>USTH 10</t>
  </si>
  <si>
    <t>CSAH 34</t>
  </si>
  <si>
    <t>S.69.4.32.001</t>
  </si>
  <si>
    <t>St. Louis</t>
  </si>
  <si>
    <t>Miller Trunk Hwy</t>
  </si>
  <si>
    <t>N Arlington Ave ( CSAH 90)</t>
  </si>
  <si>
    <t>S.69.4.90.001</t>
  </si>
  <si>
    <t>90</t>
  </si>
  <si>
    <t>Intersection of W Arrowhead Rd and N Arlington Ave</t>
  </si>
  <si>
    <t>Intersection of S Arlington Rd and Trinity Rd</t>
  </si>
  <si>
    <t>S.69.4.141.001</t>
  </si>
  <si>
    <t>141</t>
  </si>
  <si>
    <t>Fayal Rd (CSAH 7)</t>
  </si>
  <si>
    <t>CSAH 302</t>
  </si>
  <si>
    <t>S.69.4.143.001</t>
  </si>
  <si>
    <t>143</t>
  </si>
  <si>
    <t>S.69.4.144.001</t>
  </si>
  <si>
    <t>144</t>
  </si>
  <si>
    <t>Jones St</t>
  </si>
  <si>
    <t>S.69.4.145.001</t>
  </si>
  <si>
    <t>S.69.4.146.001</t>
  </si>
  <si>
    <t>146</t>
  </si>
  <si>
    <t>US Hwy 53</t>
  </si>
  <si>
    <t>S.69.4.148.001</t>
  </si>
  <si>
    <t>148</t>
  </si>
  <si>
    <t>Douglas Ct</t>
  </si>
  <si>
    <t>S.69.4.7.008</t>
  </si>
  <si>
    <t>Intersection of Hoover Rd N and 9th St N</t>
  </si>
  <si>
    <t>Intersection of Hoover Rd S and U.S. Route 169</t>
  </si>
  <si>
    <t>S.69.4.37.001</t>
  </si>
  <si>
    <t>Woodland Ave (CSAH 9)</t>
  </si>
  <si>
    <t>Martin Rd (CSAH 10)</t>
  </si>
  <si>
    <t>S.69.4.4.001</t>
  </si>
  <si>
    <t>MN-194</t>
  </si>
  <si>
    <t>Beyer Rd (CSAH 259)</t>
  </si>
  <si>
    <t>S.69.4.54.001</t>
  </si>
  <si>
    <t>CSAH 56</t>
  </si>
  <si>
    <t>S.69.4.10.002</t>
  </si>
  <si>
    <t>Lester River Rd (CSAH 12)</t>
  </si>
  <si>
    <t>Jean Duluth Rd (CSAH 37)</t>
  </si>
  <si>
    <t>S.69.4.109.001</t>
  </si>
  <si>
    <t>109</t>
  </si>
  <si>
    <t>CSAH 7</t>
  </si>
  <si>
    <t>1st Ave</t>
  </si>
  <si>
    <t>S.69.4.13.002</t>
  </si>
  <si>
    <t>13</t>
  </si>
  <si>
    <t>S.69.4.13.003</t>
  </si>
  <si>
    <t>S.69.4.142.001</t>
  </si>
  <si>
    <t>142</t>
  </si>
  <si>
    <t>S.69.4.147.001</t>
  </si>
  <si>
    <t>Douglas Ave</t>
  </si>
  <si>
    <t>N Van Buren Ave</t>
  </si>
  <si>
    <t>S.69.4.150.001</t>
  </si>
  <si>
    <t>150</t>
  </si>
  <si>
    <t>CSAH 21</t>
  </si>
  <si>
    <t>S 4th Ave E</t>
  </si>
  <si>
    <t>S.69.4.151.001</t>
  </si>
  <si>
    <t>151</t>
  </si>
  <si>
    <t>West of 3rd Ave W</t>
  </si>
  <si>
    <t>S.69.4.153.001</t>
  </si>
  <si>
    <t>153</t>
  </si>
  <si>
    <t>S Central Ave</t>
  </si>
  <si>
    <t>S.69.4.155.001</t>
  </si>
  <si>
    <t>155</t>
  </si>
  <si>
    <t>E Camp St</t>
  </si>
  <si>
    <t>S.69.4.156.001</t>
  </si>
  <si>
    <t>156</t>
  </si>
  <si>
    <t>North Shore (MN-1)</t>
  </si>
  <si>
    <t>S.69.4.157.001</t>
  </si>
  <si>
    <t>157</t>
  </si>
  <si>
    <t>8th Ave E</t>
  </si>
  <si>
    <t>S.69.4.158.001</t>
  </si>
  <si>
    <t>158</t>
  </si>
  <si>
    <t>E White St</t>
  </si>
  <si>
    <t>E Sheridan St (MN-1)</t>
  </si>
  <si>
    <t>S.69.4.17.001</t>
  </si>
  <si>
    <t>W Arrowhead Rd</t>
  </si>
  <si>
    <t>S.69.4.21.005</t>
  </si>
  <si>
    <t>E Ahola Rd</t>
  </si>
  <si>
    <t>US Hwy 1</t>
  </si>
  <si>
    <t>S.69.4.34.001</t>
  </si>
  <si>
    <t>Martin Rd (CSAH 9)</t>
  </si>
  <si>
    <t>S.69.4.6.003</t>
  </si>
  <si>
    <t>Intersection of U.S. Route 53 and Maple Grove Rd</t>
  </si>
  <si>
    <t>T-Intersection of Maple Grove Rd and Solway Rd</t>
  </si>
  <si>
    <t>S.69.4.89.001</t>
  </si>
  <si>
    <t xml:space="preserve">T-Intersection of Getchell Rd and Wildrose Trail </t>
  </si>
  <si>
    <t>Intersection of N 57th Avenue and Cody St</t>
  </si>
  <si>
    <t>S.69.4.89.002</t>
  </si>
  <si>
    <t>Intersection of Morris Thomas Rd and Stebner Rd</t>
  </si>
  <si>
    <t>S.69.4.9.002</t>
  </si>
  <si>
    <t>Intersection of Martin Rd and Rice Lake Rd</t>
  </si>
  <si>
    <t>Intersection of E 4th St and North 6th Ave E</t>
  </si>
  <si>
    <t>S.69.4.91.001</t>
  </si>
  <si>
    <t>91</t>
  </si>
  <si>
    <t>Intersection of Haines Rd and Airport Rd</t>
  </si>
  <si>
    <t>Intersection of N 40th Ave W and Grand Ave</t>
  </si>
  <si>
    <t>S.69.7.284.001</t>
  </si>
  <si>
    <t>284</t>
  </si>
  <si>
    <t>Old Hwy 61</t>
  </si>
  <si>
    <t>4th St</t>
  </si>
  <si>
    <t>S.69.4.10.001</t>
  </si>
  <si>
    <t>Arnold Rd (CSAH 9/CSAH 36)</t>
  </si>
  <si>
    <t>S.69.4.100.002</t>
  </si>
  <si>
    <t>100</t>
  </si>
  <si>
    <t>Hwy 110 (CSAH 110)</t>
  </si>
  <si>
    <t>W 3rd Avenue N</t>
  </si>
  <si>
    <t>S.69.4.101.002</t>
  </si>
  <si>
    <t>Lookout Point Entrance</t>
  </si>
  <si>
    <t>S.69.4.103.002</t>
  </si>
  <si>
    <t>103</t>
  </si>
  <si>
    <t>MN-169</t>
  </si>
  <si>
    <t>MN-135</t>
  </si>
  <si>
    <t>S.69.4.103.008</t>
  </si>
  <si>
    <t>Williams Addition Rd</t>
  </si>
  <si>
    <t>S.69.4.105.001</t>
  </si>
  <si>
    <t>105</t>
  </si>
  <si>
    <t>Broadway</t>
  </si>
  <si>
    <t>S.69.4.11.002</t>
  </si>
  <si>
    <t>N Boundary Ave</t>
  </si>
  <si>
    <t>Stark Rd</t>
  </si>
  <si>
    <t>S.69.4.110.004</t>
  </si>
  <si>
    <t>110</t>
  </si>
  <si>
    <t>Forestry Rd (CSAH 6552)</t>
  </si>
  <si>
    <t>S.69.4.121.001</t>
  </si>
  <si>
    <t>121</t>
  </si>
  <si>
    <t>Arnold Rd (CSAH 9)</t>
  </si>
  <si>
    <t>Howard Gnesen Rd</t>
  </si>
  <si>
    <t>S.69.4.14.002</t>
  </si>
  <si>
    <t>S Ugstad Rd</t>
  </si>
  <si>
    <t>S.69.4.152.001</t>
  </si>
  <si>
    <t>152</t>
  </si>
  <si>
    <t>E Sharidan St</t>
  </si>
  <si>
    <t>S.69.4.154.001</t>
  </si>
  <si>
    <t>154</t>
  </si>
  <si>
    <t>E James St</t>
  </si>
  <si>
    <t>S.69.4.16.002</t>
  </si>
  <si>
    <t>MN-73</t>
  </si>
  <si>
    <t>CSAH 5</t>
  </si>
  <si>
    <t>S.69.4.48.001</t>
  </si>
  <si>
    <t>Sheridan Rd</t>
  </si>
  <si>
    <t>S.69.4.48.002</t>
  </si>
  <si>
    <t>S.69.4.56.003</t>
  </si>
  <si>
    <t>56</t>
  </si>
  <si>
    <t>Piedmont Ave</t>
  </si>
  <si>
    <t>S.69.4.57.001</t>
  </si>
  <si>
    <t>57</t>
  </si>
  <si>
    <t>Intersection of 1st Ave and E 40th St</t>
  </si>
  <si>
    <t>Intersection of 1st Ave and Town Line Rd</t>
  </si>
  <si>
    <t>S.69.4.66.001</t>
  </si>
  <si>
    <t>Intersection of 3rd Ave NW and 13th St NW</t>
  </si>
  <si>
    <t>.19 Miles East of Intersection of 1st Ave NW and McNiven Rd</t>
  </si>
  <si>
    <t>S.69.4.67.001</t>
  </si>
  <si>
    <t>Intersection of 4th Ave SE and U.S. Route 169</t>
  </si>
  <si>
    <t>T-Intersection of McNiven Rd and 1st Ave NW</t>
  </si>
  <si>
    <t>S.69.7.161.002</t>
  </si>
  <si>
    <t>161</t>
  </si>
  <si>
    <t>T-Intersection of U.S. Route 2 and Old Hwy 2</t>
  </si>
  <si>
    <t>T-Intersection of 2nd Ave and 7th St</t>
  </si>
  <si>
    <t>S.69.7.234.002</t>
  </si>
  <si>
    <t>234</t>
  </si>
  <si>
    <t>T-Intersection of W Calvary Rd and Rice Lake Rd</t>
  </si>
  <si>
    <t>T-Intersection of W Calvary Rd and Howard Gnesen Rd</t>
  </si>
  <si>
    <t>S.69.7.244.001</t>
  </si>
  <si>
    <t>244</t>
  </si>
  <si>
    <t>T-Intersection of Drake Rd and W Calvary Rd</t>
  </si>
  <si>
    <t>.14 Miles North of Gothenberg Rd and Drake Rd</t>
  </si>
  <si>
    <t>S.69.7.246.001</t>
  </si>
  <si>
    <t>246</t>
  </si>
  <si>
    <t>.07 Miles North of W Tischer Rd and Eagle Lake Rd</t>
  </si>
  <si>
    <t>T-Intersection of Eagle Lake Rd and Martin Rd</t>
  </si>
  <si>
    <t>S.69.7.248.001</t>
  </si>
  <si>
    <t>248</t>
  </si>
  <si>
    <t>T-Intersection of Martin Rd and 1st Ave N</t>
  </si>
  <si>
    <t>T-Intersection of 1st Ave N and E Calvary Rd</t>
  </si>
  <si>
    <t>S.69.7.252.001</t>
  </si>
  <si>
    <t>252</t>
  </si>
  <si>
    <t>T-Intersection Medin Rd and Jean Duluth Rd</t>
  </si>
  <si>
    <t>T-Intersection of Medin Rd and Maxwell Rd</t>
  </si>
  <si>
    <t>S.69.7.296.001</t>
  </si>
  <si>
    <t>296</t>
  </si>
  <si>
    <t>Air Base Rd</t>
  </si>
  <si>
    <t>Haines Rd</t>
  </si>
  <si>
    <t>S.69.7.296.002</t>
  </si>
  <si>
    <t>Swan Lake Rd</t>
  </si>
  <si>
    <t>S.69.7.724.001</t>
  </si>
  <si>
    <t>724</t>
  </si>
  <si>
    <t>Sundby Rd</t>
  </si>
  <si>
    <t>S.69.4.104.001</t>
  </si>
  <si>
    <t>104</t>
  </si>
  <si>
    <t>CSAH 77</t>
  </si>
  <si>
    <t>Hard Hat Rd</t>
  </si>
  <si>
    <t>S.69.4.106.001</t>
  </si>
  <si>
    <t>106</t>
  </si>
  <si>
    <t>CSAH 65</t>
  </si>
  <si>
    <t>S.69.4.12.001</t>
  </si>
  <si>
    <t>N 60th Avenue E</t>
  </si>
  <si>
    <t>Driveway</t>
  </si>
  <si>
    <t>S.69.4.132.001</t>
  </si>
  <si>
    <t>132</t>
  </si>
  <si>
    <t>MN-37</t>
  </si>
  <si>
    <t>S.69.4.14.001</t>
  </si>
  <si>
    <t>Midway Road</t>
  </si>
  <si>
    <t>S.69.4.4.004</t>
  </si>
  <si>
    <t>S.73.4.81.001</t>
  </si>
  <si>
    <t>Stearns</t>
  </si>
  <si>
    <t>81</t>
  </si>
  <si>
    <t>Division St</t>
  </si>
  <si>
    <t>Hwy 15</t>
  </si>
  <si>
    <t>S.73.4.4.003</t>
  </si>
  <si>
    <t>9th Ave N</t>
  </si>
  <si>
    <t>S.73.7.135.001</t>
  </si>
  <si>
    <t>Co Rd 137</t>
  </si>
  <si>
    <t>Co Rd 75</t>
  </si>
  <si>
    <t>S.73.4.1.001</t>
  </si>
  <si>
    <t>321st St</t>
  </si>
  <si>
    <t>S.73.4.133.002</t>
  </si>
  <si>
    <t>133</t>
  </si>
  <si>
    <t>57th Ave</t>
  </si>
  <si>
    <t>Co Rd 78</t>
  </si>
  <si>
    <t>S.73.4.138.002</t>
  </si>
  <si>
    <t>138</t>
  </si>
  <si>
    <t>Great Oak Dr</t>
  </si>
  <si>
    <t>Rivercrest Dr</t>
  </si>
  <si>
    <t>S.73.4.4.002</t>
  </si>
  <si>
    <t>Co Rd 120</t>
  </si>
  <si>
    <t>S.73.4.1.002</t>
  </si>
  <si>
    <t>12th St N</t>
  </si>
  <si>
    <t>S.73.4.134.003</t>
  </si>
  <si>
    <t>134</t>
  </si>
  <si>
    <t>Ridgewood Dr</t>
  </si>
  <si>
    <t>Veterans Dr</t>
  </si>
  <si>
    <t>S.73.4.7.002</t>
  </si>
  <si>
    <t>S.73.4.75.002</t>
  </si>
  <si>
    <t>75</t>
  </si>
  <si>
    <t>Hwy 52 (I-94)</t>
  </si>
  <si>
    <t>S.73.4.78.001</t>
  </si>
  <si>
    <t>Riverside Ave S</t>
  </si>
  <si>
    <t>Stearns County Line</t>
  </si>
  <si>
    <t>S.73.7.134.004</t>
  </si>
  <si>
    <t>0.05 miles SW of Pine Cone Rd S</t>
  </si>
  <si>
    <t>Pine Cone Rd S</t>
  </si>
  <si>
    <t>S.73.4.120.001</t>
  </si>
  <si>
    <t>120</t>
  </si>
  <si>
    <t>Co Rd 4</t>
  </si>
  <si>
    <t>0.15 miles E of Connecticut Ave S</t>
  </si>
  <si>
    <t>S.73.4.115.001</t>
  </si>
  <si>
    <t>115</t>
  </si>
  <si>
    <t>Co Rd 136</t>
  </si>
  <si>
    <t>Co Rd 7</t>
  </si>
  <si>
    <t>S.73.4.137.001</t>
  </si>
  <si>
    <t>137</t>
  </si>
  <si>
    <t>Co Rd 6</t>
  </si>
  <si>
    <t>W St Germain St</t>
  </si>
  <si>
    <t>S.73.7.134.002</t>
  </si>
  <si>
    <t>0.32 miles SW of Cypress Rd</t>
  </si>
  <si>
    <t>S.73.7.136.002</t>
  </si>
  <si>
    <t>136</t>
  </si>
  <si>
    <t>33rd St S</t>
  </si>
  <si>
    <t>22nd St S</t>
  </si>
  <si>
    <t>S.86.4.19.002</t>
  </si>
  <si>
    <t>Wright</t>
  </si>
  <si>
    <t>32nd Street NE</t>
  </si>
  <si>
    <t>50th Street NE</t>
  </si>
  <si>
    <t>S.86.4.18.001</t>
  </si>
  <si>
    <t>18</t>
  </si>
  <si>
    <t>Jason Avenue NE</t>
  </si>
  <si>
    <t>Broadway Street E</t>
  </si>
  <si>
    <t>S.86.4.19.003</t>
  </si>
  <si>
    <t>CSAH 38</t>
  </si>
  <si>
    <t>S.86.4.75.005</t>
  </si>
  <si>
    <t>Elm St</t>
  </si>
  <si>
    <t>Fenning Ave</t>
  </si>
  <si>
    <t>S.86.4.19.001</t>
  </si>
  <si>
    <t>River Road NE</t>
  </si>
  <si>
    <t>S.86.4.35.006</t>
  </si>
  <si>
    <t>Highway 55</t>
  </si>
  <si>
    <t>County Road 134 NE</t>
  </si>
  <si>
    <t>S.86.4.39.0012</t>
  </si>
  <si>
    <t>39.</t>
  </si>
  <si>
    <t>Nashua Avenue NE</t>
  </si>
  <si>
    <t>0.04 miles East of Quaday Avenue</t>
  </si>
  <si>
    <t>S.86.4.39.009</t>
  </si>
  <si>
    <t>W Broadway Street</t>
  </si>
  <si>
    <t>Haug Avenue NE</t>
  </si>
  <si>
    <t>S.86.4.42.002</t>
  </si>
  <si>
    <t>Hwy 101</t>
  </si>
  <si>
    <t>0.14 miles N of Park Ave NE</t>
  </si>
  <si>
    <t>S.86.4.30.009</t>
  </si>
  <si>
    <t>0.25 files West of W 3rd Street</t>
  </si>
  <si>
    <t>US Highway 12</t>
  </si>
  <si>
    <t>S.86.4.7.001</t>
  </si>
  <si>
    <t>Hwy 12</t>
  </si>
  <si>
    <t>0.11 miles NE of Imhoff Ave SW</t>
  </si>
  <si>
    <t>S.86.4.18.004</t>
  </si>
  <si>
    <t>Jamison Avenue NE</t>
  </si>
  <si>
    <t>Labeaux Avenue NE</t>
  </si>
  <si>
    <t>S.86.4.37.008</t>
  </si>
  <si>
    <t>Jansen Avenue NE</t>
  </si>
  <si>
    <t>Maciver Avenue NE</t>
  </si>
  <si>
    <t>S.86.4.12.001</t>
  </si>
  <si>
    <t>Nelson Blvd</t>
  </si>
  <si>
    <t>3rd Street N</t>
  </si>
  <si>
    <t>S.86.4.12.003</t>
  </si>
  <si>
    <t>17th Street S</t>
  </si>
  <si>
    <t>Lake Blvd S</t>
  </si>
  <si>
    <t>S.86.4.17.002</t>
  </si>
  <si>
    <t>0.10 miles South of 7th Street South</t>
  </si>
  <si>
    <t>0.05 miles North of 70th Street</t>
  </si>
  <si>
    <t>S.86.4.20.001</t>
  </si>
  <si>
    <t>0.20 miles South of Shadow Ridge Drive</t>
  </si>
  <si>
    <t>S.86.4.3.003</t>
  </si>
  <si>
    <t>60th Street SW</t>
  </si>
  <si>
    <t>Cokato Street W</t>
  </si>
  <si>
    <t>S.86.4.33.005</t>
  </si>
  <si>
    <t>33</t>
  </si>
  <si>
    <t>0.12 miles south of 32nd Street SE</t>
  </si>
  <si>
    <t>S.86.4.38.003</t>
  </si>
  <si>
    <t>38</t>
  </si>
  <si>
    <t>0.13 miles West of Douglas Drive</t>
  </si>
  <si>
    <t>Excelsior Avenue S</t>
  </si>
  <si>
    <t>S.86.4.39.008</t>
  </si>
  <si>
    <t>Dalton Avenue NE</t>
  </si>
  <si>
    <t>S.86.4.41.001</t>
  </si>
  <si>
    <t>41</t>
  </si>
  <si>
    <t>Hwy 25</t>
  </si>
  <si>
    <t>S.86.4.6.004</t>
  </si>
  <si>
    <t>6th St</t>
  </si>
  <si>
    <t>Jeffery Ave SW</t>
  </si>
  <si>
    <t>S.86.4.6.005</t>
  </si>
  <si>
    <t>0.25 miles NE of 50th St SW</t>
  </si>
  <si>
    <t>S.86.4.75.004</t>
  </si>
  <si>
    <t>0.11 miles SE of 120th St NE</t>
  </si>
  <si>
    <t>S.86.7.106.004</t>
  </si>
  <si>
    <t>Cahill Ave NE</t>
  </si>
  <si>
    <t>S.86.7.138.001</t>
  </si>
  <si>
    <t>Hwy 55</t>
  </si>
  <si>
    <t>S.86.7.139.001</t>
  </si>
  <si>
    <t>139</t>
  </si>
  <si>
    <t>Babcock Blvd</t>
  </si>
  <si>
    <t>65th St SE</t>
  </si>
  <si>
    <t>S.86.7.148.001</t>
  </si>
  <si>
    <t>35th St NE</t>
  </si>
  <si>
    <t>0.50 miles N of 35th St NE</t>
  </si>
  <si>
    <t>S.86.4.12.004</t>
  </si>
  <si>
    <t>County Road 35 W</t>
  </si>
  <si>
    <t>25th Street NW</t>
  </si>
  <si>
    <t>S.86.4.18.002</t>
  </si>
  <si>
    <t>Fenning Avenue</t>
  </si>
  <si>
    <t>72nd Street NE</t>
  </si>
  <si>
    <t>S.86.4.35.005</t>
  </si>
  <si>
    <t>Baker Avenue NW</t>
  </si>
  <si>
    <t>Central Avenue</t>
  </si>
  <si>
    <t>S.86.4.6.009</t>
  </si>
  <si>
    <t>Hemlock St</t>
  </si>
  <si>
    <t>S.86.7.119.002</t>
  </si>
  <si>
    <t>119</t>
  </si>
  <si>
    <t>St Michael Pkwy</t>
  </si>
  <si>
    <t>S.86.7.134.001</t>
  </si>
  <si>
    <t>20th St NE</t>
  </si>
  <si>
    <t>S.86.7.147.001</t>
  </si>
  <si>
    <t>Settlers Pkwy</t>
  </si>
  <si>
    <t>Calder Ave SE</t>
  </si>
  <si>
    <t>Star Index</t>
  </si>
  <si>
    <t>Severe Crash Count</t>
  </si>
  <si>
    <t>Fitted Severe Count Value Base</t>
  </si>
  <si>
    <t>Fitted Index Base</t>
  </si>
  <si>
    <t>Top Tier Base?</t>
  </si>
  <si>
    <t>Fitted Severe Count Value Full</t>
  </si>
  <si>
    <t>Fitted Index Full</t>
  </si>
  <si>
    <t>Model Fitted Delta</t>
  </si>
  <si>
    <t>Base Count (Sort Column W Ascending)</t>
  </si>
  <si>
    <t>Full Count (Sort Column Z Ascending)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</si>
</sst>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8"/>
  <sheetViews>
    <sheetView topLeftCell="A589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3.9E-2</v>
      </c>
    </row>
    <row r="3" spans="1:3" x14ac:dyDescent="0.2">
      <c r="A3" t="s">
        <v>4</v>
      </c>
      <c r="B3">
        <v>0</v>
      </c>
      <c r="C3">
        <v>0.73399999999999999</v>
      </c>
    </row>
    <row r="4" spans="1:3" x14ac:dyDescent="0.2">
      <c r="A4" t="s">
        <v>5</v>
      </c>
      <c r="B4">
        <v>0</v>
      </c>
      <c r="C4">
        <v>0.42399999999999999</v>
      </c>
    </row>
    <row r="5" spans="1:3" x14ac:dyDescent="0.2">
      <c r="A5" t="s">
        <v>6</v>
      </c>
      <c r="B5">
        <v>1</v>
      </c>
      <c r="C5">
        <v>0.879</v>
      </c>
    </row>
    <row r="6" spans="1:3" x14ac:dyDescent="0.2">
      <c r="A6" t="s">
        <v>7</v>
      </c>
      <c r="B6">
        <v>2</v>
      </c>
      <c r="C6">
        <v>0.56000000000000005</v>
      </c>
    </row>
    <row r="7" spans="1:3" x14ac:dyDescent="0.2">
      <c r="A7" t="s">
        <v>8</v>
      </c>
      <c r="B7">
        <v>0</v>
      </c>
      <c r="C7">
        <v>0.92900000000000005</v>
      </c>
    </row>
    <row r="8" spans="1:3" x14ac:dyDescent="0.2">
      <c r="A8" t="s">
        <v>9</v>
      </c>
      <c r="B8">
        <v>0</v>
      </c>
      <c r="C8">
        <v>0.32</v>
      </c>
    </row>
    <row r="9" spans="1:3" x14ac:dyDescent="0.2">
      <c r="A9" t="s">
        <v>10</v>
      </c>
      <c r="B9">
        <v>0</v>
      </c>
      <c r="C9">
        <v>1.0069999999999999</v>
      </c>
    </row>
    <row r="10" spans="1:3" x14ac:dyDescent="0.2">
      <c r="A10" t="s">
        <v>11</v>
      </c>
      <c r="B10">
        <v>1</v>
      </c>
      <c r="C10">
        <v>0.38900000000000001</v>
      </c>
    </row>
    <row r="11" spans="1:3" x14ac:dyDescent="0.2">
      <c r="A11" t="s">
        <v>12</v>
      </c>
      <c r="B11">
        <v>1</v>
      </c>
      <c r="C11">
        <v>0.56299999999999994</v>
      </c>
    </row>
    <row r="12" spans="1:3" x14ac:dyDescent="0.2">
      <c r="A12" t="s">
        <v>13</v>
      </c>
      <c r="B12">
        <v>2</v>
      </c>
      <c r="C12">
        <v>1.099</v>
      </c>
    </row>
    <row r="13" spans="1:3" x14ac:dyDescent="0.2">
      <c r="A13" t="s">
        <v>14</v>
      </c>
      <c r="B13">
        <v>0</v>
      </c>
      <c r="C13">
        <v>0.27100000000000002</v>
      </c>
    </row>
    <row r="14" spans="1:3" x14ac:dyDescent="0.2">
      <c r="A14" t="s">
        <v>15</v>
      </c>
      <c r="B14">
        <v>0</v>
      </c>
      <c r="C14">
        <v>7.5999999999999998E-2</v>
      </c>
    </row>
    <row r="15" spans="1:3" x14ac:dyDescent="0.2">
      <c r="A15" t="s">
        <v>16</v>
      </c>
      <c r="B15">
        <v>0</v>
      </c>
      <c r="C15">
        <v>9.5000000000000001E-2</v>
      </c>
    </row>
    <row r="16" spans="1:3" x14ac:dyDescent="0.2">
      <c r="A16" t="s">
        <v>17</v>
      </c>
      <c r="B16">
        <v>0</v>
      </c>
      <c r="C16">
        <v>0.221</v>
      </c>
    </row>
    <row r="17" spans="1:3" x14ac:dyDescent="0.2">
      <c r="A17" t="s">
        <v>18</v>
      </c>
      <c r="B17">
        <v>0</v>
      </c>
      <c r="C17">
        <v>0.183</v>
      </c>
    </row>
    <row r="18" spans="1:3" x14ac:dyDescent="0.2">
      <c r="A18" t="s">
        <v>19</v>
      </c>
      <c r="B18">
        <v>0</v>
      </c>
      <c r="C18">
        <v>0.40300000000000002</v>
      </c>
    </row>
    <row r="19" spans="1:3" x14ac:dyDescent="0.2">
      <c r="A19" t="s">
        <v>20</v>
      </c>
      <c r="B19">
        <v>0</v>
      </c>
      <c r="C19">
        <v>0.53300000000000003</v>
      </c>
    </row>
    <row r="20" spans="1:3" x14ac:dyDescent="0.2">
      <c r="A20" t="s">
        <v>21</v>
      </c>
      <c r="B20">
        <v>0</v>
      </c>
      <c r="C20">
        <v>0.27100000000000002</v>
      </c>
    </row>
    <row r="21" spans="1:3" x14ac:dyDescent="0.2">
      <c r="A21" t="s">
        <v>22</v>
      </c>
      <c r="B21">
        <v>1</v>
      </c>
      <c r="C21">
        <v>0.17100000000000001</v>
      </c>
    </row>
    <row r="22" spans="1:3" x14ac:dyDescent="0.2">
      <c r="A22" t="s">
        <v>23</v>
      </c>
      <c r="B22">
        <v>1</v>
      </c>
      <c r="C22">
        <v>0.21299999999999999</v>
      </c>
    </row>
    <row r="23" spans="1:3" x14ac:dyDescent="0.2">
      <c r="A23" t="s">
        <v>24</v>
      </c>
      <c r="B23">
        <v>0</v>
      </c>
      <c r="C23">
        <v>0.626</v>
      </c>
    </row>
    <row r="24" spans="1:3" x14ac:dyDescent="0.2">
      <c r="A24" t="s">
        <v>25</v>
      </c>
      <c r="B24">
        <v>0</v>
      </c>
      <c r="C24">
        <v>0.124</v>
      </c>
    </row>
    <row r="25" spans="1:3" x14ac:dyDescent="0.2">
      <c r="A25" t="s">
        <v>26</v>
      </c>
      <c r="B25">
        <v>1</v>
      </c>
      <c r="C25">
        <v>0.28699999999999998</v>
      </c>
    </row>
    <row r="26" spans="1:3" x14ac:dyDescent="0.2">
      <c r="A26" t="s">
        <v>27</v>
      </c>
      <c r="B26">
        <v>0</v>
      </c>
      <c r="C26">
        <v>8.6999999999999994E-2</v>
      </c>
    </row>
    <row r="27" spans="1:3" x14ac:dyDescent="0.2">
      <c r="A27" t="s">
        <v>28</v>
      </c>
      <c r="B27">
        <v>0</v>
      </c>
      <c r="C27">
        <v>0.28000000000000003</v>
      </c>
    </row>
    <row r="28" spans="1:3" x14ac:dyDescent="0.2">
      <c r="A28" t="s">
        <v>29</v>
      </c>
      <c r="B28">
        <v>0</v>
      </c>
      <c r="C28">
        <v>0.14299999999999999</v>
      </c>
    </row>
    <row r="29" spans="1:3" x14ac:dyDescent="0.2">
      <c r="A29" t="s">
        <v>30</v>
      </c>
      <c r="B29">
        <v>0</v>
      </c>
      <c r="C29">
        <v>9.7000000000000003E-2</v>
      </c>
    </row>
    <row r="30" spans="1:3" x14ac:dyDescent="0.2">
      <c r="A30" t="s">
        <v>31</v>
      </c>
      <c r="B30">
        <v>0</v>
      </c>
      <c r="C30">
        <v>0.16</v>
      </c>
    </row>
    <row r="31" spans="1:3" x14ac:dyDescent="0.2">
      <c r="A31" t="s">
        <v>32</v>
      </c>
      <c r="B31">
        <v>0</v>
      </c>
      <c r="C31">
        <v>0.435</v>
      </c>
    </row>
    <row r="32" spans="1:3" x14ac:dyDescent="0.2">
      <c r="A32" t="s">
        <v>33</v>
      </c>
      <c r="B32">
        <v>0</v>
      </c>
      <c r="C32">
        <v>0.16</v>
      </c>
    </row>
    <row r="33" spans="1:3" x14ac:dyDescent="0.2">
      <c r="A33" t="s">
        <v>34</v>
      </c>
      <c r="B33">
        <v>0</v>
      </c>
      <c r="C33">
        <v>0.17799999999999999</v>
      </c>
    </row>
    <row r="34" spans="1:3" x14ac:dyDescent="0.2">
      <c r="A34" t="s">
        <v>35</v>
      </c>
      <c r="B34">
        <v>1</v>
      </c>
      <c r="C34">
        <v>0.219</v>
      </c>
    </row>
    <row r="35" spans="1:3" x14ac:dyDescent="0.2">
      <c r="A35" t="s">
        <v>36</v>
      </c>
      <c r="B35">
        <v>0</v>
      </c>
      <c r="C35">
        <v>0.34499999999999997</v>
      </c>
    </row>
    <row r="36" spans="1:3" x14ac:dyDescent="0.2">
      <c r="A36" t="s">
        <v>37</v>
      </c>
      <c r="B36">
        <v>0</v>
      </c>
      <c r="C36">
        <v>0.16300000000000001</v>
      </c>
    </row>
    <row r="37" spans="1:3" x14ac:dyDescent="0.2">
      <c r="A37" t="s">
        <v>38</v>
      </c>
      <c r="B37">
        <v>0</v>
      </c>
      <c r="C37">
        <v>0.27100000000000002</v>
      </c>
    </row>
    <row r="38" spans="1:3" x14ac:dyDescent="0.2">
      <c r="A38" t="s">
        <v>39</v>
      </c>
      <c r="B38">
        <v>0</v>
      </c>
      <c r="C38">
        <v>0.55300000000000005</v>
      </c>
    </row>
    <row r="39" spans="1:3" x14ac:dyDescent="0.2">
      <c r="A39" t="s">
        <v>40</v>
      </c>
      <c r="B39">
        <v>0</v>
      </c>
      <c r="C39">
        <v>0.18099999999999999</v>
      </c>
    </row>
    <row r="40" spans="1:3" x14ac:dyDescent="0.2">
      <c r="A40" t="s">
        <v>41</v>
      </c>
      <c r="B40">
        <v>0</v>
      </c>
      <c r="C40">
        <v>0.13200000000000001</v>
      </c>
    </row>
    <row r="41" spans="1:3" x14ac:dyDescent="0.2">
      <c r="A41" t="s">
        <v>42</v>
      </c>
      <c r="B41">
        <v>0</v>
      </c>
      <c r="C41">
        <v>0.16400000000000001</v>
      </c>
    </row>
    <row r="42" spans="1:3" x14ac:dyDescent="0.2">
      <c r="A42" t="s">
        <v>43</v>
      </c>
      <c r="B42">
        <v>0</v>
      </c>
      <c r="C42">
        <v>8.5000000000000006E-2</v>
      </c>
    </row>
    <row r="43" spans="1:3" x14ac:dyDescent="0.2">
      <c r="A43" t="s">
        <v>44</v>
      </c>
      <c r="B43">
        <v>0</v>
      </c>
      <c r="C43">
        <v>8.5000000000000006E-2</v>
      </c>
    </row>
    <row r="44" spans="1:3" x14ac:dyDescent="0.2">
      <c r="A44" t="s">
        <v>45</v>
      </c>
      <c r="B44">
        <v>0</v>
      </c>
      <c r="C44">
        <v>8.5000000000000006E-2</v>
      </c>
    </row>
    <row r="45" spans="1:3" x14ac:dyDescent="0.2">
      <c r="A45" t="s">
        <v>46</v>
      </c>
      <c r="B45">
        <v>0</v>
      </c>
      <c r="C45">
        <v>0.21099999999999999</v>
      </c>
    </row>
    <row r="46" spans="1:3" x14ac:dyDescent="0.2">
      <c r="A46" t="s">
        <v>47</v>
      </c>
      <c r="B46">
        <v>0</v>
      </c>
      <c r="C46">
        <v>0.19500000000000001</v>
      </c>
    </row>
    <row r="47" spans="1:3" x14ac:dyDescent="0.2">
      <c r="A47" t="s">
        <v>48</v>
      </c>
      <c r="B47">
        <v>0</v>
      </c>
      <c r="C47">
        <v>9.7000000000000003E-2</v>
      </c>
    </row>
    <row r="48" spans="1:3" x14ac:dyDescent="0.2">
      <c r="A48" t="s">
        <v>49</v>
      </c>
      <c r="B48">
        <v>0</v>
      </c>
      <c r="C48">
        <v>0.39700000000000002</v>
      </c>
    </row>
    <row r="49" spans="1:3" x14ac:dyDescent="0.2">
      <c r="A49" t="s">
        <v>50</v>
      </c>
      <c r="B49">
        <v>0</v>
      </c>
      <c r="C49">
        <v>0.193</v>
      </c>
    </row>
    <row r="50" spans="1:3" x14ac:dyDescent="0.2">
      <c r="A50" t="s">
        <v>51</v>
      </c>
      <c r="B50">
        <v>0</v>
      </c>
      <c r="C50">
        <v>0.21299999999999999</v>
      </c>
    </row>
    <row r="51" spans="1:3" x14ac:dyDescent="0.2">
      <c r="A51" t="s">
        <v>52</v>
      </c>
      <c r="B51">
        <v>0</v>
      </c>
      <c r="C51">
        <v>0.27600000000000002</v>
      </c>
    </row>
    <row r="52" spans="1:3" x14ac:dyDescent="0.2">
      <c r="A52" t="s">
        <v>53</v>
      </c>
      <c r="B52">
        <v>0</v>
      </c>
      <c r="C52">
        <v>0.35699999999999998</v>
      </c>
    </row>
    <row r="53" spans="1:3" x14ac:dyDescent="0.2">
      <c r="A53" t="s">
        <v>54</v>
      </c>
      <c r="B53">
        <v>0</v>
      </c>
      <c r="C53">
        <v>1.671</v>
      </c>
    </row>
    <row r="54" spans="1:3" x14ac:dyDescent="0.2">
      <c r="A54" t="s">
        <v>55</v>
      </c>
      <c r="B54">
        <v>0</v>
      </c>
      <c r="C54">
        <v>1.325</v>
      </c>
    </row>
    <row r="55" spans="1:3" x14ac:dyDescent="0.2">
      <c r="A55" t="s">
        <v>56</v>
      </c>
      <c r="B55">
        <v>1</v>
      </c>
      <c r="C55">
        <v>1.4039999999999999</v>
      </c>
    </row>
    <row r="56" spans="1:3" x14ac:dyDescent="0.2">
      <c r="A56" t="s">
        <v>57</v>
      </c>
      <c r="B56">
        <v>2</v>
      </c>
      <c r="C56">
        <v>0.84899999999999998</v>
      </c>
    </row>
    <row r="57" spans="1:3" x14ac:dyDescent="0.2">
      <c r="A57" t="s">
        <v>58</v>
      </c>
      <c r="B57">
        <v>0</v>
      </c>
      <c r="C57">
        <v>0.23400000000000001</v>
      </c>
    </row>
    <row r="58" spans="1:3" x14ac:dyDescent="0.2">
      <c r="A58" t="s">
        <v>59</v>
      </c>
      <c r="B58">
        <v>1</v>
      </c>
      <c r="C58">
        <v>0.60599999999999998</v>
      </c>
    </row>
    <row r="59" spans="1:3" x14ac:dyDescent="0.2">
      <c r="A59" t="s">
        <v>60</v>
      </c>
      <c r="B59">
        <v>0</v>
      </c>
      <c r="C59">
        <v>0.48499999999999999</v>
      </c>
    </row>
    <row r="60" spans="1:3" x14ac:dyDescent="0.2">
      <c r="A60" t="s">
        <v>61</v>
      </c>
      <c r="B60">
        <v>0</v>
      </c>
      <c r="C60">
        <v>0.45600000000000002</v>
      </c>
    </row>
    <row r="61" spans="1:3" x14ac:dyDescent="0.2">
      <c r="A61" t="s">
        <v>62</v>
      </c>
      <c r="B61">
        <v>0</v>
      </c>
      <c r="C61">
        <v>0.42799999999999999</v>
      </c>
    </row>
    <row r="62" spans="1:3" x14ac:dyDescent="0.2">
      <c r="A62" t="s">
        <v>63</v>
      </c>
      <c r="B62">
        <v>0</v>
      </c>
      <c r="C62">
        <v>0.63900000000000001</v>
      </c>
    </row>
    <row r="63" spans="1:3" x14ac:dyDescent="0.2">
      <c r="A63" t="s">
        <v>64</v>
      </c>
      <c r="B63">
        <v>0</v>
      </c>
      <c r="C63">
        <v>0.29799999999999999</v>
      </c>
    </row>
    <row r="64" spans="1:3" x14ac:dyDescent="0.2">
      <c r="A64" t="s">
        <v>65</v>
      </c>
      <c r="B64">
        <v>0</v>
      </c>
      <c r="C64">
        <v>8.5000000000000006E-2</v>
      </c>
    </row>
    <row r="65" spans="1:3" x14ac:dyDescent="0.2">
      <c r="A65" t="s">
        <v>66</v>
      </c>
      <c r="B65">
        <v>0</v>
      </c>
      <c r="C65">
        <v>0.28299999999999997</v>
      </c>
    </row>
    <row r="66" spans="1:3" x14ac:dyDescent="0.2">
      <c r="A66" t="s">
        <v>67</v>
      </c>
      <c r="B66">
        <v>0</v>
      </c>
      <c r="C66">
        <v>0.68200000000000005</v>
      </c>
    </row>
    <row r="67" spans="1:3" x14ac:dyDescent="0.2">
      <c r="A67" t="s">
        <v>68</v>
      </c>
      <c r="B67">
        <v>4</v>
      </c>
      <c r="C67">
        <v>1.2390000000000001</v>
      </c>
    </row>
    <row r="68" spans="1:3" x14ac:dyDescent="0.2">
      <c r="A68" t="s">
        <v>69</v>
      </c>
      <c r="B68">
        <v>0</v>
      </c>
      <c r="C68">
        <v>0.64500000000000002</v>
      </c>
    </row>
    <row r="69" spans="1:3" x14ac:dyDescent="0.2">
      <c r="A69" t="s">
        <v>70</v>
      </c>
      <c r="B69">
        <v>0</v>
      </c>
      <c r="C69">
        <v>0.77300000000000002</v>
      </c>
    </row>
    <row r="70" spans="1:3" x14ac:dyDescent="0.2">
      <c r="A70" t="s">
        <v>71</v>
      </c>
      <c r="B70">
        <v>0</v>
      </c>
      <c r="C70">
        <v>0.312</v>
      </c>
    </row>
    <row r="71" spans="1:3" x14ac:dyDescent="0.2">
      <c r="A71" t="s">
        <v>72</v>
      </c>
      <c r="B71">
        <v>0</v>
      </c>
      <c r="C71">
        <v>0.08</v>
      </c>
    </row>
    <row r="72" spans="1:3" x14ac:dyDescent="0.2">
      <c r="A72" t="s">
        <v>73</v>
      </c>
      <c r="B72">
        <v>0</v>
      </c>
      <c r="C72">
        <v>0.109</v>
      </c>
    </row>
    <row r="73" spans="1:3" x14ac:dyDescent="0.2">
      <c r="A73" t="s">
        <v>74</v>
      </c>
      <c r="B73">
        <v>0</v>
      </c>
      <c r="C73">
        <v>0.28899999999999998</v>
      </c>
    </row>
    <row r="74" spans="1:3" x14ac:dyDescent="0.2">
      <c r="A74" t="s">
        <v>75</v>
      </c>
      <c r="B74">
        <v>0</v>
      </c>
      <c r="C74">
        <v>4.1000000000000002E-2</v>
      </c>
    </row>
    <row r="75" spans="1:3" x14ac:dyDescent="0.2">
      <c r="A75" t="s">
        <v>76</v>
      </c>
      <c r="B75">
        <v>0</v>
      </c>
      <c r="C75">
        <v>0.70099999999999996</v>
      </c>
    </row>
    <row r="76" spans="1:3" x14ac:dyDescent="0.2">
      <c r="A76" t="s">
        <v>77</v>
      </c>
      <c r="B76">
        <v>1</v>
      </c>
      <c r="C76">
        <v>0.94</v>
      </c>
    </row>
    <row r="77" spans="1:3" x14ac:dyDescent="0.2">
      <c r="A77" t="s">
        <v>78</v>
      </c>
      <c r="B77">
        <v>1</v>
      </c>
      <c r="C77">
        <v>0.32200000000000001</v>
      </c>
    </row>
    <row r="78" spans="1:3" x14ac:dyDescent="0.2">
      <c r="A78" t="s">
        <v>79</v>
      </c>
      <c r="B78">
        <v>0</v>
      </c>
      <c r="C78">
        <v>6.9000000000000006E-2</v>
      </c>
    </row>
    <row r="79" spans="1:3" x14ac:dyDescent="0.2">
      <c r="A79" t="s">
        <v>80</v>
      </c>
      <c r="B79">
        <v>0</v>
      </c>
      <c r="C79">
        <v>6.7000000000000004E-2</v>
      </c>
    </row>
    <row r="80" spans="1:3" x14ac:dyDescent="0.2">
      <c r="A80" t="s">
        <v>81</v>
      </c>
      <c r="B80">
        <v>0</v>
      </c>
      <c r="C80">
        <v>8.4000000000000005E-2</v>
      </c>
    </row>
    <row r="81" spans="1:3" x14ac:dyDescent="0.2">
      <c r="A81" t="s">
        <v>82</v>
      </c>
      <c r="B81">
        <v>0</v>
      </c>
      <c r="C81">
        <v>0.496</v>
      </c>
    </row>
    <row r="82" spans="1:3" x14ac:dyDescent="0.2">
      <c r="A82" t="s">
        <v>83</v>
      </c>
      <c r="B82">
        <v>0</v>
      </c>
      <c r="C82">
        <v>0.26200000000000001</v>
      </c>
    </row>
    <row r="83" spans="1:3" x14ac:dyDescent="0.2">
      <c r="A83" t="s">
        <v>84</v>
      </c>
      <c r="B83">
        <v>0</v>
      </c>
      <c r="C83">
        <v>0.27600000000000002</v>
      </c>
    </row>
    <row r="84" spans="1:3" x14ac:dyDescent="0.2">
      <c r="A84" t="s">
        <v>85</v>
      </c>
      <c r="B84">
        <v>0</v>
      </c>
      <c r="C84">
        <v>0.20799999999999999</v>
      </c>
    </row>
    <row r="85" spans="1:3" x14ac:dyDescent="0.2">
      <c r="A85" t="s">
        <v>86</v>
      </c>
      <c r="B85">
        <v>5</v>
      </c>
      <c r="C85">
        <v>0.95299999999999996</v>
      </c>
    </row>
    <row r="86" spans="1:3" x14ac:dyDescent="0.2">
      <c r="A86" t="s">
        <v>87</v>
      </c>
      <c r="B86">
        <v>1</v>
      </c>
      <c r="C86">
        <v>0.433</v>
      </c>
    </row>
    <row r="87" spans="1:3" x14ac:dyDescent="0.2">
      <c r="A87" t="s">
        <v>88</v>
      </c>
      <c r="B87">
        <v>0</v>
      </c>
      <c r="C87">
        <v>0.104</v>
      </c>
    </row>
    <row r="88" spans="1:3" x14ac:dyDescent="0.2">
      <c r="A88" t="s">
        <v>89</v>
      </c>
      <c r="B88">
        <v>0</v>
      </c>
      <c r="C88">
        <v>0.154</v>
      </c>
    </row>
    <row r="89" spans="1:3" x14ac:dyDescent="0.2">
      <c r="A89" t="s">
        <v>90</v>
      </c>
      <c r="B89">
        <v>0</v>
      </c>
      <c r="C89">
        <v>0.29299999999999998</v>
      </c>
    </row>
    <row r="90" spans="1:3" x14ac:dyDescent="0.2">
      <c r="A90" t="s">
        <v>91</v>
      </c>
      <c r="B90">
        <v>0</v>
      </c>
      <c r="C90">
        <v>0.13700000000000001</v>
      </c>
    </row>
    <row r="91" spans="1:3" x14ac:dyDescent="0.2">
      <c r="A91" t="s">
        <v>92</v>
      </c>
      <c r="B91">
        <v>1</v>
      </c>
      <c r="C91">
        <v>0.35299999999999998</v>
      </c>
    </row>
    <row r="92" spans="1:3" x14ac:dyDescent="0.2">
      <c r="A92" t="s">
        <v>93</v>
      </c>
      <c r="B92">
        <v>0</v>
      </c>
      <c r="C92">
        <v>0.44600000000000001</v>
      </c>
    </row>
    <row r="93" spans="1:3" x14ac:dyDescent="0.2">
      <c r="A93" t="s">
        <v>94</v>
      </c>
      <c r="B93">
        <v>1</v>
      </c>
      <c r="C93">
        <v>0.13400000000000001</v>
      </c>
    </row>
    <row r="94" spans="1:3" x14ac:dyDescent="0.2">
      <c r="A94" t="s">
        <v>95</v>
      </c>
      <c r="B94">
        <v>1</v>
      </c>
      <c r="C94">
        <v>0.11799999999999999</v>
      </c>
    </row>
    <row r="95" spans="1:3" x14ac:dyDescent="0.2">
      <c r="A95" t="s">
        <v>96</v>
      </c>
      <c r="B95">
        <v>0</v>
      </c>
      <c r="C95">
        <v>0.45300000000000001</v>
      </c>
    </row>
    <row r="96" spans="1:3" x14ac:dyDescent="0.2">
      <c r="A96" t="s">
        <v>97</v>
      </c>
      <c r="B96">
        <v>3</v>
      </c>
      <c r="C96">
        <v>0.9</v>
      </c>
    </row>
    <row r="97" spans="1:3" x14ac:dyDescent="0.2">
      <c r="A97" t="s">
        <v>98</v>
      </c>
      <c r="B97">
        <v>0</v>
      </c>
      <c r="C97">
        <v>2.2850000000000001</v>
      </c>
    </row>
    <row r="98" spans="1:3" x14ac:dyDescent="0.2">
      <c r="A98" t="s">
        <v>99</v>
      </c>
      <c r="B98">
        <v>2</v>
      </c>
      <c r="C98">
        <v>3.86</v>
      </c>
    </row>
    <row r="99" spans="1:3" x14ac:dyDescent="0.2">
      <c r="A99" t="s">
        <v>100</v>
      </c>
      <c r="B99">
        <v>5</v>
      </c>
      <c r="C99">
        <v>0.71199999999999997</v>
      </c>
    </row>
    <row r="100" spans="1:3" x14ac:dyDescent="0.2">
      <c r="A100" t="s">
        <v>101</v>
      </c>
      <c r="B100">
        <v>1</v>
      </c>
      <c r="C100">
        <v>1.629</v>
      </c>
    </row>
    <row r="101" spans="1:3" x14ac:dyDescent="0.2">
      <c r="A101" t="s">
        <v>102</v>
      </c>
      <c r="B101">
        <v>0</v>
      </c>
      <c r="C101">
        <v>0.51900000000000002</v>
      </c>
    </row>
    <row r="102" spans="1:3" x14ac:dyDescent="0.2">
      <c r="A102" t="s">
        <v>103</v>
      </c>
      <c r="B102">
        <v>0</v>
      </c>
      <c r="C102">
        <v>0.74099999999999999</v>
      </c>
    </row>
    <row r="103" spans="1:3" x14ac:dyDescent="0.2">
      <c r="A103" t="s">
        <v>104</v>
      </c>
      <c r="B103">
        <v>1</v>
      </c>
      <c r="C103">
        <v>0.73699999999999999</v>
      </c>
    </row>
    <row r="104" spans="1:3" x14ac:dyDescent="0.2">
      <c r="A104" t="s">
        <v>105</v>
      </c>
      <c r="B104">
        <v>1</v>
      </c>
      <c r="C104">
        <v>0.73699999999999999</v>
      </c>
    </row>
    <row r="105" spans="1:3" x14ac:dyDescent="0.2">
      <c r="A105" t="s">
        <v>106</v>
      </c>
      <c r="B105">
        <v>0</v>
      </c>
      <c r="C105">
        <v>1.105</v>
      </c>
    </row>
    <row r="106" spans="1:3" x14ac:dyDescent="0.2">
      <c r="A106" t="s">
        <v>107</v>
      </c>
      <c r="B106">
        <v>0</v>
      </c>
      <c r="C106">
        <v>0.41</v>
      </c>
    </row>
    <row r="107" spans="1:3" x14ac:dyDescent="0.2">
      <c r="A107" t="s">
        <v>108</v>
      </c>
      <c r="B107">
        <v>3</v>
      </c>
      <c r="C107">
        <v>0.79700000000000004</v>
      </c>
    </row>
    <row r="108" spans="1:3" x14ac:dyDescent="0.2">
      <c r="A108" t="s">
        <v>109</v>
      </c>
      <c r="B108">
        <v>3</v>
      </c>
      <c r="C108">
        <v>0.58399999999999996</v>
      </c>
    </row>
    <row r="109" spans="1:3" x14ac:dyDescent="0.2">
      <c r="A109" t="s">
        <v>110</v>
      </c>
      <c r="B109">
        <v>2</v>
      </c>
      <c r="C109">
        <v>1.323</v>
      </c>
    </row>
    <row r="110" spans="1:3" x14ac:dyDescent="0.2">
      <c r="A110" t="s">
        <v>111</v>
      </c>
      <c r="B110">
        <v>1</v>
      </c>
      <c r="C110">
        <v>0.34</v>
      </c>
    </row>
    <row r="111" spans="1:3" x14ac:dyDescent="0.2">
      <c r="A111" t="s">
        <v>112</v>
      </c>
      <c r="B111">
        <v>1</v>
      </c>
      <c r="C111">
        <v>0.52500000000000002</v>
      </c>
    </row>
    <row r="112" spans="1:3" x14ac:dyDescent="0.2">
      <c r="A112" t="s">
        <v>113</v>
      </c>
      <c r="B112">
        <v>1</v>
      </c>
      <c r="C112">
        <v>0.38700000000000001</v>
      </c>
    </row>
    <row r="113" spans="1:3" x14ac:dyDescent="0.2">
      <c r="A113" t="s">
        <v>114</v>
      </c>
      <c r="B113">
        <v>0</v>
      </c>
      <c r="C113">
        <v>0.53300000000000003</v>
      </c>
    </row>
    <row r="114" spans="1:3" x14ac:dyDescent="0.2">
      <c r="A114" t="s">
        <v>115</v>
      </c>
      <c r="B114">
        <v>0</v>
      </c>
      <c r="C114">
        <v>0.27800000000000002</v>
      </c>
    </row>
    <row r="115" spans="1:3" x14ac:dyDescent="0.2">
      <c r="A115" t="s">
        <v>116</v>
      </c>
      <c r="B115">
        <v>0</v>
      </c>
      <c r="C115">
        <v>0.45400000000000001</v>
      </c>
    </row>
    <row r="116" spans="1:3" x14ac:dyDescent="0.2">
      <c r="A116" t="s">
        <v>117</v>
      </c>
      <c r="B116">
        <v>0</v>
      </c>
      <c r="C116">
        <v>0.2</v>
      </c>
    </row>
    <row r="117" spans="1:3" x14ac:dyDescent="0.2">
      <c r="A117" t="s">
        <v>118</v>
      </c>
      <c r="B117">
        <v>0</v>
      </c>
      <c r="C117">
        <v>0.70899999999999996</v>
      </c>
    </row>
    <row r="118" spans="1:3" x14ac:dyDescent="0.2">
      <c r="A118" t="s">
        <v>119</v>
      </c>
      <c r="B118">
        <v>3</v>
      </c>
      <c r="C118">
        <v>1.8680000000000001</v>
      </c>
    </row>
    <row r="119" spans="1:3" x14ac:dyDescent="0.2">
      <c r="A119" t="s">
        <v>120</v>
      </c>
      <c r="B119">
        <v>0</v>
      </c>
      <c r="C119">
        <v>0.55900000000000005</v>
      </c>
    </row>
    <row r="120" spans="1:3" x14ac:dyDescent="0.2">
      <c r="A120" t="s">
        <v>121</v>
      </c>
      <c r="B120">
        <v>3</v>
      </c>
      <c r="C120">
        <v>1.365</v>
      </c>
    </row>
    <row r="121" spans="1:3" x14ac:dyDescent="0.2">
      <c r="A121" t="s">
        <v>122</v>
      </c>
      <c r="B121">
        <v>8</v>
      </c>
      <c r="C121">
        <v>2.7589999999999999</v>
      </c>
    </row>
    <row r="122" spans="1:3" x14ac:dyDescent="0.2">
      <c r="A122" t="s">
        <v>123</v>
      </c>
      <c r="B122">
        <v>0</v>
      </c>
      <c r="C122">
        <v>0.52600000000000002</v>
      </c>
    </row>
    <row r="123" spans="1:3" x14ac:dyDescent="0.2">
      <c r="A123" t="s">
        <v>124</v>
      </c>
      <c r="B123">
        <v>18</v>
      </c>
      <c r="C123">
        <v>6.4429999999999996</v>
      </c>
    </row>
    <row r="124" spans="1:3" x14ac:dyDescent="0.2">
      <c r="A124" t="s">
        <v>125</v>
      </c>
      <c r="B124">
        <v>5</v>
      </c>
      <c r="C124">
        <v>2.734</v>
      </c>
    </row>
    <row r="125" spans="1:3" x14ac:dyDescent="0.2">
      <c r="A125" t="s">
        <v>126</v>
      </c>
      <c r="B125">
        <v>8</v>
      </c>
      <c r="C125">
        <v>3.7519999999999998</v>
      </c>
    </row>
    <row r="126" spans="1:3" x14ac:dyDescent="0.2">
      <c r="A126" t="s">
        <v>127</v>
      </c>
      <c r="B126">
        <v>0</v>
      </c>
      <c r="C126">
        <v>1.0980000000000001</v>
      </c>
    </row>
    <row r="127" spans="1:3" x14ac:dyDescent="0.2">
      <c r="A127" t="s">
        <v>128</v>
      </c>
      <c r="B127">
        <v>0</v>
      </c>
      <c r="C127">
        <v>0.376</v>
      </c>
    </row>
    <row r="128" spans="1:3" x14ac:dyDescent="0.2">
      <c r="A128" t="s">
        <v>129</v>
      </c>
      <c r="B128">
        <v>3</v>
      </c>
      <c r="C128">
        <v>2.5409999999999999</v>
      </c>
    </row>
    <row r="129" spans="1:3" x14ac:dyDescent="0.2">
      <c r="A129" t="s">
        <v>130</v>
      </c>
      <c r="B129">
        <v>0</v>
      </c>
      <c r="C129">
        <v>0.35299999999999998</v>
      </c>
    </row>
    <row r="130" spans="1:3" x14ac:dyDescent="0.2">
      <c r="A130" t="s">
        <v>131</v>
      </c>
      <c r="B130">
        <v>0</v>
      </c>
      <c r="C130">
        <v>0.39200000000000002</v>
      </c>
    </row>
    <row r="131" spans="1:3" x14ac:dyDescent="0.2">
      <c r="A131" t="s">
        <v>132</v>
      </c>
      <c r="B131">
        <v>20</v>
      </c>
      <c r="C131">
        <v>2.4409999999999998</v>
      </c>
    </row>
    <row r="132" spans="1:3" x14ac:dyDescent="0.2">
      <c r="A132" t="s">
        <v>133</v>
      </c>
      <c r="B132">
        <v>0</v>
      </c>
      <c r="C132">
        <v>0.46</v>
      </c>
    </row>
    <row r="133" spans="1:3" x14ac:dyDescent="0.2">
      <c r="A133" t="s">
        <v>134</v>
      </c>
      <c r="B133">
        <v>4</v>
      </c>
      <c r="C133">
        <v>2.153</v>
      </c>
    </row>
    <row r="134" spans="1:3" x14ac:dyDescent="0.2">
      <c r="A134" t="s">
        <v>135</v>
      </c>
      <c r="B134">
        <v>0</v>
      </c>
      <c r="C134">
        <v>0.95299999999999996</v>
      </c>
    </row>
    <row r="135" spans="1:3" x14ac:dyDescent="0.2">
      <c r="A135" t="s">
        <v>136</v>
      </c>
      <c r="B135">
        <v>1</v>
      </c>
      <c r="C135">
        <v>0.71499999999999997</v>
      </c>
    </row>
    <row r="136" spans="1:3" x14ac:dyDescent="0.2">
      <c r="A136" t="s">
        <v>137</v>
      </c>
      <c r="B136">
        <v>0</v>
      </c>
      <c r="C136">
        <v>1.6679999999999999</v>
      </c>
    </row>
    <row r="137" spans="1:3" x14ac:dyDescent="0.2">
      <c r="A137" t="s">
        <v>138</v>
      </c>
      <c r="B137">
        <v>0</v>
      </c>
      <c r="C137">
        <v>0.217</v>
      </c>
    </row>
    <row r="138" spans="1:3" x14ac:dyDescent="0.2">
      <c r="A138" t="s">
        <v>139</v>
      </c>
      <c r="B138">
        <v>2</v>
      </c>
      <c r="C138">
        <v>0.86599999999999999</v>
      </c>
    </row>
    <row r="139" spans="1:3" x14ac:dyDescent="0.2">
      <c r="A139" t="s">
        <v>140</v>
      </c>
      <c r="B139">
        <v>1</v>
      </c>
      <c r="C139">
        <v>2.1840000000000002</v>
      </c>
    </row>
    <row r="140" spans="1:3" x14ac:dyDescent="0.2">
      <c r="A140" t="s">
        <v>141</v>
      </c>
      <c r="B140">
        <v>0</v>
      </c>
      <c r="C140">
        <v>1.161</v>
      </c>
    </row>
    <row r="141" spans="1:3" x14ac:dyDescent="0.2">
      <c r="A141" t="s">
        <v>142</v>
      </c>
      <c r="B141">
        <v>3</v>
      </c>
      <c r="C141">
        <v>1.635</v>
      </c>
    </row>
    <row r="142" spans="1:3" x14ac:dyDescent="0.2">
      <c r="A142" t="s">
        <v>143</v>
      </c>
      <c r="B142">
        <v>0</v>
      </c>
      <c r="C142">
        <v>0.90400000000000003</v>
      </c>
    </row>
    <row r="143" spans="1:3" x14ac:dyDescent="0.2">
      <c r="A143" t="s">
        <v>144</v>
      </c>
      <c r="B143">
        <v>3</v>
      </c>
      <c r="C143">
        <v>0.86899999999999999</v>
      </c>
    </row>
    <row r="144" spans="1:3" x14ac:dyDescent="0.2">
      <c r="A144" t="s">
        <v>145</v>
      </c>
      <c r="B144">
        <v>0</v>
      </c>
      <c r="C144">
        <v>3.6669999999999998</v>
      </c>
    </row>
    <row r="145" spans="1:3" x14ac:dyDescent="0.2">
      <c r="A145" t="s">
        <v>146</v>
      </c>
      <c r="B145">
        <v>3</v>
      </c>
      <c r="C145">
        <v>1.663</v>
      </c>
    </row>
    <row r="146" spans="1:3" x14ac:dyDescent="0.2">
      <c r="A146" t="s">
        <v>147</v>
      </c>
      <c r="B146">
        <v>3</v>
      </c>
      <c r="C146">
        <v>1.1419999999999999</v>
      </c>
    </row>
    <row r="147" spans="1:3" x14ac:dyDescent="0.2">
      <c r="A147" t="s">
        <v>148</v>
      </c>
      <c r="B147">
        <v>0</v>
      </c>
      <c r="C147">
        <v>0.40600000000000003</v>
      </c>
    </row>
    <row r="148" spans="1:3" x14ac:dyDescent="0.2">
      <c r="A148" t="s">
        <v>149</v>
      </c>
      <c r="B148">
        <v>2</v>
      </c>
      <c r="C148">
        <v>1</v>
      </c>
    </row>
    <row r="149" spans="1:3" x14ac:dyDescent="0.2">
      <c r="A149" t="s">
        <v>150</v>
      </c>
      <c r="B149">
        <v>1</v>
      </c>
      <c r="C149">
        <v>1.7889999999999999</v>
      </c>
    </row>
    <row r="150" spans="1:3" x14ac:dyDescent="0.2">
      <c r="A150" t="s">
        <v>151</v>
      </c>
      <c r="B150">
        <v>0</v>
      </c>
      <c r="C150">
        <v>0.93100000000000005</v>
      </c>
    </row>
    <row r="151" spans="1:3" x14ac:dyDescent="0.2">
      <c r="A151" t="s">
        <v>152</v>
      </c>
      <c r="B151">
        <v>1</v>
      </c>
      <c r="C151">
        <v>1.4910000000000001</v>
      </c>
    </row>
    <row r="152" spans="1:3" x14ac:dyDescent="0.2">
      <c r="A152" t="s">
        <v>153</v>
      </c>
      <c r="B152">
        <v>0</v>
      </c>
      <c r="C152">
        <v>1.367</v>
      </c>
    </row>
    <row r="153" spans="1:3" x14ac:dyDescent="0.2">
      <c r="A153" t="s">
        <v>154</v>
      </c>
      <c r="B153">
        <v>0</v>
      </c>
      <c r="C153">
        <v>1.006</v>
      </c>
    </row>
    <row r="154" spans="1:3" x14ac:dyDescent="0.2">
      <c r="A154" t="s">
        <v>155</v>
      </c>
      <c r="B154">
        <v>0</v>
      </c>
      <c r="C154">
        <v>1.157</v>
      </c>
    </row>
    <row r="155" spans="1:3" x14ac:dyDescent="0.2">
      <c r="A155" t="s">
        <v>156</v>
      </c>
      <c r="B155">
        <v>0</v>
      </c>
      <c r="C155">
        <v>1.129</v>
      </c>
    </row>
    <row r="156" spans="1:3" x14ac:dyDescent="0.2">
      <c r="A156" t="s">
        <v>157</v>
      </c>
      <c r="B156">
        <v>0</v>
      </c>
      <c r="C156">
        <v>0.74</v>
      </c>
    </row>
    <row r="157" spans="1:3" x14ac:dyDescent="0.2">
      <c r="A157" t="s">
        <v>158</v>
      </c>
      <c r="B157">
        <v>2</v>
      </c>
      <c r="C157">
        <v>0.59799999999999998</v>
      </c>
    </row>
    <row r="158" spans="1:3" x14ac:dyDescent="0.2">
      <c r="A158" t="s">
        <v>159</v>
      </c>
      <c r="B158">
        <v>1</v>
      </c>
      <c r="C158">
        <v>1.498</v>
      </c>
    </row>
    <row r="159" spans="1:3" x14ac:dyDescent="0.2">
      <c r="A159" t="s">
        <v>160</v>
      </c>
      <c r="B159">
        <v>0</v>
      </c>
      <c r="C159">
        <v>0.53600000000000003</v>
      </c>
    </row>
    <row r="160" spans="1:3" x14ac:dyDescent="0.2">
      <c r="A160" t="s">
        <v>161</v>
      </c>
      <c r="B160">
        <v>1</v>
      </c>
      <c r="C160">
        <v>1.399</v>
      </c>
    </row>
    <row r="161" spans="1:3" x14ac:dyDescent="0.2">
      <c r="A161" t="s">
        <v>162</v>
      </c>
      <c r="B161">
        <v>0</v>
      </c>
      <c r="C161">
        <v>1.6719999999999999</v>
      </c>
    </row>
    <row r="162" spans="1:3" x14ac:dyDescent="0.2">
      <c r="A162" t="s">
        <v>163</v>
      </c>
      <c r="B162">
        <v>0</v>
      </c>
      <c r="C162">
        <v>0.51600000000000001</v>
      </c>
    </row>
    <row r="163" spans="1:3" x14ac:dyDescent="0.2">
      <c r="A163" t="s">
        <v>164</v>
      </c>
      <c r="B163">
        <v>1</v>
      </c>
      <c r="C163">
        <v>1.0629999999999999</v>
      </c>
    </row>
    <row r="164" spans="1:3" x14ac:dyDescent="0.2">
      <c r="A164" t="s">
        <v>165</v>
      </c>
      <c r="B164">
        <v>0</v>
      </c>
      <c r="C164">
        <v>0.50900000000000001</v>
      </c>
    </row>
    <row r="165" spans="1:3" x14ac:dyDescent="0.2">
      <c r="A165" t="s">
        <v>166</v>
      </c>
      <c r="B165">
        <v>1</v>
      </c>
      <c r="C165">
        <v>0.52800000000000002</v>
      </c>
    </row>
    <row r="166" spans="1:3" x14ac:dyDescent="0.2">
      <c r="A166" t="s">
        <v>167</v>
      </c>
      <c r="B166">
        <v>1</v>
      </c>
      <c r="C166">
        <v>1.1279999999999999</v>
      </c>
    </row>
    <row r="167" spans="1:3" x14ac:dyDescent="0.2">
      <c r="A167" t="s">
        <v>168</v>
      </c>
      <c r="B167">
        <v>0</v>
      </c>
      <c r="C167">
        <v>0.76800000000000002</v>
      </c>
    </row>
    <row r="168" spans="1:3" x14ac:dyDescent="0.2">
      <c r="A168" t="s">
        <v>169</v>
      </c>
      <c r="B168">
        <v>2</v>
      </c>
      <c r="C168">
        <v>0.41799999999999998</v>
      </c>
    </row>
    <row r="169" spans="1:3" x14ac:dyDescent="0.2">
      <c r="A169" t="s">
        <v>170</v>
      </c>
      <c r="B169">
        <v>0</v>
      </c>
      <c r="C169">
        <v>0.73799999999999999</v>
      </c>
    </row>
    <row r="170" spans="1:3" x14ac:dyDescent="0.2">
      <c r="A170" t="s">
        <v>171</v>
      </c>
      <c r="B170">
        <v>0</v>
      </c>
      <c r="C170">
        <v>6.5000000000000002E-2</v>
      </c>
    </row>
    <row r="171" spans="1:3" x14ac:dyDescent="0.2">
      <c r="A171" t="s">
        <v>172</v>
      </c>
      <c r="B171">
        <v>1</v>
      </c>
      <c r="C171">
        <v>0.96599999999999997</v>
      </c>
    </row>
    <row r="172" spans="1:3" x14ac:dyDescent="0.2">
      <c r="A172" t="s">
        <v>173</v>
      </c>
      <c r="B172">
        <v>0</v>
      </c>
      <c r="C172">
        <v>0.40300000000000002</v>
      </c>
    </row>
    <row r="173" spans="1:3" x14ac:dyDescent="0.2">
      <c r="A173" t="s">
        <v>174</v>
      </c>
      <c r="B173">
        <v>1</v>
      </c>
      <c r="C173">
        <v>0.876</v>
      </c>
    </row>
    <row r="174" spans="1:3" x14ac:dyDescent="0.2">
      <c r="A174" t="s">
        <v>175</v>
      </c>
      <c r="B174">
        <v>0</v>
      </c>
      <c r="C174">
        <v>0.38800000000000001</v>
      </c>
    </row>
    <row r="175" spans="1:3" x14ac:dyDescent="0.2">
      <c r="A175" t="s">
        <v>176</v>
      </c>
      <c r="B175">
        <v>0</v>
      </c>
      <c r="C175">
        <v>0.56000000000000005</v>
      </c>
    </row>
    <row r="176" spans="1:3" x14ac:dyDescent="0.2">
      <c r="A176" t="s">
        <v>177</v>
      </c>
      <c r="B176">
        <v>1</v>
      </c>
      <c r="C176">
        <v>0.71099999999999997</v>
      </c>
    </row>
    <row r="177" spans="1:3" x14ac:dyDescent="0.2">
      <c r="A177" t="s">
        <v>178</v>
      </c>
      <c r="B177">
        <v>1</v>
      </c>
      <c r="C177">
        <v>0.54200000000000004</v>
      </c>
    </row>
    <row r="178" spans="1:3" x14ac:dyDescent="0.2">
      <c r="A178" t="s">
        <v>179</v>
      </c>
      <c r="B178">
        <v>2</v>
      </c>
      <c r="C178">
        <v>0.58399999999999996</v>
      </c>
    </row>
    <row r="179" spans="1:3" x14ac:dyDescent="0.2">
      <c r="A179" t="s">
        <v>180</v>
      </c>
      <c r="B179">
        <v>4</v>
      </c>
      <c r="C179">
        <v>0.41699999999999998</v>
      </c>
    </row>
    <row r="180" spans="1:3" x14ac:dyDescent="0.2">
      <c r="A180" t="s">
        <v>181</v>
      </c>
      <c r="B180">
        <v>0</v>
      </c>
      <c r="C180">
        <v>0.35899999999999999</v>
      </c>
    </row>
    <row r="181" spans="1:3" x14ac:dyDescent="0.2">
      <c r="A181" t="s">
        <v>182</v>
      </c>
      <c r="B181">
        <v>0</v>
      </c>
      <c r="C181">
        <v>0.752</v>
      </c>
    </row>
    <row r="182" spans="1:3" x14ac:dyDescent="0.2">
      <c r="A182" t="s">
        <v>183</v>
      </c>
      <c r="B182">
        <v>2</v>
      </c>
      <c r="C182">
        <v>0.71</v>
      </c>
    </row>
    <row r="183" spans="1:3" x14ac:dyDescent="0.2">
      <c r="A183" t="s">
        <v>184</v>
      </c>
      <c r="B183">
        <v>3</v>
      </c>
      <c r="C183">
        <v>0.71499999999999997</v>
      </c>
    </row>
    <row r="184" spans="1:3" x14ac:dyDescent="0.2">
      <c r="A184" t="s">
        <v>185</v>
      </c>
      <c r="B184">
        <v>0</v>
      </c>
      <c r="C184">
        <v>0.11600000000000001</v>
      </c>
    </row>
    <row r="185" spans="1:3" x14ac:dyDescent="0.2">
      <c r="A185" t="s">
        <v>186</v>
      </c>
      <c r="B185">
        <v>1</v>
      </c>
      <c r="C185">
        <v>0.312</v>
      </c>
    </row>
    <row r="186" spans="1:3" x14ac:dyDescent="0.2">
      <c r="A186" t="s">
        <v>187</v>
      </c>
      <c r="B186">
        <v>0</v>
      </c>
      <c r="C186">
        <v>0.218</v>
      </c>
    </row>
    <row r="187" spans="1:3" x14ac:dyDescent="0.2">
      <c r="A187" t="s">
        <v>188</v>
      </c>
      <c r="B187">
        <v>1</v>
      </c>
      <c r="C187">
        <v>0.18099999999999999</v>
      </c>
    </row>
    <row r="188" spans="1:3" x14ac:dyDescent="0.2">
      <c r="A188" t="s">
        <v>189</v>
      </c>
      <c r="B188">
        <v>0</v>
      </c>
      <c r="C188">
        <v>5.8000000000000003E-2</v>
      </c>
    </row>
    <row r="189" spans="1:3" x14ac:dyDescent="0.2">
      <c r="A189" t="s">
        <v>190</v>
      </c>
      <c r="B189">
        <v>0</v>
      </c>
      <c r="C189">
        <v>0.628</v>
      </c>
    </row>
    <row r="190" spans="1:3" x14ac:dyDescent="0.2">
      <c r="A190" t="s">
        <v>191</v>
      </c>
      <c r="B190">
        <v>1</v>
      </c>
      <c r="C190">
        <v>0.36699999999999999</v>
      </c>
    </row>
    <row r="191" spans="1:3" x14ac:dyDescent="0.2">
      <c r="A191" t="s">
        <v>192</v>
      </c>
      <c r="B191">
        <v>1</v>
      </c>
      <c r="C191">
        <v>0.73699999999999999</v>
      </c>
    </row>
    <row r="192" spans="1:3" x14ac:dyDescent="0.2">
      <c r="A192" t="s">
        <v>193</v>
      </c>
      <c r="B192">
        <v>0</v>
      </c>
      <c r="C192">
        <v>0.41599999999999998</v>
      </c>
    </row>
    <row r="193" spans="1:3" x14ac:dyDescent="0.2">
      <c r="A193" t="s">
        <v>194</v>
      </c>
      <c r="B193">
        <v>0</v>
      </c>
      <c r="C193">
        <v>0.30499999999999999</v>
      </c>
    </row>
    <row r="194" spans="1:3" x14ac:dyDescent="0.2">
      <c r="A194" t="s">
        <v>195</v>
      </c>
      <c r="B194">
        <v>0</v>
      </c>
      <c r="C194">
        <v>1.0089999999999999</v>
      </c>
    </row>
    <row r="195" spans="1:3" x14ac:dyDescent="0.2">
      <c r="A195" t="s">
        <v>196</v>
      </c>
      <c r="B195">
        <v>0</v>
      </c>
      <c r="C195">
        <v>0.20499999999999999</v>
      </c>
    </row>
    <row r="196" spans="1:3" x14ac:dyDescent="0.2">
      <c r="A196" t="s">
        <v>197</v>
      </c>
      <c r="B196">
        <v>0</v>
      </c>
      <c r="C196">
        <v>0.216</v>
      </c>
    </row>
    <row r="197" spans="1:3" x14ac:dyDescent="0.2">
      <c r="A197" t="s">
        <v>198</v>
      </c>
      <c r="B197">
        <v>0</v>
      </c>
      <c r="C197">
        <v>0.09</v>
      </c>
    </row>
    <row r="198" spans="1:3" x14ac:dyDescent="0.2">
      <c r="A198" t="s">
        <v>199</v>
      </c>
      <c r="B198">
        <v>0</v>
      </c>
      <c r="C198">
        <v>0.251</v>
      </c>
    </row>
    <row r="199" spans="1:3" x14ac:dyDescent="0.2">
      <c r="A199" t="s">
        <v>200</v>
      </c>
      <c r="B199">
        <v>1</v>
      </c>
      <c r="C199">
        <v>0.109</v>
      </c>
    </row>
    <row r="200" spans="1:3" x14ac:dyDescent="0.2">
      <c r="A200" t="s">
        <v>201</v>
      </c>
      <c r="B200">
        <v>0</v>
      </c>
      <c r="C200">
        <v>0.29499999999999998</v>
      </c>
    </row>
    <row r="201" spans="1:3" x14ac:dyDescent="0.2">
      <c r="A201" t="s">
        <v>202</v>
      </c>
      <c r="B201">
        <v>0</v>
      </c>
      <c r="C201">
        <v>8.5999999999999993E-2</v>
      </c>
    </row>
    <row r="202" spans="1:3" x14ac:dyDescent="0.2">
      <c r="A202" t="s">
        <v>203</v>
      </c>
      <c r="B202">
        <v>0</v>
      </c>
      <c r="C202">
        <v>0.19900000000000001</v>
      </c>
    </row>
    <row r="203" spans="1:3" x14ac:dyDescent="0.2">
      <c r="A203" t="s">
        <v>204</v>
      </c>
      <c r="B203">
        <v>11</v>
      </c>
      <c r="C203">
        <v>3.8610000000000002</v>
      </c>
    </row>
    <row r="204" spans="1:3" x14ac:dyDescent="0.2">
      <c r="A204" t="s">
        <v>205</v>
      </c>
      <c r="B204">
        <v>2</v>
      </c>
      <c r="C204">
        <v>3.8540000000000001</v>
      </c>
    </row>
    <row r="205" spans="1:3" x14ac:dyDescent="0.2">
      <c r="A205" t="s">
        <v>206</v>
      </c>
      <c r="B205">
        <v>0</v>
      </c>
      <c r="C205">
        <v>2.8919999999999999</v>
      </c>
    </row>
    <row r="206" spans="1:3" x14ac:dyDescent="0.2">
      <c r="A206" t="s">
        <v>207</v>
      </c>
      <c r="B206">
        <v>2</v>
      </c>
      <c r="C206">
        <v>0.27700000000000002</v>
      </c>
    </row>
    <row r="207" spans="1:3" x14ac:dyDescent="0.2">
      <c r="A207" t="s">
        <v>208</v>
      </c>
      <c r="B207">
        <v>1</v>
      </c>
      <c r="C207">
        <v>0.28199999999999997</v>
      </c>
    </row>
    <row r="208" spans="1:3" x14ac:dyDescent="0.2">
      <c r="A208" t="s">
        <v>209</v>
      </c>
      <c r="B208">
        <v>0</v>
      </c>
      <c r="C208">
        <v>6.2E-2</v>
      </c>
    </row>
    <row r="209" spans="1:3" x14ac:dyDescent="0.2">
      <c r="A209" t="s">
        <v>210</v>
      </c>
      <c r="B209">
        <v>0</v>
      </c>
      <c r="C209">
        <v>1.2989999999999999</v>
      </c>
    </row>
    <row r="210" spans="1:3" x14ac:dyDescent="0.2">
      <c r="A210" t="s">
        <v>211</v>
      </c>
      <c r="B210">
        <v>0</v>
      </c>
      <c r="C210">
        <v>0.51200000000000001</v>
      </c>
    </row>
    <row r="211" spans="1:3" x14ac:dyDescent="0.2">
      <c r="A211" t="s">
        <v>212</v>
      </c>
      <c r="B211">
        <v>0</v>
      </c>
      <c r="C211">
        <v>1.194</v>
      </c>
    </row>
    <row r="212" spans="1:3" x14ac:dyDescent="0.2">
      <c r="A212" t="s">
        <v>213</v>
      </c>
      <c r="B212">
        <v>1</v>
      </c>
      <c r="C212">
        <v>0.35</v>
      </c>
    </row>
    <row r="213" spans="1:3" x14ac:dyDescent="0.2">
      <c r="A213" t="s">
        <v>214</v>
      </c>
      <c r="B213">
        <v>0</v>
      </c>
      <c r="C213">
        <v>0.55200000000000005</v>
      </c>
    </row>
    <row r="214" spans="1:3" x14ac:dyDescent="0.2">
      <c r="A214" t="s">
        <v>215</v>
      </c>
      <c r="B214">
        <v>0</v>
      </c>
      <c r="C214">
        <v>0.375</v>
      </c>
    </row>
    <row r="215" spans="1:3" x14ac:dyDescent="0.2">
      <c r="A215" t="s">
        <v>216</v>
      </c>
      <c r="B215">
        <v>1</v>
      </c>
      <c r="C215">
        <v>0.59699999999999998</v>
      </c>
    </row>
    <row r="216" spans="1:3" x14ac:dyDescent="0.2">
      <c r="A216" t="s">
        <v>217</v>
      </c>
      <c r="B216">
        <v>2</v>
      </c>
      <c r="C216">
        <v>1.3879999999999999</v>
      </c>
    </row>
    <row r="217" spans="1:3" x14ac:dyDescent="0.2">
      <c r="A217" t="s">
        <v>218</v>
      </c>
      <c r="B217">
        <v>9</v>
      </c>
      <c r="C217">
        <v>3.089</v>
      </c>
    </row>
    <row r="218" spans="1:3" x14ac:dyDescent="0.2">
      <c r="A218" t="s">
        <v>219</v>
      </c>
      <c r="B218">
        <v>6</v>
      </c>
      <c r="C218">
        <v>1.3720000000000001</v>
      </c>
    </row>
    <row r="219" spans="1:3" x14ac:dyDescent="0.2">
      <c r="A219" t="s">
        <v>220</v>
      </c>
      <c r="B219">
        <v>0</v>
      </c>
      <c r="C219">
        <v>0.29099999999999998</v>
      </c>
    </row>
    <row r="220" spans="1:3" x14ac:dyDescent="0.2">
      <c r="A220" t="s">
        <v>221</v>
      </c>
      <c r="B220">
        <v>0</v>
      </c>
      <c r="C220">
        <v>0.433</v>
      </c>
    </row>
    <row r="221" spans="1:3" x14ac:dyDescent="0.2">
      <c r="A221" t="s">
        <v>222</v>
      </c>
      <c r="B221">
        <v>1</v>
      </c>
      <c r="C221">
        <v>0.30099999999999999</v>
      </c>
    </row>
    <row r="222" spans="1:3" x14ac:dyDescent="0.2">
      <c r="A222" t="s">
        <v>223</v>
      </c>
      <c r="B222">
        <v>0</v>
      </c>
      <c r="C222">
        <v>0.55200000000000005</v>
      </c>
    </row>
    <row r="223" spans="1:3" x14ac:dyDescent="0.2">
      <c r="A223" t="s">
        <v>224</v>
      </c>
      <c r="B223">
        <v>0</v>
      </c>
      <c r="C223">
        <v>0.35599999999999998</v>
      </c>
    </row>
    <row r="224" spans="1:3" x14ac:dyDescent="0.2">
      <c r="A224" t="s">
        <v>225</v>
      </c>
      <c r="B224">
        <v>0</v>
      </c>
      <c r="C224">
        <v>0.65800000000000003</v>
      </c>
    </row>
    <row r="225" spans="1:3" x14ac:dyDescent="0.2">
      <c r="A225" t="s">
        <v>226</v>
      </c>
      <c r="B225">
        <v>1</v>
      </c>
      <c r="C225">
        <v>0.58199999999999996</v>
      </c>
    </row>
    <row r="226" spans="1:3" x14ac:dyDescent="0.2">
      <c r="A226" t="s">
        <v>227</v>
      </c>
      <c r="B226">
        <v>2</v>
      </c>
      <c r="C226">
        <v>1.357</v>
      </c>
    </row>
    <row r="227" spans="1:3" x14ac:dyDescent="0.2">
      <c r="A227" t="s">
        <v>228</v>
      </c>
      <c r="B227">
        <v>0</v>
      </c>
      <c r="C227">
        <v>0.36599999999999999</v>
      </c>
    </row>
    <row r="228" spans="1:3" x14ac:dyDescent="0.2">
      <c r="A228" t="s">
        <v>229</v>
      </c>
      <c r="B228">
        <v>1</v>
      </c>
      <c r="C228">
        <v>0.82199999999999995</v>
      </c>
    </row>
    <row r="229" spans="1:3" x14ac:dyDescent="0.2">
      <c r="A229" t="s">
        <v>230</v>
      </c>
      <c r="B229">
        <v>1</v>
      </c>
      <c r="C229">
        <v>0.34899999999999998</v>
      </c>
    </row>
    <row r="230" spans="1:3" x14ac:dyDescent="0.2">
      <c r="A230" t="s">
        <v>231</v>
      </c>
      <c r="B230">
        <v>1</v>
      </c>
      <c r="C230">
        <v>1.34</v>
      </c>
    </row>
    <row r="231" spans="1:3" x14ac:dyDescent="0.2">
      <c r="A231" t="s">
        <v>232</v>
      </c>
      <c r="B231">
        <v>1</v>
      </c>
      <c r="C231">
        <v>0.75800000000000001</v>
      </c>
    </row>
    <row r="232" spans="1:3" x14ac:dyDescent="0.2">
      <c r="A232" t="s">
        <v>233</v>
      </c>
      <c r="B232">
        <v>0</v>
      </c>
      <c r="C232">
        <v>0.53100000000000003</v>
      </c>
    </row>
    <row r="233" spans="1:3" x14ac:dyDescent="0.2">
      <c r="A233" t="s">
        <v>234</v>
      </c>
      <c r="B233">
        <v>9</v>
      </c>
      <c r="C233">
        <v>1.7909999999999999</v>
      </c>
    </row>
    <row r="234" spans="1:3" x14ac:dyDescent="0.2">
      <c r="A234" t="s">
        <v>235</v>
      </c>
      <c r="B234">
        <v>1</v>
      </c>
      <c r="C234">
        <v>1.1870000000000001</v>
      </c>
    </row>
    <row r="235" spans="1:3" x14ac:dyDescent="0.2">
      <c r="A235" t="s">
        <v>236</v>
      </c>
      <c r="B235">
        <v>3</v>
      </c>
      <c r="C235">
        <v>0.80200000000000005</v>
      </c>
    </row>
    <row r="236" spans="1:3" x14ac:dyDescent="0.2">
      <c r="A236" t="s">
        <v>237</v>
      </c>
      <c r="B236">
        <v>1</v>
      </c>
      <c r="C236">
        <v>0.35399999999999998</v>
      </c>
    </row>
    <row r="237" spans="1:3" x14ac:dyDescent="0.2">
      <c r="A237" t="s">
        <v>238</v>
      </c>
      <c r="B237">
        <v>0</v>
      </c>
      <c r="C237">
        <v>0.95199999999999996</v>
      </c>
    </row>
    <row r="238" spans="1:3" x14ac:dyDescent="0.2">
      <c r="A238" t="s">
        <v>239</v>
      </c>
      <c r="B238">
        <v>1</v>
      </c>
      <c r="C238">
        <v>1.355</v>
      </c>
    </row>
    <row r="239" spans="1:3" x14ac:dyDescent="0.2">
      <c r="A239" t="s">
        <v>240</v>
      </c>
      <c r="B239">
        <v>0</v>
      </c>
      <c r="C239">
        <v>0.29399999999999998</v>
      </c>
    </row>
    <row r="240" spans="1:3" x14ac:dyDescent="0.2">
      <c r="A240" t="s">
        <v>241</v>
      </c>
      <c r="B240">
        <v>1</v>
      </c>
      <c r="C240">
        <v>0.17799999999999999</v>
      </c>
    </row>
    <row r="241" spans="1:3" x14ac:dyDescent="0.2">
      <c r="A241" t="s">
        <v>242</v>
      </c>
      <c r="B241">
        <v>0</v>
      </c>
      <c r="C241">
        <v>0.81100000000000005</v>
      </c>
    </row>
    <row r="242" spans="1:3" x14ac:dyDescent="0.2">
      <c r="A242" t="s">
        <v>243</v>
      </c>
      <c r="B242">
        <v>1</v>
      </c>
      <c r="C242">
        <v>2.3340000000000001</v>
      </c>
    </row>
    <row r="243" spans="1:3" x14ac:dyDescent="0.2">
      <c r="A243" t="s">
        <v>244</v>
      </c>
      <c r="B243">
        <v>0</v>
      </c>
      <c r="C243">
        <v>0.31900000000000001</v>
      </c>
    </row>
    <row r="244" spans="1:3" x14ac:dyDescent="0.2">
      <c r="A244" t="s">
        <v>245</v>
      </c>
      <c r="B244">
        <v>1</v>
      </c>
      <c r="C244">
        <v>0.65200000000000002</v>
      </c>
    </row>
    <row r="245" spans="1:3" x14ac:dyDescent="0.2">
      <c r="A245" t="s">
        <v>246</v>
      </c>
      <c r="B245">
        <v>1</v>
      </c>
      <c r="C245">
        <v>0.94699999999999995</v>
      </c>
    </row>
    <row r="246" spans="1:3" x14ac:dyDescent="0.2">
      <c r="A246" t="s">
        <v>247</v>
      </c>
      <c r="B246">
        <v>1</v>
      </c>
      <c r="C246">
        <v>1.0209999999999999</v>
      </c>
    </row>
    <row r="247" spans="1:3" x14ac:dyDescent="0.2">
      <c r="A247" t="s">
        <v>248</v>
      </c>
      <c r="B247">
        <v>2</v>
      </c>
      <c r="C247">
        <v>1.3320000000000001</v>
      </c>
    </row>
    <row r="248" spans="1:3" x14ac:dyDescent="0.2">
      <c r="A248" t="s">
        <v>249</v>
      </c>
      <c r="B248">
        <v>2</v>
      </c>
      <c r="C248">
        <v>1.992</v>
      </c>
    </row>
    <row r="249" spans="1:3" x14ac:dyDescent="0.2">
      <c r="A249" t="s">
        <v>250</v>
      </c>
      <c r="B249">
        <v>2</v>
      </c>
      <c r="C249">
        <v>1.5669999999999999</v>
      </c>
    </row>
    <row r="250" spans="1:3" x14ac:dyDescent="0.2">
      <c r="A250" t="s">
        <v>251</v>
      </c>
      <c r="B250">
        <v>0</v>
      </c>
      <c r="C250">
        <v>0.46400000000000002</v>
      </c>
    </row>
    <row r="251" spans="1:3" x14ac:dyDescent="0.2">
      <c r="A251" t="s">
        <v>252</v>
      </c>
      <c r="B251">
        <v>0</v>
      </c>
      <c r="C251">
        <v>1.482</v>
      </c>
    </row>
    <row r="252" spans="1:3" x14ac:dyDescent="0.2">
      <c r="A252" t="s">
        <v>253</v>
      </c>
      <c r="B252">
        <v>0</v>
      </c>
      <c r="C252">
        <v>0.68400000000000005</v>
      </c>
    </row>
    <row r="253" spans="1:3" x14ac:dyDescent="0.2">
      <c r="A253" t="s">
        <v>254</v>
      </c>
      <c r="B253">
        <v>3</v>
      </c>
      <c r="C253">
        <v>1.446</v>
      </c>
    </row>
    <row r="254" spans="1:3" x14ac:dyDescent="0.2">
      <c r="A254" t="s">
        <v>255</v>
      </c>
      <c r="B254">
        <v>0</v>
      </c>
      <c r="C254">
        <v>0.91600000000000004</v>
      </c>
    </row>
    <row r="255" spans="1:3" x14ac:dyDescent="0.2">
      <c r="A255" t="s">
        <v>256</v>
      </c>
      <c r="B255">
        <v>0</v>
      </c>
      <c r="C255">
        <v>0.38800000000000001</v>
      </c>
    </row>
    <row r="256" spans="1:3" x14ac:dyDescent="0.2">
      <c r="A256" t="s">
        <v>257</v>
      </c>
      <c r="B256">
        <v>0</v>
      </c>
      <c r="C256">
        <v>0.24299999999999999</v>
      </c>
    </row>
    <row r="257" spans="1:3" x14ac:dyDescent="0.2">
      <c r="A257" t="s">
        <v>258</v>
      </c>
      <c r="B257">
        <v>0</v>
      </c>
      <c r="C257">
        <v>0.27100000000000002</v>
      </c>
    </row>
    <row r="258" spans="1:3" x14ac:dyDescent="0.2">
      <c r="A258" t="s">
        <v>259</v>
      </c>
      <c r="B258">
        <v>1</v>
      </c>
      <c r="C258">
        <v>1.2210000000000001</v>
      </c>
    </row>
    <row r="259" spans="1:3" x14ac:dyDescent="0.2">
      <c r="A259" t="s">
        <v>260</v>
      </c>
      <c r="B259">
        <v>0</v>
      </c>
      <c r="C259">
        <v>1.2809999999999999</v>
      </c>
    </row>
    <row r="260" spans="1:3" x14ac:dyDescent="0.2">
      <c r="A260" t="s">
        <v>261</v>
      </c>
      <c r="B260">
        <v>0</v>
      </c>
      <c r="C260">
        <v>0.63200000000000001</v>
      </c>
    </row>
    <row r="261" spans="1:3" x14ac:dyDescent="0.2">
      <c r="A261" t="s">
        <v>262</v>
      </c>
      <c r="B261">
        <v>0</v>
      </c>
      <c r="C261">
        <v>0.318</v>
      </c>
    </row>
    <row r="262" spans="1:3" x14ac:dyDescent="0.2">
      <c r="A262" t="s">
        <v>263</v>
      </c>
      <c r="B262">
        <v>0</v>
      </c>
      <c r="C262">
        <v>2.1360000000000001</v>
      </c>
    </row>
    <row r="263" spans="1:3" x14ac:dyDescent="0.2">
      <c r="A263" t="s">
        <v>264</v>
      </c>
      <c r="B263">
        <v>0</v>
      </c>
      <c r="C263">
        <v>0.29799999999999999</v>
      </c>
    </row>
    <row r="264" spans="1:3" x14ac:dyDescent="0.2">
      <c r="A264" t="s">
        <v>265</v>
      </c>
      <c r="B264">
        <v>0</v>
      </c>
      <c r="C264">
        <v>1.105</v>
      </c>
    </row>
    <row r="265" spans="1:3" x14ac:dyDescent="0.2">
      <c r="A265" t="s">
        <v>266</v>
      </c>
      <c r="B265">
        <v>0</v>
      </c>
      <c r="C265">
        <v>1.4830000000000001</v>
      </c>
    </row>
    <row r="266" spans="1:3" x14ac:dyDescent="0.2">
      <c r="A266" t="s">
        <v>267</v>
      </c>
      <c r="B266">
        <v>1</v>
      </c>
      <c r="C266">
        <v>0.90600000000000003</v>
      </c>
    </row>
    <row r="267" spans="1:3" x14ac:dyDescent="0.2">
      <c r="A267" t="s">
        <v>268</v>
      </c>
      <c r="B267">
        <v>0</v>
      </c>
      <c r="C267">
        <v>2.2549999999999999</v>
      </c>
    </row>
    <row r="268" spans="1:3" x14ac:dyDescent="0.2">
      <c r="A268" t="s">
        <v>269</v>
      </c>
      <c r="B268">
        <v>0</v>
      </c>
      <c r="C268">
        <v>0.68799999999999994</v>
      </c>
    </row>
    <row r="269" spans="1:3" x14ac:dyDescent="0.2">
      <c r="A269" t="s">
        <v>270</v>
      </c>
      <c r="B269">
        <v>6</v>
      </c>
      <c r="C269">
        <v>1.9359999999999999</v>
      </c>
    </row>
    <row r="270" spans="1:3" x14ac:dyDescent="0.2">
      <c r="A270" t="s">
        <v>271</v>
      </c>
      <c r="B270">
        <v>2</v>
      </c>
      <c r="C270">
        <v>1.9039999999999999</v>
      </c>
    </row>
    <row r="271" spans="1:3" x14ac:dyDescent="0.2">
      <c r="A271" t="s">
        <v>272</v>
      </c>
      <c r="B271">
        <v>1</v>
      </c>
      <c r="C271">
        <v>0.61199999999999999</v>
      </c>
    </row>
    <row r="272" spans="1:3" x14ac:dyDescent="0.2">
      <c r="A272" t="s">
        <v>273</v>
      </c>
      <c r="B272">
        <v>0</v>
      </c>
      <c r="C272">
        <v>0.38400000000000001</v>
      </c>
    </row>
    <row r="273" spans="1:3" x14ac:dyDescent="0.2">
      <c r="A273" t="s">
        <v>274</v>
      </c>
      <c r="B273">
        <v>0</v>
      </c>
      <c r="C273">
        <v>0.32</v>
      </c>
    </row>
    <row r="274" spans="1:3" x14ac:dyDescent="0.2">
      <c r="A274" t="s">
        <v>275</v>
      </c>
      <c r="B274">
        <v>0</v>
      </c>
      <c r="C274">
        <v>0.502</v>
      </c>
    </row>
    <row r="275" spans="1:3" x14ac:dyDescent="0.2">
      <c r="A275" t="s">
        <v>276</v>
      </c>
      <c r="B275">
        <v>3</v>
      </c>
      <c r="C275">
        <v>0.46600000000000003</v>
      </c>
    </row>
    <row r="276" spans="1:3" x14ac:dyDescent="0.2">
      <c r="A276" t="s">
        <v>277</v>
      </c>
      <c r="B276">
        <v>2</v>
      </c>
      <c r="C276">
        <v>0.52500000000000002</v>
      </c>
    </row>
    <row r="277" spans="1:3" x14ac:dyDescent="0.2">
      <c r="A277" t="s">
        <v>278</v>
      </c>
      <c r="B277">
        <v>0</v>
      </c>
      <c r="C277">
        <v>1.0209999999999999</v>
      </c>
    </row>
    <row r="278" spans="1:3" x14ac:dyDescent="0.2">
      <c r="A278" t="s">
        <v>279</v>
      </c>
      <c r="B278">
        <v>0</v>
      </c>
      <c r="C278">
        <v>0.83899999999999997</v>
      </c>
    </row>
    <row r="279" spans="1:3" x14ac:dyDescent="0.2">
      <c r="A279" t="s">
        <v>280</v>
      </c>
      <c r="B279">
        <v>0</v>
      </c>
      <c r="C279">
        <v>1.1639999999999999</v>
      </c>
    </row>
    <row r="280" spans="1:3" x14ac:dyDescent="0.2">
      <c r="A280" t="s">
        <v>281</v>
      </c>
      <c r="B280">
        <v>1</v>
      </c>
      <c r="C280">
        <v>0.90400000000000003</v>
      </c>
    </row>
    <row r="281" spans="1:3" x14ac:dyDescent="0.2">
      <c r="A281" t="s">
        <v>282</v>
      </c>
      <c r="B281">
        <v>0</v>
      </c>
      <c r="C281">
        <v>0.48399999999999999</v>
      </c>
    </row>
    <row r="282" spans="1:3" x14ac:dyDescent="0.2">
      <c r="A282" t="s">
        <v>283</v>
      </c>
      <c r="B282">
        <v>0</v>
      </c>
      <c r="C282">
        <v>0.497</v>
      </c>
    </row>
    <row r="283" spans="1:3" x14ac:dyDescent="0.2">
      <c r="A283" t="s">
        <v>284</v>
      </c>
      <c r="B283">
        <v>1</v>
      </c>
      <c r="C283">
        <v>1.3180000000000001</v>
      </c>
    </row>
    <row r="284" spans="1:3" x14ac:dyDescent="0.2">
      <c r="A284" t="s">
        <v>285</v>
      </c>
      <c r="B284">
        <v>0</v>
      </c>
      <c r="C284">
        <v>0.59499999999999997</v>
      </c>
    </row>
    <row r="285" spans="1:3" x14ac:dyDescent="0.2">
      <c r="A285" t="s">
        <v>286</v>
      </c>
      <c r="B285">
        <v>2</v>
      </c>
      <c r="C285">
        <v>1.0629999999999999</v>
      </c>
    </row>
    <row r="286" spans="1:3" x14ac:dyDescent="0.2">
      <c r="A286" t="s">
        <v>287</v>
      </c>
      <c r="B286">
        <v>0</v>
      </c>
      <c r="C286">
        <v>1.079</v>
      </c>
    </row>
    <row r="287" spans="1:3" x14ac:dyDescent="0.2">
      <c r="A287" t="s">
        <v>288</v>
      </c>
      <c r="B287">
        <v>0</v>
      </c>
      <c r="C287">
        <v>0.629</v>
      </c>
    </row>
    <row r="288" spans="1:3" x14ac:dyDescent="0.2">
      <c r="A288" t="s">
        <v>289</v>
      </c>
      <c r="B288">
        <v>1</v>
      </c>
      <c r="C288">
        <v>0.51400000000000001</v>
      </c>
    </row>
    <row r="289" spans="1:3" x14ac:dyDescent="0.2">
      <c r="A289" t="s">
        <v>290</v>
      </c>
      <c r="B289">
        <v>0</v>
      </c>
      <c r="C289">
        <v>0.50700000000000001</v>
      </c>
    </row>
    <row r="290" spans="1:3" x14ac:dyDescent="0.2">
      <c r="A290" t="s">
        <v>291</v>
      </c>
      <c r="B290">
        <v>0</v>
      </c>
      <c r="C290">
        <v>1.143</v>
      </c>
    </row>
    <row r="291" spans="1:3" x14ac:dyDescent="0.2">
      <c r="A291" t="s">
        <v>292</v>
      </c>
      <c r="B291">
        <v>0</v>
      </c>
      <c r="C291">
        <v>0.11</v>
      </c>
    </row>
    <row r="292" spans="1:3" x14ac:dyDescent="0.2">
      <c r="A292" t="s">
        <v>293</v>
      </c>
      <c r="B292">
        <v>0</v>
      </c>
      <c r="C292">
        <v>0.36699999999999999</v>
      </c>
    </row>
    <row r="293" spans="1:3" x14ac:dyDescent="0.2">
      <c r="A293" t="s">
        <v>294</v>
      </c>
      <c r="B293">
        <v>0</v>
      </c>
      <c r="C293">
        <v>0.68600000000000005</v>
      </c>
    </row>
    <row r="294" spans="1:3" x14ac:dyDescent="0.2">
      <c r="A294" t="s">
        <v>295</v>
      </c>
      <c r="B294">
        <v>0</v>
      </c>
      <c r="C294">
        <v>0.33100000000000002</v>
      </c>
    </row>
    <row r="295" spans="1:3" x14ac:dyDescent="0.2">
      <c r="A295" t="s">
        <v>296</v>
      </c>
      <c r="B295">
        <v>2</v>
      </c>
      <c r="C295">
        <v>0.61499999999999999</v>
      </c>
    </row>
    <row r="296" spans="1:3" x14ac:dyDescent="0.2">
      <c r="A296" t="s">
        <v>297</v>
      </c>
      <c r="B296">
        <v>1</v>
      </c>
      <c r="C296">
        <v>0.38700000000000001</v>
      </c>
    </row>
    <row r="297" spans="1:3" x14ac:dyDescent="0.2">
      <c r="A297" t="s">
        <v>298</v>
      </c>
      <c r="B297">
        <v>1</v>
      </c>
      <c r="C297">
        <v>0.66400000000000003</v>
      </c>
    </row>
    <row r="298" spans="1:3" x14ac:dyDescent="0.2">
      <c r="A298" t="s">
        <v>299</v>
      </c>
      <c r="B298">
        <v>0</v>
      </c>
      <c r="C298">
        <v>0.55000000000000004</v>
      </c>
    </row>
    <row r="299" spans="1:3" x14ac:dyDescent="0.2">
      <c r="A299" t="s">
        <v>300</v>
      </c>
      <c r="B299">
        <v>1</v>
      </c>
      <c r="C299">
        <v>0.46400000000000002</v>
      </c>
    </row>
    <row r="300" spans="1:3" x14ac:dyDescent="0.2">
      <c r="A300" t="s">
        <v>301</v>
      </c>
      <c r="B300">
        <v>0</v>
      </c>
      <c r="C300">
        <v>0.45400000000000001</v>
      </c>
    </row>
    <row r="301" spans="1:3" x14ac:dyDescent="0.2">
      <c r="A301" t="s">
        <v>302</v>
      </c>
      <c r="B301">
        <v>1</v>
      </c>
      <c r="C301">
        <v>0.82499999999999996</v>
      </c>
    </row>
    <row r="302" spans="1:3" x14ac:dyDescent="0.2">
      <c r="A302" t="s">
        <v>303</v>
      </c>
      <c r="B302">
        <v>0</v>
      </c>
      <c r="C302">
        <v>0.44400000000000001</v>
      </c>
    </row>
    <row r="303" spans="1:3" x14ac:dyDescent="0.2">
      <c r="A303" t="s">
        <v>304</v>
      </c>
      <c r="B303">
        <v>0</v>
      </c>
      <c r="C303">
        <v>0.21199999999999999</v>
      </c>
    </row>
    <row r="304" spans="1:3" x14ac:dyDescent="0.2">
      <c r="A304" t="s">
        <v>305</v>
      </c>
      <c r="B304">
        <v>0</v>
      </c>
      <c r="C304">
        <v>0.38100000000000001</v>
      </c>
    </row>
    <row r="305" spans="1:3" x14ac:dyDescent="0.2">
      <c r="A305" t="s">
        <v>306</v>
      </c>
      <c r="B305">
        <v>0</v>
      </c>
      <c r="C305">
        <v>1.0089999999999999</v>
      </c>
    </row>
    <row r="306" spans="1:3" x14ac:dyDescent="0.2">
      <c r="A306" t="s">
        <v>307</v>
      </c>
      <c r="B306">
        <v>2</v>
      </c>
      <c r="C306">
        <v>1.0629999999999999</v>
      </c>
    </row>
    <row r="307" spans="1:3" x14ac:dyDescent="0.2">
      <c r="A307" t="s">
        <v>308</v>
      </c>
      <c r="B307">
        <v>1</v>
      </c>
      <c r="C307">
        <v>0.80100000000000005</v>
      </c>
    </row>
    <row r="308" spans="1:3" x14ac:dyDescent="0.2">
      <c r="A308" t="s">
        <v>309</v>
      </c>
      <c r="B308">
        <v>0</v>
      </c>
      <c r="C308">
        <v>0.27500000000000002</v>
      </c>
    </row>
    <row r="309" spans="1:3" x14ac:dyDescent="0.2">
      <c r="A309" t="s">
        <v>310</v>
      </c>
      <c r="B309">
        <v>1</v>
      </c>
      <c r="C309">
        <v>0.45700000000000002</v>
      </c>
    </row>
    <row r="310" spans="1:3" x14ac:dyDescent="0.2">
      <c r="A310" t="s">
        <v>311</v>
      </c>
      <c r="B310">
        <v>1</v>
      </c>
      <c r="C310">
        <v>0.71299999999999997</v>
      </c>
    </row>
    <row r="311" spans="1:3" x14ac:dyDescent="0.2">
      <c r="A311" t="s">
        <v>312</v>
      </c>
      <c r="B311">
        <v>2</v>
      </c>
      <c r="C311">
        <v>0.76900000000000002</v>
      </c>
    </row>
    <row r="312" spans="1:3" x14ac:dyDescent="0.2">
      <c r="A312" t="s">
        <v>313</v>
      </c>
      <c r="B312">
        <v>1</v>
      </c>
      <c r="C312">
        <v>0.875</v>
      </c>
    </row>
    <row r="313" spans="1:3" x14ac:dyDescent="0.2">
      <c r="A313" t="s">
        <v>314</v>
      </c>
      <c r="B313">
        <v>0</v>
      </c>
      <c r="C313">
        <v>0.63300000000000001</v>
      </c>
    </row>
    <row r="314" spans="1:3" x14ac:dyDescent="0.2">
      <c r="A314" t="s">
        <v>315</v>
      </c>
      <c r="B314">
        <v>0</v>
      </c>
      <c r="C314">
        <v>0.61099999999999999</v>
      </c>
    </row>
    <row r="315" spans="1:3" x14ac:dyDescent="0.2">
      <c r="A315" t="s">
        <v>316</v>
      </c>
      <c r="B315">
        <v>0</v>
      </c>
      <c r="C315">
        <v>0.245</v>
      </c>
    </row>
    <row r="316" spans="1:3" x14ac:dyDescent="0.2">
      <c r="A316" t="s">
        <v>317</v>
      </c>
      <c r="B316">
        <v>0</v>
      </c>
      <c r="C316">
        <v>0.79700000000000004</v>
      </c>
    </row>
    <row r="317" spans="1:3" x14ac:dyDescent="0.2">
      <c r="A317" t="s">
        <v>318</v>
      </c>
      <c r="B317">
        <v>2</v>
      </c>
      <c r="C317">
        <v>1.095</v>
      </c>
    </row>
    <row r="318" spans="1:3" x14ac:dyDescent="0.2">
      <c r="A318" t="s">
        <v>319</v>
      </c>
      <c r="B318">
        <v>0</v>
      </c>
      <c r="C318">
        <v>1.024</v>
      </c>
    </row>
    <row r="319" spans="1:3" x14ac:dyDescent="0.2">
      <c r="A319" t="s">
        <v>320</v>
      </c>
      <c r="B319">
        <v>1</v>
      </c>
      <c r="C319">
        <v>1.1479999999999999</v>
      </c>
    </row>
    <row r="320" spans="1:3" x14ac:dyDescent="0.2">
      <c r="A320" t="s">
        <v>321</v>
      </c>
      <c r="B320">
        <v>1</v>
      </c>
      <c r="C320">
        <v>0.77300000000000002</v>
      </c>
    </row>
    <row r="321" spans="1:3" x14ac:dyDescent="0.2">
      <c r="A321" t="s">
        <v>322</v>
      </c>
      <c r="B321">
        <v>2</v>
      </c>
      <c r="C321">
        <v>1.1479999999999999</v>
      </c>
    </row>
    <row r="322" spans="1:3" x14ac:dyDescent="0.2">
      <c r="A322" t="s">
        <v>323</v>
      </c>
      <c r="B322">
        <v>0</v>
      </c>
      <c r="C322">
        <v>0.19400000000000001</v>
      </c>
    </row>
    <row r="323" spans="1:3" x14ac:dyDescent="0.2">
      <c r="A323" t="s">
        <v>324</v>
      </c>
      <c r="B323">
        <v>1</v>
      </c>
      <c r="C323">
        <v>0.41</v>
      </c>
    </row>
    <row r="324" spans="1:3" x14ac:dyDescent="0.2">
      <c r="A324" t="s">
        <v>325</v>
      </c>
      <c r="B324">
        <v>1</v>
      </c>
      <c r="C324">
        <v>0.80700000000000005</v>
      </c>
    </row>
    <row r="325" spans="1:3" x14ac:dyDescent="0.2">
      <c r="A325" t="s">
        <v>326</v>
      </c>
      <c r="B325">
        <v>1</v>
      </c>
      <c r="C325">
        <v>0.749</v>
      </c>
    </row>
    <row r="326" spans="1:3" x14ac:dyDescent="0.2">
      <c r="A326" t="s">
        <v>327</v>
      </c>
      <c r="B326">
        <v>0</v>
      </c>
      <c r="C326">
        <v>0.72799999999999998</v>
      </c>
    </row>
    <row r="327" spans="1:3" x14ac:dyDescent="0.2">
      <c r="A327" t="s">
        <v>328</v>
      </c>
      <c r="B327">
        <v>1</v>
      </c>
      <c r="C327">
        <v>0.97099999999999997</v>
      </c>
    </row>
    <row r="328" spans="1:3" x14ac:dyDescent="0.2">
      <c r="A328" t="s">
        <v>329</v>
      </c>
      <c r="B328">
        <v>0</v>
      </c>
      <c r="C328">
        <v>0.76300000000000001</v>
      </c>
    </row>
    <row r="329" spans="1:3" x14ac:dyDescent="0.2">
      <c r="A329" t="s">
        <v>330</v>
      </c>
      <c r="B329">
        <v>0</v>
      </c>
      <c r="C329">
        <v>0.16300000000000001</v>
      </c>
    </row>
    <row r="330" spans="1:3" x14ac:dyDescent="0.2">
      <c r="A330" t="s">
        <v>331</v>
      </c>
      <c r="B330">
        <v>0</v>
      </c>
      <c r="C330">
        <v>0.80800000000000005</v>
      </c>
    </row>
    <row r="331" spans="1:3" x14ac:dyDescent="0.2">
      <c r="A331" t="s">
        <v>332</v>
      </c>
      <c r="B331">
        <v>0</v>
      </c>
      <c r="C331">
        <v>0.501</v>
      </c>
    </row>
    <row r="332" spans="1:3" x14ac:dyDescent="0.2">
      <c r="A332" t="s">
        <v>333</v>
      </c>
      <c r="B332">
        <v>0</v>
      </c>
      <c r="C332">
        <v>0.81</v>
      </c>
    </row>
    <row r="333" spans="1:3" x14ac:dyDescent="0.2">
      <c r="A333" t="s">
        <v>334</v>
      </c>
      <c r="B333">
        <v>0</v>
      </c>
      <c r="C333">
        <v>0.432</v>
      </c>
    </row>
    <row r="334" spans="1:3" x14ac:dyDescent="0.2">
      <c r="A334" t="s">
        <v>335</v>
      </c>
      <c r="B334">
        <v>0</v>
      </c>
      <c r="C334">
        <v>0.19700000000000001</v>
      </c>
    </row>
    <row r="335" spans="1:3" x14ac:dyDescent="0.2">
      <c r="A335" t="s">
        <v>336</v>
      </c>
      <c r="B335">
        <v>2</v>
      </c>
      <c r="C335">
        <v>1.145</v>
      </c>
    </row>
    <row r="336" spans="1:3" x14ac:dyDescent="0.2">
      <c r="A336" t="s">
        <v>337</v>
      </c>
      <c r="B336">
        <v>0</v>
      </c>
      <c r="C336">
        <v>0.44900000000000001</v>
      </c>
    </row>
    <row r="337" spans="1:3" x14ac:dyDescent="0.2">
      <c r="A337" t="s">
        <v>338</v>
      </c>
      <c r="B337">
        <v>0</v>
      </c>
      <c r="C337">
        <v>0.75600000000000001</v>
      </c>
    </row>
    <row r="338" spans="1:3" x14ac:dyDescent="0.2">
      <c r="A338" t="s">
        <v>339</v>
      </c>
      <c r="B338">
        <v>3</v>
      </c>
      <c r="C338">
        <v>1.1060000000000001</v>
      </c>
    </row>
    <row r="339" spans="1:3" x14ac:dyDescent="0.2">
      <c r="A339" t="s">
        <v>340</v>
      </c>
      <c r="B339">
        <v>0</v>
      </c>
      <c r="C339">
        <v>0.504</v>
      </c>
    </row>
    <row r="340" spans="1:3" x14ac:dyDescent="0.2">
      <c r="A340" t="s">
        <v>341</v>
      </c>
      <c r="B340">
        <v>0</v>
      </c>
      <c r="C340">
        <v>1.1479999999999999</v>
      </c>
    </row>
    <row r="341" spans="1:3" x14ac:dyDescent="0.2">
      <c r="A341" t="s">
        <v>342</v>
      </c>
      <c r="B341">
        <v>1</v>
      </c>
      <c r="C341">
        <v>1.1339999999999999</v>
      </c>
    </row>
    <row r="342" spans="1:3" x14ac:dyDescent="0.2">
      <c r="A342" t="s">
        <v>343</v>
      </c>
      <c r="B342">
        <v>3</v>
      </c>
      <c r="C342">
        <v>0.97</v>
      </c>
    </row>
    <row r="343" spans="1:3" x14ac:dyDescent="0.2">
      <c r="A343" t="s">
        <v>344</v>
      </c>
      <c r="B343">
        <v>0</v>
      </c>
      <c r="C343">
        <v>0.379</v>
      </c>
    </row>
    <row r="344" spans="1:3" x14ac:dyDescent="0.2">
      <c r="A344" t="s">
        <v>345</v>
      </c>
      <c r="B344">
        <v>1</v>
      </c>
      <c r="C344">
        <v>1.5720000000000001</v>
      </c>
    </row>
    <row r="345" spans="1:3" x14ac:dyDescent="0.2">
      <c r="A345" t="s">
        <v>346</v>
      </c>
      <c r="B345">
        <v>1</v>
      </c>
      <c r="C345">
        <v>0.80800000000000005</v>
      </c>
    </row>
    <row r="346" spans="1:3" x14ac:dyDescent="0.2">
      <c r="A346" t="s">
        <v>347</v>
      </c>
      <c r="B346">
        <v>2</v>
      </c>
      <c r="C346">
        <v>1.143</v>
      </c>
    </row>
    <row r="347" spans="1:3" x14ac:dyDescent="0.2">
      <c r="A347" t="s">
        <v>348</v>
      </c>
      <c r="B347">
        <v>3</v>
      </c>
      <c r="C347">
        <v>0.84</v>
      </c>
    </row>
    <row r="348" spans="1:3" x14ac:dyDescent="0.2">
      <c r="A348" t="s">
        <v>349</v>
      </c>
      <c r="B348">
        <v>0</v>
      </c>
      <c r="C348">
        <v>0.621</v>
      </c>
    </row>
    <row r="349" spans="1:3" x14ac:dyDescent="0.2">
      <c r="A349" t="s">
        <v>350</v>
      </c>
      <c r="B349">
        <v>0</v>
      </c>
      <c r="C349">
        <v>0.98</v>
      </c>
    </row>
    <row r="350" spans="1:3" x14ac:dyDescent="0.2">
      <c r="A350" t="s">
        <v>351</v>
      </c>
      <c r="B350">
        <v>0</v>
      </c>
      <c r="C350">
        <v>0.501</v>
      </c>
    </row>
    <row r="351" spans="1:3" x14ac:dyDescent="0.2">
      <c r="A351" t="s">
        <v>352</v>
      </c>
      <c r="B351">
        <v>0</v>
      </c>
      <c r="C351">
        <v>0.52900000000000003</v>
      </c>
    </row>
    <row r="352" spans="1:3" x14ac:dyDescent="0.2">
      <c r="A352" t="s">
        <v>353</v>
      </c>
      <c r="B352">
        <v>1</v>
      </c>
      <c r="C352">
        <v>1.016</v>
      </c>
    </row>
    <row r="353" spans="1:3" x14ac:dyDescent="0.2">
      <c r="A353" t="s">
        <v>354</v>
      </c>
      <c r="B353">
        <v>1</v>
      </c>
      <c r="C353">
        <v>2.2109999999999999</v>
      </c>
    </row>
    <row r="354" spans="1:3" x14ac:dyDescent="0.2">
      <c r="A354" t="s">
        <v>355</v>
      </c>
      <c r="B354">
        <v>1</v>
      </c>
      <c r="C354">
        <v>0.38400000000000001</v>
      </c>
    </row>
    <row r="355" spans="1:3" x14ac:dyDescent="0.2">
      <c r="A355" t="s">
        <v>356</v>
      </c>
      <c r="B355">
        <v>0</v>
      </c>
      <c r="C355">
        <v>1.3</v>
      </c>
    </row>
    <row r="356" spans="1:3" x14ac:dyDescent="0.2">
      <c r="A356" t="s">
        <v>357</v>
      </c>
      <c r="B356">
        <v>0</v>
      </c>
      <c r="C356">
        <v>0.39700000000000002</v>
      </c>
    </row>
    <row r="357" spans="1:3" x14ac:dyDescent="0.2">
      <c r="A357" t="s">
        <v>358</v>
      </c>
      <c r="B357">
        <v>0</v>
      </c>
      <c r="C357">
        <v>0.38900000000000001</v>
      </c>
    </row>
    <row r="358" spans="1:3" x14ac:dyDescent="0.2">
      <c r="A358" t="s">
        <v>359</v>
      </c>
      <c r="B358">
        <v>1</v>
      </c>
      <c r="C358">
        <v>0.61799999999999999</v>
      </c>
    </row>
    <row r="359" spans="1:3" x14ac:dyDescent="0.2">
      <c r="A359" t="s">
        <v>360</v>
      </c>
      <c r="B359">
        <v>0</v>
      </c>
      <c r="C359">
        <v>0.81699999999999995</v>
      </c>
    </row>
    <row r="360" spans="1:3" x14ac:dyDescent="0.2">
      <c r="A360" t="s">
        <v>361</v>
      </c>
      <c r="B360">
        <v>0</v>
      </c>
      <c r="C360">
        <v>0.26800000000000002</v>
      </c>
    </row>
    <row r="361" spans="1:3" x14ac:dyDescent="0.2">
      <c r="A361" t="s">
        <v>362</v>
      </c>
      <c r="B361">
        <v>1</v>
      </c>
      <c r="C361">
        <v>0.14399999999999999</v>
      </c>
    </row>
    <row r="362" spans="1:3" x14ac:dyDescent="0.2">
      <c r="A362" t="s">
        <v>363</v>
      </c>
      <c r="B362">
        <v>0</v>
      </c>
      <c r="C362">
        <v>0.23300000000000001</v>
      </c>
    </row>
    <row r="363" spans="1:3" x14ac:dyDescent="0.2">
      <c r="A363" t="s">
        <v>364</v>
      </c>
      <c r="B363">
        <v>0</v>
      </c>
      <c r="C363">
        <v>0.223</v>
      </c>
    </row>
    <row r="364" spans="1:3" x14ac:dyDescent="0.2">
      <c r="A364" t="s">
        <v>365</v>
      </c>
      <c r="B364">
        <v>1</v>
      </c>
      <c r="C364">
        <v>0.45900000000000002</v>
      </c>
    </row>
    <row r="365" spans="1:3" x14ac:dyDescent="0.2">
      <c r="A365" t="s">
        <v>366</v>
      </c>
      <c r="B365">
        <v>1</v>
      </c>
      <c r="C365">
        <v>0.25600000000000001</v>
      </c>
    </row>
    <row r="366" spans="1:3" x14ac:dyDescent="0.2">
      <c r="A366" t="s">
        <v>367</v>
      </c>
      <c r="B366">
        <v>0</v>
      </c>
      <c r="C366">
        <v>0.73499999999999999</v>
      </c>
    </row>
    <row r="367" spans="1:3" x14ac:dyDescent="0.2">
      <c r="A367" t="s">
        <v>368</v>
      </c>
      <c r="B367">
        <v>0</v>
      </c>
      <c r="C367">
        <v>0.78800000000000003</v>
      </c>
    </row>
    <row r="368" spans="1:3" x14ac:dyDescent="0.2">
      <c r="A368" t="s">
        <v>369</v>
      </c>
      <c r="B368">
        <v>1</v>
      </c>
      <c r="C368">
        <v>0.82399999999999995</v>
      </c>
    </row>
    <row r="369" spans="1:3" x14ac:dyDescent="0.2">
      <c r="A369" t="s">
        <v>370</v>
      </c>
      <c r="B369">
        <v>0</v>
      </c>
      <c r="C369">
        <v>0.61699999999999999</v>
      </c>
    </row>
    <row r="370" spans="1:3" x14ac:dyDescent="0.2">
      <c r="A370" t="s">
        <v>371</v>
      </c>
      <c r="B370">
        <v>2</v>
      </c>
      <c r="C370">
        <v>0.66300000000000003</v>
      </c>
    </row>
    <row r="371" spans="1:3" x14ac:dyDescent="0.2">
      <c r="A371" t="s">
        <v>372</v>
      </c>
      <c r="B371">
        <v>1</v>
      </c>
      <c r="C371">
        <v>0.311</v>
      </c>
    </row>
    <row r="372" spans="1:3" x14ac:dyDescent="0.2">
      <c r="A372" t="s">
        <v>373</v>
      </c>
      <c r="B372">
        <v>0</v>
      </c>
      <c r="C372">
        <v>0.309</v>
      </c>
    </row>
    <row r="373" spans="1:3" x14ac:dyDescent="0.2">
      <c r="A373" t="s">
        <v>374</v>
      </c>
      <c r="B373">
        <v>0</v>
      </c>
      <c r="C373">
        <v>0.32900000000000001</v>
      </c>
    </row>
    <row r="374" spans="1:3" x14ac:dyDescent="0.2">
      <c r="A374" t="s">
        <v>375</v>
      </c>
      <c r="B374">
        <v>0</v>
      </c>
      <c r="C374">
        <v>0.53300000000000003</v>
      </c>
    </row>
    <row r="375" spans="1:3" x14ac:dyDescent="0.2">
      <c r="A375" t="s">
        <v>376</v>
      </c>
      <c r="B375">
        <v>1</v>
      </c>
      <c r="C375">
        <v>0.68</v>
      </c>
    </row>
    <row r="376" spans="1:3" x14ac:dyDescent="0.2">
      <c r="A376" t="s">
        <v>377</v>
      </c>
      <c r="B376">
        <v>0</v>
      </c>
      <c r="C376">
        <v>0.17</v>
      </c>
    </row>
    <row r="377" spans="1:3" x14ac:dyDescent="0.2">
      <c r="A377" t="s">
        <v>378</v>
      </c>
      <c r="B377">
        <v>2</v>
      </c>
      <c r="C377">
        <v>0.85299999999999998</v>
      </c>
    </row>
    <row r="378" spans="1:3" x14ac:dyDescent="0.2">
      <c r="A378" t="s">
        <v>379</v>
      </c>
      <c r="B378">
        <v>0</v>
      </c>
      <c r="C378">
        <v>0.317</v>
      </c>
    </row>
    <row r="379" spans="1:3" x14ac:dyDescent="0.2">
      <c r="A379" t="s">
        <v>380</v>
      </c>
      <c r="B379">
        <v>2</v>
      </c>
      <c r="C379">
        <v>0.73299999999999998</v>
      </c>
    </row>
    <row r="380" spans="1:3" x14ac:dyDescent="0.2">
      <c r="A380" t="s">
        <v>381</v>
      </c>
      <c r="B380">
        <v>1</v>
      </c>
      <c r="C380">
        <v>0.89700000000000002</v>
      </c>
    </row>
    <row r="381" spans="1:3" x14ac:dyDescent="0.2">
      <c r="A381" t="s">
        <v>382</v>
      </c>
      <c r="B381">
        <v>0</v>
      </c>
      <c r="C381">
        <v>0.26300000000000001</v>
      </c>
    </row>
    <row r="382" spans="1:3" x14ac:dyDescent="0.2">
      <c r="A382" t="s">
        <v>383</v>
      </c>
      <c r="B382">
        <v>0</v>
      </c>
      <c r="C382">
        <v>0.83</v>
      </c>
    </row>
    <row r="383" spans="1:3" x14ac:dyDescent="0.2">
      <c r="A383" t="s">
        <v>384</v>
      </c>
      <c r="B383">
        <v>1</v>
      </c>
      <c r="C383">
        <v>0.79400000000000004</v>
      </c>
    </row>
    <row r="384" spans="1:3" x14ac:dyDescent="0.2">
      <c r="A384" t="s">
        <v>385</v>
      </c>
      <c r="B384">
        <v>0</v>
      </c>
      <c r="C384">
        <v>0.16</v>
      </c>
    </row>
    <row r="385" spans="1:3" x14ac:dyDescent="0.2">
      <c r="A385" t="s">
        <v>386</v>
      </c>
      <c r="B385">
        <v>0</v>
      </c>
      <c r="C385">
        <v>0.34599999999999997</v>
      </c>
    </row>
    <row r="386" spans="1:3" x14ac:dyDescent="0.2">
      <c r="A386" t="s">
        <v>387</v>
      </c>
      <c r="B386">
        <v>0</v>
      </c>
      <c r="C386">
        <v>0.41599999999999998</v>
      </c>
    </row>
    <row r="387" spans="1:3" x14ac:dyDescent="0.2">
      <c r="A387" t="s">
        <v>388</v>
      </c>
      <c r="B387">
        <v>0</v>
      </c>
      <c r="C387">
        <v>0.22800000000000001</v>
      </c>
    </row>
    <row r="388" spans="1:3" x14ac:dyDescent="0.2">
      <c r="A388" t="s">
        <v>389</v>
      </c>
      <c r="B388">
        <v>0</v>
      </c>
      <c r="C388">
        <v>0.30199999999999999</v>
      </c>
    </row>
    <row r="389" spans="1:3" x14ac:dyDescent="0.2">
      <c r="A389" t="s">
        <v>390</v>
      </c>
      <c r="B389">
        <v>0</v>
      </c>
      <c r="C389">
        <v>0.151</v>
      </c>
    </row>
    <row r="390" spans="1:3" x14ac:dyDescent="0.2">
      <c r="A390" t="s">
        <v>391</v>
      </c>
      <c r="B390">
        <v>0</v>
      </c>
      <c r="C390">
        <v>0.21</v>
      </c>
    </row>
    <row r="391" spans="1:3" x14ac:dyDescent="0.2">
      <c r="A391" t="s">
        <v>392</v>
      </c>
      <c r="B391">
        <v>0</v>
      </c>
      <c r="C391">
        <v>0.34799999999999998</v>
      </c>
    </row>
    <row r="392" spans="1:3" x14ac:dyDescent="0.2">
      <c r="A392" t="s">
        <v>393</v>
      </c>
      <c r="B392">
        <v>0</v>
      </c>
      <c r="C392">
        <v>0.20200000000000001</v>
      </c>
    </row>
    <row r="393" spans="1:3" x14ac:dyDescent="0.2">
      <c r="A393" t="s">
        <v>394</v>
      </c>
      <c r="B393">
        <v>0</v>
      </c>
      <c r="C393">
        <v>0.35299999999999998</v>
      </c>
    </row>
    <row r="394" spans="1:3" x14ac:dyDescent="0.2">
      <c r="A394" t="s">
        <v>395</v>
      </c>
      <c r="B394">
        <v>0</v>
      </c>
      <c r="C394">
        <v>0.20499999999999999</v>
      </c>
    </row>
    <row r="395" spans="1:3" x14ac:dyDescent="0.2">
      <c r="A395" t="s">
        <v>396</v>
      </c>
      <c r="B395">
        <v>1</v>
      </c>
      <c r="C395">
        <v>0.44600000000000001</v>
      </c>
    </row>
    <row r="396" spans="1:3" x14ac:dyDescent="0.2">
      <c r="A396" t="s">
        <v>397</v>
      </c>
      <c r="B396">
        <v>0</v>
      </c>
      <c r="C396">
        <v>0.13900000000000001</v>
      </c>
    </row>
    <row r="397" spans="1:3" x14ac:dyDescent="0.2">
      <c r="A397" t="s">
        <v>398</v>
      </c>
      <c r="B397">
        <v>0</v>
      </c>
      <c r="C397">
        <v>0.30499999999999999</v>
      </c>
    </row>
    <row r="398" spans="1:3" x14ac:dyDescent="0.2">
      <c r="A398" t="s">
        <v>399</v>
      </c>
      <c r="B398">
        <v>2</v>
      </c>
      <c r="C398">
        <v>0.68500000000000005</v>
      </c>
    </row>
    <row r="399" spans="1:3" x14ac:dyDescent="0.2">
      <c r="A399" t="s">
        <v>400</v>
      </c>
      <c r="B399">
        <v>0</v>
      </c>
      <c r="C399">
        <v>6.4000000000000001E-2</v>
      </c>
    </row>
    <row r="400" spans="1:3" x14ac:dyDescent="0.2">
      <c r="A400" t="s">
        <v>401</v>
      </c>
      <c r="B400">
        <v>0</v>
      </c>
      <c r="C400">
        <v>0.22700000000000001</v>
      </c>
    </row>
    <row r="401" spans="1:3" x14ac:dyDescent="0.2">
      <c r="A401" t="s">
        <v>402</v>
      </c>
      <c r="B401">
        <v>0</v>
      </c>
      <c r="C401">
        <v>0.66500000000000004</v>
      </c>
    </row>
    <row r="402" spans="1:3" x14ac:dyDescent="0.2">
      <c r="A402" t="s">
        <v>403</v>
      </c>
      <c r="B402">
        <v>0</v>
      </c>
      <c r="C402">
        <v>0.124</v>
      </c>
    </row>
    <row r="403" spans="1:3" x14ac:dyDescent="0.2">
      <c r="A403" t="s">
        <v>404</v>
      </c>
      <c r="B403">
        <v>0</v>
      </c>
      <c r="C403">
        <v>0.84699999999999998</v>
      </c>
    </row>
    <row r="404" spans="1:3" x14ac:dyDescent="0.2">
      <c r="A404" t="s">
        <v>405</v>
      </c>
      <c r="B404">
        <v>0</v>
      </c>
      <c r="C404">
        <v>0.1</v>
      </c>
    </row>
    <row r="405" spans="1:3" x14ac:dyDescent="0.2">
      <c r="A405" t="s">
        <v>406</v>
      </c>
      <c r="B405">
        <v>0</v>
      </c>
      <c r="C405">
        <v>9.0999999999999998E-2</v>
      </c>
    </row>
    <row r="406" spans="1:3" x14ac:dyDescent="0.2">
      <c r="A406" t="s">
        <v>407</v>
      </c>
      <c r="B406">
        <v>0</v>
      </c>
      <c r="C406">
        <v>9.5000000000000001E-2</v>
      </c>
    </row>
    <row r="407" spans="1:3" x14ac:dyDescent="0.2">
      <c r="A407" t="s">
        <v>408</v>
      </c>
      <c r="B407">
        <v>0</v>
      </c>
      <c r="C407">
        <v>0.112</v>
      </c>
    </row>
    <row r="408" spans="1:3" x14ac:dyDescent="0.2">
      <c r="A408" t="s">
        <v>409</v>
      </c>
      <c r="B408">
        <v>0</v>
      </c>
      <c r="C408">
        <v>5.2999999999999999E-2</v>
      </c>
    </row>
    <row r="409" spans="1:3" x14ac:dyDescent="0.2">
      <c r="A409" t="s">
        <v>410</v>
      </c>
      <c r="B409">
        <v>1</v>
      </c>
      <c r="C409">
        <v>0.97399999999999998</v>
      </c>
    </row>
    <row r="410" spans="1:3" x14ac:dyDescent="0.2">
      <c r="A410" t="s">
        <v>411</v>
      </c>
      <c r="B410">
        <v>0</v>
      </c>
      <c r="C410">
        <v>0.128</v>
      </c>
    </row>
    <row r="411" spans="1:3" x14ac:dyDescent="0.2">
      <c r="A411" t="s">
        <v>412</v>
      </c>
      <c r="B411">
        <v>0</v>
      </c>
      <c r="C411">
        <v>0.57299999999999995</v>
      </c>
    </row>
    <row r="412" spans="1:3" x14ac:dyDescent="0.2">
      <c r="A412" t="s">
        <v>413</v>
      </c>
      <c r="B412">
        <v>0</v>
      </c>
      <c r="C412">
        <v>0.121</v>
      </c>
    </row>
    <row r="413" spans="1:3" x14ac:dyDescent="0.2">
      <c r="A413" t="s">
        <v>414</v>
      </c>
      <c r="B413">
        <v>1</v>
      </c>
      <c r="C413">
        <v>0.65400000000000003</v>
      </c>
    </row>
    <row r="414" spans="1:3" x14ac:dyDescent="0.2">
      <c r="A414" t="s">
        <v>415</v>
      </c>
      <c r="B414">
        <v>0</v>
      </c>
      <c r="C414">
        <v>0.40699999999999997</v>
      </c>
    </row>
    <row r="415" spans="1:3" x14ac:dyDescent="0.2">
      <c r="A415" t="s">
        <v>416</v>
      </c>
      <c r="B415">
        <v>0</v>
      </c>
      <c r="C415">
        <v>0.24399999999999999</v>
      </c>
    </row>
    <row r="416" spans="1:3" x14ac:dyDescent="0.2">
      <c r="A416" t="s">
        <v>417</v>
      </c>
      <c r="B416">
        <v>0</v>
      </c>
      <c r="C416">
        <v>0.155</v>
      </c>
    </row>
    <row r="417" spans="1:3" x14ac:dyDescent="0.2">
      <c r="A417" t="s">
        <v>418</v>
      </c>
      <c r="B417">
        <v>0</v>
      </c>
      <c r="C417">
        <v>7.0999999999999994E-2</v>
      </c>
    </row>
    <row r="418" spans="1:3" x14ac:dyDescent="0.2">
      <c r="A418" t="s">
        <v>419</v>
      </c>
      <c r="B418">
        <v>1</v>
      </c>
      <c r="C418">
        <v>0.81899999999999995</v>
      </c>
    </row>
    <row r="419" spans="1:3" x14ac:dyDescent="0.2">
      <c r="A419" t="s">
        <v>420</v>
      </c>
      <c r="B419">
        <v>0</v>
      </c>
      <c r="C419">
        <v>0.188</v>
      </c>
    </row>
    <row r="420" spans="1:3" x14ac:dyDescent="0.2">
      <c r="A420" t="s">
        <v>421</v>
      </c>
      <c r="B420">
        <v>0</v>
      </c>
      <c r="C420">
        <v>0.11799999999999999</v>
      </c>
    </row>
    <row r="421" spans="1:3" x14ac:dyDescent="0.2">
      <c r="A421" t="s">
        <v>422</v>
      </c>
      <c r="B421">
        <v>0</v>
      </c>
      <c r="C421">
        <v>0.68899999999999995</v>
      </c>
    </row>
    <row r="422" spans="1:3" x14ac:dyDescent="0.2">
      <c r="A422" t="s">
        <v>423</v>
      </c>
      <c r="B422">
        <v>0</v>
      </c>
      <c r="C422">
        <v>0.13700000000000001</v>
      </c>
    </row>
    <row r="423" spans="1:3" x14ac:dyDescent="0.2">
      <c r="A423" t="s">
        <v>424</v>
      </c>
      <c r="B423">
        <v>0</v>
      </c>
      <c r="C423">
        <v>0.44600000000000001</v>
      </c>
    </row>
    <row r="424" spans="1:3" x14ac:dyDescent="0.2">
      <c r="A424" t="s">
        <v>425</v>
      </c>
      <c r="B424">
        <v>1</v>
      </c>
      <c r="C424">
        <v>9.4E-2</v>
      </c>
    </row>
    <row r="425" spans="1:3" x14ac:dyDescent="0.2">
      <c r="A425" t="s">
        <v>426</v>
      </c>
      <c r="B425">
        <v>0</v>
      </c>
      <c r="C425">
        <v>0.44600000000000001</v>
      </c>
    </row>
    <row r="426" spans="1:3" x14ac:dyDescent="0.2">
      <c r="A426" t="s">
        <v>427</v>
      </c>
      <c r="B426">
        <v>0</v>
      </c>
      <c r="C426">
        <v>0.39600000000000002</v>
      </c>
    </row>
    <row r="427" spans="1:3" x14ac:dyDescent="0.2">
      <c r="A427" t="s">
        <v>428</v>
      </c>
      <c r="B427">
        <v>0</v>
      </c>
      <c r="C427">
        <v>0.746</v>
      </c>
    </row>
    <row r="428" spans="1:3" x14ac:dyDescent="0.2">
      <c r="A428" t="s">
        <v>429</v>
      </c>
      <c r="B428">
        <v>2</v>
      </c>
      <c r="C428">
        <v>1.1000000000000001</v>
      </c>
    </row>
    <row r="429" spans="1:3" x14ac:dyDescent="0.2">
      <c r="A429" t="s">
        <v>430</v>
      </c>
      <c r="B429">
        <v>0</v>
      </c>
      <c r="C429">
        <v>0.311</v>
      </c>
    </row>
    <row r="430" spans="1:3" x14ac:dyDescent="0.2">
      <c r="A430" t="s">
        <v>431</v>
      </c>
      <c r="B430">
        <v>0</v>
      </c>
      <c r="C430">
        <v>0.16</v>
      </c>
    </row>
    <row r="431" spans="1:3" x14ac:dyDescent="0.2">
      <c r="A431" t="s">
        <v>432</v>
      </c>
      <c r="B431">
        <v>0</v>
      </c>
      <c r="C431">
        <v>0.155</v>
      </c>
    </row>
    <row r="432" spans="1:3" x14ac:dyDescent="0.2">
      <c r="A432" t="s">
        <v>433</v>
      </c>
      <c r="B432">
        <v>1</v>
      </c>
      <c r="C432">
        <v>0.84</v>
      </c>
    </row>
    <row r="433" spans="1:3" x14ac:dyDescent="0.2">
      <c r="A433" t="s">
        <v>434</v>
      </c>
      <c r="B433">
        <v>0</v>
      </c>
      <c r="C433">
        <v>0.14099999999999999</v>
      </c>
    </row>
    <row r="434" spans="1:3" x14ac:dyDescent="0.2">
      <c r="A434" t="s">
        <v>435</v>
      </c>
      <c r="B434">
        <v>0</v>
      </c>
      <c r="C434">
        <v>0.67</v>
      </c>
    </row>
    <row r="435" spans="1:3" x14ac:dyDescent="0.2">
      <c r="A435" t="s">
        <v>436</v>
      </c>
      <c r="B435">
        <v>1</v>
      </c>
      <c r="C435">
        <v>0.77200000000000002</v>
      </c>
    </row>
    <row r="436" spans="1:3" x14ac:dyDescent="0.2">
      <c r="A436" t="s">
        <v>437</v>
      </c>
      <c r="B436">
        <v>0</v>
      </c>
      <c r="C436">
        <v>0.16200000000000001</v>
      </c>
    </row>
    <row r="437" spans="1:3" x14ac:dyDescent="0.2">
      <c r="A437" t="s">
        <v>438</v>
      </c>
      <c r="B437">
        <v>0</v>
      </c>
      <c r="C437">
        <v>0.69899999999999995</v>
      </c>
    </row>
    <row r="438" spans="1:3" x14ac:dyDescent="0.2">
      <c r="A438" t="s">
        <v>439</v>
      </c>
      <c r="B438">
        <v>0</v>
      </c>
      <c r="C438">
        <v>0.55900000000000005</v>
      </c>
    </row>
    <row r="439" spans="1:3" x14ac:dyDescent="0.2">
      <c r="A439" t="s">
        <v>440</v>
      </c>
      <c r="B439">
        <v>1</v>
      </c>
      <c r="C439">
        <v>0.64400000000000002</v>
      </c>
    </row>
    <row r="440" spans="1:3" x14ac:dyDescent="0.2">
      <c r="A440" t="s">
        <v>441</v>
      </c>
      <c r="B440">
        <v>0</v>
      </c>
      <c r="C440">
        <v>0.498</v>
      </c>
    </row>
    <row r="441" spans="1:3" x14ac:dyDescent="0.2">
      <c r="A441" t="s">
        <v>442</v>
      </c>
      <c r="B441">
        <v>0</v>
      </c>
      <c r="C441">
        <v>0.52600000000000002</v>
      </c>
    </row>
    <row r="442" spans="1:3" x14ac:dyDescent="0.2">
      <c r="A442" t="s">
        <v>443</v>
      </c>
      <c r="B442">
        <v>1</v>
      </c>
      <c r="C442">
        <v>0.79800000000000004</v>
      </c>
    </row>
    <row r="443" spans="1:3" x14ac:dyDescent="0.2">
      <c r="A443" t="s">
        <v>444</v>
      </c>
      <c r="B443">
        <v>3</v>
      </c>
      <c r="C443">
        <v>1.1319999999999999</v>
      </c>
    </row>
    <row r="444" spans="1:3" x14ac:dyDescent="0.2">
      <c r="A444" t="s">
        <v>445</v>
      </c>
      <c r="B444">
        <v>2</v>
      </c>
      <c r="C444">
        <v>0.60199999999999998</v>
      </c>
    </row>
    <row r="445" spans="1:3" x14ac:dyDescent="0.2">
      <c r="A445" t="s">
        <v>446</v>
      </c>
      <c r="B445">
        <v>4</v>
      </c>
      <c r="C445">
        <v>4</v>
      </c>
    </row>
    <row r="446" spans="1:3" x14ac:dyDescent="0.2">
      <c r="A446" t="s">
        <v>447</v>
      </c>
      <c r="B446">
        <v>0</v>
      </c>
      <c r="C446">
        <v>0.222</v>
      </c>
    </row>
    <row r="447" spans="1:3" x14ac:dyDescent="0.2">
      <c r="A447" t="s">
        <v>448</v>
      </c>
      <c r="B447">
        <v>1</v>
      </c>
      <c r="C447">
        <v>1.45</v>
      </c>
    </row>
    <row r="448" spans="1:3" x14ac:dyDescent="0.2">
      <c r="A448" t="s">
        <v>449</v>
      </c>
      <c r="B448">
        <v>0</v>
      </c>
      <c r="C448">
        <v>0.68899999999999995</v>
      </c>
    </row>
    <row r="449" spans="1:3" x14ac:dyDescent="0.2">
      <c r="A449" t="s">
        <v>450</v>
      </c>
      <c r="B449">
        <v>0</v>
      </c>
      <c r="C449">
        <v>0.15</v>
      </c>
    </row>
    <row r="450" spans="1:3" x14ac:dyDescent="0.2">
      <c r="A450" t="s">
        <v>451</v>
      </c>
      <c r="B450">
        <v>0</v>
      </c>
      <c r="C450">
        <v>0.315</v>
      </c>
    </row>
    <row r="451" spans="1:3" x14ac:dyDescent="0.2">
      <c r="A451" t="s">
        <v>452</v>
      </c>
      <c r="B451">
        <v>0</v>
      </c>
      <c r="C451">
        <v>0.12</v>
      </c>
    </row>
    <row r="452" spans="1:3" x14ac:dyDescent="0.2">
      <c r="A452" t="s">
        <v>453</v>
      </c>
      <c r="B452">
        <v>0</v>
      </c>
      <c r="C452">
        <v>1.0860000000000001</v>
      </c>
    </row>
    <row r="453" spans="1:3" x14ac:dyDescent="0.2">
      <c r="A453" t="s">
        <v>454</v>
      </c>
      <c r="B453">
        <v>0</v>
      </c>
      <c r="C453">
        <v>0.19900000000000001</v>
      </c>
    </row>
    <row r="454" spans="1:3" x14ac:dyDescent="0.2">
      <c r="A454" t="s">
        <v>455</v>
      </c>
      <c r="B454">
        <v>0</v>
      </c>
      <c r="C454">
        <v>0.29599999999999999</v>
      </c>
    </row>
    <row r="455" spans="1:3" x14ac:dyDescent="0.2">
      <c r="A455" t="s">
        <v>456</v>
      </c>
      <c r="B455">
        <v>2</v>
      </c>
      <c r="C455">
        <v>0.55100000000000005</v>
      </c>
    </row>
    <row r="456" spans="1:3" x14ac:dyDescent="0.2">
      <c r="A456" t="s">
        <v>457</v>
      </c>
      <c r="B456">
        <v>0</v>
      </c>
      <c r="C456">
        <v>0.08</v>
      </c>
    </row>
    <row r="457" spans="1:3" x14ac:dyDescent="0.2">
      <c r="A457" t="s">
        <v>458</v>
      </c>
      <c r="B457">
        <v>0</v>
      </c>
      <c r="C457">
        <v>7.9000000000000001E-2</v>
      </c>
    </row>
    <row r="458" spans="1:3" x14ac:dyDescent="0.2">
      <c r="A458" t="s">
        <v>459</v>
      </c>
      <c r="B458">
        <v>0</v>
      </c>
      <c r="C458">
        <v>0.13400000000000001</v>
      </c>
    </row>
    <row r="459" spans="1:3" x14ac:dyDescent="0.2">
      <c r="A459" t="s">
        <v>460</v>
      </c>
      <c r="B459">
        <v>0</v>
      </c>
      <c r="C459">
        <v>0.156</v>
      </c>
    </row>
    <row r="460" spans="1:3" x14ac:dyDescent="0.2">
      <c r="A460" t="s">
        <v>461</v>
      </c>
      <c r="B460">
        <v>0</v>
      </c>
      <c r="C460">
        <v>0.14699999999999999</v>
      </c>
    </row>
    <row r="461" spans="1:3" x14ac:dyDescent="0.2">
      <c r="A461" t="s">
        <v>462</v>
      </c>
      <c r="B461">
        <v>0</v>
      </c>
      <c r="C461">
        <v>0.16900000000000001</v>
      </c>
    </row>
    <row r="462" spans="1:3" x14ac:dyDescent="0.2">
      <c r="A462" t="s">
        <v>463</v>
      </c>
      <c r="B462">
        <v>0</v>
      </c>
      <c r="C462">
        <v>0.13300000000000001</v>
      </c>
    </row>
    <row r="463" spans="1:3" x14ac:dyDescent="0.2">
      <c r="A463" t="s">
        <v>464</v>
      </c>
      <c r="B463">
        <v>0</v>
      </c>
      <c r="C463">
        <v>0.13300000000000001</v>
      </c>
    </row>
    <row r="464" spans="1:3" x14ac:dyDescent="0.2">
      <c r="A464" t="s">
        <v>465</v>
      </c>
      <c r="B464">
        <v>0</v>
      </c>
      <c r="C464">
        <v>0.13400000000000001</v>
      </c>
    </row>
    <row r="465" spans="1:3" x14ac:dyDescent="0.2">
      <c r="A465" t="s">
        <v>466</v>
      </c>
      <c r="B465">
        <v>0</v>
      </c>
      <c r="C465">
        <v>0.14000000000000001</v>
      </c>
    </row>
    <row r="466" spans="1:3" x14ac:dyDescent="0.2">
      <c r="A466" t="s">
        <v>467</v>
      </c>
      <c r="B466">
        <v>0</v>
      </c>
      <c r="C466">
        <v>8.3000000000000004E-2</v>
      </c>
    </row>
    <row r="467" spans="1:3" x14ac:dyDescent="0.2">
      <c r="A467" t="s">
        <v>468</v>
      </c>
      <c r="B467">
        <v>0</v>
      </c>
      <c r="C467">
        <v>0.19500000000000001</v>
      </c>
    </row>
    <row r="468" spans="1:3" x14ac:dyDescent="0.2">
      <c r="A468" t="s">
        <v>469</v>
      </c>
      <c r="B468">
        <v>1</v>
      </c>
      <c r="C468">
        <v>0.318</v>
      </c>
    </row>
    <row r="469" spans="1:3" x14ac:dyDescent="0.2">
      <c r="A469" t="s">
        <v>470</v>
      </c>
      <c r="B469">
        <v>0</v>
      </c>
      <c r="C469">
        <v>0.151</v>
      </c>
    </row>
    <row r="470" spans="1:3" x14ac:dyDescent="0.2">
      <c r="A470" t="s">
        <v>471</v>
      </c>
      <c r="B470">
        <v>0</v>
      </c>
      <c r="C470">
        <v>2.1789999999999998</v>
      </c>
    </row>
    <row r="471" spans="1:3" x14ac:dyDescent="0.2">
      <c r="A471" t="s">
        <v>472</v>
      </c>
      <c r="B471">
        <v>0</v>
      </c>
      <c r="C471">
        <v>3.0190000000000001</v>
      </c>
    </row>
    <row r="472" spans="1:3" x14ac:dyDescent="0.2">
      <c r="A472" t="s">
        <v>473</v>
      </c>
      <c r="B472">
        <v>3</v>
      </c>
      <c r="C472">
        <v>4.1689999999999996</v>
      </c>
    </row>
    <row r="473" spans="1:3" x14ac:dyDescent="0.2">
      <c r="A473" t="s">
        <v>474</v>
      </c>
      <c r="B473">
        <v>4</v>
      </c>
      <c r="C473">
        <v>2.2229999999999999</v>
      </c>
    </row>
    <row r="474" spans="1:3" x14ac:dyDescent="0.2">
      <c r="A474" t="s">
        <v>475</v>
      </c>
      <c r="B474">
        <v>4</v>
      </c>
      <c r="C474">
        <v>2.7109999999999999</v>
      </c>
    </row>
    <row r="475" spans="1:3" x14ac:dyDescent="0.2">
      <c r="A475" t="s">
        <v>476</v>
      </c>
      <c r="B475">
        <v>1</v>
      </c>
      <c r="C475">
        <v>3.46</v>
      </c>
    </row>
    <row r="476" spans="1:3" x14ac:dyDescent="0.2">
      <c r="A476" t="s">
        <v>477</v>
      </c>
      <c r="B476">
        <v>0</v>
      </c>
      <c r="C476">
        <v>2.6349999999999998</v>
      </c>
    </row>
    <row r="477" spans="1:3" x14ac:dyDescent="0.2">
      <c r="A477" t="s">
        <v>478</v>
      </c>
      <c r="B477">
        <v>0</v>
      </c>
      <c r="C477">
        <v>0.56399999999999995</v>
      </c>
    </row>
    <row r="478" spans="1:3" x14ac:dyDescent="0.2">
      <c r="A478" t="s">
        <v>479</v>
      </c>
      <c r="B478">
        <v>0</v>
      </c>
      <c r="C478">
        <v>0.82099999999999995</v>
      </c>
    </row>
    <row r="479" spans="1:3" x14ac:dyDescent="0.2">
      <c r="A479" t="s">
        <v>480</v>
      </c>
      <c r="B479">
        <v>0</v>
      </c>
      <c r="C479">
        <v>0.83599999999999997</v>
      </c>
    </row>
    <row r="480" spans="1:3" x14ac:dyDescent="0.2">
      <c r="A480" t="s">
        <v>481</v>
      </c>
      <c r="B480">
        <v>1</v>
      </c>
      <c r="C480">
        <v>1.1100000000000001</v>
      </c>
    </row>
    <row r="481" spans="1:3" x14ac:dyDescent="0.2">
      <c r="A481" t="s">
        <v>482</v>
      </c>
      <c r="B481">
        <v>2</v>
      </c>
      <c r="C481">
        <v>1.391</v>
      </c>
    </row>
    <row r="482" spans="1:3" x14ac:dyDescent="0.2">
      <c r="A482" t="s">
        <v>483</v>
      </c>
      <c r="B482">
        <v>1</v>
      </c>
      <c r="C482">
        <v>0.53</v>
      </c>
    </row>
    <row r="483" spans="1:3" x14ac:dyDescent="0.2">
      <c r="A483" t="s">
        <v>484</v>
      </c>
      <c r="B483">
        <v>1</v>
      </c>
      <c r="C483">
        <v>0.76</v>
      </c>
    </row>
    <row r="484" spans="1:3" x14ac:dyDescent="0.2">
      <c r="A484" t="s">
        <v>485</v>
      </c>
      <c r="B484">
        <v>0</v>
      </c>
      <c r="C484">
        <v>0.47399999999999998</v>
      </c>
    </row>
    <row r="485" spans="1:3" x14ac:dyDescent="0.2">
      <c r="A485" t="s">
        <v>486</v>
      </c>
      <c r="B485">
        <v>0</v>
      </c>
      <c r="C485">
        <v>1.3440000000000001</v>
      </c>
    </row>
    <row r="486" spans="1:3" x14ac:dyDescent="0.2">
      <c r="A486" t="s">
        <v>487</v>
      </c>
      <c r="B486">
        <v>0</v>
      </c>
      <c r="C486">
        <v>1.0289999999999999</v>
      </c>
    </row>
    <row r="487" spans="1:3" x14ac:dyDescent="0.2">
      <c r="A487" t="s">
        <v>488</v>
      </c>
      <c r="B487">
        <v>6</v>
      </c>
      <c r="C487">
        <v>3.952</v>
      </c>
    </row>
    <row r="488" spans="1:3" x14ac:dyDescent="0.2">
      <c r="A488" t="s">
        <v>489</v>
      </c>
      <c r="B488">
        <v>0</v>
      </c>
      <c r="C488">
        <v>0.76500000000000001</v>
      </c>
    </row>
    <row r="489" spans="1:3" x14ac:dyDescent="0.2">
      <c r="A489" t="s">
        <v>490</v>
      </c>
      <c r="B489">
        <v>0</v>
      </c>
      <c r="C489">
        <v>1.7589999999999999</v>
      </c>
    </row>
    <row r="490" spans="1:3" x14ac:dyDescent="0.2">
      <c r="A490" t="s">
        <v>491</v>
      </c>
      <c r="B490">
        <v>2</v>
      </c>
      <c r="C490">
        <v>1.024</v>
      </c>
    </row>
    <row r="491" spans="1:3" x14ac:dyDescent="0.2">
      <c r="A491" t="s">
        <v>492</v>
      </c>
      <c r="B491">
        <v>2</v>
      </c>
      <c r="C491">
        <v>1.427</v>
      </c>
    </row>
    <row r="492" spans="1:3" x14ac:dyDescent="0.2">
      <c r="A492" t="s">
        <v>493</v>
      </c>
      <c r="B492">
        <v>0</v>
      </c>
      <c r="C492">
        <v>0.17199999999999999</v>
      </c>
    </row>
    <row r="493" spans="1:3" x14ac:dyDescent="0.2">
      <c r="A493" t="s">
        <v>494</v>
      </c>
      <c r="B493">
        <v>2</v>
      </c>
      <c r="C493">
        <v>1.163</v>
      </c>
    </row>
    <row r="494" spans="1:3" x14ac:dyDescent="0.2">
      <c r="A494" t="s">
        <v>495</v>
      </c>
      <c r="B494">
        <v>1</v>
      </c>
      <c r="C494">
        <v>0.56599999999999995</v>
      </c>
    </row>
    <row r="495" spans="1:3" x14ac:dyDescent="0.2">
      <c r="A495" t="s">
        <v>496</v>
      </c>
      <c r="B495">
        <v>2</v>
      </c>
      <c r="C495">
        <v>2.0169999999999999</v>
      </c>
    </row>
    <row r="496" spans="1:3" x14ac:dyDescent="0.2">
      <c r="A496" t="s">
        <v>497</v>
      </c>
      <c r="B496">
        <v>0</v>
      </c>
      <c r="C496">
        <v>0.80400000000000005</v>
      </c>
    </row>
    <row r="497" spans="1:3" x14ac:dyDescent="0.2">
      <c r="A497" t="s">
        <v>498</v>
      </c>
      <c r="B497">
        <v>1</v>
      </c>
      <c r="C497">
        <v>1.5580000000000001</v>
      </c>
    </row>
    <row r="498" spans="1:3" x14ac:dyDescent="0.2">
      <c r="A498" t="s">
        <v>499</v>
      </c>
      <c r="B498">
        <v>1</v>
      </c>
      <c r="C498">
        <v>2.0070000000000001</v>
      </c>
    </row>
    <row r="499" spans="1:3" x14ac:dyDescent="0.2">
      <c r="A499" t="s">
        <v>500</v>
      </c>
      <c r="B499">
        <v>1</v>
      </c>
      <c r="C499">
        <v>0.11700000000000001</v>
      </c>
    </row>
    <row r="500" spans="1:3" x14ac:dyDescent="0.2">
      <c r="A500" t="s">
        <v>501</v>
      </c>
      <c r="B500">
        <v>0</v>
      </c>
      <c r="C500">
        <v>0.127</v>
      </c>
    </row>
    <row r="501" spans="1:3" x14ac:dyDescent="0.2">
      <c r="A501" t="s">
        <v>502</v>
      </c>
      <c r="B501">
        <v>0</v>
      </c>
      <c r="C501">
        <v>0.29699999999999999</v>
      </c>
    </row>
    <row r="502" spans="1:3" x14ac:dyDescent="0.2">
      <c r="A502" t="s">
        <v>503</v>
      </c>
      <c r="B502">
        <v>0</v>
      </c>
      <c r="C502">
        <v>0.14899999999999999</v>
      </c>
    </row>
    <row r="503" spans="1:3" x14ac:dyDescent="0.2">
      <c r="A503" t="s">
        <v>504</v>
      </c>
      <c r="B503">
        <v>0</v>
      </c>
      <c r="C503">
        <v>0.67600000000000005</v>
      </c>
    </row>
    <row r="504" spans="1:3" x14ac:dyDescent="0.2">
      <c r="A504" t="s">
        <v>505</v>
      </c>
      <c r="B504">
        <v>0</v>
      </c>
      <c r="C504">
        <v>0.58199999999999996</v>
      </c>
    </row>
    <row r="505" spans="1:3" x14ac:dyDescent="0.2">
      <c r="A505" t="s">
        <v>506</v>
      </c>
      <c r="B505">
        <v>0</v>
      </c>
      <c r="C505">
        <v>0.21199999999999999</v>
      </c>
    </row>
    <row r="506" spans="1:3" x14ac:dyDescent="0.2">
      <c r="A506" t="s">
        <v>507</v>
      </c>
      <c r="B506">
        <v>1</v>
      </c>
      <c r="C506">
        <v>0.308</v>
      </c>
    </row>
    <row r="507" spans="1:3" x14ac:dyDescent="0.2">
      <c r="A507" t="s">
        <v>508</v>
      </c>
      <c r="B507">
        <v>0</v>
      </c>
      <c r="C507">
        <v>0.40600000000000003</v>
      </c>
    </row>
    <row r="508" spans="1:3" x14ac:dyDescent="0.2">
      <c r="A508" t="s">
        <v>509</v>
      </c>
      <c r="B508">
        <v>1</v>
      </c>
      <c r="C508">
        <v>0.126</v>
      </c>
    </row>
    <row r="509" spans="1:3" x14ac:dyDescent="0.2">
      <c r="A509" t="s">
        <v>510</v>
      </c>
      <c r="B509">
        <v>0</v>
      </c>
      <c r="C509">
        <v>0.27</v>
      </c>
    </row>
    <row r="510" spans="1:3" x14ac:dyDescent="0.2">
      <c r="A510" t="s">
        <v>511</v>
      </c>
      <c r="B510">
        <v>0</v>
      </c>
      <c r="C510">
        <v>0.53300000000000003</v>
      </c>
    </row>
    <row r="511" spans="1:3" x14ac:dyDescent="0.2">
      <c r="A511" t="s">
        <v>512</v>
      </c>
      <c r="B511">
        <v>0</v>
      </c>
      <c r="C511">
        <v>0.20200000000000001</v>
      </c>
    </row>
    <row r="512" spans="1:3" x14ac:dyDescent="0.2">
      <c r="A512" t="s">
        <v>513</v>
      </c>
      <c r="B512">
        <v>1</v>
      </c>
      <c r="C512">
        <v>0.20100000000000001</v>
      </c>
    </row>
    <row r="513" spans="1:3" x14ac:dyDescent="0.2">
      <c r="A513" t="s">
        <v>514</v>
      </c>
      <c r="B513">
        <v>0</v>
      </c>
      <c r="C513">
        <v>0.16500000000000001</v>
      </c>
    </row>
    <row r="514" spans="1:3" x14ac:dyDescent="0.2">
      <c r="A514" t="s">
        <v>515</v>
      </c>
      <c r="B514">
        <v>0</v>
      </c>
      <c r="C514">
        <v>7.1999999999999995E-2</v>
      </c>
    </row>
    <row r="515" spans="1:3" x14ac:dyDescent="0.2">
      <c r="A515" t="s">
        <v>516</v>
      </c>
      <c r="B515">
        <v>0</v>
      </c>
      <c r="C515">
        <v>0.33400000000000002</v>
      </c>
    </row>
    <row r="516" spans="1:3" x14ac:dyDescent="0.2">
      <c r="A516" t="s">
        <v>517</v>
      </c>
      <c r="B516">
        <v>0</v>
      </c>
      <c r="C516">
        <v>0.55500000000000005</v>
      </c>
    </row>
    <row r="517" spans="1:3" x14ac:dyDescent="0.2">
      <c r="A517" t="s">
        <v>518</v>
      </c>
      <c r="B517">
        <v>0</v>
      </c>
      <c r="C517">
        <v>0.62</v>
      </c>
    </row>
    <row r="518" spans="1:3" x14ac:dyDescent="0.2">
      <c r="A518" t="s">
        <v>519</v>
      </c>
      <c r="B518">
        <v>0</v>
      </c>
      <c r="C518">
        <v>7.2999999999999995E-2</v>
      </c>
    </row>
    <row r="519" spans="1:3" x14ac:dyDescent="0.2">
      <c r="A519" t="s">
        <v>520</v>
      </c>
      <c r="B519">
        <v>0</v>
      </c>
      <c r="C519">
        <v>1.008</v>
      </c>
    </row>
    <row r="520" spans="1:3" x14ac:dyDescent="0.2">
      <c r="A520" t="s">
        <v>521</v>
      </c>
      <c r="B520">
        <v>0</v>
      </c>
      <c r="C520">
        <v>0.214</v>
      </c>
    </row>
    <row r="521" spans="1:3" x14ac:dyDescent="0.2">
      <c r="A521" t="s">
        <v>522</v>
      </c>
      <c r="B521">
        <v>0</v>
      </c>
      <c r="C521">
        <v>1.3080000000000001</v>
      </c>
    </row>
    <row r="522" spans="1:3" x14ac:dyDescent="0.2">
      <c r="A522" t="s">
        <v>523</v>
      </c>
      <c r="B522">
        <v>0</v>
      </c>
      <c r="C522">
        <v>0.40200000000000002</v>
      </c>
    </row>
    <row r="523" spans="1:3" x14ac:dyDescent="0.2">
      <c r="A523" t="s">
        <v>524</v>
      </c>
      <c r="B523">
        <v>0</v>
      </c>
      <c r="C523">
        <v>0.65800000000000003</v>
      </c>
    </row>
    <row r="524" spans="1:3" x14ac:dyDescent="0.2">
      <c r="A524" t="s">
        <v>525</v>
      </c>
      <c r="B524">
        <v>0</v>
      </c>
      <c r="C524">
        <v>0.88400000000000001</v>
      </c>
    </row>
    <row r="525" spans="1:3" x14ac:dyDescent="0.2">
      <c r="A525" t="s">
        <v>526</v>
      </c>
      <c r="B525">
        <v>0</v>
      </c>
      <c r="C525">
        <v>0.13300000000000001</v>
      </c>
    </row>
    <row r="526" spans="1:3" x14ac:dyDescent="0.2">
      <c r="A526" t="s">
        <v>527</v>
      </c>
      <c r="B526">
        <v>0</v>
      </c>
      <c r="C526">
        <v>0.77100000000000002</v>
      </c>
    </row>
    <row r="527" spans="1:3" x14ac:dyDescent="0.2">
      <c r="A527" t="s">
        <v>528</v>
      </c>
      <c r="B527">
        <v>3</v>
      </c>
      <c r="C527">
        <v>0.81399999999999995</v>
      </c>
    </row>
    <row r="528" spans="1:3" x14ac:dyDescent="0.2">
      <c r="A528" t="s">
        <v>529</v>
      </c>
      <c r="B528">
        <v>0</v>
      </c>
      <c r="C528">
        <v>1.181</v>
      </c>
    </row>
    <row r="529" spans="1:3" x14ac:dyDescent="0.2">
      <c r="A529" t="s">
        <v>530</v>
      </c>
      <c r="B529">
        <v>2</v>
      </c>
      <c r="C529">
        <v>0.93899999999999995</v>
      </c>
    </row>
    <row r="530" spans="1:3" x14ac:dyDescent="0.2">
      <c r="A530" t="s">
        <v>531</v>
      </c>
      <c r="B530">
        <v>0</v>
      </c>
      <c r="C530">
        <v>0.99299999999999999</v>
      </c>
    </row>
    <row r="531" spans="1:3" x14ac:dyDescent="0.2">
      <c r="A531" t="s">
        <v>532</v>
      </c>
      <c r="B531">
        <v>0</v>
      </c>
      <c r="C531">
        <v>0.626</v>
      </c>
    </row>
    <row r="532" spans="1:3" x14ac:dyDescent="0.2">
      <c r="A532" t="s">
        <v>533</v>
      </c>
      <c r="B532">
        <v>1</v>
      </c>
      <c r="C532">
        <v>0.96599999999999997</v>
      </c>
    </row>
    <row r="533" spans="1:3" x14ac:dyDescent="0.2">
      <c r="A533" t="s">
        <v>534</v>
      </c>
      <c r="B533">
        <v>0</v>
      </c>
      <c r="C533">
        <v>0.26</v>
      </c>
    </row>
    <row r="534" spans="1:3" x14ac:dyDescent="0.2">
      <c r="A534" t="s">
        <v>535</v>
      </c>
      <c r="B534">
        <v>0</v>
      </c>
      <c r="C534">
        <v>0.93200000000000005</v>
      </c>
    </row>
    <row r="535" spans="1:3" x14ac:dyDescent="0.2">
      <c r="A535" t="s">
        <v>536</v>
      </c>
      <c r="B535">
        <v>4</v>
      </c>
      <c r="C535">
        <v>0.63400000000000001</v>
      </c>
    </row>
    <row r="536" spans="1:3" x14ac:dyDescent="0.2">
      <c r="A536" t="s">
        <v>537</v>
      </c>
      <c r="B536">
        <v>1</v>
      </c>
      <c r="C536">
        <v>1.1359999999999999</v>
      </c>
    </row>
    <row r="537" spans="1:3" x14ac:dyDescent="0.2">
      <c r="A537" t="s">
        <v>538</v>
      </c>
      <c r="B537">
        <v>0</v>
      </c>
      <c r="C537">
        <v>0.877</v>
      </c>
    </row>
    <row r="538" spans="1:3" x14ac:dyDescent="0.2">
      <c r="A538" t="s">
        <v>539</v>
      </c>
      <c r="B538">
        <v>0</v>
      </c>
      <c r="C538">
        <v>1.08</v>
      </c>
    </row>
    <row r="539" spans="1:3" x14ac:dyDescent="0.2">
      <c r="A539" t="s">
        <v>540</v>
      </c>
      <c r="B539">
        <v>0</v>
      </c>
      <c r="C539">
        <v>0.91900000000000004</v>
      </c>
    </row>
    <row r="540" spans="1:3" x14ac:dyDescent="0.2">
      <c r="A540" t="s">
        <v>541</v>
      </c>
      <c r="B540">
        <v>1</v>
      </c>
      <c r="C540">
        <v>1.0349999999999999</v>
      </c>
    </row>
    <row r="541" spans="1:3" x14ac:dyDescent="0.2">
      <c r="A541" t="s">
        <v>542</v>
      </c>
      <c r="B541">
        <v>0</v>
      </c>
      <c r="C541">
        <v>0.19400000000000001</v>
      </c>
    </row>
    <row r="542" spans="1:3" x14ac:dyDescent="0.2">
      <c r="A542" t="s">
        <v>543</v>
      </c>
      <c r="B542">
        <v>1</v>
      </c>
      <c r="C542">
        <v>1.5920000000000001</v>
      </c>
    </row>
    <row r="543" spans="1:3" x14ac:dyDescent="0.2">
      <c r="A543" t="s">
        <v>544</v>
      </c>
      <c r="B543">
        <v>0</v>
      </c>
      <c r="C543">
        <v>1.236</v>
      </c>
    </row>
    <row r="544" spans="1:3" x14ac:dyDescent="0.2">
      <c r="A544" t="s">
        <v>545</v>
      </c>
      <c r="B544">
        <v>2</v>
      </c>
      <c r="C544">
        <v>1.5840000000000001</v>
      </c>
    </row>
    <row r="545" spans="1:3" x14ac:dyDescent="0.2">
      <c r="A545" t="s">
        <v>546</v>
      </c>
      <c r="B545">
        <v>2</v>
      </c>
      <c r="C545">
        <v>1.355</v>
      </c>
    </row>
    <row r="546" spans="1:3" x14ac:dyDescent="0.2">
      <c r="A546" t="s">
        <v>547</v>
      </c>
      <c r="B546">
        <v>0</v>
      </c>
      <c r="C546">
        <v>1.103</v>
      </c>
    </row>
    <row r="547" spans="1:3" x14ac:dyDescent="0.2">
      <c r="A547" t="s">
        <v>548</v>
      </c>
      <c r="B547">
        <v>2</v>
      </c>
      <c r="C547">
        <v>0.89400000000000002</v>
      </c>
    </row>
    <row r="548" spans="1:3" x14ac:dyDescent="0.2">
      <c r="A548" t="s">
        <v>549</v>
      </c>
      <c r="B548">
        <v>2</v>
      </c>
      <c r="C548">
        <v>1.3720000000000001</v>
      </c>
    </row>
    <row r="549" spans="1:3" x14ac:dyDescent="0.2">
      <c r="A549" t="s">
        <v>550</v>
      </c>
      <c r="B549">
        <v>3</v>
      </c>
      <c r="C549">
        <v>0.98</v>
      </c>
    </row>
    <row r="550" spans="1:3" x14ac:dyDescent="0.2">
      <c r="A550" t="s">
        <v>551</v>
      </c>
      <c r="B550">
        <v>0</v>
      </c>
      <c r="C550">
        <v>1.343</v>
      </c>
    </row>
    <row r="551" spans="1:3" x14ac:dyDescent="0.2">
      <c r="A551" t="s">
        <v>552</v>
      </c>
      <c r="B551">
        <v>0</v>
      </c>
      <c r="C551">
        <v>0.81499999999999995</v>
      </c>
    </row>
    <row r="552" spans="1:3" x14ac:dyDescent="0.2">
      <c r="A552" t="s">
        <v>553</v>
      </c>
      <c r="B552">
        <v>0</v>
      </c>
      <c r="C552">
        <v>0.84099999999999997</v>
      </c>
    </row>
    <row r="553" spans="1:3" x14ac:dyDescent="0.2">
      <c r="A553" t="s">
        <v>554</v>
      </c>
      <c r="B553">
        <v>1</v>
      </c>
      <c r="C553">
        <v>1.1459999999999999</v>
      </c>
    </row>
    <row r="554" spans="1:3" x14ac:dyDescent="0.2">
      <c r="A554" t="s">
        <v>555</v>
      </c>
      <c r="B554">
        <v>0</v>
      </c>
      <c r="C554">
        <v>0.83899999999999997</v>
      </c>
    </row>
    <row r="555" spans="1:3" x14ac:dyDescent="0.2">
      <c r="A555" t="s">
        <v>556</v>
      </c>
      <c r="B555">
        <v>0</v>
      </c>
      <c r="C555">
        <v>0.316</v>
      </c>
    </row>
    <row r="556" spans="1:3" x14ac:dyDescent="0.2">
      <c r="A556" t="s">
        <v>557</v>
      </c>
      <c r="B556">
        <v>0</v>
      </c>
      <c r="C556">
        <v>0.61099999999999999</v>
      </c>
    </row>
    <row r="557" spans="1:3" x14ac:dyDescent="0.2">
      <c r="A557" t="s">
        <v>558</v>
      </c>
      <c r="B557">
        <v>0</v>
      </c>
      <c r="C557">
        <v>0.92400000000000004</v>
      </c>
    </row>
    <row r="558" spans="1:3" x14ac:dyDescent="0.2">
      <c r="A558" t="s">
        <v>559</v>
      </c>
      <c r="B558">
        <v>0</v>
      </c>
      <c r="C558">
        <v>0.27700000000000002</v>
      </c>
    </row>
    <row r="559" spans="1:3" x14ac:dyDescent="0.2">
      <c r="A559" t="s">
        <v>560</v>
      </c>
      <c r="B559">
        <v>0</v>
      </c>
      <c r="C559">
        <v>0.53700000000000003</v>
      </c>
    </row>
    <row r="560" spans="1:3" x14ac:dyDescent="0.2">
      <c r="A560" t="s">
        <v>561</v>
      </c>
      <c r="B560">
        <v>0</v>
      </c>
      <c r="C560">
        <v>0.39500000000000002</v>
      </c>
    </row>
    <row r="561" spans="1:3" x14ac:dyDescent="0.2">
      <c r="A561" t="s">
        <v>562</v>
      </c>
      <c r="B561">
        <v>0</v>
      </c>
      <c r="C561">
        <v>0.64700000000000002</v>
      </c>
    </row>
    <row r="562" spans="1:3" x14ac:dyDescent="0.2">
      <c r="A562" t="s">
        <v>563</v>
      </c>
      <c r="B562">
        <v>0</v>
      </c>
      <c r="C562">
        <v>0.33300000000000002</v>
      </c>
    </row>
    <row r="563" spans="1:3" x14ac:dyDescent="0.2">
      <c r="A563" t="s">
        <v>564</v>
      </c>
      <c r="B563">
        <v>0</v>
      </c>
      <c r="C563">
        <v>0.23499999999999999</v>
      </c>
    </row>
    <row r="564" spans="1:3" x14ac:dyDescent="0.2">
      <c r="A564" t="s">
        <v>565</v>
      </c>
      <c r="B564">
        <v>1</v>
      </c>
      <c r="C564">
        <v>0.16500000000000001</v>
      </c>
    </row>
    <row r="565" spans="1:3" x14ac:dyDescent="0.2">
      <c r="A565" t="s">
        <v>566</v>
      </c>
      <c r="B565">
        <v>1</v>
      </c>
      <c r="C565">
        <v>0.86499999999999999</v>
      </c>
    </row>
    <row r="566" spans="1:3" x14ac:dyDescent="0.2">
      <c r="A566" t="s">
        <v>567</v>
      </c>
      <c r="B566">
        <v>0</v>
      </c>
      <c r="C566">
        <v>0.61</v>
      </c>
    </row>
    <row r="567" spans="1:3" x14ac:dyDescent="0.2">
      <c r="A567" t="s">
        <v>568</v>
      </c>
      <c r="B567">
        <v>1</v>
      </c>
      <c r="C567">
        <v>0.23499999999999999</v>
      </c>
    </row>
    <row r="568" spans="1:3" x14ac:dyDescent="0.2">
      <c r="A568" t="s">
        <v>569</v>
      </c>
      <c r="B568">
        <v>1</v>
      </c>
      <c r="C568">
        <v>0.66700000000000004</v>
      </c>
    </row>
    <row r="569" spans="1:3" x14ac:dyDescent="0.2">
      <c r="A569" t="s">
        <v>570</v>
      </c>
      <c r="B569">
        <v>0</v>
      </c>
      <c r="C569">
        <v>0.309</v>
      </c>
    </row>
    <row r="570" spans="1:3" x14ac:dyDescent="0.2">
      <c r="A570" t="s">
        <v>571</v>
      </c>
      <c r="B570">
        <v>0</v>
      </c>
      <c r="C570">
        <v>0.59699999999999998</v>
      </c>
    </row>
    <row r="571" spans="1:3" x14ac:dyDescent="0.2">
      <c r="A571" t="s">
        <v>572</v>
      </c>
      <c r="B571">
        <v>0</v>
      </c>
      <c r="C571">
        <v>0.39700000000000002</v>
      </c>
    </row>
    <row r="572" spans="1:3" x14ac:dyDescent="0.2">
      <c r="A572" t="s">
        <v>573</v>
      </c>
      <c r="B572">
        <v>0</v>
      </c>
      <c r="C572">
        <v>0.83499999999999996</v>
      </c>
    </row>
    <row r="573" spans="1:3" x14ac:dyDescent="0.2">
      <c r="A573" t="s">
        <v>574</v>
      </c>
      <c r="B573">
        <v>0</v>
      </c>
      <c r="C573">
        <v>0.81499999999999995</v>
      </c>
    </row>
    <row r="574" spans="1:3" x14ac:dyDescent="0.2">
      <c r="A574" t="s">
        <v>575</v>
      </c>
      <c r="B574">
        <v>0</v>
      </c>
      <c r="C574">
        <v>1.2250000000000001</v>
      </c>
    </row>
    <row r="575" spans="1:3" x14ac:dyDescent="0.2">
      <c r="A575" t="s">
        <v>576</v>
      </c>
      <c r="B575">
        <v>1</v>
      </c>
      <c r="C575">
        <v>1.139</v>
      </c>
    </row>
    <row r="576" spans="1:3" x14ac:dyDescent="0.2">
      <c r="A576" t="s">
        <v>577</v>
      </c>
      <c r="B576">
        <v>0</v>
      </c>
      <c r="C576">
        <v>1.2270000000000001</v>
      </c>
    </row>
    <row r="577" spans="1:3" x14ac:dyDescent="0.2">
      <c r="A577" t="s">
        <v>578</v>
      </c>
      <c r="B577">
        <v>2</v>
      </c>
      <c r="C577">
        <v>0.49099999999999999</v>
      </c>
    </row>
    <row r="578" spans="1:3" x14ac:dyDescent="0.2">
      <c r="A578" t="s">
        <v>579</v>
      </c>
      <c r="B578">
        <v>0</v>
      </c>
      <c r="C578">
        <v>0.65100000000000002</v>
      </c>
    </row>
    <row r="579" spans="1:3" x14ac:dyDescent="0.2">
      <c r="A579" t="s">
        <v>580</v>
      </c>
      <c r="B579">
        <v>0</v>
      </c>
      <c r="C579">
        <v>0.46700000000000003</v>
      </c>
    </row>
    <row r="580" spans="1:3" x14ac:dyDescent="0.2">
      <c r="A580" t="s">
        <v>581</v>
      </c>
      <c r="B580">
        <v>0</v>
      </c>
      <c r="C580">
        <v>0.48299999999999998</v>
      </c>
    </row>
    <row r="581" spans="1:3" x14ac:dyDescent="0.2">
      <c r="A581" t="s">
        <v>582</v>
      </c>
      <c r="B581">
        <v>1</v>
      </c>
      <c r="C581">
        <v>0.624</v>
      </c>
    </row>
    <row r="582" spans="1:3" x14ac:dyDescent="0.2">
      <c r="A582" t="s">
        <v>583</v>
      </c>
      <c r="B582">
        <v>0</v>
      </c>
      <c r="C582">
        <v>0.32800000000000001</v>
      </c>
    </row>
    <row r="583" spans="1:3" x14ac:dyDescent="0.2">
      <c r="A583" t="s">
        <v>584</v>
      </c>
      <c r="B583">
        <v>0</v>
      </c>
      <c r="C583">
        <v>0.155</v>
      </c>
    </row>
    <row r="584" spans="1:3" x14ac:dyDescent="0.2">
      <c r="A584" t="s">
        <v>585</v>
      </c>
      <c r="B584">
        <v>0</v>
      </c>
      <c r="C584">
        <v>0.23</v>
      </c>
    </row>
    <row r="585" spans="1:3" x14ac:dyDescent="0.2">
      <c r="A585" t="s">
        <v>586</v>
      </c>
      <c r="B585">
        <v>0</v>
      </c>
      <c r="C585">
        <v>0.11899999999999999</v>
      </c>
    </row>
    <row r="586" spans="1:3" x14ac:dyDescent="0.2">
      <c r="A586" t="s">
        <v>587</v>
      </c>
      <c r="B586">
        <v>0</v>
      </c>
      <c r="C586">
        <v>9.9000000000000005E-2</v>
      </c>
    </row>
    <row r="587" spans="1:3" x14ac:dyDescent="0.2">
      <c r="A587" t="s">
        <v>588</v>
      </c>
      <c r="B587">
        <v>0</v>
      </c>
      <c r="C587">
        <v>0.154</v>
      </c>
    </row>
    <row r="588" spans="1:3" x14ac:dyDescent="0.2">
      <c r="A588" t="s">
        <v>589</v>
      </c>
      <c r="B588">
        <v>0</v>
      </c>
      <c r="C588">
        <v>0.124</v>
      </c>
    </row>
    <row r="589" spans="1:3" x14ac:dyDescent="0.2">
      <c r="A589" t="s">
        <v>590</v>
      </c>
      <c r="B589">
        <v>0</v>
      </c>
      <c r="C589">
        <v>7.2999999999999995E-2</v>
      </c>
    </row>
    <row r="590" spans="1:3" x14ac:dyDescent="0.2">
      <c r="A590" t="s">
        <v>591</v>
      </c>
      <c r="B590">
        <v>0</v>
      </c>
      <c r="C590">
        <v>0.105</v>
      </c>
    </row>
    <row r="591" spans="1:3" x14ac:dyDescent="0.2">
      <c r="A591" t="s">
        <v>592</v>
      </c>
      <c r="B591">
        <v>0</v>
      </c>
      <c r="C591">
        <v>0.74</v>
      </c>
    </row>
    <row r="592" spans="1:3" x14ac:dyDescent="0.2">
      <c r="A592" t="s">
        <v>593</v>
      </c>
      <c r="B592">
        <v>0</v>
      </c>
      <c r="C592">
        <v>0.216</v>
      </c>
    </row>
    <row r="593" spans="1:3" x14ac:dyDescent="0.2">
      <c r="A593" t="s">
        <v>594</v>
      </c>
      <c r="B593">
        <v>0</v>
      </c>
      <c r="C593">
        <v>0.24199999999999999</v>
      </c>
    </row>
    <row r="594" spans="1:3" x14ac:dyDescent="0.2">
      <c r="A594" t="s">
        <v>595</v>
      </c>
      <c r="B594">
        <v>0</v>
      </c>
      <c r="C594">
        <v>0.34</v>
      </c>
    </row>
    <row r="595" spans="1:3" x14ac:dyDescent="0.2">
      <c r="A595" t="s">
        <v>596</v>
      </c>
      <c r="B595">
        <v>0</v>
      </c>
      <c r="C595">
        <v>0.26200000000000001</v>
      </c>
    </row>
    <row r="596" spans="1:3" x14ac:dyDescent="0.2">
      <c r="A596" t="s">
        <v>597</v>
      </c>
      <c r="B596">
        <v>0</v>
      </c>
      <c r="C596">
        <v>9.4E-2</v>
      </c>
    </row>
    <row r="597" spans="1:3" x14ac:dyDescent="0.2">
      <c r="A597" t="s">
        <v>598</v>
      </c>
      <c r="B597">
        <v>0</v>
      </c>
      <c r="C597">
        <v>0.11700000000000001</v>
      </c>
    </row>
    <row r="598" spans="1:3" x14ac:dyDescent="0.2">
      <c r="A598" t="s">
        <v>599</v>
      </c>
      <c r="B598">
        <v>0</v>
      </c>
      <c r="C598">
        <v>9.8000000000000004E-2</v>
      </c>
    </row>
    <row r="599" spans="1:3" x14ac:dyDescent="0.2">
      <c r="A599" t="s">
        <v>600</v>
      </c>
      <c r="B599">
        <v>0</v>
      </c>
      <c r="C599">
        <v>8.4000000000000005E-2</v>
      </c>
    </row>
    <row r="600" spans="1:3" x14ac:dyDescent="0.2">
      <c r="A600" t="s">
        <v>601</v>
      </c>
      <c r="B600">
        <v>0</v>
      </c>
      <c r="C600">
        <v>7.2999999999999995E-2</v>
      </c>
    </row>
    <row r="601" spans="1:3" x14ac:dyDescent="0.2">
      <c r="A601" t="s">
        <v>602</v>
      </c>
      <c r="B601">
        <v>0</v>
      </c>
      <c r="C601">
        <v>0.245</v>
      </c>
    </row>
    <row r="602" spans="1:3" x14ac:dyDescent="0.2">
      <c r="A602" t="s">
        <v>603</v>
      </c>
      <c r="B602">
        <v>0</v>
      </c>
      <c r="C602">
        <v>0.128</v>
      </c>
    </row>
    <row r="603" spans="1:3" x14ac:dyDescent="0.2">
      <c r="A603" t="s">
        <v>604</v>
      </c>
      <c r="B603">
        <v>4</v>
      </c>
      <c r="C603">
        <v>0.90600000000000003</v>
      </c>
    </row>
    <row r="604" spans="1:3" x14ac:dyDescent="0.2">
      <c r="A604" t="s">
        <v>605</v>
      </c>
      <c r="B604">
        <v>0</v>
      </c>
      <c r="C604">
        <v>0.10199999999999999</v>
      </c>
    </row>
    <row r="605" spans="1:3" x14ac:dyDescent="0.2">
      <c r="A605" t="s">
        <v>606</v>
      </c>
      <c r="B605">
        <v>4</v>
      </c>
      <c r="C605">
        <v>0.58099999999999996</v>
      </c>
    </row>
    <row r="606" spans="1:3" x14ac:dyDescent="0.2">
      <c r="A606" t="s">
        <v>607</v>
      </c>
      <c r="B606">
        <v>0</v>
      </c>
      <c r="C606">
        <v>8.5000000000000006E-2</v>
      </c>
    </row>
    <row r="607" spans="1:3" x14ac:dyDescent="0.2">
      <c r="A607" t="s">
        <v>608</v>
      </c>
      <c r="B607">
        <v>0</v>
      </c>
      <c r="C607">
        <v>0.79800000000000004</v>
      </c>
    </row>
    <row r="608" spans="1:3" x14ac:dyDescent="0.2">
      <c r="A608" t="s">
        <v>609</v>
      </c>
      <c r="B608">
        <v>2</v>
      </c>
      <c r="C608">
        <v>0.86699999999999999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8"/>
  <sheetViews>
    <sheetView workbookViewId="0">
      <selection activeCell="F41" sqref="F4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>
        <v>0.11700000000000001</v>
      </c>
    </row>
    <row r="3" spans="1:2" x14ac:dyDescent="0.2">
      <c r="A3" t="s">
        <v>4</v>
      </c>
      <c r="B3">
        <v>0.66600000000000004</v>
      </c>
    </row>
    <row r="4" spans="1:2" x14ac:dyDescent="0.2">
      <c r="A4" t="s">
        <v>5</v>
      </c>
      <c r="B4">
        <v>0.28299999999999997</v>
      </c>
    </row>
    <row r="5" spans="1:2" x14ac:dyDescent="0.2">
      <c r="A5" t="s">
        <v>6</v>
      </c>
      <c r="B5">
        <v>0.70899999999999996</v>
      </c>
    </row>
    <row r="6" spans="1:2" x14ac:dyDescent="0.2">
      <c r="A6" t="s">
        <v>7</v>
      </c>
      <c r="B6">
        <v>0.58099999999999996</v>
      </c>
    </row>
    <row r="7" spans="1:2" x14ac:dyDescent="0.2">
      <c r="A7" t="s">
        <v>8</v>
      </c>
      <c r="B7">
        <v>0.91800000000000004</v>
      </c>
    </row>
    <row r="8" spans="1:2" x14ac:dyDescent="0.2">
      <c r="A8" t="s">
        <v>9</v>
      </c>
      <c r="B8">
        <v>0.123</v>
      </c>
    </row>
    <row r="9" spans="1:2" x14ac:dyDescent="0.2">
      <c r="A9" t="s">
        <v>10</v>
      </c>
      <c r="B9">
        <v>0.54900000000000004</v>
      </c>
    </row>
    <row r="10" spans="1:2" x14ac:dyDescent="0.2">
      <c r="A10" t="s">
        <v>11</v>
      </c>
      <c r="B10">
        <v>0.44700000000000001</v>
      </c>
    </row>
    <row r="11" spans="1:2" x14ac:dyDescent="0.2">
      <c r="A11" t="s">
        <v>12</v>
      </c>
      <c r="B11">
        <v>0.55500000000000005</v>
      </c>
    </row>
    <row r="12" spans="1:2" x14ac:dyDescent="0.2">
      <c r="A12" t="s">
        <v>13</v>
      </c>
      <c r="B12">
        <v>1.05</v>
      </c>
    </row>
    <row r="13" spans="1:2" x14ac:dyDescent="0.2">
      <c r="A13" t="s">
        <v>14</v>
      </c>
      <c r="B13">
        <v>8.6999999999999994E-2</v>
      </c>
    </row>
    <row r="14" spans="1:2" x14ac:dyDescent="0.2">
      <c r="A14" t="s">
        <v>15</v>
      </c>
      <c r="B14">
        <v>9.0999999999999998E-2</v>
      </c>
    </row>
    <row r="15" spans="1:2" x14ac:dyDescent="0.2">
      <c r="A15" t="s">
        <v>16</v>
      </c>
      <c r="B15">
        <v>0.10199999999999999</v>
      </c>
    </row>
    <row r="16" spans="1:2" x14ac:dyDescent="0.2">
      <c r="A16" t="s">
        <v>17</v>
      </c>
      <c r="B16">
        <v>0.27700000000000002</v>
      </c>
    </row>
    <row r="17" spans="1:2" x14ac:dyDescent="0.2">
      <c r="A17" t="s">
        <v>18</v>
      </c>
      <c r="B17">
        <v>0.13900000000000001</v>
      </c>
    </row>
    <row r="18" spans="1:2" x14ac:dyDescent="0.2">
      <c r="A18" t="s">
        <v>19</v>
      </c>
      <c r="B18">
        <v>0.41099999999999998</v>
      </c>
    </row>
    <row r="19" spans="1:2" x14ac:dyDescent="0.2">
      <c r="A19" t="s">
        <v>20</v>
      </c>
      <c r="B19">
        <v>0.41099999999999998</v>
      </c>
    </row>
    <row r="20" spans="1:2" x14ac:dyDescent="0.2">
      <c r="A20" t="s">
        <v>21</v>
      </c>
      <c r="B20">
        <v>9.9000000000000005E-2</v>
      </c>
    </row>
    <row r="21" spans="1:2" x14ac:dyDescent="0.2">
      <c r="A21" t="s">
        <v>22</v>
      </c>
      <c r="B21">
        <v>0.20200000000000001</v>
      </c>
    </row>
    <row r="22" spans="1:2" x14ac:dyDescent="0.2">
      <c r="A22" t="s">
        <v>23</v>
      </c>
      <c r="B22">
        <v>0.14699999999999999</v>
      </c>
    </row>
    <row r="23" spans="1:2" x14ac:dyDescent="0.2">
      <c r="A23" t="s">
        <v>24</v>
      </c>
      <c r="B23">
        <v>0.90400000000000003</v>
      </c>
    </row>
    <row r="24" spans="1:2" x14ac:dyDescent="0.2">
      <c r="A24" t="s">
        <v>25</v>
      </c>
      <c r="B24">
        <v>0.83899999999999997</v>
      </c>
    </row>
    <row r="25" spans="1:2" x14ac:dyDescent="0.2">
      <c r="A25" t="s">
        <v>26</v>
      </c>
      <c r="B25">
        <v>1.2949999999999999</v>
      </c>
    </row>
    <row r="26" spans="1:2" x14ac:dyDescent="0.2">
      <c r="A26" t="s">
        <v>27</v>
      </c>
      <c r="B26">
        <v>8.7999999999999995E-2</v>
      </c>
    </row>
    <row r="27" spans="1:2" x14ac:dyDescent="0.2">
      <c r="A27" t="s">
        <v>28</v>
      </c>
      <c r="B27">
        <v>0.59099999999999997</v>
      </c>
    </row>
    <row r="28" spans="1:2" x14ac:dyDescent="0.2">
      <c r="A28" t="s">
        <v>29</v>
      </c>
      <c r="B28">
        <v>0.20799999999999999</v>
      </c>
    </row>
    <row r="29" spans="1:2" x14ac:dyDescent="0.2">
      <c r="A29" t="s">
        <v>30</v>
      </c>
      <c r="B29">
        <v>0.17599999999999999</v>
      </c>
    </row>
    <row r="30" spans="1:2" x14ac:dyDescent="0.2">
      <c r="A30" t="s">
        <v>31</v>
      </c>
      <c r="B30">
        <v>0.28499999999999998</v>
      </c>
    </row>
    <row r="31" spans="1:2" x14ac:dyDescent="0.2">
      <c r="A31" t="s">
        <v>32</v>
      </c>
      <c r="B31">
        <v>0.27400000000000002</v>
      </c>
    </row>
    <row r="32" spans="1:2" x14ac:dyDescent="0.2">
      <c r="A32" t="s">
        <v>33</v>
      </c>
      <c r="B32">
        <v>8.5000000000000006E-2</v>
      </c>
    </row>
    <row r="33" spans="1:2" x14ac:dyDescent="0.2">
      <c r="A33" t="s">
        <v>34</v>
      </c>
      <c r="B33">
        <v>0.189</v>
      </c>
    </row>
    <row r="34" spans="1:2" x14ac:dyDescent="0.2">
      <c r="A34" t="s">
        <v>35</v>
      </c>
      <c r="B34">
        <v>0.52800000000000002</v>
      </c>
    </row>
    <row r="35" spans="1:2" x14ac:dyDescent="0.2">
      <c r="A35" t="s">
        <v>36</v>
      </c>
      <c r="B35">
        <v>0.18099999999999999</v>
      </c>
    </row>
    <row r="36" spans="1:2" x14ac:dyDescent="0.2">
      <c r="A36" t="s">
        <v>37</v>
      </c>
      <c r="B36">
        <v>0.16700000000000001</v>
      </c>
    </row>
    <row r="37" spans="1:2" x14ac:dyDescent="0.2">
      <c r="A37" t="s">
        <v>38</v>
      </c>
      <c r="B37">
        <v>0.78800000000000003</v>
      </c>
    </row>
    <row r="38" spans="1:2" x14ac:dyDescent="0.2">
      <c r="A38" t="s">
        <v>39</v>
      </c>
      <c r="B38">
        <v>0.46899999999999997</v>
      </c>
    </row>
    <row r="39" spans="1:2" x14ac:dyDescent="0.2">
      <c r="A39" t="s">
        <v>40</v>
      </c>
      <c r="B39">
        <v>0.69899999999999995</v>
      </c>
    </row>
    <row r="40" spans="1:2" x14ac:dyDescent="0.2">
      <c r="A40" t="s">
        <v>41</v>
      </c>
      <c r="B40">
        <v>0.26500000000000001</v>
      </c>
    </row>
    <row r="41" spans="1:2" x14ac:dyDescent="0.2">
      <c r="A41" t="s">
        <v>42</v>
      </c>
      <c r="B41">
        <v>0.1</v>
      </c>
    </row>
    <row r="42" spans="1:2" x14ac:dyDescent="0.2">
      <c r="A42" t="s">
        <v>43</v>
      </c>
      <c r="B42">
        <v>0.16800000000000001</v>
      </c>
    </row>
    <row r="43" spans="1:2" x14ac:dyDescent="0.2">
      <c r="A43" t="s">
        <v>44</v>
      </c>
      <c r="B43">
        <v>0.14499999999999999</v>
      </c>
    </row>
    <row r="44" spans="1:2" x14ac:dyDescent="0.2">
      <c r="A44" t="s">
        <v>45</v>
      </c>
      <c r="B44">
        <v>0.39100000000000001</v>
      </c>
    </row>
    <row r="45" spans="1:2" x14ac:dyDescent="0.2">
      <c r="A45" t="s">
        <v>46</v>
      </c>
      <c r="B45">
        <v>0.183</v>
      </c>
    </row>
    <row r="46" spans="1:2" x14ac:dyDescent="0.2">
      <c r="A46" t="s">
        <v>47</v>
      </c>
      <c r="B46">
        <v>0.20200000000000001</v>
      </c>
    </row>
    <row r="47" spans="1:2" x14ac:dyDescent="0.2">
      <c r="A47" t="s">
        <v>48</v>
      </c>
      <c r="B47">
        <v>0.30299999999999999</v>
      </c>
    </row>
    <row r="48" spans="1:2" x14ac:dyDescent="0.2">
      <c r="A48" t="s">
        <v>49</v>
      </c>
      <c r="B48">
        <v>0.36299999999999999</v>
      </c>
    </row>
    <row r="49" spans="1:2" x14ac:dyDescent="0.2">
      <c r="A49" t="s">
        <v>50</v>
      </c>
      <c r="B49">
        <v>0.1</v>
      </c>
    </row>
    <row r="50" spans="1:2" x14ac:dyDescent="0.2">
      <c r="A50" t="s">
        <v>51</v>
      </c>
      <c r="B50">
        <v>0.40600000000000003</v>
      </c>
    </row>
    <row r="51" spans="1:2" x14ac:dyDescent="0.2">
      <c r="A51" t="s">
        <v>52</v>
      </c>
      <c r="B51">
        <v>0.13200000000000001</v>
      </c>
    </row>
    <row r="52" spans="1:2" x14ac:dyDescent="0.2">
      <c r="A52" t="s">
        <v>53</v>
      </c>
      <c r="B52">
        <v>0.17799999999999999</v>
      </c>
    </row>
    <row r="53" spans="1:2" x14ac:dyDescent="0.2">
      <c r="A53" t="s">
        <v>54</v>
      </c>
      <c r="B53">
        <v>0.68899999999999995</v>
      </c>
    </row>
    <row r="54" spans="1:2" x14ac:dyDescent="0.2">
      <c r="A54" t="s">
        <v>55</v>
      </c>
      <c r="B54">
        <v>0.625</v>
      </c>
    </row>
    <row r="55" spans="1:2" x14ac:dyDescent="0.2">
      <c r="A55" t="s">
        <v>56</v>
      </c>
      <c r="B55">
        <v>0.84</v>
      </c>
    </row>
    <row r="56" spans="1:2" x14ac:dyDescent="0.2">
      <c r="A56" t="s">
        <v>57</v>
      </c>
      <c r="B56">
        <v>1.0669999999999999</v>
      </c>
    </row>
    <row r="57" spans="1:2" x14ac:dyDescent="0.2">
      <c r="A57" t="s">
        <v>58</v>
      </c>
      <c r="B57">
        <v>0.51900000000000002</v>
      </c>
    </row>
    <row r="58" spans="1:2" x14ac:dyDescent="0.2">
      <c r="A58" t="s">
        <v>59</v>
      </c>
      <c r="B58">
        <v>0.71099999999999997</v>
      </c>
    </row>
    <row r="59" spans="1:2" x14ac:dyDescent="0.2">
      <c r="A59" t="s">
        <v>60</v>
      </c>
      <c r="B59">
        <v>0.57699999999999996</v>
      </c>
    </row>
    <row r="60" spans="1:2" x14ac:dyDescent="0.2">
      <c r="A60" t="s">
        <v>61</v>
      </c>
      <c r="B60">
        <v>0.41099999999999998</v>
      </c>
    </row>
    <row r="61" spans="1:2" x14ac:dyDescent="0.2">
      <c r="A61" t="s">
        <v>62</v>
      </c>
      <c r="B61">
        <v>0.16700000000000001</v>
      </c>
    </row>
    <row r="62" spans="1:2" x14ac:dyDescent="0.2">
      <c r="A62" t="s">
        <v>63</v>
      </c>
      <c r="B62">
        <v>0.78500000000000003</v>
      </c>
    </row>
    <row r="63" spans="1:2" x14ac:dyDescent="0.2">
      <c r="A63" t="s">
        <v>64</v>
      </c>
      <c r="B63">
        <v>0.27300000000000002</v>
      </c>
    </row>
    <row r="64" spans="1:2" x14ac:dyDescent="0.2">
      <c r="A64" t="s">
        <v>65</v>
      </c>
      <c r="B64">
        <v>0.115</v>
      </c>
    </row>
    <row r="65" spans="1:2" x14ac:dyDescent="0.2">
      <c r="A65" t="s">
        <v>66</v>
      </c>
      <c r="B65">
        <v>0.26700000000000002</v>
      </c>
    </row>
    <row r="66" spans="1:2" x14ac:dyDescent="0.2">
      <c r="A66" t="s">
        <v>67</v>
      </c>
      <c r="B66">
        <v>0.73299999999999998</v>
      </c>
    </row>
    <row r="67" spans="1:2" x14ac:dyDescent="0.2">
      <c r="A67" t="s">
        <v>68</v>
      </c>
      <c r="B67">
        <v>5.1269999999999998</v>
      </c>
    </row>
    <row r="68" spans="1:2" x14ac:dyDescent="0.2">
      <c r="A68" t="s">
        <v>69</v>
      </c>
      <c r="B68">
        <v>0.65600000000000003</v>
      </c>
    </row>
    <row r="69" spans="1:2" x14ac:dyDescent="0.2">
      <c r="A69" t="s">
        <v>70</v>
      </c>
      <c r="B69">
        <v>0.80900000000000005</v>
      </c>
    </row>
    <row r="70" spans="1:2" x14ac:dyDescent="0.2">
      <c r="A70" t="s">
        <v>71</v>
      </c>
      <c r="B70">
        <v>0.17199999999999999</v>
      </c>
    </row>
    <row r="71" spans="1:2" x14ac:dyDescent="0.2">
      <c r="A71" t="s">
        <v>72</v>
      </c>
      <c r="B71">
        <v>0.107</v>
      </c>
    </row>
    <row r="72" spans="1:2" x14ac:dyDescent="0.2">
      <c r="A72" t="s">
        <v>73</v>
      </c>
      <c r="B72">
        <v>9.1999999999999998E-2</v>
      </c>
    </row>
    <row r="73" spans="1:2" x14ac:dyDescent="0.2">
      <c r="A73" t="s">
        <v>74</v>
      </c>
      <c r="B73">
        <v>0.158</v>
      </c>
    </row>
    <row r="74" spans="1:2" x14ac:dyDescent="0.2">
      <c r="A74" t="s">
        <v>75</v>
      </c>
      <c r="B74">
        <v>0.128</v>
      </c>
    </row>
    <row r="75" spans="1:2" x14ac:dyDescent="0.2">
      <c r="A75" t="s">
        <v>76</v>
      </c>
      <c r="B75">
        <v>0.65400000000000003</v>
      </c>
    </row>
    <row r="76" spans="1:2" x14ac:dyDescent="0.2">
      <c r="A76" t="s">
        <v>77</v>
      </c>
      <c r="B76">
        <v>0.82299999999999995</v>
      </c>
    </row>
    <row r="77" spans="1:2" x14ac:dyDescent="0.2">
      <c r="A77" t="s">
        <v>78</v>
      </c>
      <c r="B77">
        <v>0.20300000000000001</v>
      </c>
    </row>
    <row r="78" spans="1:2" x14ac:dyDescent="0.2">
      <c r="A78" t="s">
        <v>79</v>
      </c>
      <c r="B78">
        <v>0.14799999999999999</v>
      </c>
    </row>
    <row r="79" spans="1:2" x14ac:dyDescent="0.2">
      <c r="A79" t="s">
        <v>80</v>
      </c>
      <c r="B79">
        <v>0.11899999999999999</v>
      </c>
    </row>
    <row r="80" spans="1:2" x14ac:dyDescent="0.2">
      <c r="A80" t="s">
        <v>81</v>
      </c>
      <c r="B80">
        <v>9.6000000000000002E-2</v>
      </c>
    </row>
    <row r="81" spans="1:2" x14ac:dyDescent="0.2">
      <c r="A81" t="s">
        <v>82</v>
      </c>
      <c r="B81">
        <v>0.76900000000000002</v>
      </c>
    </row>
    <row r="82" spans="1:2" x14ac:dyDescent="0.2">
      <c r="A82" t="s">
        <v>83</v>
      </c>
      <c r="B82">
        <v>0.59799999999999998</v>
      </c>
    </row>
    <row r="83" spans="1:2" x14ac:dyDescent="0.2">
      <c r="A83" t="s">
        <v>84</v>
      </c>
      <c r="B83">
        <v>0.91400000000000003</v>
      </c>
    </row>
    <row r="84" spans="1:2" x14ac:dyDescent="0.2">
      <c r="A84" t="s">
        <v>85</v>
      </c>
      <c r="B84">
        <v>0.184</v>
      </c>
    </row>
    <row r="85" spans="1:2" x14ac:dyDescent="0.2">
      <c r="A85" t="s">
        <v>86</v>
      </c>
      <c r="B85">
        <v>0.62</v>
      </c>
    </row>
    <row r="86" spans="1:2" x14ac:dyDescent="0.2">
      <c r="A86" t="s">
        <v>87</v>
      </c>
      <c r="B86">
        <v>0.745</v>
      </c>
    </row>
    <row r="87" spans="1:2" x14ac:dyDescent="0.2">
      <c r="A87" t="s">
        <v>88</v>
      </c>
      <c r="B87">
        <v>8.7999999999999995E-2</v>
      </c>
    </row>
    <row r="88" spans="1:2" x14ac:dyDescent="0.2">
      <c r="A88" t="s">
        <v>89</v>
      </c>
      <c r="B88">
        <v>0.17699999999999999</v>
      </c>
    </row>
    <row r="89" spans="1:2" x14ac:dyDescent="0.2">
      <c r="A89" t="s">
        <v>90</v>
      </c>
      <c r="B89">
        <v>0.26100000000000001</v>
      </c>
    </row>
    <row r="90" spans="1:2" x14ac:dyDescent="0.2">
      <c r="A90" t="s">
        <v>91</v>
      </c>
      <c r="B90">
        <v>0.155</v>
      </c>
    </row>
    <row r="91" spans="1:2" x14ac:dyDescent="0.2">
      <c r="A91" t="s">
        <v>92</v>
      </c>
      <c r="B91">
        <v>0.30199999999999999</v>
      </c>
    </row>
    <row r="92" spans="1:2" x14ac:dyDescent="0.2">
      <c r="A92" t="s">
        <v>93</v>
      </c>
      <c r="B92">
        <v>0.156</v>
      </c>
    </row>
    <row r="93" spans="1:2" x14ac:dyDescent="0.2">
      <c r="A93" t="s">
        <v>94</v>
      </c>
      <c r="B93">
        <v>0.14599999999999999</v>
      </c>
    </row>
    <row r="94" spans="1:2" x14ac:dyDescent="0.2">
      <c r="A94" t="s">
        <v>95</v>
      </c>
      <c r="B94">
        <v>0.122</v>
      </c>
    </row>
    <row r="95" spans="1:2" x14ac:dyDescent="0.2">
      <c r="A95" t="s">
        <v>96</v>
      </c>
      <c r="B95">
        <v>0.28199999999999997</v>
      </c>
    </row>
    <row r="96" spans="1:2" x14ac:dyDescent="0.2">
      <c r="A96" t="s">
        <v>97</v>
      </c>
      <c r="B96">
        <v>1.8740000000000001</v>
      </c>
    </row>
    <row r="97" spans="1:2" x14ac:dyDescent="0.2">
      <c r="A97" t="s">
        <v>98</v>
      </c>
      <c r="B97">
        <v>0.95199999999999996</v>
      </c>
    </row>
    <row r="98" spans="1:2" x14ac:dyDescent="0.2">
      <c r="A98" t="s">
        <v>99</v>
      </c>
      <c r="B98">
        <v>1.339</v>
      </c>
    </row>
    <row r="99" spans="1:2" x14ac:dyDescent="0.2">
      <c r="A99" t="s">
        <v>100</v>
      </c>
      <c r="B99">
        <v>1.8140000000000001</v>
      </c>
    </row>
    <row r="100" spans="1:2" x14ac:dyDescent="0.2">
      <c r="A100" t="s">
        <v>101</v>
      </c>
      <c r="B100">
        <v>4.2750000000000004</v>
      </c>
    </row>
    <row r="101" spans="1:2" x14ac:dyDescent="0.2">
      <c r="A101" t="s">
        <v>102</v>
      </c>
      <c r="B101">
        <v>0.33200000000000002</v>
      </c>
    </row>
    <row r="102" spans="1:2" x14ac:dyDescent="0.2">
      <c r="A102" t="s">
        <v>103</v>
      </c>
      <c r="B102">
        <v>0.42199999999999999</v>
      </c>
    </row>
    <row r="103" spans="1:2" x14ac:dyDescent="0.2">
      <c r="A103" t="s">
        <v>104</v>
      </c>
      <c r="B103">
        <v>0.68700000000000006</v>
      </c>
    </row>
    <row r="104" spans="1:2" x14ac:dyDescent="0.2">
      <c r="A104" t="s">
        <v>105</v>
      </c>
      <c r="B104">
        <v>0.70299999999999996</v>
      </c>
    </row>
    <row r="105" spans="1:2" x14ac:dyDescent="0.2">
      <c r="A105" t="s">
        <v>106</v>
      </c>
      <c r="B105">
        <v>1.375</v>
      </c>
    </row>
    <row r="106" spans="1:2" x14ac:dyDescent="0.2">
      <c r="A106" t="s">
        <v>107</v>
      </c>
      <c r="B106">
        <v>0.96799999999999997</v>
      </c>
    </row>
    <row r="107" spans="1:2" x14ac:dyDescent="0.2">
      <c r="A107" t="s">
        <v>108</v>
      </c>
      <c r="B107">
        <v>0.79700000000000004</v>
      </c>
    </row>
    <row r="108" spans="1:2" x14ac:dyDescent="0.2">
      <c r="A108" t="s">
        <v>109</v>
      </c>
      <c r="B108">
        <v>0.438</v>
      </c>
    </row>
    <row r="109" spans="1:2" x14ac:dyDescent="0.2">
      <c r="A109" t="s">
        <v>110</v>
      </c>
      <c r="B109">
        <v>0.72299999999999998</v>
      </c>
    </row>
    <row r="110" spans="1:2" x14ac:dyDescent="0.2">
      <c r="A110" t="s">
        <v>111</v>
      </c>
      <c r="B110">
        <v>0.36899999999999999</v>
      </c>
    </row>
    <row r="111" spans="1:2" x14ac:dyDescent="0.2">
      <c r="A111" t="s">
        <v>112</v>
      </c>
      <c r="B111">
        <v>0.435</v>
      </c>
    </row>
    <row r="112" spans="1:2" x14ac:dyDescent="0.2">
      <c r="A112" t="s">
        <v>113</v>
      </c>
      <c r="B112">
        <v>0.27100000000000002</v>
      </c>
    </row>
    <row r="113" spans="1:2" x14ac:dyDescent="0.2">
      <c r="A113" t="s">
        <v>114</v>
      </c>
      <c r="B113">
        <v>0.51700000000000002</v>
      </c>
    </row>
    <row r="114" spans="1:2" x14ac:dyDescent="0.2">
      <c r="A114" t="s">
        <v>115</v>
      </c>
      <c r="B114">
        <v>0.40500000000000003</v>
      </c>
    </row>
    <row r="115" spans="1:2" x14ac:dyDescent="0.2">
      <c r="A115" t="s">
        <v>116</v>
      </c>
      <c r="B115">
        <v>0.35899999999999999</v>
      </c>
    </row>
    <row r="116" spans="1:2" x14ac:dyDescent="0.2">
      <c r="A116" t="s">
        <v>117</v>
      </c>
      <c r="B116">
        <v>0.22500000000000001</v>
      </c>
    </row>
    <row r="117" spans="1:2" x14ac:dyDescent="0.2">
      <c r="A117" t="s">
        <v>118</v>
      </c>
      <c r="B117">
        <v>0.372</v>
      </c>
    </row>
    <row r="118" spans="1:2" x14ac:dyDescent="0.2">
      <c r="A118" t="s">
        <v>119</v>
      </c>
      <c r="B118">
        <v>1.1519999999999999</v>
      </c>
    </row>
    <row r="119" spans="1:2" x14ac:dyDescent="0.2">
      <c r="A119" t="s">
        <v>120</v>
      </c>
      <c r="B119">
        <v>0.224</v>
      </c>
    </row>
    <row r="120" spans="1:2" x14ac:dyDescent="0.2">
      <c r="A120" t="s">
        <v>121</v>
      </c>
      <c r="B120">
        <v>0.91500000000000004</v>
      </c>
    </row>
    <row r="121" spans="1:2" x14ac:dyDescent="0.2">
      <c r="A121" t="s">
        <v>122</v>
      </c>
      <c r="B121">
        <v>1.69</v>
      </c>
    </row>
    <row r="122" spans="1:2" x14ac:dyDescent="0.2">
      <c r="A122" t="s">
        <v>123</v>
      </c>
      <c r="B122">
        <v>0.186</v>
      </c>
    </row>
    <row r="123" spans="1:2" x14ac:dyDescent="0.2">
      <c r="A123" t="s">
        <v>124</v>
      </c>
      <c r="B123">
        <v>14.362</v>
      </c>
    </row>
    <row r="124" spans="1:2" x14ac:dyDescent="0.2">
      <c r="A124" t="s">
        <v>125</v>
      </c>
      <c r="B124">
        <v>4.2939999999999996</v>
      </c>
    </row>
    <row r="125" spans="1:2" x14ac:dyDescent="0.2">
      <c r="A125" t="s">
        <v>126</v>
      </c>
      <c r="B125">
        <v>2.9849999999999999</v>
      </c>
    </row>
    <row r="126" spans="1:2" x14ac:dyDescent="0.2">
      <c r="A126" t="s">
        <v>127</v>
      </c>
      <c r="B126">
        <v>0.60399999999999998</v>
      </c>
    </row>
    <row r="127" spans="1:2" x14ac:dyDescent="0.2">
      <c r="A127" t="s">
        <v>128</v>
      </c>
      <c r="B127">
        <v>0.19700000000000001</v>
      </c>
    </row>
    <row r="128" spans="1:2" x14ac:dyDescent="0.2">
      <c r="A128" t="s">
        <v>129</v>
      </c>
      <c r="B128">
        <v>1.915</v>
      </c>
    </row>
    <row r="129" spans="1:2" x14ac:dyDescent="0.2">
      <c r="A129" t="s">
        <v>130</v>
      </c>
      <c r="B129">
        <v>0.11799999999999999</v>
      </c>
    </row>
    <row r="130" spans="1:2" x14ac:dyDescent="0.2">
      <c r="A130" t="s">
        <v>131</v>
      </c>
      <c r="B130">
        <v>0.152</v>
      </c>
    </row>
    <row r="131" spans="1:2" x14ac:dyDescent="0.2">
      <c r="A131" t="s">
        <v>132</v>
      </c>
      <c r="B131">
        <v>8.9489999999999998</v>
      </c>
    </row>
    <row r="132" spans="1:2" x14ac:dyDescent="0.2">
      <c r="A132" t="s">
        <v>133</v>
      </c>
      <c r="B132">
        <v>0.83599999999999997</v>
      </c>
    </row>
    <row r="133" spans="1:2" x14ac:dyDescent="0.2">
      <c r="A133" t="s">
        <v>134</v>
      </c>
      <c r="B133">
        <v>2.75</v>
      </c>
    </row>
    <row r="134" spans="1:2" x14ac:dyDescent="0.2">
      <c r="A134" t="s">
        <v>135</v>
      </c>
      <c r="B134">
        <v>0.48799999999999999</v>
      </c>
    </row>
    <row r="135" spans="1:2" x14ac:dyDescent="0.2">
      <c r="A135" t="s">
        <v>136</v>
      </c>
      <c r="B135">
        <v>0.311</v>
      </c>
    </row>
    <row r="136" spans="1:2" x14ac:dyDescent="0.2">
      <c r="A136" t="s">
        <v>137</v>
      </c>
      <c r="B136">
        <v>0.97199999999999998</v>
      </c>
    </row>
    <row r="137" spans="1:2" x14ac:dyDescent="0.2">
      <c r="A137" t="s">
        <v>138</v>
      </c>
      <c r="B137">
        <v>0.184</v>
      </c>
    </row>
    <row r="138" spans="1:2" x14ac:dyDescent="0.2">
      <c r="A138" t="s">
        <v>139</v>
      </c>
      <c r="B138">
        <v>0.40100000000000002</v>
      </c>
    </row>
    <row r="139" spans="1:2" x14ac:dyDescent="0.2">
      <c r="A139" t="s">
        <v>140</v>
      </c>
      <c r="B139">
        <v>2.23</v>
      </c>
    </row>
    <row r="140" spans="1:2" x14ac:dyDescent="0.2">
      <c r="A140" t="s">
        <v>141</v>
      </c>
      <c r="B140">
        <v>0.57399999999999995</v>
      </c>
    </row>
    <row r="141" spans="1:2" x14ac:dyDescent="0.2">
      <c r="A141" t="s">
        <v>142</v>
      </c>
      <c r="B141">
        <v>0.61499999999999999</v>
      </c>
    </row>
    <row r="142" spans="1:2" x14ac:dyDescent="0.2">
      <c r="A142" t="s">
        <v>143</v>
      </c>
      <c r="B142">
        <v>0.32600000000000001</v>
      </c>
    </row>
    <row r="143" spans="1:2" x14ac:dyDescent="0.2">
      <c r="A143" t="s">
        <v>144</v>
      </c>
      <c r="B143">
        <v>0.65600000000000003</v>
      </c>
    </row>
    <row r="144" spans="1:2" x14ac:dyDescent="0.2">
      <c r="A144" t="s">
        <v>145</v>
      </c>
      <c r="B144">
        <v>0.53400000000000003</v>
      </c>
    </row>
    <row r="145" spans="1:2" x14ac:dyDescent="0.2">
      <c r="A145" t="s">
        <v>146</v>
      </c>
      <c r="B145">
        <v>0.30599999999999999</v>
      </c>
    </row>
    <row r="146" spans="1:2" x14ac:dyDescent="0.2">
      <c r="A146" t="s">
        <v>147</v>
      </c>
      <c r="B146">
        <v>0.93300000000000005</v>
      </c>
    </row>
    <row r="147" spans="1:2" x14ac:dyDescent="0.2">
      <c r="A147" t="s">
        <v>148</v>
      </c>
      <c r="B147">
        <v>0.214</v>
      </c>
    </row>
    <row r="148" spans="1:2" x14ac:dyDescent="0.2">
      <c r="A148" t="s">
        <v>149</v>
      </c>
      <c r="B148">
        <v>0.67200000000000004</v>
      </c>
    </row>
    <row r="149" spans="1:2" x14ac:dyDescent="0.2">
      <c r="A149" t="s">
        <v>150</v>
      </c>
      <c r="B149">
        <v>0.98199999999999998</v>
      </c>
    </row>
    <row r="150" spans="1:2" x14ac:dyDescent="0.2">
      <c r="A150" t="s">
        <v>151</v>
      </c>
      <c r="B150">
        <v>0.93300000000000005</v>
      </c>
    </row>
    <row r="151" spans="1:2" x14ac:dyDescent="0.2">
      <c r="A151" t="s">
        <v>152</v>
      </c>
      <c r="B151">
        <v>0.86299999999999999</v>
      </c>
    </row>
    <row r="152" spans="1:2" x14ac:dyDescent="0.2">
      <c r="A152" t="s">
        <v>153</v>
      </c>
      <c r="B152">
        <v>1.49</v>
      </c>
    </row>
    <row r="153" spans="1:2" x14ac:dyDescent="0.2">
      <c r="A153" t="s">
        <v>154</v>
      </c>
      <c r="B153">
        <v>0.67700000000000005</v>
      </c>
    </row>
    <row r="154" spans="1:2" x14ac:dyDescent="0.2">
      <c r="A154" t="s">
        <v>155</v>
      </c>
      <c r="B154">
        <v>0.67200000000000004</v>
      </c>
    </row>
    <row r="155" spans="1:2" x14ac:dyDescent="0.2">
      <c r="A155" t="s">
        <v>156</v>
      </c>
      <c r="B155">
        <v>0.55300000000000005</v>
      </c>
    </row>
    <row r="156" spans="1:2" x14ac:dyDescent="0.2">
      <c r="A156" t="s">
        <v>157</v>
      </c>
      <c r="B156">
        <v>0.57099999999999995</v>
      </c>
    </row>
    <row r="157" spans="1:2" x14ac:dyDescent="0.2">
      <c r="A157" t="s">
        <v>158</v>
      </c>
      <c r="B157">
        <v>0.46300000000000002</v>
      </c>
    </row>
    <row r="158" spans="1:2" x14ac:dyDescent="0.2">
      <c r="A158" t="s">
        <v>159</v>
      </c>
      <c r="B158">
        <v>0.46200000000000002</v>
      </c>
    </row>
    <row r="159" spans="1:2" x14ac:dyDescent="0.2">
      <c r="A159" t="s">
        <v>160</v>
      </c>
      <c r="B159">
        <v>0.34399999999999997</v>
      </c>
    </row>
    <row r="160" spans="1:2" x14ac:dyDescent="0.2">
      <c r="A160" t="s">
        <v>161</v>
      </c>
      <c r="B160">
        <v>0.51600000000000001</v>
      </c>
    </row>
    <row r="161" spans="1:2" x14ac:dyDescent="0.2">
      <c r="A161" t="s">
        <v>162</v>
      </c>
      <c r="B161">
        <v>1.163</v>
      </c>
    </row>
    <row r="162" spans="1:2" x14ac:dyDescent="0.2">
      <c r="A162" t="s">
        <v>163</v>
      </c>
      <c r="B162">
        <v>0.58899999999999997</v>
      </c>
    </row>
    <row r="163" spans="1:2" x14ac:dyDescent="0.2">
      <c r="A163" t="s">
        <v>164</v>
      </c>
      <c r="B163">
        <v>4.9249999999999998</v>
      </c>
    </row>
    <row r="164" spans="1:2" x14ac:dyDescent="0.2">
      <c r="A164" t="s">
        <v>165</v>
      </c>
      <c r="B164">
        <v>0.96799999999999997</v>
      </c>
    </row>
    <row r="165" spans="1:2" x14ac:dyDescent="0.2">
      <c r="A165" t="s">
        <v>166</v>
      </c>
      <c r="B165">
        <v>1.3720000000000001</v>
      </c>
    </row>
    <row r="166" spans="1:2" x14ac:dyDescent="0.2">
      <c r="A166" t="s">
        <v>167</v>
      </c>
      <c r="B166">
        <v>0.63200000000000001</v>
      </c>
    </row>
    <row r="167" spans="1:2" x14ac:dyDescent="0.2">
      <c r="A167" t="s">
        <v>168</v>
      </c>
      <c r="B167">
        <v>0.89100000000000001</v>
      </c>
    </row>
    <row r="168" spans="1:2" x14ac:dyDescent="0.2">
      <c r="A168" t="s">
        <v>169</v>
      </c>
      <c r="B168">
        <v>0.81899999999999995</v>
      </c>
    </row>
    <row r="169" spans="1:2" x14ac:dyDescent="0.2">
      <c r="A169" t="s">
        <v>170</v>
      </c>
      <c r="B169">
        <v>0.316</v>
      </c>
    </row>
    <row r="170" spans="1:2" x14ac:dyDescent="0.2">
      <c r="A170" t="s">
        <v>171</v>
      </c>
      <c r="B170">
        <v>0.112</v>
      </c>
    </row>
    <row r="171" spans="1:2" x14ac:dyDescent="0.2">
      <c r="A171" t="s">
        <v>172</v>
      </c>
      <c r="B171">
        <v>0.999</v>
      </c>
    </row>
    <row r="172" spans="1:2" x14ac:dyDescent="0.2">
      <c r="A172" t="s">
        <v>173</v>
      </c>
      <c r="B172">
        <v>0.49399999999999999</v>
      </c>
    </row>
    <row r="173" spans="1:2" x14ac:dyDescent="0.2">
      <c r="A173" t="s">
        <v>174</v>
      </c>
      <c r="B173">
        <v>0.73899999999999999</v>
      </c>
    </row>
    <row r="174" spans="1:2" x14ac:dyDescent="0.2">
      <c r="A174" t="s">
        <v>175</v>
      </c>
      <c r="B174">
        <v>0.55800000000000005</v>
      </c>
    </row>
    <row r="175" spans="1:2" x14ac:dyDescent="0.2">
      <c r="A175" t="s">
        <v>176</v>
      </c>
      <c r="B175">
        <v>1.3560000000000001</v>
      </c>
    </row>
    <row r="176" spans="1:2" x14ac:dyDescent="0.2">
      <c r="A176" t="s">
        <v>177</v>
      </c>
      <c r="B176">
        <v>0.621</v>
      </c>
    </row>
    <row r="177" spans="1:2" x14ac:dyDescent="0.2">
      <c r="A177" t="s">
        <v>178</v>
      </c>
      <c r="B177">
        <v>0.503</v>
      </c>
    </row>
    <row r="178" spans="1:2" x14ac:dyDescent="0.2">
      <c r="A178" t="s">
        <v>179</v>
      </c>
      <c r="B178">
        <v>0.67700000000000005</v>
      </c>
    </row>
    <row r="179" spans="1:2" x14ac:dyDescent="0.2">
      <c r="A179" t="s">
        <v>180</v>
      </c>
      <c r="B179">
        <v>0.79300000000000004</v>
      </c>
    </row>
    <row r="180" spans="1:2" x14ac:dyDescent="0.2">
      <c r="A180" t="s">
        <v>181</v>
      </c>
      <c r="B180">
        <v>0.27800000000000002</v>
      </c>
    </row>
    <row r="181" spans="1:2" x14ac:dyDescent="0.2">
      <c r="A181" t="s">
        <v>182</v>
      </c>
      <c r="B181">
        <v>0.76300000000000001</v>
      </c>
    </row>
    <row r="182" spans="1:2" x14ac:dyDescent="0.2">
      <c r="A182" t="s">
        <v>183</v>
      </c>
      <c r="B182">
        <v>0.72899999999999998</v>
      </c>
    </row>
    <row r="183" spans="1:2" x14ac:dyDescent="0.2">
      <c r="A183" t="s">
        <v>184</v>
      </c>
      <c r="B183">
        <v>7.1980000000000004</v>
      </c>
    </row>
    <row r="184" spans="1:2" x14ac:dyDescent="0.2">
      <c r="A184" t="s">
        <v>185</v>
      </c>
      <c r="B184">
        <v>9.0999999999999998E-2</v>
      </c>
    </row>
    <row r="185" spans="1:2" x14ac:dyDescent="0.2">
      <c r="A185" t="s">
        <v>186</v>
      </c>
      <c r="B185">
        <v>0.42299999999999999</v>
      </c>
    </row>
    <row r="186" spans="1:2" x14ac:dyDescent="0.2">
      <c r="A186" t="s">
        <v>187</v>
      </c>
      <c r="B186">
        <v>0.26200000000000001</v>
      </c>
    </row>
    <row r="187" spans="1:2" x14ac:dyDescent="0.2">
      <c r="A187" t="s">
        <v>188</v>
      </c>
      <c r="B187">
        <v>0.5</v>
      </c>
    </row>
    <row r="188" spans="1:2" x14ac:dyDescent="0.2">
      <c r="A188" t="s">
        <v>189</v>
      </c>
      <c r="B188">
        <v>0.113</v>
      </c>
    </row>
    <row r="189" spans="1:2" x14ac:dyDescent="0.2">
      <c r="A189" t="s">
        <v>190</v>
      </c>
      <c r="B189">
        <v>1.04</v>
      </c>
    </row>
    <row r="190" spans="1:2" x14ac:dyDescent="0.2">
      <c r="A190" t="s">
        <v>191</v>
      </c>
      <c r="B190">
        <v>0.58499999999999996</v>
      </c>
    </row>
    <row r="191" spans="1:2" x14ac:dyDescent="0.2">
      <c r="A191" t="s">
        <v>192</v>
      </c>
      <c r="B191">
        <v>0.61399999999999999</v>
      </c>
    </row>
    <row r="192" spans="1:2" x14ac:dyDescent="0.2">
      <c r="A192" t="s">
        <v>193</v>
      </c>
      <c r="B192">
        <v>0.24</v>
      </c>
    </row>
    <row r="193" spans="1:2" x14ac:dyDescent="0.2">
      <c r="A193" t="s">
        <v>194</v>
      </c>
      <c r="B193">
        <v>0.20499999999999999</v>
      </c>
    </row>
    <row r="194" spans="1:2" x14ac:dyDescent="0.2">
      <c r="A194" t="s">
        <v>195</v>
      </c>
      <c r="B194">
        <v>0.99199999999999999</v>
      </c>
    </row>
    <row r="195" spans="1:2" x14ac:dyDescent="0.2">
      <c r="A195" t="s">
        <v>196</v>
      </c>
      <c r="B195">
        <v>0.14399999999999999</v>
      </c>
    </row>
    <row r="196" spans="1:2" x14ac:dyDescent="0.2">
      <c r="A196" t="s">
        <v>197</v>
      </c>
      <c r="B196">
        <v>0.14199999999999999</v>
      </c>
    </row>
    <row r="197" spans="1:2" x14ac:dyDescent="0.2">
      <c r="A197" t="s">
        <v>198</v>
      </c>
      <c r="B197">
        <v>0.41299999999999998</v>
      </c>
    </row>
    <row r="198" spans="1:2" x14ac:dyDescent="0.2">
      <c r="A198" t="s">
        <v>199</v>
      </c>
      <c r="B198">
        <v>0.39</v>
      </c>
    </row>
    <row r="199" spans="1:2" x14ac:dyDescent="0.2">
      <c r="A199" t="s">
        <v>200</v>
      </c>
      <c r="B199">
        <v>0.19800000000000001</v>
      </c>
    </row>
    <row r="200" spans="1:2" x14ac:dyDescent="0.2">
      <c r="A200" t="s">
        <v>201</v>
      </c>
      <c r="B200">
        <v>0.39200000000000002</v>
      </c>
    </row>
    <row r="201" spans="1:2" x14ac:dyDescent="0.2">
      <c r="A201" t="s">
        <v>202</v>
      </c>
      <c r="B201">
        <v>9.0999999999999998E-2</v>
      </c>
    </row>
    <row r="202" spans="1:2" x14ac:dyDescent="0.2">
      <c r="A202" t="s">
        <v>203</v>
      </c>
      <c r="B202">
        <v>0.30199999999999999</v>
      </c>
    </row>
    <row r="203" spans="1:2" x14ac:dyDescent="0.2">
      <c r="A203" t="s">
        <v>204</v>
      </c>
      <c r="B203">
        <v>8.7200000000000006</v>
      </c>
    </row>
    <row r="204" spans="1:2" x14ac:dyDescent="0.2">
      <c r="A204" t="s">
        <v>205</v>
      </c>
      <c r="B204">
        <v>5.7119999999999997</v>
      </c>
    </row>
    <row r="205" spans="1:2" x14ac:dyDescent="0.2">
      <c r="A205" t="s">
        <v>206</v>
      </c>
      <c r="B205">
        <v>0.26200000000000001</v>
      </c>
    </row>
    <row r="206" spans="1:2" x14ac:dyDescent="0.2">
      <c r="A206" t="s">
        <v>207</v>
      </c>
      <c r="B206">
        <v>0.27700000000000002</v>
      </c>
    </row>
    <row r="207" spans="1:2" x14ac:dyDescent="0.2">
      <c r="A207" t="s">
        <v>208</v>
      </c>
      <c r="B207">
        <v>0.23799999999999999</v>
      </c>
    </row>
    <row r="208" spans="1:2" x14ac:dyDescent="0.2">
      <c r="A208" t="s">
        <v>209</v>
      </c>
      <c r="B208">
        <v>0.13</v>
      </c>
    </row>
    <row r="209" spans="1:2" x14ac:dyDescent="0.2">
      <c r="A209" t="s">
        <v>210</v>
      </c>
      <c r="B209">
        <v>1.821</v>
      </c>
    </row>
    <row r="210" spans="1:2" x14ac:dyDescent="0.2">
      <c r="A210" t="s">
        <v>211</v>
      </c>
      <c r="B210">
        <v>0.32600000000000001</v>
      </c>
    </row>
    <row r="211" spans="1:2" x14ac:dyDescent="0.2">
      <c r="A211" t="s">
        <v>212</v>
      </c>
      <c r="B211">
        <v>1.111</v>
      </c>
    </row>
    <row r="212" spans="1:2" x14ac:dyDescent="0.2">
      <c r="A212" t="s">
        <v>213</v>
      </c>
      <c r="B212">
        <v>0.25800000000000001</v>
      </c>
    </row>
    <row r="213" spans="1:2" x14ac:dyDescent="0.2">
      <c r="A213" t="s">
        <v>214</v>
      </c>
      <c r="B213">
        <v>0.39200000000000002</v>
      </c>
    </row>
    <row r="214" spans="1:2" x14ac:dyDescent="0.2">
      <c r="A214" t="s">
        <v>215</v>
      </c>
      <c r="B214">
        <v>0.38700000000000001</v>
      </c>
    </row>
    <row r="215" spans="1:2" x14ac:dyDescent="0.2">
      <c r="A215" t="s">
        <v>216</v>
      </c>
      <c r="B215">
        <v>0.46200000000000002</v>
      </c>
    </row>
    <row r="216" spans="1:2" x14ac:dyDescent="0.2">
      <c r="A216" t="s">
        <v>217</v>
      </c>
      <c r="B216">
        <v>2.5379999999999998</v>
      </c>
    </row>
    <row r="217" spans="1:2" x14ac:dyDescent="0.2">
      <c r="A217" t="s">
        <v>218</v>
      </c>
      <c r="B217">
        <v>3.702</v>
      </c>
    </row>
    <row r="218" spans="1:2" x14ac:dyDescent="0.2">
      <c r="A218" t="s">
        <v>219</v>
      </c>
      <c r="B218">
        <v>4.1559999999999997</v>
      </c>
    </row>
    <row r="219" spans="1:2" x14ac:dyDescent="0.2">
      <c r="A219" t="s">
        <v>220</v>
      </c>
      <c r="B219">
        <v>0.22600000000000001</v>
      </c>
    </row>
    <row r="220" spans="1:2" x14ac:dyDescent="0.2">
      <c r="A220" t="s">
        <v>221</v>
      </c>
      <c r="B220">
        <v>0.34200000000000003</v>
      </c>
    </row>
    <row r="221" spans="1:2" x14ac:dyDescent="0.2">
      <c r="A221" t="s">
        <v>222</v>
      </c>
      <c r="B221">
        <v>0.28799999999999998</v>
      </c>
    </row>
    <row r="222" spans="1:2" x14ac:dyDescent="0.2">
      <c r="A222" t="s">
        <v>223</v>
      </c>
      <c r="B222">
        <v>0.441</v>
      </c>
    </row>
    <row r="223" spans="1:2" x14ac:dyDescent="0.2">
      <c r="A223" t="s">
        <v>224</v>
      </c>
      <c r="B223">
        <v>0.17499999999999999</v>
      </c>
    </row>
    <row r="224" spans="1:2" x14ac:dyDescent="0.2">
      <c r="A224" t="s">
        <v>225</v>
      </c>
      <c r="B224">
        <v>0.55800000000000005</v>
      </c>
    </row>
    <row r="225" spans="1:2" x14ac:dyDescent="0.2">
      <c r="A225" t="s">
        <v>226</v>
      </c>
      <c r="B225">
        <v>0.39600000000000002</v>
      </c>
    </row>
    <row r="226" spans="1:2" x14ac:dyDescent="0.2">
      <c r="A226" t="s">
        <v>227</v>
      </c>
      <c r="B226">
        <v>0.97</v>
      </c>
    </row>
    <row r="227" spans="1:2" x14ac:dyDescent="0.2">
      <c r="A227" t="s">
        <v>228</v>
      </c>
      <c r="B227">
        <v>0.26800000000000002</v>
      </c>
    </row>
    <row r="228" spans="1:2" x14ac:dyDescent="0.2">
      <c r="A228" t="s">
        <v>229</v>
      </c>
      <c r="B228">
        <v>0.76600000000000001</v>
      </c>
    </row>
    <row r="229" spans="1:2" x14ac:dyDescent="0.2">
      <c r="A229" t="s">
        <v>230</v>
      </c>
      <c r="B229">
        <v>0.25</v>
      </c>
    </row>
    <row r="230" spans="1:2" x14ac:dyDescent="0.2">
      <c r="A230" t="s">
        <v>231</v>
      </c>
      <c r="B230">
        <v>2.016</v>
      </c>
    </row>
    <row r="231" spans="1:2" x14ac:dyDescent="0.2">
      <c r="A231" t="s">
        <v>232</v>
      </c>
      <c r="B231">
        <v>0.216</v>
      </c>
    </row>
    <row r="232" spans="1:2" x14ac:dyDescent="0.2">
      <c r="A232" t="s">
        <v>233</v>
      </c>
      <c r="B232">
        <v>0.57899999999999996</v>
      </c>
    </row>
    <row r="233" spans="1:2" x14ac:dyDescent="0.2">
      <c r="A233" t="s">
        <v>234</v>
      </c>
      <c r="B233">
        <v>9.9489999999999998</v>
      </c>
    </row>
    <row r="234" spans="1:2" x14ac:dyDescent="0.2">
      <c r="A234" t="s">
        <v>235</v>
      </c>
      <c r="B234">
        <v>0.95399999999999996</v>
      </c>
    </row>
    <row r="235" spans="1:2" x14ac:dyDescent="0.2">
      <c r="A235" t="s">
        <v>236</v>
      </c>
      <c r="B235">
        <v>0.70199999999999996</v>
      </c>
    </row>
    <row r="236" spans="1:2" x14ac:dyDescent="0.2">
      <c r="A236" t="s">
        <v>237</v>
      </c>
      <c r="B236">
        <v>0.309</v>
      </c>
    </row>
    <row r="237" spans="1:2" x14ac:dyDescent="0.2">
      <c r="A237" t="s">
        <v>238</v>
      </c>
      <c r="B237">
        <v>1.645</v>
      </c>
    </row>
    <row r="238" spans="1:2" x14ac:dyDescent="0.2">
      <c r="A238" t="s">
        <v>239</v>
      </c>
      <c r="B238">
        <v>1.7050000000000001</v>
      </c>
    </row>
    <row r="239" spans="1:2" x14ac:dyDescent="0.2">
      <c r="A239" t="s">
        <v>240</v>
      </c>
      <c r="B239">
        <v>0.34100000000000003</v>
      </c>
    </row>
    <row r="240" spans="1:2" x14ac:dyDescent="0.2">
      <c r="A240" t="s">
        <v>241</v>
      </c>
      <c r="B240">
        <v>0.23699999999999999</v>
      </c>
    </row>
    <row r="241" spans="1:2" x14ac:dyDescent="0.2">
      <c r="A241" t="s">
        <v>242</v>
      </c>
      <c r="B241">
        <v>0.44800000000000001</v>
      </c>
    </row>
    <row r="242" spans="1:2" x14ac:dyDescent="0.2">
      <c r="A242" t="s">
        <v>243</v>
      </c>
      <c r="B242">
        <v>1.679</v>
      </c>
    </row>
    <row r="243" spans="1:2" x14ac:dyDescent="0.2">
      <c r="A243" t="s">
        <v>244</v>
      </c>
      <c r="B243">
        <v>0.29199999999999998</v>
      </c>
    </row>
    <row r="244" spans="1:2" x14ac:dyDescent="0.2">
      <c r="A244" t="s">
        <v>245</v>
      </c>
      <c r="B244">
        <v>0.38200000000000001</v>
      </c>
    </row>
    <row r="245" spans="1:2" x14ac:dyDescent="0.2">
      <c r="A245" t="s">
        <v>246</v>
      </c>
      <c r="B245">
        <v>0.996</v>
      </c>
    </row>
    <row r="246" spans="1:2" x14ac:dyDescent="0.2">
      <c r="A246" t="s">
        <v>247</v>
      </c>
      <c r="B246">
        <v>0.71799999999999997</v>
      </c>
    </row>
    <row r="247" spans="1:2" x14ac:dyDescent="0.2">
      <c r="A247" t="s">
        <v>248</v>
      </c>
      <c r="B247">
        <v>0.79100000000000004</v>
      </c>
    </row>
    <row r="248" spans="1:2" x14ac:dyDescent="0.2">
      <c r="A248" t="s">
        <v>249</v>
      </c>
      <c r="B248">
        <v>1.1000000000000001</v>
      </c>
    </row>
    <row r="249" spans="1:2" x14ac:dyDescent="0.2">
      <c r="A249" t="s">
        <v>250</v>
      </c>
      <c r="B249">
        <v>1.1020000000000001</v>
      </c>
    </row>
    <row r="250" spans="1:2" x14ac:dyDescent="0.2">
      <c r="A250" t="s">
        <v>251</v>
      </c>
      <c r="B250">
        <v>0.25900000000000001</v>
      </c>
    </row>
    <row r="251" spans="1:2" x14ac:dyDescent="0.2">
      <c r="A251" t="s">
        <v>252</v>
      </c>
      <c r="B251">
        <v>1.3149999999999999</v>
      </c>
    </row>
    <row r="252" spans="1:2" x14ac:dyDescent="0.2">
      <c r="A252" t="s">
        <v>253</v>
      </c>
      <c r="B252">
        <v>0.443</v>
      </c>
    </row>
    <row r="253" spans="1:2" x14ac:dyDescent="0.2">
      <c r="A253" t="s">
        <v>254</v>
      </c>
      <c r="B253">
        <v>3.1</v>
      </c>
    </row>
    <row r="254" spans="1:2" x14ac:dyDescent="0.2">
      <c r="A254" t="s">
        <v>255</v>
      </c>
      <c r="B254">
        <v>0.38600000000000001</v>
      </c>
    </row>
    <row r="255" spans="1:2" x14ac:dyDescent="0.2">
      <c r="A255" t="s">
        <v>256</v>
      </c>
      <c r="B255">
        <v>0.14399999999999999</v>
      </c>
    </row>
    <row r="256" spans="1:2" x14ac:dyDescent="0.2">
      <c r="A256" t="s">
        <v>257</v>
      </c>
      <c r="B256">
        <v>0.23200000000000001</v>
      </c>
    </row>
    <row r="257" spans="1:2" x14ac:dyDescent="0.2">
      <c r="A257" t="s">
        <v>258</v>
      </c>
      <c r="B257">
        <v>0.13600000000000001</v>
      </c>
    </row>
    <row r="258" spans="1:2" x14ac:dyDescent="0.2">
      <c r="A258" t="s">
        <v>259</v>
      </c>
      <c r="B258">
        <v>0.41499999999999998</v>
      </c>
    </row>
    <row r="259" spans="1:2" x14ac:dyDescent="0.2">
      <c r="A259" t="s">
        <v>260</v>
      </c>
      <c r="B259">
        <v>0.52</v>
      </c>
    </row>
    <row r="260" spans="1:2" x14ac:dyDescent="0.2">
      <c r="A260" t="s">
        <v>261</v>
      </c>
      <c r="B260">
        <v>0.66400000000000003</v>
      </c>
    </row>
    <row r="261" spans="1:2" x14ac:dyDescent="0.2">
      <c r="A261" t="s">
        <v>262</v>
      </c>
      <c r="B261">
        <v>0.121</v>
      </c>
    </row>
    <row r="262" spans="1:2" x14ac:dyDescent="0.2">
      <c r="A262" t="s">
        <v>263</v>
      </c>
      <c r="B262">
        <v>0.624</v>
      </c>
    </row>
    <row r="263" spans="1:2" x14ac:dyDescent="0.2">
      <c r="A263" t="s">
        <v>264</v>
      </c>
      <c r="B263">
        <v>0.17299999999999999</v>
      </c>
    </row>
    <row r="264" spans="1:2" x14ac:dyDescent="0.2">
      <c r="A264" t="s">
        <v>265</v>
      </c>
      <c r="B264">
        <v>0.46200000000000002</v>
      </c>
    </row>
    <row r="265" spans="1:2" x14ac:dyDescent="0.2">
      <c r="A265" t="s">
        <v>266</v>
      </c>
      <c r="B265">
        <v>0.55300000000000005</v>
      </c>
    </row>
    <row r="266" spans="1:2" x14ac:dyDescent="0.2">
      <c r="A266" t="s">
        <v>267</v>
      </c>
      <c r="B266">
        <v>0.40600000000000003</v>
      </c>
    </row>
    <row r="267" spans="1:2" x14ac:dyDescent="0.2">
      <c r="A267" t="s">
        <v>268</v>
      </c>
      <c r="B267">
        <v>0.83199999999999996</v>
      </c>
    </row>
    <row r="268" spans="1:2" x14ac:dyDescent="0.2">
      <c r="A268" t="s">
        <v>269</v>
      </c>
      <c r="B268">
        <v>0.32300000000000001</v>
      </c>
    </row>
    <row r="269" spans="1:2" x14ac:dyDescent="0.2">
      <c r="A269" t="s">
        <v>270</v>
      </c>
      <c r="B269">
        <v>1.244</v>
      </c>
    </row>
    <row r="270" spans="1:2" x14ac:dyDescent="0.2">
      <c r="A270" t="s">
        <v>271</v>
      </c>
      <c r="B270">
        <v>1.4419999999999999</v>
      </c>
    </row>
    <row r="271" spans="1:2" x14ac:dyDescent="0.2">
      <c r="A271" t="s">
        <v>272</v>
      </c>
      <c r="B271">
        <v>0.499</v>
      </c>
    </row>
    <row r="272" spans="1:2" x14ac:dyDescent="0.2">
      <c r="A272" t="s">
        <v>273</v>
      </c>
      <c r="B272">
        <v>0.26900000000000002</v>
      </c>
    </row>
    <row r="273" spans="1:2" x14ac:dyDescent="0.2">
      <c r="A273" t="s">
        <v>274</v>
      </c>
      <c r="B273">
        <v>0.1</v>
      </c>
    </row>
    <row r="274" spans="1:2" x14ac:dyDescent="0.2">
      <c r="A274" t="s">
        <v>275</v>
      </c>
      <c r="B274">
        <v>0.249</v>
      </c>
    </row>
    <row r="275" spans="1:2" x14ac:dyDescent="0.2">
      <c r="A275" t="s">
        <v>276</v>
      </c>
      <c r="B275">
        <v>0.28299999999999997</v>
      </c>
    </row>
    <row r="276" spans="1:2" x14ac:dyDescent="0.2">
      <c r="A276" t="s">
        <v>277</v>
      </c>
      <c r="B276">
        <v>1.218</v>
      </c>
    </row>
    <row r="277" spans="1:2" x14ac:dyDescent="0.2">
      <c r="A277" t="s">
        <v>278</v>
      </c>
      <c r="B277">
        <v>0.497</v>
      </c>
    </row>
    <row r="278" spans="1:2" x14ac:dyDescent="0.2">
      <c r="A278" t="s">
        <v>279</v>
      </c>
      <c r="B278">
        <v>0.69299999999999995</v>
      </c>
    </row>
    <row r="279" spans="1:2" x14ac:dyDescent="0.2">
      <c r="A279" t="s">
        <v>280</v>
      </c>
      <c r="B279">
        <v>0.99299999999999999</v>
      </c>
    </row>
    <row r="280" spans="1:2" x14ac:dyDescent="0.2">
      <c r="A280" t="s">
        <v>281</v>
      </c>
      <c r="B280">
        <v>3.5030000000000001</v>
      </c>
    </row>
    <row r="281" spans="1:2" x14ac:dyDescent="0.2">
      <c r="A281" t="s">
        <v>282</v>
      </c>
      <c r="B281">
        <v>0.44</v>
      </c>
    </row>
    <row r="282" spans="1:2" x14ac:dyDescent="0.2">
      <c r="A282" t="s">
        <v>283</v>
      </c>
      <c r="B282">
        <v>0.27700000000000002</v>
      </c>
    </row>
    <row r="283" spans="1:2" x14ac:dyDescent="0.2">
      <c r="A283" t="s">
        <v>284</v>
      </c>
      <c r="B283">
        <v>0.93100000000000005</v>
      </c>
    </row>
    <row r="284" spans="1:2" x14ac:dyDescent="0.2">
      <c r="A284" t="s">
        <v>285</v>
      </c>
      <c r="B284">
        <v>0.57999999999999996</v>
      </c>
    </row>
    <row r="285" spans="1:2" x14ac:dyDescent="0.2">
      <c r="A285" t="s">
        <v>286</v>
      </c>
      <c r="B285">
        <v>0.84399999999999997</v>
      </c>
    </row>
    <row r="286" spans="1:2" x14ac:dyDescent="0.2">
      <c r="A286" t="s">
        <v>287</v>
      </c>
      <c r="B286">
        <v>1.2130000000000001</v>
      </c>
    </row>
    <row r="287" spans="1:2" x14ac:dyDescent="0.2">
      <c r="A287" t="s">
        <v>288</v>
      </c>
      <c r="B287">
        <v>0.307</v>
      </c>
    </row>
    <row r="288" spans="1:2" x14ac:dyDescent="0.2">
      <c r="A288" t="s">
        <v>289</v>
      </c>
      <c r="B288">
        <v>0.43099999999999999</v>
      </c>
    </row>
    <row r="289" spans="1:2" x14ac:dyDescent="0.2">
      <c r="A289" t="s">
        <v>290</v>
      </c>
      <c r="B289">
        <v>0.26200000000000001</v>
      </c>
    </row>
    <row r="290" spans="1:2" x14ac:dyDescent="0.2">
      <c r="A290" t="s">
        <v>291</v>
      </c>
      <c r="B290">
        <v>0.90600000000000003</v>
      </c>
    </row>
    <row r="291" spans="1:2" x14ac:dyDescent="0.2">
      <c r="A291" t="s">
        <v>292</v>
      </c>
      <c r="B291">
        <v>0.11899999999999999</v>
      </c>
    </row>
    <row r="292" spans="1:2" x14ac:dyDescent="0.2">
      <c r="A292" t="s">
        <v>293</v>
      </c>
      <c r="B292">
        <v>0.54400000000000004</v>
      </c>
    </row>
    <row r="293" spans="1:2" x14ac:dyDescent="0.2">
      <c r="A293" t="s">
        <v>294</v>
      </c>
      <c r="B293">
        <v>0.45800000000000002</v>
      </c>
    </row>
    <row r="294" spans="1:2" x14ac:dyDescent="0.2">
      <c r="A294" t="s">
        <v>295</v>
      </c>
      <c r="B294">
        <v>0.32</v>
      </c>
    </row>
    <row r="295" spans="1:2" x14ac:dyDescent="0.2">
      <c r="A295" t="s">
        <v>296</v>
      </c>
      <c r="B295">
        <v>0.53400000000000003</v>
      </c>
    </row>
    <row r="296" spans="1:2" x14ac:dyDescent="0.2">
      <c r="A296" t="s">
        <v>297</v>
      </c>
      <c r="B296">
        <v>0.436</v>
      </c>
    </row>
    <row r="297" spans="1:2" x14ac:dyDescent="0.2">
      <c r="A297" t="s">
        <v>298</v>
      </c>
      <c r="B297">
        <v>1.18</v>
      </c>
    </row>
    <row r="298" spans="1:2" x14ac:dyDescent="0.2">
      <c r="A298" t="s">
        <v>299</v>
      </c>
      <c r="B298">
        <v>0.38300000000000001</v>
      </c>
    </row>
    <row r="299" spans="1:2" x14ac:dyDescent="0.2">
      <c r="A299" t="s">
        <v>300</v>
      </c>
      <c r="B299">
        <v>0.314</v>
      </c>
    </row>
    <row r="300" spans="1:2" x14ac:dyDescent="0.2">
      <c r="A300" t="s">
        <v>301</v>
      </c>
      <c r="B300">
        <v>0.255</v>
      </c>
    </row>
    <row r="301" spans="1:2" x14ac:dyDescent="0.2">
      <c r="A301" t="s">
        <v>302</v>
      </c>
      <c r="B301">
        <v>0.68500000000000005</v>
      </c>
    </row>
    <row r="302" spans="1:2" x14ac:dyDescent="0.2">
      <c r="A302" t="s">
        <v>303</v>
      </c>
      <c r="B302">
        <v>0.36599999999999999</v>
      </c>
    </row>
    <row r="303" spans="1:2" x14ac:dyDescent="0.2">
      <c r="A303" t="s">
        <v>304</v>
      </c>
      <c r="B303">
        <v>0.27200000000000002</v>
      </c>
    </row>
    <row r="304" spans="1:2" x14ac:dyDescent="0.2">
      <c r="A304" t="s">
        <v>305</v>
      </c>
      <c r="B304">
        <v>0.28299999999999997</v>
      </c>
    </row>
    <row r="305" spans="1:2" x14ac:dyDescent="0.2">
      <c r="A305" t="s">
        <v>306</v>
      </c>
      <c r="B305">
        <v>0.60199999999999998</v>
      </c>
    </row>
    <row r="306" spans="1:2" x14ac:dyDescent="0.2">
      <c r="A306" t="s">
        <v>307</v>
      </c>
      <c r="B306">
        <v>1.1910000000000001</v>
      </c>
    </row>
    <row r="307" spans="1:2" x14ac:dyDescent="0.2">
      <c r="A307" t="s">
        <v>308</v>
      </c>
      <c r="B307">
        <v>0.249</v>
      </c>
    </row>
    <row r="308" spans="1:2" x14ac:dyDescent="0.2">
      <c r="A308" t="s">
        <v>309</v>
      </c>
      <c r="B308">
        <v>0.112</v>
      </c>
    </row>
    <row r="309" spans="1:2" x14ac:dyDescent="0.2">
      <c r="A309" t="s">
        <v>310</v>
      </c>
      <c r="B309">
        <v>0.38600000000000001</v>
      </c>
    </row>
    <row r="310" spans="1:2" x14ac:dyDescent="0.2">
      <c r="A310" t="s">
        <v>311</v>
      </c>
      <c r="B310">
        <v>0.68300000000000005</v>
      </c>
    </row>
    <row r="311" spans="1:2" x14ac:dyDescent="0.2">
      <c r="A311" t="s">
        <v>312</v>
      </c>
      <c r="B311">
        <v>0.35299999999999998</v>
      </c>
    </row>
    <row r="312" spans="1:2" x14ac:dyDescent="0.2">
      <c r="A312" t="s">
        <v>313</v>
      </c>
      <c r="B312">
        <v>0.52400000000000002</v>
      </c>
    </row>
    <row r="313" spans="1:2" x14ac:dyDescent="0.2">
      <c r="A313" t="s">
        <v>314</v>
      </c>
      <c r="B313">
        <v>0.25800000000000001</v>
      </c>
    </row>
    <row r="314" spans="1:2" x14ac:dyDescent="0.2">
      <c r="A314" t="s">
        <v>315</v>
      </c>
      <c r="B314">
        <v>0.75900000000000001</v>
      </c>
    </row>
    <row r="315" spans="1:2" x14ac:dyDescent="0.2">
      <c r="A315" t="s">
        <v>316</v>
      </c>
      <c r="B315">
        <v>0.19</v>
      </c>
    </row>
    <row r="316" spans="1:2" x14ac:dyDescent="0.2">
      <c r="A316" t="s">
        <v>317</v>
      </c>
      <c r="B316">
        <v>0.93899999999999995</v>
      </c>
    </row>
    <row r="317" spans="1:2" x14ac:dyDescent="0.2">
      <c r="A317" t="s">
        <v>318</v>
      </c>
      <c r="B317">
        <v>1.1930000000000001</v>
      </c>
    </row>
    <row r="318" spans="1:2" x14ac:dyDescent="0.2">
      <c r="A318" t="s">
        <v>319</v>
      </c>
      <c r="B318">
        <v>0.86099999999999999</v>
      </c>
    </row>
    <row r="319" spans="1:2" x14ac:dyDescent="0.2">
      <c r="A319" t="s">
        <v>320</v>
      </c>
      <c r="B319">
        <v>2.5430000000000001</v>
      </c>
    </row>
    <row r="320" spans="1:2" x14ac:dyDescent="0.2">
      <c r="A320" t="s">
        <v>321</v>
      </c>
      <c r="B320">
        <v>1.401</v>
      </c>
    </row>
    <row r="321" spans="1:2" x14ac:dyDescent="0.2">
      <c r="A321" t="s">
        <v>322</v>
      </c>
      <c r="B321">
        <v>0.74199999999999999</v>
      </c>
    </row>
    <row r="322" spans="1:2" x14ac:dyDescent="0.2">
      <c r="A322" t="s">
        <v>323</v>
      </c>
      <c r="B322">
        <v>0.14299999999999999</v>
      </c>
    </row>
    <row r="323" spans="1:2" x14ac:dyDescent="0.2">
      <c r="A323" t="s">
        <v>324</v>
      </c>
      <c r="B323">
        <v>0.66200000000000003</v>
      </c>
    </row>
    <row r="324" spans="1:2" x14ac:dyDescent="0.2">
      <c r="A324" t="s">
        <v>325</v>
      </c>
      <c r="B324">
        <v>1.93</v>
      </c>
    </row>
    <row r="325" spans="1:2" x14ac:dyDescent="0.2">
      <c r="A325" t="s">
        <v>326</v>
      </c>
      <c r="B325">
        <v>1.6180000000000001</v>
      </c>
    </row>
    <row r="326" spans="1:2" x14ac:dyDescent="0.2">
      <c r="A326" t="s">
        <v>327</v>
      </c>
      <c r="B326">
        <v>0.46100000000000002</v>
      </c>
    </row>
    <row r="327" spans="1:2" x14ac:dyDescent="0.2">
      <c r="A327" t="s">
        <v>328</v>
      </c>
      <c r="B327">
        <v>0.81100000000000005</v>
      </c>
    </row>
    <row r="328" spans="1:2" x14ac:dyDescent="0.2">
      <c r="A328" t="s">
        <v>329</v>
      </c>
      <c r="B328">
        <v>1.1839999999999999</v>
      </c>
    </row>
    <row r="329" spans="1:2" x14ac:dyDescent="0.2">
      <c r="A329" t="s">
        <v>330</v>
      </c>
      <c r="B329">
        <v>0.156</v>
      </c>
    </row>
    <row r="330" spans="1:2" x14ac:dyDescent="0.2">
      <c r="A330" t="s">
        <v>331</v>
      </c>
      <c r="B330">
        <v>1.1819999999999999</v>
      </c>
    </row>
    <row r="331" spans="1:2" x14ac:dyDescent="0.2">
      <c r="A331" t="s">
        <v>332</v>
      </c>
      <c r="B331">
        <v>0.33100000000000002</v>
      </c>
    </row>
    <row r="332" spans="1:2" x14ac:dyDescent="0.2">
      <c r="A332" t="s">
        <v>333</v>
      </c>
      <c r="B332">
        <v>0.8</v>
      </c>
    </row>
    <row r="333" spans="1:2" x14ac:dyDescent="0.2">
      <c r="A333" t="s">
        <v>334</v>
      </c>
      <c r="B333">
        <v>0.16500000000000001</v>
      </c>
    </row>
    <row r="334" spans="1:2" x14ac:dyDescent="0.2">
      <c r="A334" t="s">
        <v>335</v>
      </c>
      <c r="B334">
        <v>0.14399999999999999</v>
      </c>
    </row>
    <row r="335" spans="1:2" x14ac:dyDescent="0.2">
      <c r="A335" t="s">
        <v>336</v>
      </c>
      <c r="B335">
        <v>0.997</v>
      </c>
    </row>
    <row r="336" spans="1:2" x14ac:dyDescent="0.2">
      <c r="A336" t="s">
        <v>337</v>
      </c>
      <c r="B336">
        <v>0.40400000000000003</v>
      </c>
    </row>
    <row r="337" spans="1:2" x14ac:dyDescent="0.2">
      <c r="A337" t="s">
        <v>338</v>
      </c>
      <c r="B337">
        <v>1.0169999999999999</v>
      </c>
    </row>
    <row r="338" spans="1:2" x14ac:dyDescent="0.2">
      <c r="A338" t="s">
        <v>339</v>
      </c>
      <c r="B338">
        <v>1.276</v>
      </c>
    </row>
    <row r="339" spans="1:2" x14ac:dyDescent="0.2">
      <c r="A339" t="s">
        <v>340</v>
      </c>
      <c r="B339">
        <v>0.41799999999999998</v>
      </c>
    </row>
    <row r="340" spans="1:2" x14ac:dyDescent="0.2">
      <c r="A340" t="s">
        <v>341</v>
      </c>
      <c r="B340">
        <v>1.613</v>
      </c>
    </row>
    <row r="341" spans="1:2" x14ac:dyDescent="0.2">
      <c r="A341" t="s">
        <v>342</v>
      </c>
      <c r="B341">
        <v>1.4890000000000001</v>
      </c>
    </row>
    <row r="342" spans="1:2" x14ac:dyDescent="0.2">
      <c r="A342" t="s">
        <v>343</v>
      </c>
      <c r="B342">
        <v>1.012</v>
      </c>
    </row>
    <row r="343" spans="1:2" x14ac:dyDescent="0.2">
      <c r="A343" t="s">
        <v>344</v>
      </c>
      <c r="B343">
        <v>0.28899999999999998</v>
      </c>
    </row>
    <row r="344" spans="1:2" x14ac:dyDescent="0.2">
      <c r="A344" t="s">
        <v>345</v>
      </c>
      <c r="B344">
        <v>0.92300000000000004</v>
      </c>
    </row>
    <row r="345" spans="1:2" x14ac:dyDescent="0.2">
      <c r="A345" t="s">
        <v>346</v>
      </c>
      <c r="B345">
        <v>1.155</v>
      </c>
    </row>
    <row r="346" spans="1:2" x14ac:dyDescent="0.2">
      <c r="A346" t="s">
        <v>347</v>
      </c>
      <c r="B346">
        <v>4.5190000000000001</v>
      </c>
    </row>
    <row r="347" spans="1:2" x14ac:dyDescent="0.2">
      <c r="A347" t="s">
        <v>348</v>
      </c>
      <c r="B347">
        <v>0.59699999999999998</v>
      </c>
    </row>
    <row r="348" spans="1:2" x14ac:dyDescent="0.2">
      <c r="A348" t="s">
        <v>349</v>
      </c>
      <c r="B348">
        <v>0.57699999999999996</v>
      </c>
    </row>
    <row r="349" spans="1:2" x14ac:dyDescent="0.2">
      <c r="A349" t="s">
        <v>350</v>
      </c>
      <c r="B349">
        <v>0.47599999999999998</v>
      </c>
    </row>
    <row r="350" spans="1:2" x14ac:dyDescent="0.2">
      <c r="A350" t="s">
        <v>351</v>
      </c>
      <c r="B350">
        <v>0.54500000000000004</v>
      </c>
    </row>
    <row r="351" spans="1:2" x14ac:dyDescent="0.2">
      <c r="A351" t="s">
        <v>352</v>
      </c>
      <c r="B351">
        <v>0.24299999999999999</v>
      </c>
    </row>
    <row r="352" spans="1:2" x14ac:dyDescent="0.2">
      <c r="A352" t="s">
        <v>353</v>
      </c>
      <c r="B352">
        <v>0.68799999999999994</v>
      </c>
    </row>
    <row r="353" spans="1:2" x14ac:dyDescent="0.2">
      <c r="A353" t="s">
        <v>354</v>
      </c>
      <c r="B353">
        <v>0.79500000000000004</v>
      </c>
    </row>
    <row r="354" spans="1:2" x14ac:dyDescent="0.2">
      <c r="A354" t="s">
        <v>355</v>
      </c>
      <c r="B354">
        <v>0.34799999999999998</v>
      </c>
    </row>
    <row r="355" spans="1:2" x14ac:dyDescent="0.2">
      <c r="A355" t="s">
        <v>356</v>
      </c>
      <c r="B355">
        <v>1.4390000000000001</v>
      </c>
    </row>
    <row r="356" spans="1:2" x14ac:dyDescent="0.2">
      <c r="A356" t="s">
        <v>357</v>
      </c>
      <c r="B356">
        <v>0.15</v>
      </c>
    </row>
    <row r="357" spans="1:2" x14ac:dyDescent="0.2">
      <c r="A357" t="s">
        <v>358</v>
      </c>
      <c r="B357">
        <v>0.51300000000000001</v>
      </c>
    </row>
    <row r="358" spans="1:2" x14ac:dyDescent="0.2">
      <c r="A358" t="s">
        <v>359</v>
      </c>
      <c r="B358">
        <v>0.749</v>
      </c>
    </row>
    <row r="359" spans="1:2" x14ac:dyDescent="0.2">
      <c r="A359" t="s">
        <v>360</v>
      </c>
      <c r="B359">
        <v>0.40799999999999997</v>
      </c>
    </row>
    <row r="360" spans="1:2" x14ac:dyDescent="0.2">
      <c r="A360" t="s">
        <v>361</v>
      </c>
      <c r="B360">
        <v>9.2999999999999999E-2</v>
      </c>
    </row>
    <row r="361" spans="1:2" x14ac:dyDescent="0.2">
      <c r="A361" t="s">
        <v>362</v>
      </c>
      <c r="B361">
        <v>0.33400000000000002</v>
      </c>
    </row>
    <row r="362" spans="1:2" x14ac:dyDescent="0.2">
      <c r="A362" t="s">
        <v>363</v>
      </c>
      <c r="B362">
        <v>0.25600000000000001</v>
      </c>
    </row>
    <row r="363" spans="1:2" x14ac:dyDescent="0.2">
      <c r="A363" t="s">
        <v>364</v>
      </c>
      <c r="B363">
        <v>0.23499999999999999</v>
      </c>
    </row>
    <row r="364" spans="1:2" x14ac:dyDescent="0.2">
      <c r="A364" t="s">
        <v>365</v>
      </c>
      <c r="B364">
        <v>0.38100000000000001</v>
      </c>
    </row>
    <row r="365" spans="1:2" x14ac:dyDescent="0.2">
      <c r="A365" t="s">
        <v>366</v>
      </c>
      <c r="B365">
        <v>0.57799999999999996</v>
      </c>
    </row>
    <row r="366" spans="1:2" x14ac:dyDescent="0.2">
      <c r="A366" t="s">
        <v>367</v>
      </c>
      <c r="B366">
        <v>0.57799999999999996</v>
      </c>
    </row>
    <row r="367" spans="1:2" x14ac:dyDescent="0.2">
      <c r="A367" t="s">
        <v>368</v>
      </c>
      <c r="B367">
        <v>0.61299999999999999</v>
      </c>
    </row>
    <row r="368" spans="1:2" x14ac:dyDescent="0.2">
      <c r="A368" t="s">
        <v>369</v>
      </c>
      <c r="B368">
        <v>0.68</v>
      </c>
    </row>
    <row r="369" spans="1:2" x14ac:dyDescent="0.2">
      <c r="A369" t="s">
        <v>370</v>
      </c>
      <c r="B369">
        <v>0.81599999999999995</v>
      </c>
    </row>
    <row r="370" spans="1:2" x14ac:dyDescent="0.2">
      <c r="A370" t="s">
        <v>371</v>
      </c>
      <c r="B370">
        <v>0.86399999999999999</v>
      </c>
    </row>
    <row r="371" spans="1:2" x14ac:dyDescent="0.2">
      <c r="A371" t="s">
        <v>372</v>
      </c>
      <c r="B371">
        <v>0.309</v>
      </c>
    </row>
    <row r="372" spans="1:2" x14ac:dyDescent="0.2">
      <c r="A372" t="s">
        <v>373</v>
      </c>
      <c r="B372">
        <v>0.40300000000000002</v>
      </c>
    </row>
    <row r="373" spans="1:2" x14ac:dyDescent="0.2">
      <c r="A373" t="s">
        <v>374</v>
      </c>
      <c r="B373">
        <v>0.501</v>
      </c>
    </row>
    <row r="374" spans="1:2" x14ac:dyDescent="0.2">
      <c r="A374" t="s">
        <v>375</v>
      </c>
      <c r="B374">
        <v>0.67400000000000004</v>
      </c>
    </row>
    <row r="375" spans="1:2" x14ac:dyDescent="0.2">
      <c r="A375" t="s">
        <v>376</v>
      </c>
      <c r="B375">
        <v>1.1180000000000001</v>
      </c>
    </row>
    <row r="376" spans="1:2" x14ac:dyDescent="0.2">
      <c r="A376" t="s">
        <v>377</v>
      </c>
      <c r="B376">
        <v>0.105</v>
      </c>
    </row>
    <row r="377" spans="1:2" x14ac:dyDescent="0.2">
      <c r="A377" t="s">
        <v>378</v>
      </c>
      <c r="B377">
        <v>0.69099999999999995</v>
      </c>
    </row>
    <row r="378" spans="1:2" x14ac:dyDescent="0.2">
      <c r="A378" t="s">
        <v>379</v>
      </c>
      <c r="B378">
        <v>0.248</v>
      </c>
    </row>
    <row r="379" spans="1:2" x14ac:dyDescent="0.2">
      <c r="A379" t="s">
        <v>380</v>
      </c>
      <c r="B379">
        <v>0.46600000000000003</v>
      </c>
    </row>
    <row r="380" spans="1:2" x14ac:dyDescent="0.2">
      <c r="A380" t="s">
        <v>381</v>
      </c>
      <c r="B380">
        <v>0.56599999999999995</v>
      </c>
    </row>
    <row r="381" spans="1:2" x14ac:dyDescent="0.2">
      <c r="A381" t="s">
        <v>382</v>
      </c>
      <c r="B381">
        <v>0.16600000000000001</v>
      </c>
    </row>
    <row r="382" spans="1:2" x14ac:dyDescent="0.2">
      <c r="A382" t="s">
        <v>383</v>
      </c>
      <c r="B382">
        <v>0.53900000000000003</v>
      </c>
    </row>
    <row r="383" spans="1:2" x14ac:dyDescent="0.2">
      <c r="A383" t="s">
        <v>384</v>
      </c>
      <c r="B383">
        <v>1.9119999999999999</v>
      </c>
    </row>
    <row r="384" spans="1:2" x14ac:dyDescent="0.2">
      <c r="A384" t="s">
        <v>385</v>
      </c>
      <c r="B384">
        <v>0.161</v>
      </c>
    </row>
    <row r="385" spans="1:2" x14ac:dyDescent="0.2">
      <c r="A385" t="s">
        <v>386</v>
      </c>
      <c r="B385">
        <v>0.47499999999999998</v>
      </c>
    </row>
    <row r="386" spans="1:2" x14ac:dyDescent="0.2">
      <c r="A386" t="s">
        <v>387</v>
      </c>
      <c r="B386">
        <v>0.35699999999999998</v>
      </c>
    </row>
    <row r="387" spans="1:2" x14ac:dyDescent="0.2">
      <c r="A387" t="s">
        <v>388</v>
      </c>
      <c r="B387">
        <v>0.189</v>
      </c>
    </row>
    <row r="388" spans="1:2" x14ac:dyDescent="0.2">
      <c r="A388" t="s">
        <v>389</v>
      </c>
      <c r="B388">
        <v>0.25800000000000001</v>
      </c>
    </row>
    <row r="389" spans="1:2" x14ac:dyDescent="0.2">
      <c r="A389" t="s">
        <v>390</v>
      </c>
      <c r="B389">
        <v>0.17599999999999999</v>
      </c>
    </row>
    <row r="390" spans="1:2" x14ac:dyDescent="0.2">
      <c r="A390" t="s">
        <v>391</v>
      </c>
      <c r="B390">
        <v>7.9000000000000001E-2</v>
      </c>
    </row>
    <row r="391" spans="1:2" x14ac:dyDescent="0.2">
      <c r="A391" t="s">
        <v>392</v>
      </c>
      <c r="B391">
        <v>0.40899999999999997</v>
      </c>
    </row>
    <row r="392" spans="1:2" x14ac:dyDescent="0.2">
      <c r="A392" t="s">
        <v>393</v>
      </c>
      <c r="B392">
        <v>0.13800000000000001</v>
      </c>
    </row>
    <row r="393" spans="1:2" x14ac:dyDescent="0.2">
      <c r="A393" t="s">
        <v>394</v>
      </c>
      <c r="B393">
        <v>0.30399999999999999</v>
      </c>
    </row>
    <row r="394" spans="1:2" x14ac:dyDescent="0.2">
      <c r="A394" t="s">
        <v>395</v>
      </c>
      <c r="B394">
        <v>0.10100000000000001</v>
      </c>
    </row>
    <row r="395" spans="1:2" x14ac:dyDescent="0.2">
      <c r="A395" t="s">
        <v>396</v>
      </c>
      <c r="B395">
        <v>0.318</v>
      </c>
    </row>
    <row r="396" spans="1:2" x14ac:dyDescent="0.2">
      <c r="A396" t="s">
        <v>397</v>
      </c>
      <c r="B396">
        <v>0.13300000000000001</v>
      </c>
    </row>
    <row r="397" spans="1:2" x14ac:dyDescent="0.2">
      <c r="A397" t="s">
        <v>398</v>
      </c>
      <c r="B397">
        <v>0.16700000000000001</v>
      </c>
    </row>
    <row r="398" spans="1:2" x14ac:dyDescent="0.2">
      <c r="A398" t="s">
        <v>399</v>
      </c>
      <c r="B398">
        <v>1.375</v>
      </c>
    </row>
    <row r="399" spans="1:2" x14ac:dyDescent="0.2">
      <c r="A399" t="s">
        <v>400</v>
      </c>
      <c r="B399">
        <v>6.2E-2</v>
      </c>
    </row>
    <row r="400" spans="1:2" x14ac:dyDescent="0.2">
      <c r="A400" t="s">
        <v>401</v>
      </c>
      <c r="B400">
        <v>0.14899999999999999</v>
      </c>
    </row>
    <row r="401" spans="1:2" x14ac:dyDescent="0.2">
      <c r="A401" t="s">
        <v>402</v>
      </c>
      <c r="B401">
        <v>0.40100000000000002</v>
      </c>
    </row>
    <row r="402" spans="1:2" x14ac:dyDescent="0.2">
      <c r="A402" t="s">
        <v>403</v>
      </c>
      <c r="B402">
        <v>6.4000000000000001E-2</v>
      </c>
    </row>
    <row r="403" spans="1:2" x14ac:dyDescent="0.2">
      <c r="A403" t="s">
        <v>404</v>
      </c>
      <c r="B403">
        <v>0.55800000000000005</v>
      </c>
    </row>
    <row r="404" spans="1:2" x14ac:dyDescent="0.2">
      <c r="A404" t="s">
        <v>405</v>
      </c>
      <c r="B404">
        <v>8.8999999999999996E-2</v>
      </c>
    </row>
    <row r="405" spans="1:2" x14ac:dyDescent="0.2">
      <c r="A405" t="s">
        <v>406</v>
      </c>
      <c r="B405">
        <v>0.122</v>
      </c>
    </row>
    <row r="406" spans="1:2" x14ac:dyDescent="0.2">
      <c r="A406" t="s">
        <v>407</v>
      </c>
      <c r="B406">
        <v>7.5999999999999998E-2</v>
      </c>
    </row>
    <row r="407" spans="1:2" x14ac:dyDescent="0.2">
      <c r="A407" t="s">
        <v>408</v>
      </c>
      <c r="B407">
        <v>0.105</v>
      </c>
    </row>
    <row r="408" spans="1:2" x14ac:dyDescent="0.2">
      <c r="A408" t="s">
        <v>409</v>
      </c>
      <c r="B408">
        <v>0.3</v>
      </c>
    </row>
    <row r="409" spans="1:2" x14ac:dyDescent="0.2">
      <c r="A409" t="s">
        <v>410</v>
      </c>
      <c r="B409">
        <v>0.80900000000000005</v>
      </c>
    </row>
    <row r="410" spans="1:2" x14ac:dyDescent="0.2">
      <c r="A410" t="s">
        <v>411</v>
      </c>
      <c r="B410">
        <v>9.9000000000000005E-2</v>
      </c>
    </row>
    <row r="411" spans="1:2" x14ac:dyDescent="0.2">
      <c r="A411" t="s">
        <v>412</v>
      </c>
      <c r="B411">
        <v>0.58199999999999996</v>
      </c>
    </row>
    <row r="412" spans="1:2" x14ac:dyDescent="0.2">
      <c r="A412" t="s">
        <v>413</v>
      </c>
      <c r="B412">
        <v>0.10100000000000001</v>
      </c>
    </row>
    <row r="413" spans="1:2" x14ac:dyDescent="0.2">
      <c r="A413" t="s">
        <v>414</v>
      </c>
      <c r="B413">
        <v>0.66900000000000004</v>
      </c>
    </row>
    <row r="414" spans="1:2" x14ac:dyDescent="0.2">
      <c r="A414" t="s">
        <v>415</v>
      </c>
      <c r="B414">
        <v>0.113</v>
      </c>
    </row>
    <row r="415" spans="1:2" x14ac:dyDescent="0.2">
      <c r="A415" t="s">
        <v>416</v>
      </c>
      <c r="B415">
        <v>0.252</v>
      </c>
    </row>
    <row r="416" spans="1:2" x14ac:dyDescent="0.2">
      <c r="A416" t="s">
        <v>417</v>
      </c>
      <c r="B416">
        <v>0.15</v>
      </c>
    </row>
    <row r="417" spans="1:2" x14ac:dyDescent="0.2">
      <c r="A417" t="s">
        <v>418</v>
      </c>
      <c r="B417">
        <v>0.10199999999999999</v>
      </c>
    </row>
    <row r="418" spans="1:2" x14ac:dyDescent="0.2">
      <c r="A418" t="s">
        <v>419</v>
      </c>
      <c r="B418">
        <v>0.42199999999999999</v>
      </c>
    </row>
    <row r="419" spans="1:2" x14ac:dyDescent="0.2">
      <c r="A419" t="s">
        <v>420</v>
      </c>
      <c r="B419">
        <v>0.26400000000000001</v>
      </c>
    </row>
    <row r="420" spans="1:2" x14ac:dyDescent="0.2">
      <c r="A420" t="s">
        <v>421</v>
      </c>
      <c r="B420">
        <v>0.11</v>
      </c>
    </row>
    <row r="421" spans="1:2" x14ac:dyDescent="0.2">
      <c r="A421" t="s">
        <v>422</v>
      </c>
      <c r="B421">
        <v>0.56100000000000005</v>
      </c>
    </row>
    <row r="422" spans="1:2" x14ac:dyDescent="0.2">
      <c r="A422" t="s">
        <v>423</v>
      </c>
      <c r="B422">
        <v>0.20799999999999999</v>
      </c>
    </row>
    <row r="423" spans="1:2" x14ac:dyDescent="0.2">
      <c r="A423" t="s">
        <v>424</v>
      </c>
      <c r="B423">
        <v>0.65</v>
      </c>
    </row>
    <row r="424" spans="1:2" x14ac:dyDescent="0.2">
      <c r="A424" t="s">
        <v>425</v>
      </c>
      <c r="B424">
        <v>0.41799999999999998</v>
      </c>
    </row>
    <row r="425" spans="1:2" x14ac:dyDescent="0.2">
      <c r="A425" t="s">
        <v>426</v>
      </c>
      <c r="B425">
        <v>0.32300000000000001</v>
      </c>
    </row>
    <row r="426" spans="1:2" x14ac:dyDescent="0.2">
      <c r="A426" t="s">
        <v>427</v>
      </c>
      <c r="B426">
        <v>0.39500000000000002</v>
      </c>
    </row>
    <row r="427" spans="1:2" x14ac:dyDescent="0.2">
      <c r="A427" t="s">
        <v>428</v>
      </c>
      <c r="B427">
        <v>0.51</v>
      </c>
    </row>
    <row r="428" spans="1:2" x14ac:dyDescent="0.2">
      <c r="A428" t="s">
        <v>429</v>
      </c>
      <c r="B428">
        <v>5.1319999999999997</v>
      </c>
    </row>
    <row r="429" spans="1:2" x14ac:dyDescent="0.2">
      <c r="A429" t="s">
        <v>430</v>
      </c>
      <c r="B429">
        <v>0.27300000000000002</v>
      </c>
    </row>
    <row r="430" spans="1:2" x14ac:dyDescent="0.2">
      <c r="A430" t="s">
        <v>431</v>
      </c>
      <c r="B430">
        <v>0.125</v>
      </c>
    </row>
    <row r="431" spans="1:2" x14ac:dyDescent="0.2">
      <c r="A431" t="s">
        <v>432</v>
      </c>
      <c r="B431">
        <v>9.0999999999999998E-2</v>
      </c>
    </row>
    <row r="432" spans="1:2" x14ac:dyDescent="0.2">
      <c r="A432" t="s">
        <v>433</v>
      </c>
      <c r="B432">
        <v>0.44400000000000001</v>
      </c>
    </row>
    <row r="433" spans="1:2" x14ac:dyDescent="0.2">
      <c r="A433" t="s">
        <v>434</v>
      </c>
      <c r="B433">
        <v>0.14299999999999999</v>
      </c>
    </row>
    <row r="434" spans="1:2" x14ac:dyDescent="0.2">
      <c r="A434" t="s">
        <v>435</v>
      </c>
      <c r="B434">
        <v>0.41399999999999998</v>
      </c>
    </row>
    <row r="435" spans="1:2" x14ac:dyDescent="0.2">
      <c r="A435" t="s">
        <v>436</v>
      </c>
      <c r="B435">
        <v>0.45400000000000001</v>
      </c>
    </row>
    <row r="436" spans="1:2" x14ac:dyDescent="0.2">
      <c r="A436" t="s">
        <v>437</v>
      </c>
      <c r="B436">
        <v>0.17</v>
      </c>
    </row>
    <row r="437" spans="1:2" x14ac:dyDescent="0.2">
      <c r="A437" t="s">
        <v>438</v>
      </c>
      <c r="B437">
        <v>0.67700000000000005</v>
      </c>
    </row>
    <row r="438" spans="1:2" x14ac:dyDescent="0.2">
      <c r="A438" t="s">
        <v>439</v>
      </c>
      <c r="B438">
        <v>0.76100000000000001</v>
      </c>
    </row>
    <row r="439" spans="1:2" x14ac:dyDescent="0.2">
      <c r="A439" t="s">
        <v>440</v>
      </c>
      <c r="B439">
        <v>0.95</v>
      </c>
    </row>
    <row r="440" spans="1:2" x14ac:dyDescent="0.2">
      <c r="A440" t="s">
        <v>441</v>
      </c>
      <c r="B440">
        <v>0.59399999999999997</v>
      </c>
    </row>
    <row r="441" spans="1:2" x14ac:dyDescent="0.2">
      <c r="A441" t="s">
        <v>442</v>
      </c>
      <c r="B441">
        <v>0.27200000000000002</v>
      </c>
    </row>
    <row r="442" spans="1:2" x14ac:dyDescent="0.2">
      <c r="A442" t="s">
        <v>443</v>
      </c>
      <c r="B442">
        <v>0.79800000000000004</v>
      </c>
    </row>
    <row r="443" spans="1:2" x14ac:dyDescent="0.2">
      <c r="A443" t="s">
        <v>444</v>
      </c>
      <c r="B443">
        <v>1.903</v>
      </c>
    </row>
    <row r="444" spans="1:2" x14ac:dyDescent="0.2">
      <c r="A444" t="s">
        <v>445</v>
      </c>
      <c r="B444">
        <v>1.7430000000000001</v>
      </c>
    </row>
    <row r="445" spans="1:2" x14ac:dyDescent="0.2">
      <c r="A445" t="s">
        <v>446</v>
      </c>
      <c r="B445">
        <v>3.41</v>
      </c>
    </row>
    <row r="446" spans="1:2" x14ac:dyDescent="0.2">
      <c r="A446" t="s">
        <v>447</v>
      </c>
      <c r="B446">
        <v>0.14799999999999999</v>
      </c>
    </row>
    <row r="447" spans="1:2" x14ac:dyDescent="0.2">
      <c r="A447" t="s">
        <v>448</v>
      </c>
      <c r="B447">
        <v>1.3029999999999999</v>
      </c>
    </row>
    <row r="448" spans="1:2" x14ac:dyDescent="0.2">
      <c r="A448" t="s">
        <v>449</v>
      </c>
      <c r="B448">
        <v>0.56699999999999995</v>
      </c>
    </row>
    <row r="449" spans="1:2" x14ac:dyDescent="0.2">
      <c r="A449" t="s">
        <v>450</v>
      </c>
      <c r="B449">
        <v>8.7999999999999995E-2</v>
      </c>
    </row>
    <row r="450" spans="1:2" x14ac:dyDescent="0.2">
      <c r="A450" t="s">
        <v>451</v>
      </c>
      <c r="B450">
        <v>0.25</v>
      </c>
    </row>
    <row r="451" spans="1:2" x14ac:dyDescent="0.2">
      <c r="A451" t="s">
        <v>452</v>
      </c>
      <c r="B451">
        <v>0.105</v>
      </c>
    </row>
    <row r="452" spans="1:2" x14ac:dyDescent="0.2">
      <c r="A452" t="s">
        <v>453</v>
      </c>
      <c r="B452">
        <v>0.43099999999999999</v>
      </c>
    </row>
    <row r="453" spans="1:2" x14ac:dyDescent="0.2">
      <c r="A453" t="s">
        <v>454</v>
      </c>
      <c r="B453">
        <v>0.29799999999999999</v>
      </c>
    </row>
    <row r="454" spans="1:2" x14ac:dyDescent="0.2">
      <c r="A454" t="s">
        <v>455</v>
      </c>
      <c r="B454">
        <v>0.185</v>
      </c>
    </row>
    <row r="455" spans="1:2" x14ac:dyDescent="0.2">
      <c r="A455" t="s">
        <v>456</v>
      </c>
      <c r="B455">
        <v>1.1859999999999999</v>
      </c>
    </row>
    <row r="456" spans="1:2" x14ac:dyDescent="0.2">
      <c r="A456" t="s">
        <v>457</v>
      </c>
      <c r="B456">
        <v>8.1000000000000003E-2</v>
      </c>
    </row>
    <row r="457" spans="1:2" x14ac:dyDescent="0.2">
      <c r="A457" t="s">
        <v>458</v>
      </c>
      <c r="B457">
        <v>0.307</v>
      </c>
    </row>
    <row r="458" spans="1:2" x14ac:dyDescent="0.2">
      <c r="A458" t="s">
        <v>459</v>
      </c>
      <c r="B458">
        <v>0.14199999999999999</v>
      </c>
    </row>
    <row r="459" spans="1:2" x14ac:dyDescent="0.2">
      <c r="A459" t="s">
        <v>460</v>
      </c>
      <c r="B459">
        <v>0.24</v>
      </c>
    </row>
    <row r="460" spans="1:2" x14ac:dyDescent="0.2">
      <c r="A460" t="s">
        <v>461</v>
      </c>
      <c r="B460">
        <v>0.222</v>
      </c>
    </row>
    <row r="461" spans="1:2" x14ac:dyDescent="0.2">
      <c r="A461" t="s">
        <v>462</v>
      </c>
      <c r="B461">
        <v>0.23</v>
      </c>
    </row>
    <row r="462" spans="1:2" x14ac:dyDescent="0.2">
      <c r="A462" t="s">
        <v>463</v>
      </c>
      <c r="B462">
        <v>0.27300000000000002</v>
      </c>
    </row>
    <row r="463" spans="1:2" x14ac:dyDescent="0.2">
      <c r="A463" t="s">
        <v>464</v>
      </c>
      <c r="B463">
        <v>0.252</v>
      </c>
    </row>
    <row r="464" spans="1:2" x14ac:dyDescent="0.2">
      <c r="A464" t="s">
        <v>465</v>
      </c>
      <c r="B464">
        <v>0.12</v>
      </c>
    </row>
    <row r="465" spans="1:2" x14ac:dyDescent="0.2">
      <c r="A465" t="s">
        <v>466</v>
      </c>
      <c r="B465">
        <v>0.32600000000000001</v>
      </c>
    </row>
    <row r="466" spans="1:2" x14ac:dyDescent="0.2">
      <c r="A466" t="s">
        <v>467</v>
      </c>
      <c r="B466">
        <v>0.10100000000000001</v>
      </c>
    </row>
    <row r="467" spans="1:2" x14ac:dyDescent="0.2">
      <c r="A467" t="s">
        <v>468</v>
      </c>
      <c r="B467">
        <v>0.44800000000000001</v>
      </c>
    </row>
    <row r="468" spans="1:2" x14ac:dyDescent="0.2">
      <c r="A468" t="s">
        <v>469</v>
      </c>
      <c r="B468">
        <v>0.17599999999999999</v>
      </c>
    </row>
    <row r="469" spans="1:2" x14ac:dyDescent="0.2">
      <c r="A469" t="s">
        <v>470</v>
      </c>
      <c r="B469">
        <v>0.17199999999999999</v>
      </c>
    </row>
    <row r="470" spans="1:2" x14ac:dyDescent="0.2">
      <c r="A470" t="s">
        <v>471</v>
      </c>
      <c r="B470">
        <v>1.1499999999999999</v>
      </c>
    </row>
    <row r="471" spans="1:2" x14ac:dyDescent="0.2">
      <c r="A471" t="s">
        <v>472</v>
      </c>
      <c r="B471">
        <v>1.3819999999999999</v>
      </c>
    </row>
    <row r="472" spans="1:2" x14ac:dyDescent="0.2">
      <c r="A472" t="s">
        <v>473</v>
      </c>
      <c r="B472">
        <v>1.181</v>
      </c>
    </row>
    <row r="473" spans="1:2" x14ac:dyDescent="0.2">
      <c r="A473" t="s">
        <v>474</v>
      </c>
      <c r="B473">
        <v>1.752</v>
      </c>
    </row>
    <row r="474" spans="1:2" x14ac:dyDescent="0.2">
      <c r="A474" t="s">
        <v>475</v>
      </c>
      <c r="B474">
        <v>2.0590000000000002</v>
      </c>
    </row>
    <row r="475" spans="1:2" x14ac:dyDescent="0.2">
      <c r="A475" t="s">
        <v>476</v>
      </c>
      <c r="B475">
        <v>1.3260000000000001</v>
      </c>
    </row>
    <row r="476" spans="1:2" x14ac:dyDescent="0.2">
      <c r="A476" t="s">
        <v>477</v>
      </c>
      <c r="B476">
        <v>1.0289999999999999</v>
      </c>
    </row>
    <row r="477" spans="1:2" x14ac:dyDescent="0.2">
      <c r="A477" t="s">
        <v>478</v>
      </c>
      <c r="B477">
        <v>0.311</v>
      </c>
    </row>
    <row r="478" spans="1:2" x14ac:dyDescent="0.2">
      <c r="A478" t="s">
        <v>479</v>
      </c>
      <c r="B478">
        <v>0.89800000000000002</v>
      </c>
    </row>
    <row r="479" spans="1:2" x14ac:dyDescent="0.2">
      <c r="A479" t="s">
        <v>480</v>
      </c>
      <c r="B479">
        <v>0.43</v>
      </c>
    </row>
    <row r="480" spans="1:2" x14ac:dyDescent="0.2">
      <c r="A480" t="s">
        <v>481</v>
      </c>
      <c r="B480">
        <v>0.502</v>
      </c>
    </row>
    <row r="481" spans="1:2" x14ac:dyDescent="0.2">
      <c r="A481" t="s">
        <v>482</v>
      </c>
      <c r="B481">
        <v>0.66900000000000004</v>
      </c>
    </row>
    <row r="482" spans="1:2" x14ac:dyDescent="0.2">
      <c r="A482" t="s">
        <v>483</v>
      </c>
      <c r="B482">
        <v>0.501</v>
      </c>
    </row>
    <row r="483" spans="1:2" x14ac:dyDescent="0.2">
      <c r="A483" t="s">
        <v>484</v>
      </c>
      <c r="B483">
        <v>0.59199999999999997</v>
      </c>
    </row>
    <row r="484" spans="1:2" x14ac:dyDescent="0.2">
      <c r="A484" t="s">
        <v>485</v>
      </c>
      <c r="B484">
        <v>0.59799999999999998</v>
      </c>
    </row>
    <row r="485" spans="1:2" x14ac:dyDescent="0.2">
      <c r="A485" t="s">
        <v>486</v>
      </c>
      <c r="B485">
        <v>0.83699999999999997</v>
      </c>
    </row>
    <row r="486" spans="1:2" x14ac:dyDescent="0.2">
      <c r="A486" t="s">
        <v>487</v>
      </c>
      <c r="B486">
        <v>0.997</v>
      </c>
    </row>
    <row r="487" spans="1:2" x14ac:dyDescent="0.2">
      <c r="A487" t="s">
        <v>488</v>
      </c>
      <c r="B487">
        <v>1.5469999999999999</v>
      </c>
    </row>
    <row r="488" spans="1:2" x14ac:dyDescent="0.2">
      <c r="A488" t="s">
        <v>489</v>
      </c>
      <c r="B488">
        <v>0.34300000000000003</v>
      </c>
    </row>
    <row r="489" spans="1:2" x14ac:dyDescent="0.2">
      <c r="A489" t="s">
        <v>490</v>
      </c>
      <c r="B489">
        <v>1.19</v>
      </c>
    </row>
    <row r="490" spans="1:2" x14ac:dyDescent="0.2">
      <c r="A490" t="s">
        <v>491</v>
      </c>
      <c r="B490">
        <v>0.62</v>
      </c>
    </row>
    <row r="491" spans="1:2" x14ac:dyDescent="0.2">
      <c r="A491" t="s">
        <v>492</v>
      </c>
      <c r="B491">
        <v>1.5209999999999999</v>
      </c>
    </row>
    <row r="492" spans="1:2" x14ac:dyDescent="0.2">
      <c r="A492" t="s">
        <v>493</v>
      </c>
      <c r="B492">
        <v>0.218</v>
      </c>
    </row>
    <row r="493" spans="1:2" x14ac:dyDescent="0.2">
      <c r="A493" t="s">
        <v>494</v>
      </c>
      <c r="B493">
        <v>0.84199999999999997</v>
      </c>
    </row>
    <row r="494" spans="1:2" x14ac:dyDescent="0.2">
      <c r="A494" t="s">
        <v>495</v>
      </c>
      <c r="B494">
        <v>0.52</v>
      </c>
    </row>
    <row r="495" spans="1:2" x14ac:dyDescent="0.2">
      <c r="A495" t="s">
        <v>496</v>
      </c>
      <c r="B495">
        <v>1.452</v>
      </c>
    </row>
    <row r="496" spans="1:2" x14ac:dyDescent="0.2">
      <c r="A496" t="s">
        <v>497</v>
      </c>
      <c r="B496">
        <v>0.71</v>
      </c>
    </row>
    <row r="497" spans="1:2" x14ac:dyDescent="0.2">
      <c r="A497" t="s">
        <v>498</v>
      </c>
      <c r="B497">
        <v>1.2430000000000001</v>
      </c>
    </row>
    <row r="498" spans="1:2" x14ac:dyDescent="0.2">
      <c r="A498" t="s">
        <v>499</v>
      </c>
      <c r="B498">
        <v>0.85</v>
      </c>
    </row>
    <row r="499" spans="1:2" x14ac:dyDescent="0.2">
      <c r="A499" t="s">
        <v>500</v>
      </c>
      <c r="B499">
        <v>0.16600000000000001</v>
      </c>
    </row>
    <row r="500" spans="1:2" x14ac:dyDescent="0.2">
      <c r="A500" t="s">
        <v>501</v>
      </c>
      <c r="B500">
        <v>0.157</v>
      </c>
    </row>
    <row r="501" spans="1:2" x14ac:dyDescent="0.2">
      <c r="A501" t="s">
        <v>502</v>
      </c>
      <c r="B501">
        <v>0.309</v>
      </c>
    </row>
    <row r="502" spans="1:2" x14ac:dyDescent="0.2">
      <c r="A502" t="s">
        <v>503</v>
      </c>
      <c r="B502">
        <v>0.129</v>
      </c>
    </row>
    <row r="503" spans="1:2" x14ac:dyDescent="0.2">
      <c r="A503" t="s">
        <v>504</v>
      </c>
      <c r="B503">
        <v>0.39300000000000002</v>
      </c>
    </row>
    <row r="504" spans="1:2" x14ac:dyDescent="0.2">
      <c r="A504" t="s">
        <v>505</v>
      </c>
      <c r="B504">
        <v>0.84</v>
      </c>
    </row>
    <row r="505" spans="1:2" x14ac:dyDescent="0.2">
      <c r="A505" t="s">
        <v>506</v>
      </c>
      <c r="B505">
        <v>0.20599999999999999</v>
      </c>
    </row>
    <row r="506" spans="1:2" x14ac:dyDescent="0.2">
      <c r="A506" t="s">
        <v>507</v>
      </c>
      <c r="B506">
        <v>0.33200000000000002</v>
      </c>
    </row>
    <row r="507" spans="1:2" x14ac:dyDescent="0.2">
      <c r="A507" t="s">
        <v>508</v>
      </c>
      <c r="B507">
        <v>0.46400000000000002</v>
      </c>
    </row>
    <row r="508" spans="1:2" x14ac:dyDescent="0.2">
      <c r="A508" t="s">
        <v>509</v>
      </c>
      <c r="B508">
        <v>0.123</v>
      </c>
    </row>
    <row r="509" spans="1:2" x14ac:dyDescent="0.2">
      <c r="A509" t="s">
        <v>510</v>
      </c>
      <c r="B509">
        <v>0.33500000000000002</v>
      </c>
    </row>
    <row r="510" spans="1:2" x14ac:dyDescent="0.2">
      <c r="A510" t="s">
        <v>511</v>
      </c>
      <c r="B510">
        <v>0.498</v>
      </c>
    </row>
    <row r="511" spans="1:2" x14ac:dyDescent="0.2">
      <c r="A511" t="s">
        <v>512</v>
      </c>
      <c r="B511">
        <v>0.129</v>
      </c>
    </row>
    <row r="512" spans="1:2" x14ac:dyDescent="0.2">
      <c r="A512" t="s">
        <v>513</v>
      </c>
      <c r="B512">
        <v>0.20300000000000001</v>
      </c>
    </row>
    <row r="513" spans="1:2" x14ac:dyDescent="0.2">
      <c r="A513" t="s">
        <v>514</v>
      </c>
      <c r="B513">
        <v>0.22800000000000001</v>
      </c>
    </row>
    <row r="514" spans="1:2" x14ac:dyDescent="0.2">
      <c r="A514" t="s">
        <v>515</v>
      </c>
      <c r="B514">
        <v>0.13900000000000001</v>
      </c>
    </row>
    <row r="515" spans="1:2" x14ac:dyDescent="0.2">
      <c r="A515" t="s">
        <v>516</v>
      </c>
      <c r="B515">
        <v>0.22900000000000001</v>
      </c>
    </row>
    <row r="516" spans="1:2" x14ac:dyDescent="0.2">
      <c r="A516" t="s">
        <v>517</v>
      </c>
      <c r="B516">
        <v>0.56200000000000006</v>
      </c>
    </row>
    <row r="517" spans="1:2" x14ac:dyDescent="0.2">
      <c r="A517" t="s">
        <v>518</v>
      </c>
      <c r="B517">
        <v>0.35399999999999998</v>
      </c>
    </row>
    <row r="518" spans="1:2" x14ac:dyDescent="0.2">
      <c r="A518" t="s">
        <v>519</v>
      </c>
      <c r="B518">
        <v>0.27200000000000002</v>
      </c>
    </row>
    <row r="519" spans="1:2" x14ac:dyDescent="0.2">
      <c r="A519" t="s">
        <v>520</v>
      </c>
      <c r="B519">
        <v>0.94299999999999995</v>
      </c>
    </row>
    <row r="520" spans="1:2" x14ac:dyDescent="0.2">
      <c r="A520" t="s">
        <v>521</v>
      </c>
      <c r="B520">
        <v>0.115</v>
      </c>
    </row>
    <row r="521" spans="1:2" x14ac:dyDescent="0.2">
      <c r="A521" t="s">
        <v>522</v>
      </c>
      <c r="B521">
        <v>1.2909999999999999</v>
      </c>
    </row>
    <row r="522" spans="1:2" x14ac:dyDescent="0.2">
      <c r="A522" t="s">
        <v>523</v>
      </c>
      <c r="B522">
        <v>0.90700000000000003</v>
      </c>
    </row>
    <row r="523" spans="1:2" x14ac:dyDescent="0.2">
      <c r="A523" t="s">
        <v>524</v>
      </c>
      <c r="B523">
        <v>0.33500000000000002</v>
      </c>
    </row>
    <row r="524" spans="1:2" x14ac:dyDescent="0.2">
      <c r="A524" t="s">
        <v>525</v>
      </c>
      <c r="B524">
        <v>1.181</v>
      </c>
    </row>
    <row r="525" spans="1:2" x14ac:dyDescent="0.2">
      <c r="A525" t="s">
        <v>526</v>
      </c>
      <c r="B525">
        <v>7.0000000000000007E-2</v>
      </c>
    </row>
    <row r="526" spans="1:2" x14ac:dyDescent="0.2">
      <c r="A526" t="s">
        <v>527</v>
      </c>
      <c r="B526">
        <v>1.139</v>
      </c>
    </row>
    <row r="527" spans="1:2" x14ac:dyDescent="0.2">
      <c r="A527" t="s">
        <v>528</v>
      </c>
      <c r="B527">
        <v>0.88900000000000001</v>
      </c>
    </row>
    <row r="528" spans="1:2" x14ac:dyDescent="0.2">
      <c r="A528" t="s">
        <v>529</v>
      </c>
      <c r="B528">
        <v>0.91700000000000004</v>
      </c>
    </row>
    <row r="529" spans="1:2" x14ac:dyDescent="0.2">
      <c r="A529" t="s">
        <v>530</v>
      </c>
      <c r="B529">
        <v>0.53600000000000003</v>
      </c>
    </row>
    <row r="530" spans="1:2" x14ac:dyDescent="0.2">
      <c r="A530" t="s">
        <v>531</v>
      </c>
      <c r="B530">
        <v>0.9</v>
      </c>
    </row>
    <row r="531" spans="1:2" x14ac:dyDescent="0.2">
      <c r="A531" t="s">
        <v>532</v>
      </c>
      <c r="B531">
        <v>0.42599999999999999</v>
      </c>
    </row>
    <row r="532" spans="1:2" x14ac:dyDescent="0.2">
      <c r="A532" t="s">
        <v>533</v>
      </c>
      <c r="B532">
        <v>0.72599999999999998</v>
      </c>
    </row>
    <row r="533" spans="1:2" x14ac:dyDescent="0.2">
      <c r="A533" t="s">
        <v>534</v>
      </c>
      <c r="B533">
        <v>0.40200000000000002</v>
      </c>
    </row>
    <row r="534" spans="1:2" x14ac:dyDescent="0.2">
      <c r="A534" t="s">
        <v>535</v>
      </c>
      <c r="B534">
        <v>0.52100000000000002</v>
      </c>
    </row>
    <row r="535" spans="1:2" x14ac:dyDescent="0.2">
      <c r="A535" t="s">
        <v>536</v>
      </c>
      <c r="B535">
        <v>0.59099999999999997</v>
      </c>
    </row>
    <row r="536" spans="1:2" x14ac:dyDescent="0.2">
      <c r="A536" t="s">
        <v>537</v>
      </c>
      <c r="B536">
        <v>0.72699999999999998</v>
      </c>
    </row>
    <row r="537" spans="1:2" x14ac:dyDescent="0.2">
      <c r="A537" t="s">
        <v>538</v>
      </c>
      <c r="B537">
        <v>0.96499999999999997</v>
      </c>
    </row>
    <row r="538" spans="1:2" x14ac:dyDescent="0.2">
      <c r="A538" t="s">
        <v>539</v>
      </c>
      <c r="B538">
        <v>0.78700000000000003</v>
      </c>
    </row>
    <row r="539" spans="1:2" x14ac:dyDescent="0.2">
      <c r="A539" t="s">
        <v>540</v>
      </c>
      <c r="B539">
        <v>0.60799999999999998</v>
      </c>
    </row>
    <row r="540" spans="1:2" x14ac:dyDescent="0.2">
      <c r="A540" t="s">
        <v>541</v>
      </c>
      <c r="B540">
        <v>0.57699999999999996</v>
      </c>
    </row>
    <row r="541" spans="1:2" x14ac:dyDescent="0.2">
      <c r="A541" t="s">
        <v>542</v>
      </c>
      <c r="B541">
        <v>0.13600000000000001</v>
      </c>
    </row>
    <row r="542" spans="1:2" x14ac:dyDescent="0.2">
      <c r="A542" t="s">
        <v>543</v>
      </c>
      <c r="B542">
        <v>0.65900000000000003</v>
      </c>
    </row>
    <row r="543" spans="1:2" x14ac:dyDescent="0.2">
      <c r="A543" t="s">
        <v>544</v>
      </c>
      <c r="B543">
        <v>0.58199999999999996</v>
      </c>
    </row>
    <row r="544" spans="1:2" x14ac:dyDescent="0.2">
      <c r="A544" t="s">
        <v>545</v>
      </c>
      <c r="B544">
        <v>0.53600000000000003</v>
      </c>
    </row>
    <row r="545" spans="1:2" x14ac:dyDescent="0.2">
      <c r="A545" t="s">
        <v>546</v>
      </c>
      <c r="B545">
        <v>0.64100000000000001</v>
      </c>
    </row>
    <row r="546" spans="1:2" x14ac:dyDescent="0.2">
      <c r="A546" t="s">
        <v>547</v>
      </c>
      <c r="B546">
        <v>0.46899999999999997</v>
      </c>
    </row>
    <row r="547" spans="1:2" x14ac:dyDescent="0.2">
      <c r="A547" t="s">
        <v>548</v>
      </c>
      <c r="B547">
        <v>0.26400000000000001</v>
      </c>
    </row>
    <row r="548" spans="1:2" x14ac:dyDescent="0.2">
      <c r="A548" t="s">
        <v>549</v>
      </c>
      <c r="B548">
        <v>0.626</v>
      </c>
    </row>
    <row r="549" spans="1:2" x14ac:dyDescent="0.2">
      <c r="A549" t="s">
        <v>550</v>
      </c>
      <c r="B549">
        <v>0.68500000000000005</v>
      </c>
    </row>
    <row r="550" spans="1:2" x14ac:dyDescent="0.2">
      <c r="A550" t="s">
        <v>551</v>
      </c>
      <c r="B550">
        <v>0.42</v>
      </c>
    </row>
    <row r="551" spans="1:2" x14ac:dyDescent="0.2">
      <c r="A551" t="s">
        <v>552</v>
      </c>
      <c r="B551">
        <v>0.51600000000000001</v>
      </c>
    </row>
    <row r="552" spans="1:2" x14ac:dyDescent="0.2">
      <c r="A552" t="s">
        <v>553</v>
      </c>
      <c r="B552">
        <v>0.93700000000000006</v>
      </c>
    </row>
    <row r="553" spans="1:2" x14ac:dyDescent="0.2">
      <c r="A553" t="s">
        <v>554</v>
      </c>
      <c r="B553">
        <v>1.496</v>
      </c>
    </row>
    <row r="554" spans="1:2" x14ac:dyDescent="0.2">
      <c r="A554" t="s">
        <v>555</v>
      </c>
      <c r="B554">
        <v>0.46600000000000003</v>
      </c>
    </row>
    <row r="555" spans="1:2" x14ac:dyDescent="0.2">
      <c r="A555" t="s">
        <v>556</v>
      </c>
      <c r="B555">
        <v>0.121</v>
      </c>
    </row>
    <row r="556" spans="1:2" x14ac:dyDescent="0.2">
      <c r="A556" t="s">
        <v>557</v>
      </c>
      <c r="B556">
        <v>0.77800000000000002</v>
      </c>
    </row>
    <row r="557" spans="1:2" x14ac:dyDescent="0.2">
      <c r="A557" t="s">
        <v>558</v>
      </c>
      <c r="B557">
        <v>0.78500000000000003</v>
      </c>
    </row>
    <row r="558" spans="1:2" x14ac:dyDescent="0.2">
      <c r="A558" t="s">
        <v>559</v>
      </c>
      <c r="B558">
        <v>0.13300000000000001</v>
      </c>
    </row>
    <row r="559" spans="1:2" x14ac:dyDescent="0.2">
      <c r="A559" t="s">
        <v>560</v>
      </c>
      <c r="B559">
        <v>0.32700000000000001</v>
      </c>
    </row>
    <row r="560" spans="1:2" x14ac:dyDescent="0.2">
      <c r="A560" t="s">
        <v>561</v>
      </c>
      <c r="B560">
        <v>0.38300000000000001</v>
      </c>
    </row>
    <row r="561" spans="1:2" x14ac:dyDescent="0.2">
      <c r="A561" t="s">
        <v>562</v>
      </c>
      <c r="B561">
        <v>0.36799999999999999</v>
      </c>
    </row>
    <row r="562" spans="1:2" x14ac:dyDescent="0.2">
      <c r="A562" t="s">
        <v>563</v>
      </c>
      <c r="B562">
        <v>0.17100000000000001</v>
      </c>
    </row>
    <row r="563" spans="1:2" x14ac:dyDescent="0.2">
      <c r="A563" t="s">
        <v>564</v>
      </c>
      <c r="B563">
        <v>0.28000000000000003</v>
      </c>
    </row>
    <row r="564" spans="1:2" x14ac:dyDescent="0.2">
      <c r="A564" t="s">
        <v>565</v>
      </c>
      <c r="B564">
        <v>0.20699999999999999</v>
      </c>
    </row>
    <row r="565" spans="1:2" x14ac:dyDescent="0.2">
      <c r="A565" t="s">
        <v>566</v>
      </c>
      <c r="B565">
        <v>0.65700000000000003</v>
      </c>
    </row>
    <row r="566" spans="1:2" x14ac:dyDescent="0.2">
      <c r="A566" t="s">
        <v>567</v>
      </c>
      <c r="B566">
        <v>0.57399999999999995</v>
      </c>
    </row>
    <row r="567" spans="1:2" x14ac:dyDescent="0.2">
      <c r="A567" t="s">
        <v>568</v>
      </c>
      <c r="B567">
        <v>0.224</v>
      </c>
    </row>
    <row r="568" spans="1:2" x14ac:dyDescent="0.2">
      <c r="A568" t="s">
        <v>569</v>
      </c>
      <c r="B568">
        <v>0.54100000000000004</v>
      </c>
    </row>
    <row r="569" spans="1:2" x14ac:dyDescent="0.2">
      <c r="A569" t="s">
        <v>570</v>
      </c>
      <c r="B569">
        <v>0.13400000000000001</v>
      </c>
    </row>
    <row r="570" spans="1:2" x14ac:dyDescent="0.2">
      <c r="A570" t="s">
        <v>571</v>
      </c>
      <c r="B570">
        <v>0.53</v>
      </c>
    </row>
    <row r="571" spans="1:2" x14ac:dyDescent="0.2">
      <c r="A571" t="s">
        <v>572</v>
      </c>
      <c r="B571">
        <v>0.64300000000000002</v>
      </c>
    </row>
    <row r="572" spans="1:2" x14ac:dyDescent="0.2">
      <c r="A572" t="s">
        <v>573</v>
      </c>
      <c r="B572">
        <v>0.49199999999999999</v>
      </c>
    </row>
    <row r="573" spans="1:2" x14ac:dyDescent="0.2">
      <c r="A573" t="s">
        <v>574</v>
      </c>
      <c r="B573">
        <v>0.68100000000000005</v>
      </c>
    </row>
    <row r="574" spans="1:2" x14ac:dyDescent="0.2">
      <c r="A574" t="s">
        <v>575</v>
      </c>
      <c r="B574">
        <v>0.85399999999999998</v>
      </c>
    </row>
    <row r="575" spans="1:2" x14ac:dyDescent="0.2">
      <c r="A575" t="s">
        <v>576</v>
      </c>
      <c r="B575">
        <v>0.88500000000000001</v>
      </c>
    </row>
    <row r="576" spans="1:2" x14ac:dyDescent="0.2">
      <c r="A576" t="s">
        <v>577</v>
      </c>
      <c r="B576">
        <v>0.73199999999999998</v>
      </c>
    </row>
    <row r="577" spans="1:2" x14ac:dyDescent="0.2">
      <c r="A577" t="s">
        <v>578</v>
      </c>
      <c r="B577">
        <v>0.56100000000000005</v>
      </c>
    </row>
    <row r="578" spans="1:2" x14ac:dyDescent="0.2">
      <c r="A578" t="s">
        <v>579</v>
      </c>
      <c r="B578">
        <v>0.45700000000000002</v>
      </c>
    </row>
    <row r="579" spans="1:2" x14ac:dyDescent="0.2">
      <c r="A579" t="s">
        <v>580</v>
      </c>
      <c r="B579">
        <v>0.29499999999999998</v>
      </c>
    </row>
    <row r="580" spans="1:2" x14ac:dyDescent="0.2">
      <c r="A580" t="s">
        <v>581</v>
      </c>
      <c r="B580">
        <v>0.18099999999999999</v>
      </c>
    </row>
    <row r="581" spans="1:2" x14ac:dyDescent="0.2">
      <c r="A581" t="s">
        <v>582</v>
      </c>
      <c r="B581">
        <v>0.83499999999999996</v>
      </c>
    </row>
    <row r="582" spans="1:2" x14ac:dyDescent="0.2">
      <c r="A582" t="s">
        <v>583</v>
      </c>
      <c r="B582">
        <v>0.371</v>
      </c>
    </row>
    <row r="583" spans="1:2" x14ac:dyDescent="0.2">
      <c r="A583" t="s">
        <v>584</v>
      </c>
      <c r="B583">
        <v>0.21299999999999999</v>
      </c>
    </row>
    <row r="584" spans="1:2" x14ac:dyDescent="0.2">
      <c r="A584" t="s">
        <v>585</v>
      </c>
      <c r="B584">
        <v>0.29699999999999999</v>
      </c>
    </row>
    <row r="585" spans="1:2" x14ac:dyDescent="0.2">
      <c r="A585" t="s">
        <v>586</v>
      </c>
      <c r="B585">
        <v>0.249</v>
      </c>
    </row>
    <row r="586" spans="1:2" x14ac:dyDescent="0.2">
      <c r="A586" t="s">
        <v>587</v>
      </c>
      <c r="B586">
        <v>0.10100000000000001</v>
      </c>
    </row>
    <row r="587" spans="1:2" x14ac:dyDescent="0.2">
      <c r="A587" t="s">
        <v>588</v>
      </c>
      <c r="B587">
        <v>0.14399999999999999</v>
      </c>
    </row>
    <row r="588" spans="1:2" x14ac:dyDescent="0.2">
      <c r="A588" t="s">
        <v>589</v>
      </c>
      <c r="B588">
        <v>8.6999999999999994E-2</v>
      </c>
    </row>
    <row r="589" spans="1:2" x14ac:dyDescent="0.2">
      <c r="A589" t="s">
        <v>590</v>
      </c>
      <c r="B589">
        <v>0.107</v>
      </c>
    </row>
    <row r="590" spans="1:2" x14ac:dyDescent="0.2">
      <c r="A590" t="s">
        <v>591</v>
      </c>
      <c r="B590">
        <v>6.0999999999999999E-2</v>
      </c>
    </row>
    <row r="591" spans="1:2" x14ac:dyDescent="0.2">
      <c r="A591" t="s">
        <v>592</v>
      </c>
      <c r="B591">
        <v>0.85299999999999998</v>
      </c>
    </row>
    <row r="592" spans="1:2" x14ac:dyDescent="0.2">
      <c r="A592" t="s">
        <v>593</v>
      </c>
      <c r="B592">
        <v>0.113</v>
      </c>
    </row>
    <row r="593" spans="1:2" x14ac:dyDescent="0.2">
      <c r="A593" t="s">
        <v>594</v>
      </c>
      <c r="B593">
        <v>0.126</v>
      </c>
    </row>
    <row r="594" spans="1:2" x14ac:dyDescent="0.2">
      <c r="A594" t="s">
        <v>595</v>
      </c>
      <c r="B594">
        <v>0.23799999999999999</v>
      </c>
    </row>
    <row r="595" spans="1:2" x14ac:dyDescent="0.2">
      <c r="A595" t="s">
        <v>596</v>
      </c>
      <c r="B595">
        <v>0.373</v>
      </c>
    </row>
    <row r="596" spans="1:2" x14ac:dyDescent="0.2">
      <c r="A596" t="s">
        <v>597</v>
      </c>
      <c r="B596">
        <v>8.8999999999999996E-2</v>
      </c>
    </row>
    <row r="597" spans="1:2" x14ac:dyDescent="0.2">
      <c r="A597" t="s">
        <v>598</v>
      </c>
      <c r="B597">
        <v>0.10100000000000001</v>
      </c>
    </row>
    <row r="598" spans="1:2" x14ac:dyDescent="0.2">
      <c r="A598" t="s">
        <v>599</v>
      </c>
      <c r="B598">
        <v>9.4E-2</v>
      </c>
    </row>
    <row r="599" spans="1:2" x14ac:dyDescent="0.2">
      <c r="A599" t="s">
        <v>600</v>
      </c>
      <c r="B599">
        <v>0.14899999999999999</v>
      </c>
    </row>
    <row r="600" spans="1:2" x14ac:dyDescent="0.2">
      <c r="A600" t="s">
        <v>601</v>
      </c>
      <c r="B600">
        <v>9.7000000000000003E-2</v>
      </c>
    </row>
    <row r="601" spans="1:2" x14ac:dyDescent="0.2">
      <c r="A601" t="s">
        <v>602</v>
      </c>
      <c r="B601">
        <v>0.41099999999999998</v>
      </c>
    </row>
    <row r="602" spans="1:2" x14ac:dyDescent="0.2">
      <c r="A602" t="s">
        <v>603</v>
      </c>
      <c r="B602">
        <v>0.14499999999999999</v>
      </c>
    </row>
    <row r="603" spans="1:2" x14ac:dyDescent="0.2">
      <c r="A603" t="s">
        <v>604</v>
      </c>
      <c r="B603">
        <v>1.4079999999999999</v>
      </c>
    </row>
    <row r="604" spans="1:2" x14ac:dyDescent="0.2">
      <c r="A604" t="s">
        <v>605</v>
      </c>
      <c r="B604">
        <v>0.41699999999999998</v>
      </c>
    </row>
    <row r="605" spans="1:2" x14ac:dyDescent="0.2">
      <c r="A605" t="s">
        <v>606</v>
      </c>
      <c r="B605">
        <v>2.9750000000000001</v>
      </c>
    </row>
    <row r="606" spans="1:2" x14ac:dyDescent="0.2">
      <c r="A606" t="s">
        <v>607</v>
      </c>
      <c r="B606">
        <v>9.1999999999999998E-2</v>
      </c>
    </row>
    <row r="607" spans="1:2" x14ac:dyDescent="0.2">
      <c r="A607" t="s">
        <v>608</v>
      </c>
      <c r="B607">
        <v>0.55600000000000005</v>
      </c>
    </row>
    <row r="608" spans="1:2" x14ac:dyDescent="0.2">
      <c r="A608" t="s">
        <v>609</v>
      </c>
      <c r="B608">
        <v>0.28100000000000003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6"/>
  <sheetViews>
    <sheetView tabSelected="1" topLeftCell="F1" workbookViewId="0">
      <selection activeCell="AF34" sqref="AF34"/>
    </sheetView>
  </sheetViews>
  <sheetFormatPr baseColWidth="10" defaultRowHeight="16" x14ac:dyDescent="0.2"/>
  <sheetData>
    <row r="1" spans="1:34" x14ac:dyDescent="0.2">
      <c r="A1" t="s">
        <v>620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610</v>
      </c>
      <c r="J1" t="s">
        <v>611</v>
      </c>
      <c r="K1" t="s">
        <v>612</v>
      </c>
      <c r="L1" t="s">
        <v>613</v>
      </c>
      <c r="M1" t="s">
        <v>614</v>
      </c>
      <c r="N1" t="s">
        <v>615</v>
      </c>
      <c r="O1" t="s">
        <v>616</v>
      </c>
      <c r="P1" t="s">
        <v>617</v>
      </c>
      <c r="Q1" t="s">
        <v>618</v>
      </c>
      <c r="R1" t="s">
        <v>619</v>
      </c>
      <c r="S1" t="s">
        <v>628</v>
      </c>
      <c r="T1" t="s">
        <v>2570</v>
      </c>
      <c r="U1" t="s">
        <v>2571</v>
      </c>
      <c r="V1" t="s">
        <v>2572</v>
      </c>
      <c r="W1" t="s">
        <v>2573</v>
      </c>
      <c r="X1" t="s">
        <v>2574</v>
      </c>
      <c r="Y1" t="s">
        <v>2575</v>
      </c>
      <c r="Z1" t="s">
        <v>2576</v>
      </c>
      <c r="AA1" t="s">
        <v>2574</v>
      </c>
      <c r="AB1" t="s">
        <v>2577</v>
      </c>
      <c r="AE1" s="1"/>
      <c r="AF1" s="1" t="s">
        <v>2578</v>
      </c>
    </row>
    <row r="2" spans="1:34" x14ac:dyDescent="0.2">
      <c r="A2" t="s">
        <v>998</v>
      </c>
      <c r="B2" t="s">
        <v>994</v>
      </c>
      <c r="C2">
        <v>0</v>
      </c>
      <c r="D2">
        <v>3</v>
      </c>
      <c r="E2" t="s">
        <v>999</v>
      </c>
      <c r="F2" t="s">
        <v>1000</v>
      </c>
      <c r="G2">
        <v>2.544941712924409</v>
      </c>
      <c r="H2">
        <v>17575</v>
      </c>
      <c r="I2" t="s">
        <v>636</v>
      </c>
      <c r="J2" t="s">
        <v>636</v>
      </c>
      <c r="K2" t="s">
        <v>636</v>
      </c>
      <c r="L2" t="s">
        <v>636</v>
      </c>
      <c r="M2" t="s">
        <v>636</v>
      </c>
      <c r="N2" t="s">
        <v>636</v>
      </c>
      <c r="O2" t="s">
        <v>636</v>
      </c>
      <c r="P2" t="s">
        <v>636</v>
      </c>
      <c r="Q2" t="s">
        <v>636</v>
      </c>
      <c r="R2" t="s">
        <v>635</v>
      </c>
      <c r="S2" t="s">
        <v>1001</v>
      </c>
      <c r="T2">
        <v>2</v>
      </c>
      <c r="U2">
        <f>IF(ISERROR(VLOOKUP(A2,seg_u_base_fitted!$A$1:$C$608,2,FALSE)),0,VLOOKUP(A2,seg_u_base_fitted!$A$1:$C$608,2,FALSE))</f>
        <v>18</v>
      </c>
      <c r="V2">
        <f>IF(ISERROR(VLOOKUP(A2,seg_u_base_fitted!$A$1:$C$608,3,FALSE)),0,VLOOKUP(A2,seg_u_base_fitted!$A$1:$C$608,3,FALSE))</f>
        <v>6.4429999999999996</v>
      </c>
      <c r="W2">
        <v>1</v>
      </c>
      <c r="X2">
        <f>IF(W2&lt;115,1,0)</f>
        <v>1</v>
      </c>
      <c r="Y2">
        <f>IF(ISERROR(VLOOKUP(A2,seg_u_full_fitted!$A$1:$C$608,2,FALSE)),0,VLOOKUP(A2,seg_u_full_fitted!$A$1:$C$608,2,FALSE))</f>
        <v>14.362</v>
      </c>
      <c r="Z2">
        <v>1</v>
      </c>
      <c r="AA2">
        <f>IF(Z2&lt;115,1,0)</f>
        <v>1</v>
      </c>
      <c r="AB2">
        <f>V2-Y2</f>
        <v>-7.9190000000000005</v>
      </c>
      <c r="AE2" s="1">
        <v>10</v>
      </c>
      <c r="AF2" s="1">
        <f>COUNTIF($S$2:$S$87,"««««««««««")</f>
        <v>1</v>
      </c>
      <c r="AH2">
        <v>1</v>
      </c>
    </row>
    <row r="3" spans="1:34" x14ac:dyDescent="0.2">
      <c r="A3" t="s">
        <v>1462</v>
      </c>
      <c r="B3" t="s">
        <v>994</v>
      </c>
      <c r="C3">
        <v>0</v>
      </c>
      <c r="D3">
        <v>2</v>
      </c>
      <c r="E3" t="s">
        <v>1463</v>
      </c>
      <c r="F3" t="s">
        <v>1464</v>
      </c>
      <c r="G3">
        <v>4.519758190043266</v>
      </c>
      <c r="H3">
        <v>8705</v>
      </c>
      <c r="I3" t="s">
        <v>635</v>
      </c>
      <c r="J3" t="s">
        <v>636</v>
      </c>
      <c r="K3" t="s">
        <v>635</v>
      </c>
      <c r="L3" t="s">
        <v>636</v>
      </c>
      <c r="M3" t="s">
        <v>636</v>
      </c>
      <c r="N3" t="s">
        <v>635</v>
      </c>
      <c r="O3" t="s">
        <v>636</v>
      </c>
      <c r="P3" t="s">
        <v>635</v>
      </c>
      <c r="Q3" t="s">
        <v>636</v>
      </c>
      <c r="R3" t="s">
        <v>635</v>
      </c>
      <c r="S3" t="s">
        <v>1327</v>
      </c>
      <c r="T3">
        <v>6</v>
      </c>
      <c r="U3">
        <f>IF(ISERROR(VLOOKUP(A3,seg_u_base_fitted!$A$1:$C$608,2,FALSE)),0,VLOOKUP(A3,seg_u_base_fitted!$A$1:$C$608,2,FALSE))</f>
        <v>9</v>
      </c>
      <c r="V3">
        <f>IF(ISERROR(VLOOKUP(A3,seg_u_base_fitted!$A$1:$C$608,3,FALSE)),0,VLOOKUP(A3,seg_u_base_fitted!$A$1:$C$608,3,FALSE))</f>
        <v>1.7909999999999999</v>
      </c>
      <c r="W3">
        <v>35</v>
      </c>
      <c r="X3">
        <f>IF(W3&lt;115,1,0)</f>
        <v>1</v>
      </c>
      <c r="Y3">
        <f>IF(ISERROR(VLOOKUP(A3,seg_u_full_fitted!$A$1:$C$608,2,FALSE)),0,VLOOKUP(A3,seg_u_full_fitted!$A$1:$C$608,2,FALSE))</f>
        <v>9.9489999999999998</v>
      </c>
      <c r="Z3">
        <v>2</v>
      </c>
      <c r="AB3">
        <f>V3-Y3</f>
        <v>-8.1579999999999995</v>
      </c>
      <c r="AE3" s="1">
        <v>9</v>
      </c>
      <c r="AF3" s="1">
        <f>COUNTIF($S$2:$S$87,"«««««««««")</f>
        <v>2</v>
      </c>
      <c r="AH3">
        <v>3</v>
      </c>
    </row>
    <row r="4" spans="1:34" x14ac:dyDescent="0.2">
      <c r="A4" t="s">
        <v>1056</v>
      </c>
      <c r="B4" t="s">
        <v>994</v>
      </c>
      <c r="C4">
        <v>0</v>
      </c>
      <c r="D4">
        <v>66</v>
      </c>
      <c r="E4" t="s">
        <v>1057</v>
      </c>
      <c r="F4" t="s">
        <v>1058</v>
      </c>
      <c r="G4">
        <v>3.4480458022569889</v>
      </c>
      <c r="H4">
        <v>18340</v>
      </c>
      <c r="I4" t="s">
        <v>635</v>
      </c>
      <c r="J4" t="s">
        <v>636</v>
      </c>
      <c r="K4" t="s">
        <v>635</v>
      </c>
      <c r="L4" t="s">
        <v>636</v>
      </c>
      <c r="M4" t="s">
        <v>635</v>
      </c>
      <c r="N4" t="s">
        <v>636</v>
      </c>
      <c r="O4" t="s">
        <v>636</v>
      </c>
      <c r="P4" t="s">
        <v>636</v>
      </c>
      <c r="Q4" t="s">
        <v>636</v>
      </c>
      <c r="R4" t="s">
        <v>636</v>
      </c>
      <c r="S4" t="s">
        <v>1049</v>
      </c>
      <c r="T4">
        <v>4</v>
      </c>
      <c r="U4">
        <f>IF(ISERROR(VLOOKUP(A4,seg_u_base_fitted!$A$1:$C$608,2,FALSE)),0,VLOOKUP(A4,seg_u_base_fitted!$A$1:$C$608,2,FALSE))</f>
        <v>20</v>
      </c>
      <c r="V4">
        <f>IF(ISERROR(VLOOKUP(A4,seg_u_base_fitted!$A$1:$C$608,3,FALSE)),0,VLOOKUP(A4,seg_u_base_fitted!$A$1:$C$608,3,FALSE))</f>
        <v>2.4409999999999998</v>
      </c>
      <c r="W4">
        <v>19</v>
      </c>
      <c r="X4">
        <f>IF(W4&lt;115,1,0)</f>
        <v>1</v>
      </c>
      <c r="Y4">
        <f>IF(ISERROR(VLOOKUP(A4,seg_u_full_fitted!$A$1:$C$608,2,FALSE)),0,VLOOKUP(A4,seg_u_full_fitted!$A$1:$C$608,2,FALSE))</f>
        <v>8.9489999999999998</v>
      </c>
      <c r="Z4">
        <v>3</v>
      </c>
      <c r="AA4">
        <f>IF(Z4&lt;115,1,0)</f>
        <v>1</v>
      </c>
      <c r="AB4">
        <f>V4-Y4</f>
        <v>-6.508</v>
      </c>
      <c r="AE4" s="1">
        <v>8</v>
      </c>
      <c r="AF4" s="1">
        <f>COUNTIF($S$2:$S$87,"««««««««")</f>
        <v>7</v>
      </c>
      <c r="AH4">
        <v>10</v>
      </c>
    </row>
    <row r="5" spans="1:34" x14ac:dyDescent="0.2">
      <c r="A5" t="s">
        <v>1613</v>
      </c>
      <c r="B5" t="s">
        <v>994</v>
      </c>
      <c r="C5">
        <v>0</v>
      </c>
      <c r="D5">
        <v>33</v>
      </c>
      <c r="E5" t="s">
        <v>1403</v>
      </c>
      <c r="F5" t="s">
        <v>1136</v>
      </c>
      <c r="G5">
        <v>4.095207509352135</v>
      </c>
      <c r="H5">
        <v>6850</v>
      </c>
      <c r="I5" t="s">
        <v>635</v>
      </c>
      <c r="J5" t="s">
        <v>636</v>
      </c>
      <c r="K5" t="s">
        <v>635</v>
      </c>
      <c r="L5" t="s">
        <v>635</v>
      </c>
      <c r="M5" t="s">
        <v>636</v>
      </c>
      <c r="N5" t="s">
        <v>635</v>
      </c>
      <c r="O5" t="s">
        <v>636</v>
      </c>
      <c r="P5" t="s">
        <v>635</v>
      </c>
      <c r="Q5" t="s">
        <v>636</v>
      </c>
      <c r="R5" t="s">
        <v>635</v>
      </c>
      <c r="S5" t="s">
        <v>833</v>
      </c>
      <c r="T5">
        <v>7</v>
      </c>
      <c r="U5">
        <f>IF(ISERROR(VLOOKUP(A5,seg_u_base_fitted!$A$1:$C$608,2,FALSE)),0,VLOOKUP(A5,seg_u_base_fitted!$A$1:$C$608,2,FALSE))</f>
        <v>11</v>
      </c>
      <c r="V5">
        <f>IF(ISERROR(VLOOKUP(A5,seg_u_base_fitted!$A$1:$C$608,3,FALSE)),0,VLOOKUP(A5,seg_u_base_fitted!$A$1:$C$608,3,FALSE))</f>
        <v>3.8610000000000002</v>
      </c>
      <c r="W5">
        <v>5</v>
      </c>
      <c r="X5">
        <f>IF(W5&lt;115,1,0)</f>
        <v>1</v>
      </c>
      <c r="Y5">
        <f>IF(ISERROR(VLOOKUP(A5,seg_u_full_fitted!$A$1:$C$608,2,FALSE)),0,VLOOKUP(A5,seg_u_full_fitted!$A$1:$C$608,2,FALSE))</f>
        <v>8.7200000000000006</v>
      </c>
      <c r="Z5">
        <v>4</v>
      </c>
      <c r="AB5">
        <f>V5-Y5</f>
        <v>-4.859</v>
      </c>
      <c r="AE5" s="1">
        <v>7</v>
      </c>
      <c r="AF5" s="1">
        <f>COUNTIF($S$2:$S$87,"«««««««")</f>
        <v>9</v>
      </c>
      <c r="AH5">
        <v>13</v>
      </c>
    </row>
    <row r="6" spans="1:34" x14ac:dyDescent="0.2">
      <c r="A6" t="s">
        <v>1906</v>
      </c>
      <c r="B6" t="s">
        <v>994</v>
      </c>
      <c r="C6">
        <v>0</v>
      </c>
      <c r="D6">
        <v>5</v>
      </c>
      <c r="E6" t="s">
        <v>1907</v>
      </c>
      <c r="F6" t="s">
        <v>1908</v>
      </c>
      <c r="G6">
        <v>4.3339016569321709</v>
      </c>
      <c r="H6">
        <v>11795</v>
      </c>
      <c r="I6" t="s">
        <v>635</v>
      </c>
      <c r="J6" t="s">
        <v>636</v>
      </c>
      <c r="K6" t="s">
        <v>635</v>
      </c>
      <c r="L6" t="s">
        <v>635</v>
      </c>
      <c r="M6" t="s">
        <v>635</v>
      </c>
      <c r="N6" t="s">
        <v>635</v>
      </c>
      <c r="O6" t="s">
        <v>636</v>
      </c>
      <c r="P6" t="s">
        <v>635</v>
      </c>
      <c r="Q6" t="s">
        <v>635</v>
      </c>
      <c r="R6" t="s">
        <v>635</v>
      </c>
      <c r="S6" t="s">
        <v>637</v>
      </c>
      <c r="T6">
        <v>9</v>
      </c>
      <c r="U6">
        <f>IF(ISERROR(VLOOKUP(A6,seg_u_base_fitted!$A$1:$C$608,2,FALSE)),0,VLOOKUP(A6,seg_u_base_fitted!$A$1:$C$608,2,FALSE))</f>
        <v>3</v>
      </c>
      <c r="V6">
        <f>IF(ISERROR(VLOOKUP(A6,seg_u_base_fitted!$A$1:$C$608,3,FALSE)),0,VLOOKUP(A6,seg_u_base_fitted!$A$1:$C$608,3,FALSE))</f>
        <v>0.71499999999999997</v>
      </c>
      <c r="W6">
        <v>228</v>
      </c>
      <c r="Y6">
        <f>IF(ISERROR(VLOOKUP(A6,seg_u_full_fitted!$A$1:$C$608,2,FALSE)),0,VLOOKUP(A6,seg_u_full_fitted!$A$1:$C$608,2,FALSE))</f>
        <v>7.1980000000000004</v>
      </c>
      <c r="Z6">
        <v>5</v>
      </c>
      <c r="AB6">
        <f>V6-Y6</f>
        <v>-6.4830000000000005</v>
      </c>
      <c r="AE6" s="1">
        <v>6</v>
      </c>
      <c r="AF6" s="1">
        <f>COUNTIF($S$2:$S$87,"««««««")</f>
        <v>12</v>
      </c>
      <c r="AH6">
        <v>21</v>
      </c>
    </row>
    <row r="7" spans="1:34" x14ac:dyDescent="0.2">
      <c r="A7" t="s">
        <v>1614</v>
      </c>
      <c r="B7" t="s">
        <v>994</v>
      </c>
      <c r="C7">
        <v>0</v>
      </c>
      <c r="D7">
        <v>35</v>
      </c>
      <c r="E7" t="s">
        <v>1615</v>
      </c>
      <c r="F7" t="s">
        <v>1136</v>
      </c>
      <c r="G7">
        <v>4.1216876164326433</v>
      </c>
      <c r="H7">
        <v>7450</v>
      </c>
      <c r="I7" t="s">
        <v>635</v>
      </c>
      <c r="J7" t="s">
        <v>636</v>
      </c>
      <c r="K7" t="s">
        <v>635</v>
      </c>
      <c r="L7" t="s">
        <v>635</v>
      </c>
      <c r="M7" t="s">
        <v>636</v>
      </c>
      <c r="N7" t="s">
        <v>635</v>
      </c>
      <c r="O7" t="s">
        <v>636</v>
      </c>
      <c r="P7" t="s">
        <v>635</v>
      </c>
      <c r="Q7" t="s">
        <v>636</v>
      </c>
      <c r="R7" t="s">
        <v>635</v>
      </c>
      <c r="S7" t="s">
        <v>833</v>
      </c>
      <c r="T7">
        <v>7</v>
      </c>
      <c r="U7">
        <f>IF(ISERROR(VLOOKUP(A7,seg_u_base_fitted!$A$1:$C$608,2,FALSE)),0,VLOOKUP(A7,seg_u_base_fitted!$A$1:$C$608,2,FALSE))</f>
        <v>2</v>
      </c>
      <c r="V7">
        <f>IF(ISERROR(VLOOKUP(A7,seg_u_base_fitted!$A$1:$C$608,3,FALSE)),0,VLOOKUP(A7,seg_u_base_fitted!$A$1:$C$608,3,FALSE))</f>
        <v>3.8540000000000001</v>
      </c>
      <c r="W7">
        <v>7</v>
      </c>
      <c r="X7">
        <f>IF(W7&lt;115,1,0)</f>
        <v>1</v>
      </c>
      <c r="Y7">
        <f>IF(ISERROR(VLOOKUP(A7,seg_u_full_fitted!$A$1:$C$608,2,FALSE)),0,VLOOKUP(A7,seg_u_full_fitted!$A$1:$C$608,2,FALSE))</f>
        <v>5.7119999999999997</v>
      </c>
      <c r="Z7">
        <v>6</v>
      </c>
      <c r="AB7">
        <f>V7-Y7</f>
        <v>-1.8579999999999997</v>
      </c>
      <c r="AE7" s="1">
        <v>5</v>
      </c>
      <c r="AF7" s="1">
        <f>COUNTIF($S$2:$S$87,"«««««")</f>
        <v>17</v>
      </c>
      <c r="AH7">
        <v>18</v>
      </c>
    </row>
    <row r="8" spans="1:34" x14ac:dyDescent="0.2">
      <c r="A8" t="s">
        <v>2147</v>
      </c>
      <c r="B8" t="s">
        <v>2148</v>
      </c>
      <c r="C8" t="s">
        <v>631</v>
      </c>
      <c r="D8" t="s">
        <v>935</v>
      </c>
      <c r="E8" t="s">
        <v>2149</v>
      </c>
      <c r="F8" t="s">
        <v>2150</v>
      </c>
      <c r="G8">
        <v>5.089217954616819</v>
      </c>
      <c r="H8">
        <v>5555</v>
      </c>
      <c r="I8" t="s">
        <v>636</v>
      </c>
      <c r="J8" t="s">
        <v>635</v>
      </c>
      <c r="K8" t="s">
        <v>635</v>
      </c>
      <c r="L8" t="s">
        <v>635</v>
      </c>
      <c r="M8" t="s">
        <v>635</v>
      </c>
      <c r="N8" t="s">
        <v>635</v>
      </c>
      <c r="O8" t="s">
        <v>636</v>
      </c>
      <c r="P8" t="s">
        <v>635</v>
      </c>
      <c r="Q8" t="s">
        <v>635</v>
      </c>
      <c r="R8" t="s">
        <v>635</v>
      </c>
      <c r="S8" t="s">
        <v>637</v>
      </c>
      <c r="T8">
        <v>9</v>
      </c>
      <c r="U8">
        <f>IF(ISERROR(VLOOKUP(A8,seg_u_base_fitted!$A$1:$C$608,2,FALSE)),0,VLOOKUP(A8,seg_u_base_fitted!$A$1:$C$608,2,FALSE))</f>
        <v>2</v>
      </c>
      <c r="V8">
        <f>IF(ISERROR(VLOOKUP(A8,seg_u_base_fitted!$A$1:$C$608,3,FALSE)),0,VLOOKUP(A8,seg_u_base_fitted!$A$1:$C$608,3,FALSE))</f>
        <v>1.1000000000000001</v>
      </c>
      <c r="W8">
        <v>109</v>
      </c>
      <c r="X8">
        <f>IF(W8&lt;115,1,0)</f>
        <v>1</v>
      </c>
      <c r="Y8">
        <f>IF(ISERROR(VLOOKUP(A8,seg_u_full_fitted!$A$1:$C$608,2,FALSE)),0,VLOOKUP(A8,seg_u_full_fitted!$A$1:$C$608,2,FALSE))</f>
        <v>5.1319999999999997</v>
      </c>
      <c r="Z8">
        <v>7</v>
      </c>
      <c r="AB8">
        <f>V8-Y8</f>
        <v>-4.032</v>
      </c>
      <c r="AE8" s="1">
        <v>4</v>
      </c>
      <c r="AF8" s="1">
        <f>COUNTIF($S$2:$S$87,"««««")</f>
        <v>11</v>
      </c>
      <c r="AH8">
        <v>11</v>
      </c>
    </row>
    <row r="9" spans="1:34" x14ac:dyDescent="0.2">
      <c r="A9" t="s">
        <v>2297</v>
      </c>
      <c r="B9" t="s">
        <v>2210</v>
      </c>
      <c r="C9" t="s">
        <v>631</v>
      </c>
      <c r="D9" t="s">
        <v>791</v>
      </c>
      <c r="E9" t="s">
        <v>2298</v>
      </c>
      <c r="F9" t="s">
        <v>2299</v>
      </c>
      <c r="G9">
        <v>8.9541291364689606</v>
      </c>
      <c r="H9">
        <v>6325</v>
      </c>
      <c r="I9" t="s">
        <v>636</v>
      </c>
      <c r="J9" t="s">
        <v>635</v>
      </c>
      <c r="K9" t="s">
        <v>635</v>
      </c>
      <c r="L9" t="s">
        <v>635</v>
      </c>
      <c r="M9" t="s">
        <v>635</v>
      </c>
      <c r="N9" t="s">
        <v>635</v>
      </c>
      <c r="O9" t="s">
        <v>636</v>
      </c>
      <c r="P9" t="s">
        <v>635</v>
      </c>
      <c r="Q9" t="s">
        <v>635</v>
      </c>
      <c r="R9" t="s">
        <v>635</v>
      </c>
      <c r="S9" t="s">
        <v>637</v>
      </c>
      <c r="T9">
        <v>9</v>
      </c>
      <c r="U9">
        <f>IF(ISERROR(VLOOKUP(A9,seg_u_base_fitted!$A$1:$C$608,2,FALSE)),0,VLOOKUP(A9,seg_u_base_fitted!$A$1:$C$608,2,FALSE))</f>
        <v>4</v>
      </c>
      <c r="V9">
        <f>IF(ISERROR(VLOOKUP(A9,seg_u_base_fitted!$A$1:$C$608,3,FALSE)),0,VLOOKUP(A9,seg_u_base_fitted!$A$1:$C$608,3,FALSE))</f>
        <v>1.2390000000000001</v>
      </c>
      <c r="W9">
        <v>78</v>
      </c>
      <c r="X9">
        <f>IF(W9&lt;115,1,0)</f>
        <v>1</v>
      </c>
      <c r="Y9">
        <f>IF(ISERROR(VLOOKUP(A9,seg_u_full_fitted!$A$1:$C$608,2,FALSE)),0,VLOOKUP(A9,seg_u_full_fitted!$A$1:$C$608,2,FALSE))</f>
        <v>5.1269999999999998</v>
      </c>
      <c r="Z9">
        <v>8</v>
      </c>
      <c r="AB9">
        <f>V9-Y9</f>
        <v>-3.8879999999999999</v>
      </c>
      <c r="AE9" s="1">
        <v>3</v>
      </c>
      <c r="AF9" s="1">
        <f>COUNTIF($S$2:$S$87,"«««")</f>
        <v>9</v>
      </c>
      <c r="AH9">
        <v>1</v>
      </c>
    </row>
    <row r="10" spans="1:34" x14ac:dyDescent="0.2">
      <c r="A10" t="s">
        <v>1421</v>
      </c>
      <c r="B10" t="s">
        <v>994</v>
      </c>
      <c r="C10">
        <v>0</v>
      </c>
      <c r="D10">
        <v>21</v>
      </c>
      <c r="E10" t="s">
        <v>1422</v>
      </c>
      <c r="F10" t="s">
        <v>1400</v>
      </c>
      <c r="G10">
        <v>2.0011479611782601</v>
      </c>
      <c r="H10">
        <v>11375</v>
      </c>
      <c r="I10" t="s">
        <v>635</v>
      </c>
      <c r="J10" t="s">
        <v>636</v>
      </c>
      <c r="K10" t="s">
        <v>635</v>
      </c>
      <c r="L10" t="s">
        <v>635</v>
      </c>
      <c r="M10" t="s">
        <v>635</v>
      </c>
      <c r="N10" t="s">
        <v>635</v>
      </c>
      <c r="O10" t="s">
        <v>636</v>
      </c>
      <c r="P10" t="s">
        <v>636</v>
      </c>
      <c r="Q10" t="s">
        <v>636</v>
      </c>
      <c r="R10" t="s">
        <v>636</v>
      </c>
      <c r="S10" t="s">
        <v>1327</v>
      </c>
      <c r="T10">
        <v>6</v>
      </c>
      <c r="U10">
        <f>IF(ISERROR(VLOOKUP(A10,seg_u_base_fitted!$A$1:$C$608,2,FALSE)),0,VLOOKUP(A10,seg_u_base_fitted!$A$1:$C$608,2,FALSE))</f>
        <v>1</v>
      </c>
      <c r="V10">
        <f>IF(ISERROR(VLOOKUP(A10,seg_u_base_fitted!$A$1:$C$608,3,FALSE)),0,VLOOKUP(A10,seg_u_base_fitted!$A$1:$C$608,3,FALSE))</f>
        <v>1.0629999999999999</v>
      </c>
      <c r="W10">
        <v>117</v>
      </c>
      <c r="Y10">
        <f>IF(ISERROR(VLOOKUP(A10,seg_u_full_fitted!$A$1:$C$608,2,FALSE)),0,VLOOKUP(A10,seg_u_full_fitted!$A$1:$C$608,2,FALSE))</f>
        <v>4.9249999999999998</v>
      </c>
      <c r="Z10">
        <v>9</v>
      </c>
      <c r="AB10">
        <f>V10-Y10</f>
        <v>-3.8620000000000001</v>
      </c>
      <c r="AE10" s="1">
        <v>2</v>
      </c>
      <c r="AF10" s="1">
        <f>COUNTIF($S$2:$S$87,"««")</f>
        <v>12</v>
      </c>
      <c r="AH10">
        <v>4</v>
      </c>
    </row>
    <row r="11" spans="1:34" x14ac:dyDescent="0.2">
      <c r="A11" t="s">
        <v>1562</v>
      </c>
      <c r="B11" t="s">
        <v>994</v>
      </c>
      <c r="C11">
        <v>0</v>
      </c>
      <c r="D11">
        <v>109</v>
      </c>
      <c r="E11" t="s">
        <v>1563</v>
      </c>
      <c r="F11" t="s">
        <v>1564</v>
      </c>
      <c r="G11">
        <v>4.5555556275673803</v>
      </c>
      <c r="H11">
        <v>17695</v>
      </c>
      <c r="I11" t="s">
        <v>635</v>
      </c>
      <c r="J11" t="s">
        <v>636</v>
      </c>
      <c r="K11" t="s">
        <v>635</v>
      </c>
      <c r="L11" t="s">
        <v>636</v>
      </c>
      <c r="M11" t="s">
        <v>635</v>
      </c>
      <c r="N11" t="s">
        <v>636</v>
      </c>
      <c r="O11" t="s">
        <v>635</v>
      </c>
      <c r="P11" t="s">
        <v>635</v>
      </c>
      <c r="Q11" t="s">
        <v>635</v>
      </c>
      <c r="R11" t="s">
        <v>636</v>
      </c>
      <c r="S11" t="s">
        <v>833</v>
      </c>
      <c r="T11">
        <v>7</v>
      </c>
      <c r="U11">
        <f>IF(ISERROR(VLOOKUP(A11,seg_u_base_fitted!$A$1:$C$608,2,FALSE)),0,VLOOKUP(A11,seg_u_base_fitted!$A$1:$C$608,2,FALSE))</f>
        <v>2</v>
      </c>
      <c r="V11">
        <f>IF(ISERROR(VLOOKUP(A11,seg_u_base_fitted!$A$1:$C$608,3,FALSE)),0,VLOOKUP(A11,seg_u_base_fitted!$A$1:$C$608,3,FALSE))</f>
        <v>1.143</v>
      </c>
      <c r="W11">
        <v>95</v>
      </c>
      <c r="X11">
        <f>IF(W11&lt;115,1,0)</f>
        <v>1</v>
      </c>
      <c r="Y11">
        <f>IF(ISERROR(VLOOKUP(A11,seg_u_full_fitted!$A$1:$C$608,2,FALSE)),0,VLOOKUP(A11,seg_u_full_fitted!$A$1:$C$608,2,FALSE))</f>
        <v>4.5190000000000001</v>
      </c>
      <c r="Z11">
        <v>10</v>
      </c>
      <c r="AB11">
        <f>V11-Y11</f>
        <v>-3.3760000000000003</v>
      </c>
      <c r="AE11" s="1">
        <v>1</v>
      </c>
      <c r="AF11" s="1">
        <f>COUNTIF($S$2:$S$87,"«")</f>
        <v>5</v>
      </c>
      <c r="AH11">
        <v>4</v>
      </c>
    </row>
    <row r="12" spans="1:34" x14ac:dyDescent="0.2">
      <c r="A12" t="s">
        <v>1002</v>
      </c>
      <c r="B12" t="s">
        <v>994</v>
      </c>
      <c r="C12">
        <v>0</v>
      </c>
      <c r="D12">
        <v>3</v>
      </c>
      <c r="E12" t="s">
        <v>1003</v>
      </c>
      <c r="F12" t="s">
        <v>1004</v>
      </c>
      <c r="G12">
        <v>1.5463674791247326</v>
      </c>
      <c r="H12">
        <v>14440</v>
      </c>
      <c r="I12" t="s">
        <v>636</v>
      </c>
      <c r="J12" t="s">
        <v>636</v>
      </c>
      <c r="K12" t="s">
        <v>636</v>
      </c>
      <c r="L12" t="s">
        <v>636</v>
      </c>
      <c r="M12" t="s">
        <v>636</v>
      </c>
      <c r="N12" t="s">
        <v>635</v>
      </c>
      <c r="O12" t="s">
        <v>636</v>
      </c>
      <c r="P12" t="s">
        <v>636</v>
      </c>
      <c r="Q12" t="s">
        <v>636</v>
      </c>
      <c r="R12" t="s">
        <v>636</v>
      </c>
      <c r="S12" t="s">
        <v>1001</v>
      </c>
      <c r="T12">
        <v>2</v>
      </c>
      <c r="U12">
        <f>IF(ISERROR(VLOOKUP(A12,seg_u_base_fitted!$A$1:$C$608,2,FALSE)),0,VLOOKUP(A12,seg_u_base_fitted!$A$1:$C$608,2,FALSE))</f>
        <v>5</v>
      </c>
      <c r="V12">
        <f>IF(ISERROR(VLOOKUP(A12,seg_u_base_fitted!$A$1:$C$608,3,FALSE)),0,VLOOKUP(A12,seg_u_base_fitted!$A$1:$C$608,3,FALSE))</f>
        <v>2.734</v>
      </c>
      <c r="W12">
        <v>15</v>
      </c>
      <c r="X12">
        <f>IF(W12&lt;115,1,0)</f>
        <v>1</v>
      </c>
      <c r="Y12">
        <f>IF(ISERROR(VLOOKUP(A12,seg_u_full_fitted!$A$1:$C$608,2,FALSE)),0,VLOOKUP(A12,seg_u_full_fitted!$A$1:$C$608,2,FALSE))</f>
        <v>4.2939999999999996</v>
      </c>
      <c r="Z12">
        <v>11</v>
      </c>
      <c r="AA12">
        <f>IF(Z12&lt;115,1,0)</f>
        <v>1</v>
      </c>
      <c r="AB12">
        <f>V12-Y12</f>
        <v>-1.5599999999999996</v>
      </c>
    </row>
    <row r="13" spans="1:34" x14ac:dyDescent="0.2">
      <c r="A13" t="s">
        <v>1366</v>
      </c>
      <c r="B13" t="s">
        <v>994</v>
      </c>
      <c r="C13">
        <v>0</v>
      </c>
      <c r="D13">
        <v>52</v>
      </c>
      <c r="E13" t="s">
        <v>1367</v>
      </c>
      <c r="F13" t="s">
        <v>1368</v>
      </c>
      <c r="G13">
        <v>3.9800428461126951</v>
      </c>
      <c r="H13">
        <v>9235</v>
      </c>
      <c r="I13" t="s">
        <v>635</v>
      </c>
      <c r="J13" t="s">
        <v>636</v>
      </c>
      <c r="K13" t="s">
        <v>636</v>
      </c>
      <c r="L13" t="s">
        <v>635</v>
      </c>
      <c r="M13" t="s">
        <v>636</v>
      </c>
      <c r="N13" t="s">
        <v>635</v>
      </c>
      <c r="O13" t="s">
        <v>636</v>
      </c>
      <c r="P13" t="s">
        <v>635</v>
      </c>
      <c r="Q13" t="s">
        <v>636</v>
      </c>
      <c r="R13" t="s">
        <v>635</v>
      </c>
      <c r="S13" t="s">
        <v>1327</v>
      </c>
      <c r="T13">
        <v>6</v>
      </c>
      <c r="U13">
        <f>IF(ISERROR(VLOOKUP(A13,seg_u_base_fitted!$A$1:$C$608,2,FALSE)),0,VLOOKUP(A13,seg_u_base_fitted!$A$1:$C$608,2,FALSE))</f>
        <v>1</v>
      </c>
      <c r="V13">
        <f>IF(ISERROR(VLOOKUP(A13,seg_u_base_fitted!$A$1:$C$608,3,FALSE)),0,VLOOKUP(A13,seg_u_base_fitted!$A$1:$C$608,3,FALSE))</f>
        <v>1.629</v>
      </c>
      <c r="W13">
        <v>43</v>
      </c>
      <c r="X13">
        <f>IF(W13&lt;115,1,0)</f>
        <v>1</v>
      </c>
      <c r="Y13">
        <f>IF(ISERROR(VLOOKUP(A13,seg_u_full_fitted!$A$1:$C$608,2,FALSE)),0,VLOOKUP(A13,seg_u_full_fitted!$A$1:$C$608,2,FALSE))</f>
        <v>4.2750000000000004</v>
      </c>
      <c r="Z13">
        <v>12</v>
      </c>
      <c r="AB13">
        <f>V13-Y13</f>
        <v>-2.6460000000000004</v>
      </c>
      <c r="AE13" s="1"/>
      <c r="AF13" s="1" t="s">
        <v>2579</v>
      </c>
    </row>
    <row r="14" spans="1:34" x14ac:dyDescent="0.2">
      <c r="A14" t="s">
        <v>1018</v>
      </c>
      <c r="B14" t="s">
        <v>994</v>
      </c>
      <c r="C14">
        <v>0</v>
      </c>
      <c r="D14">
        <v>3</v>
      </c>
      <c r="E14" t="s">
        <v>1019</v>
      </c>
      <c r="F14" t="s">
        <v>1020</v>
      </c>
      <c r="G14">
        <v>2.6338174396795893</v>
      </c>
      <c r="H14">
        <v>20875</v>
      </c>
      <c r="I14" t="s">
        <v>636</v>
      </c>
      <c r="J14" t="s">
        <v>636</v>
      </c>
      <c r="K14" t="s">
        <v>636</v>
      </c>
      <c r="L14" t="s">
        <v>636</v>
      </c>
      <c r="M14" t="s">
        <v>635</v>
      </c>
      <c r="N14" t="s">
        <v>636</v>
      </c>
      <c r="O14" t="s">
        <v>636</v>
      </c>
      <c r="P14" t="s">
        <v>635</v>
      </c>
      <c r="Q14" t="s">
        <v>636</v>
      </c>
      <c r="R14" t="s">
        <v>636</v>
      </c>
      <c r="S14" t="s">
        <v>1011</v>
      </c>
      <c r="T14">
        <v>3</v>
      </c>
      <c r="U14">
        <f>IF(ISERROR(VLOOKUP(A14,seg_u_base_fitted!$A$1:$C$608,2,FALSE)),0,VLOOKUP(A14,seg_u_base_fitted!$A$1:$C$608,2,FALSE))</f>
        <v>6</v>
      </c>
      <c r="V14">
        <f>IF(ISERROR(VLOOKUP(A14,seg_u_base_fitted!$A$1:$C$608,3,FALSE)),0,VLOOKUP(A14,seg_u_base_fitted!$A$1:$C$608,3,FALSE))</f>
        <v>1.3720000000000001</v>
      </c>
      <c r="W14">
        <v>60</v>
      </c>
      <c r="X14">
        <f>IF(W14&lt;115,1,0)</f>
        <v>1</v>
      </c>
      <c r="Y14">
        <f>IF(ISERROR(VLOOKUP(A14,seg_u_full_fitted!$A$1:$C$608,2,FALSE)),0,VLOOKUP(A14,seg_u_full_fitted!$A$1:$C$608,2,FALSE))</f>
        <v>4.1559999999999997</v>
      </c>
      <c r="Z14">
        <v>13</v>
      </c>
      <c r="AA14">
        <f>IF(Z14&lt;115,1,0)</f>
        <v>1</v>
      </c>
      <c r="AB14">
        <f>V14-Y14</f>
        <v>-2.7839999999999998</v>
      </c>
      <c r="AE14" s="1">
        <v>10</v>
      </c>
      <c r="AF14" s="1">
        <f>COUNTIF($S$2:$S$87,"««««««««««")</f>
        <v>1</v>
      </c>
      <c r="AH14">
        <v>1</v>
      </c>
    </row>
    <row r="15" spans="1:34" x14ac:dyDescent="0.2">
      <c r="A15" t="s">
        <v>1117</v>
      </c>
      <c r="B15" t="s">
        <v>994</v>
      </c>
      <c r="C15">
        <v>0</v>
      </c>
      <c r="D15">
        <v>5</v>
      </c>
      <c r="E15" t="s">
        <v>1118</v>
      </c>
      <c r="F15" t="s">
        <v>1119</v>
      </c>
      <c r="G15">
        <v>1.2742910485935721</v>
      </c>
      <c r="H15">
        <v>14610</v>
      </c>
      <c r="I15" t="s">
        <v>635</v>
      </c>
      <c r="J15" t="s">
        <v>636</v>
      </c>
      <c r="K15" t="s">
        <v>636</v>
      </c>
      <c r="L15" t="s">
        <v>636</v>
      </c>
      <c r="M15" t="s">
        <v>635</v>
      </c>
      <c r="N15" t="s">
        <v>635</v>
      </c>
      <c r="O15" t="s">
        <v>636</v>
      </c>
      <c r="P15" t="s">
        <v>636</v>
      </c>
      <c r="Q15" t="s">
        <v>636</v>
      </c>
      <c r="R15" t="s">
        <v>636</v>
      </c>
      <c r="S15" t="s">
        <v>1049</v>
      </c>
      <c r="T15">
        <v>4</v>
      </c>
      <c r="U15">
        <f>IF(ISERROR(VLOOKUP(A15,seg_u_base_fitted!$A$1:$C$608,2,FALSE)),0,VLOOKUP(A15,seg_u_base_fitted!$A$1:$C$608,2,FALSE))</f>
        <v>9</v>
      </c>
      <c r="V15">
        <f>IF(ISERROR(VLOOKUP(A15,seg_u_base_fitted!$A$1:$C$608,3,FALSE)),0,VLOOKUP(A15,seg_u_base_fitted!$A$1:$C$608,3,FALSE))</f>
        <v>3.089</v>
      </c>
      <c r="W15">
        <v>11</v>
      </c>
      <c r="X15">
        <f>IF(W15&lt;115,1,0)</f>
        <v>1</v>
      </c>
      <c r="Y15">
        <f>IF(ISERROR(VLOOKUP(A15,seg_u_full_fitted!$A$1:$C$608,2,FALSE)),0,VLOOKUP(A15,seg_u_full_fitted!$A$1:$C$608,2,FALSE))</f>
        <v>3.702</v>
      </c>
      <c r="Z15">
        <v>14</v>
      </c>
      <c r="AA15">
        <f>IF(Z15&lt;115,1,0)</f>
        <v>1</v>
      </c>
      <c r="AB15">
        <f>V15-Y15</f>
        <v>-0.61299999999999999</v>
      </c>
      <c r="AE15" s="1">
        <v>9</v>
      </c>
      <c r="AF15" s="1">
        <f>COUNTIF($S$2:$S$87,"«««««««««")</f>
        <v>2</v>
      </c>
      <c r="AH15">
        <v>2</v>
      </c>
    </row>
    <row r="16" spans="1:34" x14ac:dyDescent="0.2">
      <c r="A16" t="s">
        <v>1092</v>
      </c>
      <c r="B16" t="s">
        <v>994</v>
      </c>
      <c r="C16">
        <v>0</v>
      </c>
      <c r="D16">
        <v>17</v>
      </c>
      <c r="E16" t="s">
        <v>1093</v>
      </c>
      <c r="F16" t="s">
        <v>1052</v>
      </c>
      <c r="G16">
        <v>2.1759398691754996</v>
      </c>
      <c r="H16">
        <v>26955</v>
      </c>
      <c r="I16" t="s">
        <v>636</v>
      </c>
      <c r="J16" t="s">
        <v>636</v>
      </c>
      <c r="K16" t="s">
        <v>636</v>
      </c>
      <c r="L16" t="s">
        <v>635</v>
      </c>
      <c r="M16" t="s">
        <v>635</v>
      </c>
      <c r="N16" t="s">
        <v>636</v>
      </c>
      <c r="O16" t="s">
        <v>636</v>
      </c>
      <c r="P16" t="s">
        <v>635</v>
      </c>
      <c r="Q16" t="s">
        <v>636</v>
      </c>
      <c r="R16" t="s">
        <v>636</v>
      </c>
      <c r="S16" t="s">
        <v>1049</v>
      </c>
      <c r="T16">
        <v>4</v>
      </c>
      <c r="U16">
        <f>IF(ISERROR(VLOOKUP(A16,seg_u_base_fitted!$A$1:$C$608,2,FALSE)),0,VLOOKUP(A16,seg_u_base_fitted!$A$1:$C$608,2,FALSE))</f>
        <v>1</v>
      </c>
      <c r="V16">
        <f>IF(ISERROR(VLOOKUP(A16,seg_u_base_fitted!$A$1:$C$608,3,FALSE)),0,VLOOKUP(A16,seg_u_base_fitted!$A$1:$C$608,3,FALSE))</f>
        <v>0.90400000000000003</v>
      </c>
      <c r="W16">
        <v>154</v>
      </c>
      <c r="Y16">
        <f>IF(ISERROR(VLOOKUP(A16,seg_u_full_fitted!$A$1:$C$608,2,FALSE)),0,VLOOKUP(A16,seg_u_full_fitted!$A$1:$C$608,2,FALSE))</f>
        <v>3.5030000000000001</v>
      </c>
      <c r="Z16">
        <v>15</v>
      </c>
      <c r="AA16">
        <f>IF(Z16&lt;115,1,0)</f>
        <v>1</v>
      </c>
      <c r="AB16">
        <f>V16-Y16</f>
        <v>-2.5990000000000002</v>
      </c>
      <c r="AE16" s="1">
        <v>8</v>
      </c>
      <c r="AF16" s="1">
        <f>COUNTIF($S$2:$S$87,"««««««««")</f>
        <v>7</v>
      </c>
      <c r="AH16">
        <v>7</v>
      </c>
    </row>
    <row r="17" spans="1:34" x14ac:dyDescent="0.2">
      <c r="A17" t="s">
        <v>2440</v>
      </c>
      <c r="B17" t="s">
        <v>2412</v>
      </c>
      <c r="C17" t="s">
        <v>631</v>
      </c>
      <c r="D17" t="s">
        <v>2441</v>
      </c>
      <c r="E17" t="s">
        <v>2442</v>
      </c>
      <c r="F17" t="s">
        <v>2415</v>
      </c>
      <c r="G17">
        <v>8.1567559997637016</v>
      </c>
      <c r="H17">
        <v>20635</v>
      </c>
      <c r="I17" t="s">
        <v>636</v>
      </c>
      <c r="J17" t="s">
        <v>635</v>
      </c>
      <c r="K17" t="s">
        <v>635</v>
      </c>
      <c r="L17" t="s">
        <v>635</v>
      </c>
      <c r="M17" t="s">
        <v>635</v>
      </c>
      <c r="N17" t="s">
        <v>636</v>
      </c>
      <c r="O17" t="s">
        <v>635</v>
      </c>
      <c r="P17" t="s">
        <v>635</v>
      </c>
      <c r="Q17" t="s">
        <v>635</v>
      </c>
      <c r="R17" t="s">
        <v>635</v>
      </c>
      <c r="S17" t="s">
        <v>637</v>
      </c>
      <c r="T17">
        <v>9</v>
      </c>
      <c r="U17">
        <f>IF(ISERROR(VLOOKUP(A17,seg_u_base_fitted!$A$1:$C$608,2,FALSE)),0,VLOOKUP(A17,seg_u_base_fitted!$A$1:$C$608,2,FALSE))</f>
        <v>4</v>
      </c>
      <c r="V17">
        <f>IF(ISERROR(VLOOKUP(A17,seg_u_base_fitted!$A$1:$C$608,3,FALSE)),0,VLOOKUP(A17,seg_u_base_fitted!$A$1:$C$608,3,FALSE))</f>
        <v>4</v>
      </c>
      <c r="W17">
        <v>3</v>
      </c>
      <c r="X17">
        <f>IF(W17&lt;115,1,0)</f>
        <v>1</v>
      </c>
      <c r="Y17">
        <f>IF(ISERROR(VLOOKUP(A17,seg_u_full_fitted!$A$1:$C$608,2,FALSE)),0,VLOOKUP(A17,seg_u_full_fitted!$A$1:$C$608,2,FALSE))</f>
        <v>3.41</v>
      </c>
      <c r="Z17">
        <v>16</v>
      </c>
      <c r="AB17">
        <f>V17-Y17</f>
        <v>0.58999999999999986</v>
      </c>
      <c r="AE17" s="1">
        <v>7</v>
      </c>
      <c r="AF17" s="1">
        <f>COUNTIF($S$2:$S$87,"«««««««")</f>
        <v>9</v>
      </c>
      <c r="AH17">
        <v>9</v>
      </c>
    </row>
    <row r="18" spans="1:34" x14ac:dyDescent="0.2">
      <c r="A18" t="s">
        <v>1477</v>
      </c>
      <c r="B18" t="s">
        <v>994</v>
      </c>
      <c r="C18">
        <v>0</v>
      </c>
      <c r="D18">
        <v>53</v>
      </c>
      <c r="E18" t="s">
        <v>1478</v>
      </c>
      <c r="F18" t="s">
        <v>1479</v>
      </c>
      <c r="G18">
        <v>1.5079096878007074</v>
      </c>
      <c r="H18">
        <v>12985</v>
      </c>
      <c r="I18" t="s">
        <v>635</v>
      </c>
      <c r="J18" t="s">
        <v>636</v>
      </c>
      <c r="K18" t="s">
        <v>635</v>
      </c>
      <c r="L18" t="s">
        <v>635</v>
      </c>
      <c r="M18" t="s">
        <v>635</v>
      </c>
      <c r="N18" t="s">
        <v>635</v>
      </c>
      <c r="O18" t="s">
        <v>636</v>
      </c>
      <c r="P18" t="s">
        <v>636</v>
      </c>
      <c r="Q18" t="s">
        <v>636</v>
      </c>
      <c r="R18" t="s">
        <v>636</v>
      </c>
      <c r="S18" t="s">
        <v>1327</v>
      </c>
      <c r="T18">
        <v>6</v>
      </c>
      <c r="U18">
        <f>IF(ISERROR(VLOOKUP(A18,seg_u_base_fitted!$A$1:$C$608,2,FALSE)),0,VLOOKUP(A18,seg_u_base_fitted!$A$1:$C$608,2,FALSE))</f>
        <v>3</v>
      </c>
      <c r="V18">
        <f>IF(ISERROR(VLOOKUP(A18,seg_u_base_fitted!$A$1:$C$608,3,FALSE)),0,VLOOKUP(A18,seg_u_base_fitted!$A$1:$C$608,3,FALSE))</f>
        <v>1.446</v>
      </c>
      <c r="W18">
        <v>54</v>
      </c>
      <c r="X18">
        <f>IF(W18&lt;115,1,0)</f>
        <v>1</v>
      </c>
      <c r="Y18">
        <f>IF(ISERROR(VLOOKUP(A18,seg_u_full_fitted!$A$1:$C$608,2,FALSE)),0,VLOOKUP(A18,seg_u_full_fitted!$A$1:$C$608,2,FALSE))</f>
        <v>3.1</v>
      </c>
      <c r="Z18">
        <v>17</v>
      </c>
      <c r="AB18">
        <f>V18-Y18</f>
        <v>-1.6540000000000001</v>
      </c>
      <c r="AE18" s="1">
        <v>6</v>
      </c>
      <c r="AF18" s="1">
        <f>COUNTIF($S$2:$S$87,"««««««")</f>
        <v>12</v>
      </c>
      <c r="AH18">
        <v>12</v>
      </c>
    </row>
    <row r="19" spans="1:34" x14ac:dyDescent="0.2">
      <c r="A19" t="s">
        <v>1040</v>
      </c>
      <c r="B19" t="s">
        <v>994</v>
      </c>
      <c r="C19">
        <v>0</v>
      </c>
      <c r="D19">
        <v>152</v>
      </c>
      <c r="E19" t="s">
        <v>1041</v>
      </c>
      <c r="F19" t="s">
        <v>1042</v>
      </c>
      <c r="G19">
        <v>1.720487277625965</v>
      </c>
      <c r="H19">
        <v>14305</v>
      </c>
      <c r="I19" t="s">
        <v>635</v>
      </c>
      <c r="J19" t="s">
        <v>636</v>
      </c>
      <c r="K19" t="s">
        <v>636</v>
      </c>
      <c r="L19" t="s">
        <v>636</v>
      </c>
      <c r="M19" t="s">
        <v>636</v>
      </c>
      <c r="N19" t="s">
        <v>635</v>
      </c>
      <c r="O19" t="s">
        <v>636</v>
      </c>
      <c r="P19" t="s">
        <v>636</v>
      </c>
      <c r="Q19" t="s">
        <v>636</v>
      </c>
      <c r="R19" t="s">
        <v>636</v>
      </c>
      <c r="S19" t="s">
        <v>1011</v>
      </c>
      <c r="T19">
        <v>3</v>
      </c>
      <c r="U19">
        <f>IF(ISERROR(VLOOKUP(A19,seg_u_base_fitted!$A$1:$C$608,2,FALSE)),0,VLOOKUP(A19,seg_u_base_fitted!$A$1:$C$608,2,FALSE))</f>
        <v>8</v>
      </c>
      <c r="V19">
        <f>IF(ISERROR(VLOOKUP(A19,seg_u_base_fitted!$A$1:$C$608,3,FALSE)),0,VLOOKUP(A19,seg_u_base_fitted!$A$1:$C$608,3,FALSE))</f>
        <v>3.7519999999999998</v>
      </c>
      <c r="W19">
        <v>8</v>
      </c>
      <c r="X19">
        <f>IF(W19&lt;115,1,0)</f>
        <v>1</v>
      </c>
      <c r="Y19">
        <f>IF(ISERROR(VLOOKUP(A19,seg_u_full_fitted!$A$1:$C$608,2,FALSE)),0,VLOOKUP(A19,seg_u_full_fitted!$A$1:$C$608,2,FALSE))</f>
        <v>2.9849999999999999</v>
      </c>
      <c r="Z19">
        <v>18</v>
      </c>
      <c r="AA19">
        <f>IF(Z19&lt;115,1,0)</f>
        <v>1</v>
      </c>
      <c r="AB19">
        <f>V19-Y19</f>
        <v>0.7669999999999999</v>
      </c>
      <c r="AE19" s="1">
        <v>5</v>
      </c>
      <c r="AF19" s="1">
        <f>COUNTIF($S$2:$S$87,"«««««")</f>
        <v>17</v>
      </c>
      <c r="AH19">
        <v>17</v>
      </c>
    </row>
    <row r="20" spans="1:34" x14ac:dyDescent="0.2">
      <c r="A20" t="s">
        <v>2129</v>
      </c>
      <c r="B20" t="s">
        <v>2118</v>
      </c>
      <c r="C20" t="s">
        <v>631</v>
      </c>
      <c r="D20" t="s">
        <v>745</v>
      </c>
      <c r="E20" t="s">
        <v>2128</v>
      </c>
      <c r="F20" t="s">
        <v>2130</v>
      </c>
      <c r="G20">
        <v>12.005767458086854</v>
      </c>
      <c r="H20">
        <v>17525</v>
      </c>
      <c r="I20" t="s">
        <v>635</v>
      </c>
      <c r="J20" t="s">
        <v>635</v>
      </c>
      <c r="K20" t="s">
        <v>635</v>
      </c>
      <c r="L20" t="s">
        <v>635</v>
      </c>
      <c r="M20" t="s">
        <v>635</v>
      </c>
      <c r="N20" t="s">
        <v>636</v>
      </c>
      <c r="O20" t="s">
        <v>635</v>
      </c>
      <c r="P20" t="s">
        <v>636</v>
      </c>
      <c r="Q20" t="s">
        <v>635</v>
      </c>
      <c r="R20" t="s">
        <v>635</v>
      </c>
      <c r="S20" t="s">
        <v>637</v>
      </c>
      <c r="T20">
        <v>9</v>
      </c>
      <c r="U20">
        <f>IF(ISERROR(VLOOKUP(A20,seg_u_base_fitted!$A$1:$C$608,2,FALSE)),0,VLOOKUP(A20,seg_u_base_fitted!$A$1:$C$608,2,FALSE))</f>
        <v>4</v>
      </c>
      <c r="V20">
        <f>IF(ISERROR(VLOOKUP(A20,seg_u_base_fitted!$A$1:$C$608,3,FALSE)),0,VLOOKUP(A20,seg_u_base_fitted!$A$1:$C$608,3,FALSE))</f>
        <v>0.58099999999999996</v>
      </c>
      <c r="W20">
        <v>286</v>
      </c>
      <c r="Y20">
        <f>IF(ISERROR(VLOOKUP(A20,seg_u_full_fitted!$A$1:$C$608,2,FALSE)),0,VLOOKUP(A20,seg_u_full_fitted!$A$1:$C$608,2,FALSE))</f>
        <v>2.9750000000000001</v>
      </c>
      <c r="Z20">
        <v>19</v>
      </c>
      <c r="AB20">
        <f>V20-Y20</f>
        <v>-2.3940000000000001</v>
      </c>
      <c r="AE20" s="1">
        <v>4</v>
      </c>
      <c r="AF20" s="1">
        <f>COUNTIF($S$2:$S$87,"««««")</f>
        <v>11</v>
      </c>
      <c r="AH20">
        <v>11</v>
      </c>
    </row>
    <row r="21" spans="1:34" x14ac:dyDescent="0.2">
      <c r="A21" t="s">
        <v>1235</v>
      </c>
      <c r="B21" t="s">
        <v>994</v>
      </c>
      <c r="C21">
        <v>0</v>
      </c>
      <c r="D21">
        <v>153</v>
      </c>
      <c r="E21" t="s">
        <v>1236</v>
      </c>
      <c r="F21" t="s">
        <v>1237</v>
      </c>
      <c r="G21">
        <v>1.7005428009994048</v>
      </c>
      <c r="H21">
        <v>9610</v>
      </c>
      <c r="I21" t="s">
        <v>635</v>
      </c>
      <c r="J21" t="s">
        <v>636</v>
      </c>
      <c r="K21" t="s">
        <v>635</v>
      </c>
      <c r="L21" t="s">
        <v>636</v>
      </c>
      <c r="M21" t="s">
        <v>635</v>
      </c>
      <c r="N21" t="s">
        <v>635</v>
      </c>
      <c r="O21" t="s">
        <v>636</v>
      </c>
      <c r="P21" t="s">
        <v>636</v>
      </c>
      <c r="Q21" t="s">
        <v>636</v>
      </c>
      <c r="R21" t="s">
        <v>636</v>
      </c>
      <c r="S21" t="s">
        <v>1131</v>
      </c>
      <c r="T21">
        <v>5</v>
      </c>
      <c r="U21">
        <f>IF(ISERROR(VLOOKUP(A21,seg_u_base_fitted!$A$1:$C$608,2,FALSE)),0,VLOOKUP(A21,seg_u_base_fitted!$A$1:$C$608,2,FALSE))</f>
        <v>4</v>
      </c>
      <c r="V21">
        <f>IF(ISERROR(VLOOKUP(A21,seg_u_base_fitted!$A$1:$C$608,3,FALSE)),0,VLOOKUP(A21,seg_u_base_fitted!$A$1:$C$608,3,FALSE))</f>
        <v>2.153</v>
      </c>
      <c r="W21">
        <v>27</v>
      </c>
      <c r="X21">
        <f>IF(W21&lt;115,1,0)</f>
        <v>1</v>
      </c>
      <c r="Y21">
        <f>IF(ISERROR(VLOOKUP(A21,seg_u_full_fitted!$A$1:$C$608,2,FALSE)),0,VLOOKUP(A21,seg_u_full_fitted!$A$1:$C$608,2,FALSE))</f>
        <v>2.75</v>
      </c>
      <c r="Z21">
        <v>20</v>
      </c>
      <c r="AA21">
        <f>IF(Z21&lt;115,1,0)</f>
        <v>1</v>
      </c>
      <c r="AB21">
        <f>V21-Y21</f>
        <v>-0.59699999999999998</v>
      </c>
      <c r="AE21" s="1">
        <v>3</v>
      </c>
      <c r="AF21" s="1">
        <f>COUNTIF($S$2:$S$87,"«««")</f>
        <v>9</v>
      </c>
      <c r="AH21">
        <v>9</v>
      </c>
    </row>
    <row r="22" spans="1:34" x14ac:dyDescent="0.2">
      <c r="A22" t="s">
        <v>1812</v>
      </c>
      <c r="B22" t="s">
        <v>994</v>
      </c>
      <c r="C22">
        <v>0</v>
      </c>
      <c r="D22">
        <v>1</v>
      </c>
      <c r="E22" t="s">
        <v>1813</v>
      </c>
      <c r="F22" t="s">
        <v>1814</v>
      </c>
      <c r="G22">
        <v>5.02649945053248</v>
      </c>
      <c r="H22">
        <v>12260</v>
      </c>
      <c r="I22" t="s">
        <v>635</v>
      </c>
      <c r="J22" t="s">
        <v>636</v>
      </c>
      <c r="K22" t="s">
        <v>635</v>
      </c>
      <c r="L22" t="s">
        <v>636</v>
      </c>
      <c r="M22" t="s">
        <v>635</v>
      </c>
      <c r="N22" t="s">
        <v>635</v>
      </c>
      <c r="O22" t="s">
        <v>635</v>
      </c>
      <c r="P22" t="s">
        <v>635</v>
      </c>
      <c r="Q22" t="s">
        <v>635</v>
      </c>
      <c r="R22" t="s">
        <v>636</v>
      </c>
      <c r="S22" t="s">
        <v>721</v>
      </c>
      <c r="T22">
        <v>8</v>
      </c>
      <c r="U22">
        <f>IF(ISERROR(VLOOKUP(A22,seg_u_base_fitted!$A$1:$C$608,2,FALSE)),0,VLOOKUP(A22,seg_u_base_fitted!$A$1:$C$608,2,FALSE))</f>
        <v>1</v>
      </c>
      <c r="V22">
        <f>IF(ISERROR(VLOOKUP(A22,seg_u_base_fitted!$A$1:$C$608,3,FALSE)),0,VLOOKUP(A22,seg_u_base_fitted!$A$1:$C$608,3,FALSE))</f>
        <v>1.1479999999999999</v>
      </c>
      <c r="W22">
        <v>90</v>
      </c>
      <c r="X22">
        <f>IF(W22&lt;115,1,0)</f>
        <v>1</v>
      </c>
      <c r="Y22">
        <f>IF(ISERROR(VLOOKUP(A22,seg_u_full_fitted!$A$1:$C$608,2,FALSE)),0,VLOOKUP(A22,seg_u_full_fitted!$A$1:$C$608,2,FALSE))</f>
        <v>2.5430000000000001</v>
      </c>
      <c r="Z22">
        <v>21</v>
      </c>
      <c r="AB22">
        <f>V22-Y22</f>
        <v>-1.3950000000000002</v>
      </c>
      <c r="AE22" s="1">
        <v>2</v>
      </c>
      <c r="AF22" s="1">
        <f>COUNTIF($S$2:$S$87,"««")</f>
        <v>12</v>
      </c>
      <c r="AH22">
        <v>12</v>
      </c>
    </row>
    <row r="23" spans="1:34" x14ac:dyDescent="0.2">
      <c r="A23" t="s">
        <v>1015</v>
      </c>
      <c r="B23" t="s">
        <v>994</v>
      </c>
      <c r="C23">
        <v>0</v>
      </c>
      <c r="D23">
        <v>3</v>
      </c>
      <c r="E23" t="s">
        <v>1016</v>
      </c>
      <c r="F23" t="s">
        <v>1017</v>
      </c>
      <c r="G23">
        <v>2.1505992928577493</v>
      </c>
      <c r="H23">
        <v>21385</v>
      </c>
      <c r="I23" t="s">
        <v>636</v>
      </c>
      <c r="J23" t="s">
        <v>636</v>
      </c>
      <c r="K23" t="s">
        <v>636</v>
      </c>
      <c r="L23" t="s">
        <v>636</v>
      </c>
      <c r="M23" t="s">
        <v>635</v>
      </c>
      <c r="N23" t="s">
        <v>636</v>
      </c>
      <c r="O23" t="s">
        <v>636</v>
      </c>
      <c r="P23" t="s">
        <v>635</v>
      </c>
      <c r="Q23" t="s">
        <v>636</v>
      </c>
      <c r="R23" t="s">
        <v>636</v>
      </c>
      <c r="S23" t="s">
        <v>1011</v>
      </c>
      <c r="T23">
        <v>3</v>
      </c>
      <c r="U23">
        <f>IF(ISERROR(VLOOKUP(A23,seg_u_base_fitted!$A$1:$C$608,2,FALSE)),0,VLOOKUP(A23,seg_u_base_fitted!$A$1:$C$608,2,FALSE))</f>
        <v>2</v>
      </c>
      <c r="V23">
        <f>IF(ISERROR(VLOOKUP(A23,seg_u_base_fitted!$A$1:$C$608,3,FALSE)),0,VLOOKUP(A23,seg_u_base_fitted!$A$1:$C$608,3,FALSE))</f>
        <v>1.3879999999999999</v>
      </c>
      <c r="W23">
        <v>59</v>
      </c>
      <c r="X23">
        <f>IF(W23&lt;115,1,0)</f>
        <v>1</v>
      </c>
      <c r="Y23">
        <f>IF(ISERROR(VLOOKUP(A23,seg_u_full_fitted!$A$1:$C$608,2,FALSE)),0,VLOOKUP(A23,seg_u_full_fitted!$A$1:$C$608,2,FALSE))</f>
        <v>2.5379999999999998</v>
      </c>
      <c r="Z23">
        <v>22</v>
      </c>
      <c r="AA23">
        <f>IF(Z23&lt;115,1,0)</f>
        <v>1</v>
      </c>
      <c r="AB23">
        <f>V23-Y23</f>
        <v>-1.1499999999999999</v>
      </c>
      <c r="AE23" s="1">
        <v>1</v>
      </c>
      <c r="AF23" s="1">
        <f>COUNTIF($S$2:$S$87,"«")</f>
        <v>5</v>
      </c>
      <c r="AH23">
        <v>5</v>
      </c>
    </row>
    <row r="24" spans="1:34" x14ac:dyDescent="0.2">
      <c r="A24" t="s">
        <v>1402</v>
      </c>
      <c r="B24" t="s">
        <v>994</v>
      </c>
      <c r="C24">
        <v>0</v>
      </c>
      <c r="D24">
        <v>48</v>
      </c>
      <c r="E24" t="s">
        <v>1403</v>
      </c>
      <c r="F24" t="s">
        <v>1404</v>
      </c>
      <c r="G24">
        <v>2.0375282276905105</v>
      </c>
      <c r="H24">
        <v>10020</v>
      </c>
      <c r="I24" t="s">
        <v>635</v>
      </c>
      <c r="J24" t="s">
        <v>636</v>
      </c>
      <c r="K24" t="s">
        <v>636</v>
      </c>
      <c r="L24" t="s">
        <v>635</v>
      </c>
      <c r="M24" t="s">
        <v>636</v>
      </c>
      <c r="N24" t="s">
        <v>635</v>
      </c>
      <c r="O24" t="s">
        <v>636</v>
      </c>
      <c r="P24" t="s">
        <v>635</v>
      </c>
      <c r="Q24" t="s">
        <v>636</v>
      </c>
      <c r="R24" t="s">
        <v>635</v>
      </c>
      <c r="S24" t="s">
        <v>1327</v>
      </c>
      <c r="T24">
        <v>6</v>
      </c>
      <c r="U24">
        <f>IF(ISERROR(VLOOKUP(A24,seg_u_base_fitted!$A$1:$C$608,2,FALSE)),0,VLOOKUP(A24,seg_u_base_fitted!$A$1:$C$608,2,FALSE))</f>
        <v>1</v>
      </c>
      <c r="V24">
        <f>IF(ISERROR(VLOOKUP(A24,seg_u_base_fitted!$A$1:$C$608,3,FALSE)),0,VLOOKUP(A24,seg_u_base_fitted!$A$1:$C$608,3,FALSE))</f>
        <v>2.1840000000000002</v>
      </c>
      <c r="W24">
        <v>25</v>
      </c>
      <c r="X24">
        <f>IF(W24&lt;115,1,0)</f>
        <v>1</v>
      </c>
      <c r="Y24">
        <f>IF(ISERROR(VLOOKUP(A24,seg_u_full_fitted!$A$1:$C$608,2,FALSE)),0,VLOOKUP(A24,seg_u_full_fitted!$A$1:$C$608,2,FALSE))</f>
        <v>2.23</v>
      </c>
      <c r="Z24">
        <v>23</v>
      </c>
      <c r="AB24">
        <f>V24-Y24</f>
        <v>-4.5999999999999819E-2</v>
      </c>
    </row>
    <row r="25" spans="1:34" x14ac:dyDescent="0.2">
      <c r="A25" t="s">
        <v>1128</v>
      </c>
      <c r="B25" t="s">
        <v>994</v>
      </c>
      <c r="C25">
        <v>0</v>
      </c>
      <c r="D25">
        <v>36</v>
      </c>
      <c r="E25" t="s">
        <v>1129</v>
      </c>
      <c r="F25" t="s">
        <v>1130</v>
      </c>
      <c r="G25">
        <v>0.95176908045055642</v>
      </c>
      <c r="H25">
        <v>18815</v>
      </c>
      <c r="I25" t="s">
        <v>635</v>
      </c>
      <c r="J25" t="s">
        <v>636</v>
      </c>
      <c r="K25" t="s">
        <v>636</v>
      </c>
      <c r="L25" t="s">
        <v>635</v>
      </c>
      <c r="M25" t="s">
        <v>635</v>
      </c>
      <c r="N25" t="s">
        <v>636</v>
      </c>
      <c r="O25" t="s">
        <v>636</v>
      </c>
      <c r="P25" t="s">
        <v>635</v>
      </c>
      <c r="Q25" t="s">
        <v>636</v>
      </c>
      <c r="R25" t="s">
        <v>636</v>
      </c>
      <c r="S25" t="s">
        <v>1131</v>
      </c>
      <c r="T25">
        <v>5</v>
      </c>
      <c r="U25">
        <f>IF(ISERROR(VLOOKUP(A25,seg_u_base_fitted!$A$1:$C$608,2,FALSE)),0,VLOOKUP(A25,seg_u_base_fitted!$A$1:$C$608,2,FALSE))</f>
        <v>4</v>
      </c>
      <c r="V25">
        <f>IF(ISERROR(VLOOKUP(A25,seg_u_base_fitted!$A$1:$C$608,3,FALSE)),0,VLOOKUP(A25,seg_u_base_fitted!$A$1:$C$608,3,FALSE))</f>
        <v>2.7109999999999999</v>
      </c>
      <c r="W25">
        <v>16</v>
      </c>
      <c r="X25">
        <f>IF(W25&lt;115,1,0)</f>
        <v>1</v>
      </c>
      <c r="Y25">
        <f>IF(ISERROR(VLOOKUP(A25,seg_u_full_fitted!$A$1:$C$608,2,FALSE)),0,VLOOKUP(A25,seg_u_full_fitted!$A$1:$C$608,2,FALSE))</f>
        <v>2.0590000000000002</v>
      </c>
      <c r="Z25">
        <v>24</v>
      </c>
      <c r="AA25">
        <f>IF(Z25&lt;115,1,0)</f>
        <v>1</v>
      </c>
      <c r="AB25">
        <f>V25-Y25</f>
        <v>0.65199999999999969</v>
      </c>
    </row>
    <row r="26" spans="1:34" x14ac:dyDescent="0.2">
      <c r="A26" t="s">
        <v>1155</v>
      </c>
      <c r="B26" t="s">
        <v>994</v>
      </c>
      <c r="C26">
        <v>0</v>
      </c>
      <c r="D26">
        <v>9</v>
      </c>
      <c r="E26" t="s">
        <v>1156</v>
      </c>
      <c r="F26" t="s">
        <v>1157</v>
      </c>
      <c r="G26">
        <v>1.8780974290660224</v>
      </c>
      <c r="H26">
        <v>20430</v>
      </c>
      <c r="I26" t="s">
        <v>635</v>
      </c>
      <c r="J26" t="s">
        <v>636</v>
      </c>
      <c r="K26" t="s">
        <v>635</v>
      </c>
      <c r="L26" t="s">
        <v>636</v>
      </c>
      <c r="M26" t="s">
        <v>635</v>
      </c>
      <c r="N26" t="s">
        <v>636</v>
      </c>
      <c r="O26" t="s">
        <v>636</v>
      </c>
      <c r="P26" t="s">
        <v>635</v>
      </c>
      <c r="Q26" t="s">
        <v>636</v>
      </c>
      <c r="R26" t="s">
        <v>636</v>
      </c>
      <c r="S26" t="s">
        <v>1131</v>
      </c>
      <c r="T26">
        <v>5</v>
      </c>
      <c r="U26">
        <f>IF(ISERROR(VLOOKUP(A26,seg_u_base_fitted!$A$1:$C$608,2,FALSE)),0,VLOOKUP(A26,seg_u_base_fitted!$A$1:$C$608,2,FALSE))</f>
        <v>1</v>
      </c>
      <c r="V26">
        <f>IF(ISERROR(VLOOKUP(A26,seg_u_base_fitted!$A$1:$C$608,3,FALSE)),0,VLOOKUP(A26,seg_u_base_fitted!$A$1:$C$608,3,FALSE))</f>
        <v>1.34</v>
      </c>
      <c r="W26">
        <v>69</v>
      </c>
      <c r="X26">
        <f>IF(W26&lt;115,1,0)</f>
        <v>1</v>
      </c>
      <c r="Y26">
        <f>IF(ISERROR(VLOOKUP(A26,seg_u_full_fitted!$A$1:$C$608,2,FALSE)),0,VLOOKUP(A26,seg_u_full_fitted!$A$1:$C$608,2,FALSE))</f>
        <v>2.016</v>
      </c>
      <c r="Z26">
        <v>25</v>
      </c>
      <c r="AA26">
        <f>IF(Z26&lt;115,1,0)</f>
        <v>1</v>
      </c>
      <c r="AB26">
        <f>V26-Y26</f>
        <v>-0.67599999999999993</v>
      </c>
    </row>
    <row r="27" spans="1:34" x14ac:dyDescent="0.2">
      <c r="A27" t="s">
        <v>1548</v>
      </c>
      <c r="B27" t="s">
        <v>994</v>
      </c>
      <c r="C27">
        <v>0</v>
      </c>
      <c r="D27">
        <v>62</v>
      </c>
      <c r="E27" t="s">
        <v>1549</v>
      </c>
      <c r="F27" t="s">
        <v>1550</v>
      </c>
      <c r="G27">
        <v>2.6283266861085535</v>
      </c>
      <c r="H27">
        <v>19210</v>
      </c>
      <c r="I27" t="s">
        <v>635</v>
      </c>
      <c r="J27" t="s">
        <v>636</v>
      </c>
      <c r="K27" t="s">
        <v>635</v>
      </c>
      <c r="L27" t="s">
        <v>636</v>
      </c>
      <c r="M27" t="s">
        <v>635</v>
      </c>
      <c r="N27" t="s">
        <v>636</v>
      </c>
      <c r="O27" t="s">
        <v>635</v>
      </c>
      <c r="P27" t="s">
        <v>635</v>
      </c>
      <c r="Q27" t="s">
        <v>635</v>
      </c>
      <c r="R27" t="s">
        <v>636</v>
      </c>
      <c r="S27" t="s">
        <v>833</v>
      </c>
      <c r="T27">
        <v>7</v>
      </c>
      <c r="U27">
        <f>IF(ISERROR(VLOOKUP(A27,seg_u_base_fitted!$A$1:$C$608,2,FALSE)),0,VLOOKUP(A27,seg_u_base_fitted!$A$1:$C$608,2,FALSE))</f>
        <v>1</v>
      </c>
      <c r="V27">
        <f>IF(ISERROR(VLOOKUP(A27,seg_u_base_fitted!$A$1:$C$608,3,FALSE)),0,VLOOKUP(A27,seg_u_base_fitted!$A$1:$C$608,3,FALSE))</f>
        <v>0.80700000000000005</v>
      </c>
      <c r="W27">
        <v>192</v>
      </c>
      <c r="Y27">
        <f>IF(ISERROR(VLOOKUP(A27,seg_u_full_fitted!$A$1:$C$608,2,FALSE)),0,VLOOKUP(A27,seg_u_full_fitted!$A$1:$C$608,2,FALSE))</f>
        <v>1.93</v>
      </c>
      <c r="Z27">
        <v>26</v>
      </c>
      <c r="AB27">
        <f>V27-Y27</f>
        <v>-1.1229999999999998</v>
      </c>
    </row>
    <row r="28" spans="1:34" x14ac:dyDescent="0.2">
      <c r="A28" t="s">
        <v>1053</v>
      </c>
      <c r="B28" t="s">
        <v>994</v>
      </c>
      <c r="C28">
        <v>0</v>
      </c>
      <c r="D28">
        <v>52</v>
      </c>
      <c r="E28" t="s">
        <v>1054</v>
      </c>
      <c r="F28" t="s">
        <v>1055</v>
      </c>
      <c r="G28">
        <v>2.1001969479027109</v>
      </c>
      <c r="H28">
        <v>18455</v>
      </c>
      <c r="I28" t="s">
        <v>635</v>
      </c>
      <c r="J28" t="s">
        <v>636</v>
      </c>
      <c r="K28" t="s">
        <v>635</v>
      </c>
      <c r="L28" t="s">
        <v>635</v>
      </c>
      <c r="M28" t="s">
        <v>636</v>
      </c>
      <c r="N28" t="s">
        <v>636</v>
      </c>
      <c r="O28" t="s">
        <v>636</v>
      </c>
      <c r="P28" t="s">
        <v>636</v>
      </c>
      <c r="Q28" t="s">
        <v>636</v>
      </c>
      <c r="R28" t="s">
        <v>636</v>
      </c>
      <c r="S28" t="s">
        <v>1049</v>
      </c>
      <c r="T28">
        <v>4</v>
      </c>
      <c r="U28">
        <f>IF(ISERROR(VLOOKUP(A28,seg_u_base_fitted!$A$1:$C$608,2,FALSE)),0,VLOOKUP(A28,seg_u_base_fitted!$A$1:$C$608,2,FALSE))</f>
        <v>3</v>
      </c>
      <c r="V28">
        <f>IF(ISERROR(VLOOKUP(A28,seg_u_base_fitted!$A$1:$C$608,3,FALSE)),0,VLOOKUP(A28,seg_u_base_fitted!$A$1:$C$608,3,FALSE))</f>
        <v>2.5409999999999999</v>
      </c>
      <c r="W28">
        <v>18</v>
      </c>
      <c r="X28">
        <f>IF(W28&lt;115,1,0)</f>
        <v>1</v>
      </c>
      <c r="Y28">
        <f>IF(ISERROR(VLOOKUP(A28,seg_u_full_fitted!$A$1:$C$608,2,FALSE)),0,VLOOKUP(A28,seg_u_full_fitted!$A$1:$C$608,2,FALSE))</f>
        <v>1.915</v>
      </c>
      <c r="Z28">
        <v>27</v>
      </c>
      <c r="AA28">
        <f>IF(Z28&lt;115,1,0)</f>
        <v>1</v>
      </c>
      <c r="AB28">
        <f>V28-Y28</f>
        <v>0.62599999999999989</v>
      </c>
    </row>
    <row r="29" spans="1:34" x14ac:dyDescent="0.2">
      <c r="A29" t="s">
        <v>2477</v>
      </c>
      <c r="B29" t="s">
        <v>2468</v>
      </c>
      <c r="C29" t="s">
        <v>631</v>
      </c>
      <c r="D29" t="s">
        <v>2441</v>
      </c>
      <c r="E29" t="s">
        <v>2478</v>
      </c>
      <c r="F29" t="s">
        <v>2479</v>
      </c>
      <c r="G29">
        <v>4.0335422362114928</v>
      </c>
      <c r="H29">
        <v>9400</v>
      </c>
      <c r="I29" t="s">
        <v>635</v>
      </c>
      <c r="J29" t="s">
        <v>635</v>
      </c>
      <c r="K29" t="s">
        <v>635</v>
      </c>
      <c r="L29" t="s">
        <v>635</v>
      </c>
      <c r="M29" t="s">
        <v>635</v>
      </c>
      <c r="N29" t="s">
        <v>636</v>
      </c>
      <c r="O29" t="s">
        <v>636</v>
      </c>
      <c r="P29" t="s">
        <v>636</v>
      </c>
      <c r="Q29" t="s">
        <v>635</v>
      </c>
      <c r="R29" t="s">
        <v>635</v>
      </c>
      <c r="S29" t="s">
        <v>721</v>
      </c>
      <c r="T29">
        <v>8</v>
      </c>
      <c r="U29">
        <f>IF(ISERROR(VLOOKUP(A29,seg_u_base_fitted!$A$1:$C$608,2,FALSE)),0,VLOOKUP(A29,seg_u_base_fitted!$A$1:$C$608,2,FALSE))</f>
        <v>1</v>
      </c>
      <c r="V29">
        <f>IF(ISERROR(VLOOKUP(A29,seg_u_base_fitted!$A$1:$C$608,3,FALSE)),0,VLOOKUP(A29,seg_u_base_fitted!$A$1:$C$608,3,FALSE))</f>
        <v>0.79400000000000004</v>
      </c>
      <c r="W29">
        <v>200</v>
      </c>
      <c r="Y29">
        <f>IF(ISERROR(VLOOKUP(A29,seg_u_full_fitted!$A$1:$C$608,2,FALSE)),0,VLOOKUP(A29,seg_u_full_fitted!$A$1:$C$608,2,FALSE))</f>
        <v>1.9119999999999999</v>
      </c>
      <c r="Z29">
        <v>28</v>
      </c>
      <c r="AB29">
        <f>V29-Y29</f>
        <v>-1.1179999999999999</v>
      </c>
    </row>
    <row r="30" spans="1:34" x14ac:dyDescent="0.2">
      <c r="A30" t="s">
        <v>2416</v>
      </c>
      <c r="B30" t="s">
        <v>2412</v>
      </c>
      <c r="C30" t="s">
        <v>631</v>
      </c>
      <c r="D30" t="s">
        <v>808</v>
      </c>
      <c r="E30" t="s">
        <v>2415</v>
      </c>
      <c r="F30" t="s">
        <v>2417</v>
      </c>
      <c r="G30">
        <v>1.9040234518099768</v>
      </c>
      <c r="H30">
        <v>10505</v>
      </c>
      <c r="I30" t="s">
        <v>635</v>
      </c>
      <c r="J30" t="s">
        <v>636</v>
      </c>
      <c r="K30" t="s">
        <v>635</v>
      </c>
      <c r="L30" t="s">
        <v>636</v>
      </c>
      <c r="M30" t="s">
        <v>635</v>
      </c>
      <c r="N30" t="s">
        <v>636</v>
      </c>
      <c r="O30" t="s">
        <v>636</v>
      </c>
      <c r="P30" t="s">
        <v>636</v>
      </c>
      <c r="Q30" t="s">
        <v>635</v>
      </c>
      <c r="R30" t="s">
        <v>635</v>
      </c>
      <c r="S30" t="s">
        <v>1327</v>
      </c>
      <c r="T30">
        <v>6</v>
      </c>
      <c r="U30">
        <f>IF(ISERROR(VLOOKUP(A30,seg_u_base_fitted!$A$1:$C$608,2,FALSE)),0,VLOOKUP(A30,seg_u_base_fitted!$A$1:$C$608,2,FALSE))</f>
        <v>3</v>
      </c>
      <c r="V30">
        <f>IF(ISERROR(VLOOKUP(A30,seg_u_base_fitted!$A$1:$C$608,3,FALSE)),0,VLOOKUP(A30,seg_u_base_fitted!$A$1:$C$608,3,FALSE))</f>
        <v>1.1319999999999999</v>
      </c>
      <c r="W30">
        <v>101</v>
      </c>
      <c r="X30">
        <f>IF(W30&lt;115,1,0)</f>
        <v>1</v>
      </c>
      <c r="Y30">
        <f>IF(ISERROR(VLOOKUP(A30,seg_u_full_fitted!$A$1:$C$608,2,FALSE)),0,VLOOKUP(A30,seg_u_full_fitted!$A$1:$C$608,2,FALSE))</f>
        <v>1.903</v>
      </c>
      <c r="Z30">
        <v>29</v>
      </c>
      <c r="AB30">
        <f>V30-Y30</f>
        <v>-0.77100000000000013</v>
      </c>
    </row>
    <row r="31" spans="1:34" x14ac:dyDescent="0.2">
      <c r="A31" t="s">
        <v>2121</v>
      </c>
      <c r="B31" t="s">
        <v>2118</v>
      </c>
      <c r="C31" t="s">
        <v>631</v>
      </c>
      <c r="D31" t="s">
        <v>935</v>
      </c>
      <c r="E31" t="s">
        <v>2122</v>
      </c>
      <c r="F31" t="s">
        <v>2123</v>
      </c>
      <c r="G31">
        <v>3.2072831011098817</v>
      </c>
      <c r="H31">
        <v>8680</v>
      </c>
      <c r="I31" t="s">
        <v>635</v>
      </c>
      <c r="J31" t="s">
        <v>635</v>
      </c>
      <c r="K31" t="s">
        <v>635</v>
      </c>
      <c r="L31" t="s">
        <v>636</v>
      </c>
      <c r="M31" t="s">
        <v>635</v>
      </c>
      <c r="N31" t="s">
        <v>636</v>
      </c>
      <c r="O31" t="s">
        <v>635</v>
      </c>
      <c r="P31" t="s">
        <v>636</v>
      </c>
      <c r="Q31" t="s">
        <v>635</v>
      </c>
      <c r="R31" t="s">
        <v>635</v>
      </c>
      <c r="S31" t="s">
        <v>721</v>
      </c>
      <c r="T31">
        <v>8</v>
      </c>
      <c r="U31">
        <f>IF(ISERROR(VLOOKUP(A31,seg_u_base_fitted!$A$1:$C$608,2,FALSE)),0,VLOOKUP(A31,seg_u_base_fitted!$A$1:$C$608,2,FALSE))</f>
        <v>3</v>
      </c>
      <c r="V31">
        <f>IF(ISERROR(VLOOKUP(A31,seg_u_base_fitted!$A$1:$C$608,3,FALSE)),0,VLOOKUP(A31,seg_u_base_fitted!$A$1:$C$608,3,FALSE))</f>
        <v>0.9</v>
      </c>
      <c r="W31">
        <v>156</v>
      </c>
      <c r="Y31">
        <f>IF(ISERROR(VLOOKUP(A31,seg_u_full_fitted!$A$1:$C$608,2,FALSE)),0,VLOOKUP(A31,seg_u_full_fitted!$A$1:$C$608,2,FALSE))</f>
        <v>1.8740000000000001</v>
      </c>
      <c r="Z31">
        <v>30</v>
      </c>
      <c r="AB31">
        <f>V31-Y31</f>
        <v>-0.97400000000000009</v>
      </c>
    </row>
    <row r="32" spans="1:34" x14ac:dyDescent="0.2">
      <c r="A32" t="s">
        <v>1434</v>
      </c>
      <c r="B32" t="s">
        <v>994</v>
      </c>
      <c r="C32">
        <v>0</v>
      </c>
      <c r="D32">
        <v>4</v>
      </c>
      <c r="E32" t="s">
        <v>1435</v>
      </c>
      <c r="F32" t="s">
        <v>1436</v>
      </c>
      <c r="G32">
        <v>1.8826281196501176</v>
      </c>
      <c r="H32">
        <v>10950</v>
      </c>
      <c r="I32" t="s">
        <v>635</v>
      </c>
      <c r="J32" t="s">
        <v>636</v>
      </c>
      <c r="K32" t="s">
        <v>635</v>
      </c>
      <c r="L32" t="s">
        <v>636</v>
      </c>
      <c r="M32" t="s">
        <v>635</v>
      </c>
      <c r="N32" t="s">
        <v>635</v>
      </c>
      <c r="O32" t="s">
        <v>636</v>
      </c>
      <c r="P32" t="s">
        <v>635</v>
      </c>
      <c r="Q32" t="s">
        <v>636</v>
      </c>
      <c r="R32" t="s">
        <v>636</v>
      </c>
      <c r="S32" t="s">
        <v>1327</v>
      </c>
      <c r="T32">
        <v>6</v>
      </c>
      <c r="U32">
        <f>IF(ISERROR(VLOOKUP(A32,seg_u_base_fitted!$A$1:$C$608,2,FALSE)),0,VLOOKUP(A32,seg_u_base_fitted!$A$1:$C$608,2,FALSE))</f>
        <v>0</v>
      </c>
      <c r="V32">
        <f>IF(ISERROR(VLOOKUP(A32,seg_u_base_fitted!$A$1:$C$608,3,FALSE)),0,VLOOKUP(A32,seg_u_base_fitted!$A$1:$C$608,3,FALSE))</f>
        <v>1.2989999999999999</v>
      </c>
      <c r="W32">
        <v>76</v>
      </c>
      <c r="X32">
        <f>IF(W32&lt;115,1,0)</f>
        <v>1</v>
      </c>
      <c r="Y32">
        <f>IF(ISERROR(VLOOKUP(A32,seg_u_full_fitted!$A$1:$C$608,2,FALSE)),0,VLOOKUP(A32,seg_u_full_fitted!$A$1:$C$608,2,FALSE))</f>
        <v>1.821</v>
      </c>
      <c r="Z32">
        <v>31</v>
      </c>
      <c r="AB32">
        <f>V32-Y32</f>
        <v>-0.52200000000000002</v>
      </c>
    </row>
    <row r="33" spans="1:28" x14ac:dyDescent="0.2">
      <c r="A33" t="s">
        <v>1851</v>
      </c>
      <c r="B33" t="s">
        <v>994</v>
      </c>
      <c r="C33">
        <v>0</v>
      </c>
      <c r="D33">
        <v>153</v>
      </c>
      <c r="E33" t="s">
        <v>1852</v>
      </c>
      <c r="F33" t="s">
        <v>1853</v>
      </c>
      <c r="G33">
        <v>1.328255147957097</v>
      </c>
      <c r="H33">
        <v>9785</v>
      </c>
      <c r="I33" t="s">
        <v>635</v>
      </c>
      <c r="J33" t="s">
        <v>636</v>
      </c>
      <c r="K33" t="s">
        <v>635</v>
      </c>
      <c r="L33" t="s">
        <v>635</v>
      </c>
      <c r="M33" t="s">
        <v>635</v>
      </c>
      <c r="N33" t="s">
        <v>635</v>
      </c>
      <c r="O33" t="s">
        <v>636</v>
      </c>
      <c r="P33" t="s">
        <v>635</v>
      </c>
      <c r="Q33" t="s">
        <v>635</v>
      </c>
      <c r="R33" t="s">
        <v>635</v>
      </c>
      <c r="S33" t="s">
        <v>637</v>
      </c>
      <c r="T33">
        <v>9</v>
      </c>
      <c r="U33">
        <f>IF(ISERROR(VLOOKUP(A33,seg_u_base_fitted!$A$1:$C$608,2,FALSE)),0,VLOOKUP(A33,seg_u_base_fitted!$A$1:$C$608,2,FALSE))</f>
        <v>5</v>
      </c>
      <c r="V33">
        <f>IF(ISERROR(VLOOKUP(A33,seg_u_base_fitted!$A$1:$C$608,3,FALSE)),0,VLOOKUP(A33,seg_u_base_fitted!$A$1:$C$608,3,FALSE))</f>
        <v>0.71199999999999997</v>
      </c>
      <c r="W33">
        <v>230</v>
      </c>
      <c r="Y33">
        <f>IF(ISERROR(VLOOKUP(A33,seg_u_full_fitted!$A$1:$C$608,2,FALSE)),0,VLOOKUP(A33,seg_u_full_fitted!$A$1:$C$608,2,FALSE))</f>
        <v>1.8140000000000001</v>
      </c>
      <c r="Z33">
        <v>32</v>
      </c>
      <c r="AB33">
        <f>V33-Y33</f>
        <v>-1.1020000000000001</v>
      </c>
    </row>
    <row r="34" spans="1:28" x14ac:dyDescent="0.2">
      <c r="A34" t="s">
        <v>1369</v>
      </c>
      <c r="B34" t="s">
        <v>994</v>
      </c>
      <c r="C34">
        <v>0</v>
      </c>
      <c r="D34">
        <v>37</v>
      </c>
      <c r="E34" t="s">
        <v>1370</v>
      </c>
      <c r="F34" t="s">
        <v>1129</v>
      </c>
      <c r="G34">
        <v>0.85271445840287852</v>
      </c>
      <c r="H34">
        <v>14280</v>
      </c>
      <c r="I34" t="s">
        <v>635</v>
      </c>
      <c r="J34" t="s">
        <v>636</v>
      </c>
      <c r="K34" t="s">
        <v>636</v>
      </c>
      <c r="L34" t="s">
        <v>635</v>
      </c>
      <c r="M34" t="s">
        <v>635</v>
      </c>
      <c r="N34" t="s">
        <v>635</v>
      </c>
      <c r="O34" t="s">
        <v>636</v>
      </c>
      <c r="P34" t="s">
        <v>635</v>
      </c>
      <c r="Q34" t="s">
        <v>636</v>
      </c>
      <c r="R34" t="s">
        <v>636</v>
      </c>
      <c r="S34" t="s">
        <v>1327</v>
      </c>
      <c r="T34">
        <v>6</v>
      </c>
      <c r="U34">
        <f>IF(ISERROR(VLOOKUP(A34,seg_u_base_fitted!$A$1:$C$608,2,FALSE)),0,VLOOKUP(A34,seg_u_base_fitted!$A$1:$C$608,2,FALSE))</f>
        <v>4</v>
      </c>
      <c r="V34">
        <f>IF(ISERROR(VLOOKUP(A34,seg_u_base_fitted!$A$1:$C$608,3,FALSE)),0,VLOOKUP(A34,seg_u_base_fitted!$A$1:$C$608,3,FALSE))</f>
        <v>2.2229999999999999</v>
      </c>
      <c r="W34">
        <v>23</v>
      </c>
      <c r="X34">
        <f>IF(W34&lt;115,1,0)</f>
        <v>1</v>
      </c>
      <c r="Y34">
        <f>IF(ISERROR(VLOOKUP(A34,seg_u_full_fitted!$A$1:$C$608,2,FALSE)),0,VLOOKUP(A34,seg_u_full_fitted!$A$1:$C$608,2,FALSE))</f>
        <v>1.752</v>
      </c>
      <c r="Z34">
        <v>33</v>
      </c>
      <c r="AB34">
        <f>V34-Y34</f>
        <v>0.47099999999999986</v>
      </c>
    </row>
    <row r="35" spans="1:28" x14ac:dyDescent="0.2">
      <c r="A35" t="s">
        <v>2439</v>
      </c>
      <c r="B35" t="s">
        <v>2412</v>
      </c>
      <c r="C35" t="s">
        <v>631</v>
      </c>
      <c r="D35" t="s">
        <v>654</v>
      </c>
      <c r="E35" t="s">
        <v>2420</v>
      </c>
      <c r="F35" t="s">
        <v>2415</v>
      </c>
      <c r="G35">
        <v>6.0441313491158084</v>
      </c>
      <c r="H35">
        <v>21315</v>
      </c>
      <c r="I35" t="s">
        <v>635</v>
      </c>
      <c r="J35" t="s">
        <v>635</v>
      </c>
      <c r="K35" t="s">
        <v>635</v>
      </c>
      <c r="L35" t="s">
        <v>635</v>
      </c>
      <c r="M35" t="s">
        <v>635</v>
      </c>
      <c r="N35" t="s">
        <v>636</v>
      </c>
      <c r="O35" t="s">
        <v>635</v>
      </c>
      <c r="P35" t="s">
        <v>636</v>
      </c>
      <c r="Q35" t="s">
        <v>635</v>
      </c>
      <c r="R35" t="s">
        <v>635</v>
      </c>
      <c r="S35" t="s">
        <v>637</v>
      </c>
      <c r="T35">
        <v>9</v>
      </c>
      <c r="U35">
        <f>IF(ISERROR(VLOOKUP(A35,seg_u_base_fitted!$A$1:$C$608,2,FALSE)),0,VLOOKUP(A35,seg_u_base_fitted!$A$1:$C$608,2,FALSE))</f>
        <v>2</v>
      </c>
      <c r="V35">
        <f>IF(ISERROR(VLOOKUP(A35,seg_u_base_fitted!$A$1:$C$608,3,FALSE)),0,VLOOKUP(A35,seg_u_base_fitted!$A$1:$C$608,3,FALSE))</f>
        <v>0.60199999999999998</v>
      </c>
      <c r="W35">
        <v>277</v>
      </c>
      <c r="Y35">
        <f>IF(ISERROR(VLOOKUP(A35,seg_u_full_fitted!$A$1:$C$608,2,FALSE)),0,VLOOKUP(A35,seg_u_full_fitted!$A$1:$C$608,2,FALSE))</f>
        <v>1.7430000000000001</v>
      </c>
      <c r="Z35">
        <v>34</v>
      </c>
      <c r="AB35">
        <f>V35-Y35</f>
        <v>-1.141</v>
      </c>
    </row>
    <row r="36" spans="1:28" x14ac:dyDescent="0.2">
      <c r="A36" t="s">
        <v>1636</v>
      </c>
      <c r="B36" t="s">
        <v>994</v>
      </c>
      <c r="C36">
        <v>0</v>
      </c>
      <c r="D36">
        <v>109</v>
      </c>
      <c r="E36" t="s">
        <v>1637</v>
      </c>
      <c r="F36" t="s">
        <v>1638</v>
      </c>
      <c r="G36">
        <v>2.868749531977584</v>
      </c>
      <c r="H36">
        <v>13415</v>
      </c>
      <c r="I36" t="s">
        <v>635</v>
      </c>
      <c r="J36" t="s">
        <v>636</v>
      </c>
      <c r="K36" t="s">
        <v>635</v>
      </c>
      <c r="L36" t="s">
        <v>636</v>
      </c>
      <c r="M36" t="s">
        <v>635</v>
      </c>
      <c r="N36" t="s">
        <v>635</v>
      </c>
      <c r="O36" t="s">
        <v>635</v>
      </c>
      <c r="P36" t="s">
        <v>635</v>
      </c>
      <c r="Q36" t="s">
        <v>636</v>
      </c>
      <c r="R36" t="s">
        <v>636</v>
      </c>
      <c r="S36" t="s">
        <v>833</v>
      </c>
      <c r="T36">
        <v>7</v>
      </c>
      <c r="U36">
        <f>IF(ISERROR(VLOOKUP(A36,seg_u_base_fitted!$A$1:$C$608,2,FALSE)),0,VLOOKUP(A36,seg_u_base_fitted!$A$1:$C$608,2,FALSE))</f>
        <v>1</v>
      </c>
      <c r="V36">
        <f>IF(ISERROR(VLOOKUP(A36,seg_u_base_fitted!$A$1:$C$608,3,FALSE)),0,VLOOKUP(A36,seg_u_base_fitted!$A$1:$C$608,3,FALSE))</f>
        <v>1.355</v>
      </c>
      <c r="W36">
        <v>66</v>
      </c>
      <c r="X36">
        <f>IF(W36&lt;115,1,0)</f>
        <v>1</v>
      </c>
      <c r="Y36">
        <f>IF(ISERROR(VLOOKUP(A36,seg_u_full_fitted!$A$1:$C$608,2,FALSE)),0,VLOOKUP(A36,seg_u_full_fitted!$A$1:$C$608,2,FALSE))</f>
        <v>1.7050000000000001</v>
      </c>
      <c r="Z36">
        <v>35</v>
      </c>
      <c r="AB36">
        <f>V36-Y36</f>
        <v>-0.35000000000000009</v>
      </c>
    </row>
    <row r="37" spans="1:28" x14ac:dyDescent="0.2">
      <c r="A37" t="s">
        <v>993</v>
      </c>
      <c r="B37" t="s">
        <v>994</v>
      </c>
      <c r="C37">
        <v>0</v>
      </c>
      <c r="D37">
        <v>22</v>
      </c>
      <c r="E37" t="s">
        <v>995</v>
      </c>
      <c r="F37" t="s">
        <v>996</v>
      </c>
      <c r="G37">
        <v>1.1513196169229536</v>
      </c>
      <c r="H37">
        <v>19760</v>
      </c>
      <c r="I37" t="s">
        <v>636</v>
      </c>
      <c r="J37" t="s">
        <v>636</v>
      </c>
      <c r="K37" t="s">
        <v>636</v>
      </c>
      <c r="L37" t="s">
        <v>636</v>
      </c>
      <c r="M37" t="s">
        <v>636</v>
      </c>
      <c r="N37" t="s">
        <v>636</v>
      </c>
      <c r="O37" t="s">
        <v>636</v>
      </c>
      <c r="P37" t="s">
        <v>636</v>
      </c>
      <c r="Q37" t="s">
        <v>636</v>
      </c>
      <c r="R37" t="s">
        <v>636</v>
      </c>
      <c r="S37" t="s">
        <v>997</v>
      </c>
      <c r="T37">
        <v>1</v>
      </c>
      <c r="U37">
        <f>IF(ISERROR(VLOOKUP(A37,seg_u_base_fitted!$A$1:$C$608,2,FALSE)),0,VLOOKUP(A37,seg_u_base_fitted!$A$1:$C$608,2,FALSE))</f>
        <v>8</v>
      </c>
      <c r="V37">
        <f>IF(ISERROR(VLOOKUP(A37,seg_u_base_fitted!$A$1:$C$608,3,FALSE)),0,VLOOKUP(A37,seg_u_base_fitted!$A$1:$C$608,3,FALSE))</f>
        <v>2.7589999999999999</v>
      </c>
      <c r="W37">
        <v>14</v>
      </c>
      <c r="X37">
        <f>IF(W37&lt;115,1,0)</f>
        <v>1</v>
      </c>
      <c r="Y37">
        <f>IF(ISERROR(VLOOKUP(A37,seg_u_full_fitted!$A$1:$C$608,2,FALSE)),0,VLOOKUP(A37,seg_u_full_fitted!$A$1:$C$608,2,FALSE))</f>
        <v>1.69</v>
      </c>
      <c r="Z37">
        <v>36</v>
      </c>
      <c r="AA37">
        <f>IF(Z37&lt;115,1,0)</f>
        <v>1</v>
      </c>
      <c r="AB37">
        <f>V37-Y37</f>
        <v>1.069</v>
      </c>
    </row>
    <row r="38" spans="1:28" x14ac:dyDescent="0.2">
      <c r="A38" t="s">
        <v>1086</v>
      </c>
      <c r="B38" t="s">
        <v>994</v>
      </c>
      <c r="C38">
        <v>0</v>
      </c>
      <c r="D38">
        <v>1</v>
      </c>
      <c r="E38" t="s">
        <v>1087</v>
      </c>
      <c r="F38" t="s">
        <v>1088</v>
      </c>
      <c r="G38">
        <v>2.9179442489619056</v>
      </c>
      <c r="H38">
        <v>21790</v>
      </c>
      <c r="I38" t="s">
        <v>635</v>
      </c>
      <c r="J38" t="s">
        <v>636</v>
      </c>
      <c r="K38" t="s">
        <v>635</v>
      </c>
      <c r="L38" t="s">
        <v>636</v>
      </c>
      <c r="M38" t="s">
        <v>635</v>
      </c>
      <c r="N38" t="s">
        <v>636</v>
      </c>
      <c r="O38" t="s">
        <v>636</v>
      </c>
      <c r="P38" t="s">
        <v>636</v>
      </c>
      <c r="Q38" t="s">
        <v>636</v>
      </c>
      <c r="R38" t="s">
        <v>636</v>
      </c>
      <c r="S38" t="s">
        <v>1049</v>
      </c>
      <c r="T38">
        <v>4</v>
      </c>
      <c r="U38">
        <f>IF(ISERROR(VLOOKUP(A38,seg_u_base_fitted!$A$1:$C$608,2,FALSE)),0,VLOOKUP(A38,seg_u_base_fitted!$A$1:$C$608,2,FALSE))</f>
        <v>1</v>
      </c>
      <c r="V38">
        <f>IF(ISERROR(VLOOKUP(A38,seg_u_base_fitted!$A$1:$C$608,3,FALSE)),0,VLOOKUP(A38,seg_u_base_fitted!$A$1:$C$608,3,FALSE))</f>
        <v>2.3340000000000001</v>
      </c>
      <c r="W38">
        <v>20</v>
      </c>
      <c r="X38">
        <f>IF(W38&lt;115,1,0)</f>
        <v>1</v>
      </c>
      <c r="Y38">
        <f>IF(ISERROR(VLOOKUP(A38,seg_u_full_fitted!$A$1:$C$608,2,FALSE)),0,VLOOKUP(A38,seg_u_full_fitted!$A$1:$C$608,2,FALSE))</f>
        <v>1.679</v>
      </c>
      <c r="Z38">
        <v>37</v>
      </c>
      <c r="AA38">
        <f>IF(Z38&lt;115,1,0)</f>
        <v>1</v>
      </c>
      <c r="AB38">
        <f>V38-Y38</f>
        <v>0.65500000000000003</v>
      </c>
    </row>
    <row r="39" spans="1:28" x14ac:dyDescent="0.2">
      <c r="A39" t="s">
        <v>1633</v>
      </c>
      <c r="B39" t="s">
        <v>994</v>
      </c>
      <c r="C39">
        <v>0</v>
      </c>
      <c r="D39">
        <v>130</v>
      </c>
      <c r="E39" t="s">
        <v>1634</v>
      </c>
      <c r="F39" t="s">
        <v>1635</v>
      </c>
      <c r="G39">
        <v>2.2626943520473404</v>
      </c>
      <c r="H39">
        <v>16835</v>
      </c>
      <c r="I39" t="s">
        <v>635</v>
      </c>
      <c r="J39" t="s">
        <v>636</v>
      </c>
      <c r="K39" t="s">
        <v>635</v>
      </c>
      <c r="L39" t="s">
        <v>636</v>
      </c>
      <c r="M39" t="s">
        <v>635</v>
      </c>
      <c r="N39" t="s">
        <v>635</v>
      </c>
      <c r="O39" t="s">
        <v>635</v>
      </c>
      <c r="P39" t="s">
        <v>635</v>
      </c>
      <c r="Q39" t="s">
        <v>636</v>
      </c>
      <c r="R39" t="s">
        <v>636</v>
      </c>
      <c r="S39" t="s">
        <v>833</v>
      </c>
      <c r="T39">
        <v>7</v>
      </c>
      <c r="U39">
        <f>IF(ISERROR(VLOOKUP(A39,seg_u_base_fitted!$A$1:$C$608,2,FALSE)),0,VLOOKUP(A39,seg_u_base_fitted!$A$1:$C$608,2,FALSE))</f>
        <v>0</v>
      </c>
      <c r="V39">
        <f>IF(ISERROR(VLOOKUP(A39,seg_u_base_fitted!$A$1:$C$608,3,FALSE)),0,VLOOKUP(A39,seg_u_base_fitted!$A$1:$C$608,3,FALSE))</f>
        <v>0.95199999999999996</v>
      </c>
      <c r="W39">
        <v>142</v>
      </c>
      <c r="Y39">
        <f>IF(ISERROR(VLOOKUP(A39,seg_u_full_fitted!$A$1:$C$608,2,FALSE)),0,VLOOKUP(A39,seg_u_full_fitted!$A$1:$C$608,2,FALSE))</f>
        <v>1.645</v>
      </c>
      <c r="Z39">
        <v>38</v>
      </c>
      <c r="AB39">
        <f>V39-Y39</f>
        <v>-0.69300000000000006</v>
      </c>
    </row>
    <row r="40" spans="1:28" x14ac:dyDescent="0.2">
      <c r="A40" t="s">
        <v>1970</v>
      </c>
      <c r="B40" t="s">
        <v>994</v>
      </c>
      <c r="C40">
        <v>0</v>
      </c>
      <c r="D40">
        <v>61</v>
      </c>
      <c r="E40" t="s">
        <v>1971</v>
      </c>
      <c r="F40" t="s">
        <v>1972</v>
      </c>
      <c r="G40">
        <v>2.3950974768178335</v>
      </c>
      <c r="H40">
        <v>12990</v>
      </c>
      <c r="I40" t="s">
        <v>635</v>
      </c>
      <c r="J40" t="s">
        <v>636</v>
      </c>
      <c r="K40" t="s">
        <v>635</v>
      </c>
      <c r="L40" t="s">
        <v>635</v>
      </c>
      <c r="M40" t="s">
        <v>635</v>
      </c>
      <c r="N40" t="s">
        <v>635</v>
      </c>
      <c r="O40" t="s">
        <v>635</v>
      </c>
      <c r="P40" t="s">
        <v>635</v>
      </c>
      <c r="Q40" t="s">
        <v>635</v>
      </c>
      <c r="R40" t="s">
        <v>636</v>
      </c>
      <c r="S40" t="s">
        <v>637</v>
      </c>
      <c r="T40">
        <v>9</v>
      </c>
      <c r="U40">
        <f>IF(ISERROR(VLOOKUP(A40,seg_u_base_fitted!$A$1:$C$608,2,FALSE)),0,VLOOKUP(A40,seg_u_base_fitted!$A$1:$C$608,2,FALSE))</f>
        <v>1</v>
      </c>
      <c r="V40">
        <f>IF(ISERROR(VLOOKUP(A40,seg_u_base_fitted!$A$1:$C$608,3,FALSE)),0,VLOOKUP(A40,seg_u_base_fitted!$A$1:$C$608,3,FALSE))</f>
        <v>0.749</v>
      </c>
      <c r="W40">
        <v>214</v>
      </c>
      <c r="Y40">
        <f>IF(ISERROR(VLOOKUP(A40,seg_u_full_fitted!$A$1:$C$608,2,FALSE)),0,VLOOKUP(A40,seg_u_full_fitted!$A$1:$C$608,2,FALSE))</f>
        <v>1.6180000000000001</v>
      </c>
      <c r="Z40">
        <v>39</v>
      </c>
      <c r="AB40">
        <f>V40-Y40</f>
        <v>-0.86900000000000011</v>
      </c>
    </row>
    <row r="41" spans="1:28" x14ac:dyDescent="0.2">
      <c r="A41" t="s">
        <v>1825</v>
      </c>
      <c r="B41" t="s">
        <v>994</v>
      </c>
      <c r="C41">
        <v>0</v>
      </c>
      <c r="D41">
        <v>10</v>
      </c>
      <c r="E41" t="s">
        <v>1826</v>
      </c>
      <c r="F41" t="s">
        <v>1827</v>
      </c>
      <c r="G41">
        <v>2.9402830917005005</v>
      </c>
      <c r="H41">
        <v>12110</v>
      </c>
      <c r="I41" t="s">
        <v>635</v>
      </c>
      <c r="J41" t="s">
        <v>636</v>
      </c>
      <c r="K41" t="s">
        <v>635</v>
      </c>
      <c r="L41" t="s">
        <v>636</v>
      </c>
      <c r="M41" t="s">
        <v>635</v>
      </c>
      <c r="N41" t="s">
        <v>635</v>
      </c>
      <c r="O41" t="s">
        <v>635</v>
      </c>
      <c r="P41" t="s">
        <v>635</v>
      </c>
      <c r="Q41" t="s">
        <v>635</v>
      </c>
      <c r="R41" t="s">
        <v>636</v>
      </c>
      <c r="S41" t="s">
        <v>721</v>
      </c>
      <c r="T41">
        <v>8</v>
      </c>
      <c r="U41">
        <f>IF(ISERROR(VLOOKUP(A41,seg_u_base_fitted!$A$1:$C$608,2,FALSE)),0,VLOOKUP(A41,seg_u_base_fitted!$A$1:$C$608,2,FALSE))</f>
        <v>0</v>
      </c>
      <c r="V41">
        <f>IF(ISERROR(VLOOKUP(A41,seg_u_base_fitted!$A$1:$C$608,3,FALSE)),0,VLOOKUP(A41,seg_u_base_fitted!$A$1:$C$608,3,FALSE))</f>
        <v>1.1479999999999999</v>
      </c>
      <c r="W41">
        <v>92</v>
      </c>
      <c r="X41">
        <f>IF(W41&lt;115,1,0)</f>
        <v>1</v>
      </c>
      <c r="Y41">
        <f>IF(ISERROR(VLOOKUP(A41,seg_u_full_fitted!$A$1:$C$608,2,FALSE)),0,VLOOKUP(A41,seg_u_full_fitted!$A$1:$C$608,2,FALSE))</f>
        <v>1.613</v>
      </c>
      <c r="Z41">
        <v>40</v>
      </c>
      <c r="AB41">
        <f>V41-Y41</f>
        <v>-0.46500000000000008</v>
      </c>
    </row>
    <row r="42" spans="1:28" x14ac:dyDescent="0.2">
      <c r="A42" t="s">
        <v>1100</v>
      </c>
      <c r="B42" t="s">
        <v>994</v>
      </c>
      <c r="C42">
        <v>0</v>
      </c>
      <c r="D42">
        <v>152</v>
      </c>
      <c r="E42" t="s">
        <v>1101</v>
      </c>
      <c r="F42" t="s">
        <v>1102</v>
      </c>
      <c r="G42">
        <v>0.91765427781527464</v>
      </c>
      <c r="H42">
        <v>16010</v>
      </c>
      <c r="I42" t="s">
        <v>635</v>
      </c>
      <c r="J42" t="s">
        <v>636</v>
      </c>
      <c r="K42" t="s">
        <v>635</v>
      </c>
      <c r="L42" t="s">
        <v>636</v>
      </c>
      <c r="M42" t="s">
        <v>636</v>
      </c>
      <c r="N42" t="s">
        <v>635</v>
      </c>
      <c r="O42" t="s">
        <v>636</v>
      </c>
      <c r="P42" t="s">
        <v>636</v>
      </c>
      <c r="Q42" t="s">
        <v>636</v>
      </c>
      <c r="R42" t="s">
        <v>636</v>
      </c>
      <c r="S42" t="s">
        <v>1049</v>
      </c>
      <c r="T42">
        <v>4</v>
      </c>
      <c r="U42">
        <f>IF(ISERROR(VLOOKUP(A42,seg_u_base_fitted!$A$1:$C$608,2,FALSE)),0,VLOOKUP(A42,seg_u_base_fitted!$A$1:$C$608,2,FALSE))</f>
        <v>6</v>
      </c>
      <c r="V42">
        <f>IF(ISERROR(VLOOKUP(A42,seg_u_base_fitted!$A$1:$C$608,3,FALSE)),0,VLOOKUP(A42,seg_u_base_fitted!$A$1:$C$608,3,FALSE))</f>
        <v>3.952</v>
      </c>
      <c r="W42">
        <v>4</v>
      </c>
      <c r="X42">
        <f>IF(W42&lt;115,1,0)</f>
        <v>1</v>
      </c>
      <c r="Y42">
        <f>IF(ISERROR(VLOOKUP(A42,seg_u_full_fitted!$A$1:$C$608,2,FALSE)),0,VLOOKUP(A42,seg_u_full_fitted!$A$1:$C$608,2,FALSE))</f>
        <v>1.5469999999999999</v>
      </c>
      <c r="Z42">
        <v>41</v>
      </c>
      <c r="AA42">
        <f>IF(Z42&lt;115,1,0)</f>
        <v>1</v>
      </c>
      <c r="AB42">
        <f>V42-Y42</f>
        <v>2.4050000000000002</v>
      </c>
    </row>
    <row r="43" spans="1:28" x14ac:dyDescent="0.2">
      <c r="A43" t="s">
        <v>1012</v>
      </c>
      <c r="B43" t="s">
        <v>994</v>
      </c>
      <c r="C43">
        <v>0</v>
      </c>
      <c r="D43">
        <v>152</v>
      </c>
      <c r="E43" t="s">
        <v>1013</v>
      </c>
      <c r="F43" t="s">
        <v>1014</v>
      </c>
      <c r="G43">
        <v>0.99028135623942048</v>
      </c>
      <c r="H43">
        <v>27005</v>
      </c>
      <c r="I43" t="s">
        <v>636</v>
      </c>
      <c r="J43" t="s">
        <v>636</v>
      </c>
      <c r="K43" t="s">
        <v>635</v>
      </c>
      <c r="L43" t="s">
        <v>636</v>
      </c>
      <c r="M43" t="s">
        <v>636</v>
      </c>
      <c r="N43" t="s">
        <v>636</v>
      </c>
      <c r="O43" t="s">
        <v>636</v>
      </c>
      <c r="P43" t="s">
        <v>635</v>
      </c>
      <c r="Q43" t="s">
        <v>636</v>
      </c>
      <c r="R43" t="s">
        <v>636</v>
      </c>
      <c r="S43" t="s">
        <v>1011</v>
      </c>
      <c r="T43">
        <v>3</v>
      </c>
      <c r="U43">
        <f>IF(ISERROR(VLOOKUP(A43,seg_u_base_fitted!$A$1:$C$608,2,FALSE)),0,VLOOKUP(A43,seg_u_base_fitted!$A$1:$C$608,2,FALSE))</f>
        <v>2</v>
      </c>
      <c r="V43">
        <f>IF(ISERROR(VLOOKUP(A43,seg_u_base_fitted!$A$1:$C$608,3,FALSE)),0,VLOOKUP(A43,seg_u_base_fitted!$A$1:$C$608,3,FALSE))</f>
        <v>1.427</v>
      </c>
      <c r="W43">
        <v>55</v>
      </c>
      <c r="X43">
        <f>IF(W43&lt;115,1,0)</f>
        <v>1</v>
      </c>
      <c r="Y43">
        <f>IF(ISERROR(VLOOKUP(A43,seg_u_full_fitted!$A$1:$C$608,2,FALSE)),0,VLOOKUP(A43,seg_u_full_fitted!$A$1:$C$608,2,FALSE))</f>
        <v>1.5209999999999999</v>
      </c>
      <c r="Z43">
        <v>42</v>
      </c>
      <c r="AA43">
        <f>IF(Z43&lt;115,1,0)</f>
        <v>1</v>
      </c>
      <c r="AB43">
        <f>V43-Y43</f>
        <v>-9.3999999999999861E-2</v>
      </c>
    </row>
    <row r="44" spans="1:28" x14ac:dyDescent="0.2">
      <c r="A44" t="s">
        <v>1339</v>
      </c>
      <c r="B44" t="s">
        <v>994</v>
      </c>
      <c r="C44">
        <v>0</v>
      </c>
      <c r="D44">
        <v>32</v>
      </c>
      <c r="E44" t="s">
        <v>1340</v>
      </c>
      <c r="F44" t="s">
        <v>1341</v>
      </c>
      <c r="G44">
        <v>0.79879188110803556</v>
      </c>
      <c r="H44">
        <v>22640</v>
      </c>
      <c r="I44" t="s">
        <v>635</v>
      </c>
      <c r="J44" t="s">
        <v>636</v>
      </c>
      <c r="K44" t="s">
        <v>635</v>
      </c>
      <c r="L44" t="s">
        <v>636</v>
      </c>
      <c r="M44" t="s">
        <v>635</v>
      </c>
      <c r="N44" t="s">
        <v>636</v>
      </c>
      <c r="O44" t="s">
        <v>636</v>
      </c>
      <c r="P44" t="s">
        <v>635</v>
      </c>
      <c r="Q44" t="s">
        <v>635</v>
      </c>
      <c r="R44" t="s">
        <v>636</v>
      </c>
      <c r="S44" t="s">
        <v>1327</v>
      </c>
      <c r="T44">
        <v>6</v>
      </c>
      <c r="U44">
        <f>IF(ISERROR(VLOOKUP(A44,seg_u_base_fitted!$A$1:$C$608,2,FALSE)),0,VLOOKUP(A44,seg_u_base_fitted!$A$1:$C$608,2,FALSE))</f>
        <v>1</v>
      </c>
      <c r="V44">
        <f>IF(ISERROR(VLOOKUP(A44,seg_u_base_fitted!$A$1:$C$608,3,FALSE)),0,VLOOKUP(A44,seg_u_base_fitted!$A$1:$C$608,3,FALSE))</f>
        <v>1.1459999999999999</v>
      </c>
      <c r="W44">
        <v>93</v>
      </c>
      <c r="X44">
        <f>IF(W44&lt;115,1,0)</f>
        <v>1</v>
      </c>
      <c r="Y44">
        <f>IF(ISERROR(VLOOKUP(A44,seg_u_full_fitted!$A$1:$C$608,2,FALSE)),0,VLOOKUP(A44,seg_u_full_fitted!$A$1:$C$608,2,FALSE))</f>
        <v>1.496</v>
      </c>
      <c r="Z44">
        <v>43</v>
      </c>
      <c r="AB44">
        <f>V44-Y44</f>
        <v>-0.35000000000000009</v>
      </c>
    </row>
    <row r="45" spans="1:28" x14ac:dyDescent="0.2">
      <c r="A45" t="s">
        <v>1585</v>
      </c>
      <c r="B45" t="s">
        <v>994</v>
      </c>
      <c r="C45">
        <v>0</v>
      </c>
      <c r="D45">
        <v>42</v>
      </c>
      <c r="E45" t="s">
        <v>1136</v>
      </c>
      <c r="F45" t="s">
        <v>1586</v>
      </c>
      <c r="G45">
        <v>1.4055236787079546</v>
      </c>
      <c r="H45">
        <v>8080</v>
      </c>
      <c r="I45" t="s">
        <v>635</v>
      </c>
      <c r="J45" t="s">
        <v>636</v>
      </c>
      <c r="K45" t="s">
        <v>635</v>
      </c>
      <c r="L45" t="s">
        <v>635</v>
      </c>
      <c r="M45" t="s">
        <v>636</v>
      </c>
      <c r="N45" t="s">
        <v>635</v>
      </c>
      <c r="O45" t="s">
        <v>636</v>
      </c>
      <c r="P45" t="s">
        <v>635</v>
      </c>
      <c r="Q45" t="s">
        <v>636</v>
      </c>
      <c r="R45" t="s">
        <v>635</v>
      </c>
      <c r="S45" t="s">
        <v>833</v>
      </c>
      <c r="T45">
        <v>7</v>
      </c>
      <c r="U45">
        <f>IF(ISERROR(VLOOKUP(A45,seg_u_base_fitted!$A$1:$C$608,2,FALSE)),0,VLOOKUP(A45,seg_u_base_fitted!$A$1:$C$608,2,FALSE))</f>
        <v>0</v>
      </c>
      <c r="V45">
        <f>IF(ISERROR(VLOOKUP(A45,seg_u_base_fitted!$A$1:$C$608,3,FALSE)),0,VLOOKUP(A45,seg_u_base_fitted!$A$1:$C$608,3,FALSE))</f>
        <v>1.367</v>
      </c>
      <c r="W45">
        <v>62</v>
      </c>
      <c r="X45">
        <f>IF(W45&lt;115,1,0)</f>
        <v>1</v>
      </c>
      <c r="Y45">
        <f>IF(ISERROR(VLOOKUP(A45,seg_u_full_fitted!$A$1:$C$608,2,FALSE)),0,VLOOKUP(A45,seg_u_full_fitted!$A$1:$C$608,2,FALSE))</f>
        <v>1.49</v>
      </c>
      <c r="Z45">
        <v>44</v>
      </c>
      <c r="AB45">
        <f>V45-Y45</f>
        <v>-0.123</v>
      </c>
    </row>
    <row r="46" spans="1:28" x14ac:dyDescent="0.2">
      <c r="A46" t="s">
        <v>1358</v>
      </c>
      <c r="B46" t="s">
        <v>994</v>
      </c>
      <c r="C46">
        <v>0</v>
      </c>
      <c r="D46">
        <v>152</v>
      </c>
      <c r="E46" t="s">
        <v>1359</v>
      </c>
      <c r="F46" t="s">
        <v>1360</v>
      </c>
      <c r="G46">
        <v>1.6103558654004166</v>
      </c>
      <c r="H46">
        <v>19670</v>
      </c>
      <c r="I46" t="s">
        <v>635</v>
      </c>
      <c r="J46" t="s">
        <v>636</v>
      </c>
      <c r="K46" t="s">
        <v>635</v>
      </c>
      <c r="L46" t="s">
        <v>636</v>
      </c>
      <c r="M46" t="s">
        <v>635</v>
      </c>
      <c r="N46" t="s">
        <v>636</v>
      </c>
      <c r="O46" t="s">
        <v>636</v>
      </c>
      <c r="P46" t="s">
        <v>635</v>
      </c>
      <c r="Q46" t="s">
        <v>635</v>
      </c>
      <c r="R46" t="s">
        <v>636</v>
      </c>
      <c r="S46" t="s">
        <v>1327</v>
      </c>
      <c r="T46">
        <v>6</v>
      </c>
      <c r="U46">
        <f>IF(ISERROR(VLOOKUP(A46,seg_u_base_fitted!$A$1:$C$608,2,FALSE)),0,VLOOKUP(A46,seg_u_base_fitted!$A$1:$C$608,2,FALSE))</f>
        <v>1</v>
      </c>
      <c r="V46">
        <f>IF(ISERROR(VLOOKUP(A46,seg_u_base_fitted!$A$1:$C$608,3,FALSE)),0,VLOOKUP(A46,seg_u_base_fitted!$A$1:$C$608,3,FALSE))</f>
        <v>1.1339999999999999</v>
      </c>
      <c r="W46">
        <v>100</v>
      </c>
      <c r="X46">
        <f>IF(W46&lt;115,1,0)</f>
        <v>1</v>
      </c>
      <c r="Y46">
        <f>IF(ISERROR(VLOOKUP(A46,seg_u_full_fitted!$A$1:$C$608,2,FALSE)),0,VLOOKUP(A46,seg_u_full_fitted!$A$1:$C$608,2,FALSE))</f>
        <v>1.4890000000000001</v>
      </c>
      <c r="Z46">
        <v>45</v>
      </c>
      <c r="AB46">
        <f>V46-Y46</f>
        <v>-0.3550000000000002</v>
      </c>
    </row>
    <row r="47" spans="1:28" x14ac:dyDescent="0.2">
      <c r="A47" t="s">
        <v>1059</v>
      </c>
      <c r="B47" t="s">
        <v>994</v>
      </c>
      <c r="C47">
        <v>0</v>
      </c>
      <c r="D47">
        <v>53</v>
      </c>
      <c r="E47" t="s">
        <v>1060</v>
      </c>
      <c r="F47" t="s">
        <v>1061</v>
      </c>
      <c r="G47">
        <v>0.8388390387497513</v>
      </c>
      <c r="H47">
        <v>17700</v>
      </c>
      <c r="I47" t="s">
        <v>635</v>
      </c>
      <c r="J47" t="s">
        <v>636</v>
      </c>
      <c r="K47" t="s">
        <v>635</v>
      </c>
      <c r="L47" t="s">
        <v>636</v>
      </c>
      <c r="M47" t="s">
        <v>635</v>
      </c>
      <c r="N47" t="s">
        <v>636</v>
      </c>
      <c r="O47" t="s">
        <v>636</v>
      </c>
      <c r="P47" t="s">
        <v>636</v>
      </c>
      <c r="Q47" t="s">
        <v>636</v>
      </c>
      <c r="R47" t="s">
        <v>636</v>
      </c>
      <c r="S47" t="s">
        <v>1049</v>
      </c>
      <c r="T47">
        <v>4</v>
      </c>
      <c r="U47">
        <f>IF(ISERROR(VLOOKUP(A47,seg_u_base_fitted!$A$1:$C$608,2,FALSE)),0,VLOOKUP(A47,seg_u_base_fitted!$A$1:$C$608,2,FALSE))</f>
        <v>2</v>
      </c>
      <c r="V47">
        <f>IF(ISERROR(VLOOKUP(A47,seg_u_base_fitted!$A$1:$C$608,3,FALSE)),0,VLOOKUP(A47,seg_u_base_fitted!$A$1:$C$608,3,FALSE))</f>
        <v>2.0169999999999999</v>
      </c>
      <c r="W47">
        <v>29</v>
      </c>
      <c r="X47">
        <f>IF(W47&lt;115,1,0)</f>
        <v>1</v>
      </c>
      <c r="Y47">
        <f>IF(ISERROR(VLOOKUP(A47,seg_u_full_fitted!$A$1:$C$608,2,FALSE)),0,VLOOKUP(A47,seg_u_full_fitted!$A$1:$C$608,2,FALSE))</f>
        <v>1.452</v>
      </c>
      <c r="Z47">
        <v>46</v>
      </c>
      <c r="AA47">
        <f>IF(Z47&lt;115,1,0)</f>
        <v>1</v>
      </c>
      <c r="AB47">
        <f>V47-Y47</f>
        <v>0.56499999999999995</v>
      </c>
    </row>
    <row r="48" spans="1:28" x14ac:dyDescent="0.2">
      <c r="A48" t="s">
        <v>1501</v>
      </c>
      <c r="B48" t="s">
        <v>994</v>
      </c>
      <c r="C48">
        <v>0</v>
      </c>
      <c r="D48">
        <v>156</v>
      </c>
      <c r="E48" t="s">
        <v>1502</v>
      </c>
      <c r="F48" t="s">
        <v>1503</v>
      </c>
      <c r="G48">
        <v>1.4987766719092663</v>
      </c>
      <c r="H48">
        <v>11475</v>
      </c>
      <c r="I48" t="s">
        <v>635</v>
      </c>
      <c r="J48" t="s">
        <v>636</v>
      </c>
      <c r="K48" t="s">
        <v>635</v>
      </c>
      <c r="L48" t="s">
        <v>636</v>
      </c>
      <c r="M48" t="s">
        <v>635</v>
      </c>
      <c r="N48" t="s">
        <v>635</v>
      </c>
      <c r="O48" t="s">
        <v>636</v>
      </c>
      <c r="P48" t="s">
        <v>636</v>
      </c>
      <c r="Q48" t="s">
        <v>635</v>
      </c>
      <c r="R48" t="s">
        <v>636</v>
      </c>
      <c r="S48" t="s">
        <v>1327</v>
      </c>
      <c r="T48">
        <v>6</v>
      </c>
      <c r="U48">
        <f>IF(ISERROR(VLOOKUP(A48,seg_u_base_fitted!$A$1:$C$608,2,FALSE)),0,VLOOKUP(A48,seg_u_base_fitted!$A$1:$C$608,2,FALSE))</f>
        <v>2</v>
      </c>
      <c r="V48">
        <f>IF(ISERROR(VLOOKUP(A48,seg_u_base_fitted!$A$1:$C$608,3,FALSE)),0,VLOOKUP(A48,seg_u_base_fitted!$A$1:$C$608,3,FALSE))</f>
        <v>1.9039999999999999</v>
      </c>
      <c r="W48">
        <v>33</v>
      </c>
      <c r="X48">
        <f>IF(W48&lt;115,1,0)</f>
        <v>1</v>
      </c>
      <c r="Y48">
        <f>IF(ISERROR(VLOOKUP(A48,seg_u_full_fitted!$A$1:$C$608,2,FALSE)),0,VLOOKUP(A48,seg_u_full_fitted!$A$1:$C$608,2,FALSE))</f>
        <v>1.4419999999999999</v>
      </c>
      <c r="Z48">
        <v>47</v>
      </c>
      <c r="AB48">
        <f>V48-Y48</f>
        <v>0.46199999999999997</v>
      </c>
    </row>
    <row r="49" spans="1:28" x14ac:dyDescent="0.2">
      <c r="A49" t="s">
        <v>1193</v>
      </c>
      <c r="B49" t="s">
        <v>994</v>
      </c>
      <c r="C49">
        <v>0</v>
      </c>
      <c r="D49">
        <v>101</v>
      </c>
      <c r="E49" t="s">
        <v>1194</v>
      </c>
      <c r="F49" t="s">
        <v>1195</v>
      </c>
      <c r="G49">
        <v>1.1486534044927943</v>
      </c>
      <c r="H49">
        <v>18200</v>
      </c>
      <c r="I49" t="s">
        <v>635</v>
      </c>
      <c r="J49" t="s">
        <v>636</v>
      </c>
      <c r="K49" t="s">
        <v>635</v>
      </c>
      <c r="L49" t="s">
        <v>636</v>
      </c>
      <c r="M49" t="s">
        <v>635</v>
      </c>
      <c r="N49" t="s">
        <v>636</v>
      </c>
      <c r="O49" t="s">
        <v>636</v>
      </c>
      <c r="P49" t="s">
        <v>636</v>
      </c>
      <c r="Q49" t="s">
        <v>635</v>
      </c>
      <c r="R49" t="s">
        <v>636</v>
      </c>
      <c r="S49" t="s">
        <v>1131</v>
      </c>
      <c r="T49">
        <v>5</v>
      </c>
      <c r="U49">
        <f>IF(ISERROR(VLOOKUP(A49,seg_u_base_fitted!$A$1:$C$608,2,FALSE)),0,VLOOKUP(A49,seg_u_base_fitted!$A$1:$C$608,2,FALSE))</f>
        <v>0</v>
      </c>
      <c r="V49">
        <f>IF(ISERROR(VLOOKUP(A49,seg_u_base_fitted!$A$1:$C$608,3,FALSE)),0,VLOOKUP(A49,seg_u_base_fitted!$A$1:$C$608,3,FALSE))</f>
        <v>1.3</v>
      </c>
      <c r="W49">
        <v>75</v>
      </c>
      <c r="X49">
        <f>IF(W49&lt;115,1,0)</f>
        <v>1</v>
      </c>
      <c r="Y49">
        <f>IF(ISERROR(VLOOKUP(A49,seg_u_full_fitted!$A$1:$C$608,2,FALSE)),0,VLOOKUP(A49,seg_u_full_fitted!$A$1:$C$608,2,FALSE))</f>
        <v>1.4390000000000001</v>
      </c>
      <c r="Z49">
        <v>48</v>
      </c>
      <c r="AA49">
        <f>IF(Z49&lt;115,1,0)</f>
        <v>1</v>
      </c>
      <c r="AB49">
        <f>V49-Y49</f>
        <v>-0.13900000000000001</v>
      </c>
    </row>
    <row r="50" spans="1:28" x14ac:dyDescent="0.2">
      <c r="A50" t="s">
        <v>2126</v>
      </c>
      <c r="B50" t="s">
        <v>2118</v>
      </c>
      <c r="C50" t="s">
        <v>631</v>
      </c>
      <c r="D50" t="s">
        <v>745</v>
      </c>
      <c r="E50" t="s">
        <v>2125</v>
      </c>
      <c r="F50" t="s">
        <v>2123</v>
      </c>
      <c r="G50">
        <v>8.2979380949112311</v>
      </c>
      <c r="H50">
        <v>14015</v>
      </c>
      <c r="I50" t="s">
        <v>635</v>
      </c>
      <c r="J50" t="s">
        <v>636</v>
      </c>
      <c r="K50" t="s">
        <v>635</v>
      </c>
      <c r="L50" t="s">
        <v>635</v>
      </c>
      <c r="M50" t="s">
        <v>635</v>
      </c>
      <c r="N50" t="s">
        <v>636</v>
      </c>
      <c r="O50" t="s">
        <v>635</v>
      </c>
      <c r="P50" t="s">
        <v>636</v>
      </c>
      <c r="Q50" t="s">
        <v>635</v>
      </c>
      <c r="R50" t="s">
        <v>635</v>
      </c>
      <c r="S50" t="s">
        <v>721</v>
      </c>
      <c r="T50">
        <v>8</v>
      </c>
      <c r="U50">
        <f>IF(ISERROR(VLOOKUP(A50,seg_u_base_fitted!$A$1:$C$608,2,FALSE)),0,VLOOKUP(A50,seg_u_base_fitted!$A$1:$C$608,2,FALSE))</f>
        <v>4</v>
      </c>
      <c r="V50">
        <f>IF(ISERROR(VLOOKUP(A50,seg_u_base_fitted!$A$1:$C$608,3,FALSE)),0,VLOOKUP(A50,seg_u_base_fitted!$A$1:$C$608,3,FALSE))</f>
        <v>0.90600000000000003</v>
      </c>
      <c r="W50">
        <v>153</v>
      </c>
      <c r="Y50">
        <f>IF(ISERROR(VLOOKUP(A50,seg_u_full_fitted!$A$1:$C$608,2,FALSE)),0,VLOOKUP(A50,seg_u_full_fitted!$A$1:$C$608,2,FALSE))</f>
        <v>1.4079999999999999</v>
      </c>
      <c r="Z50">
        <v>49</v>
      </c>
      <c r="AB50">
        <f>V50-Y50</f>
        <v>-0.50199999999999989</v>
      </c>
    </row>
    <row r="51" spans="1:28" x14ac:dyDescent="0.2">
      <c r="A51" t="s">
        <v>1352</v>
      </c>
      <c r="B51" t="s">
        <v>994</v>
      </c>
      <c r="C51">
        <v>0</v>
      </c>
      <c r="D51">
        <v>17</v>
      </c>
      <c r="E51" t="s">
        <v>1353</v>
      </c>
      <c r="F51" t="s">
        <v>1354</v>
      </c>
      <c r="G51">
        <v>1.0081178921309708</v>
      </c>
      <c r="H51">
        <v>19720</v>
      </c>
      <c r="I51" t="s">
        <v>635</v>
      </c>
      <c r="J51" t="s">
        <v>636</v>
      </c>
      <c r="K51" t="s">
        <v>636</v>
      </c>
      <c r="L51" t="s">
        <v>636</v>
      </c>
      <c r="M51" t="s">
        <v>635</v>
      </c>
      <c r="N51" t="s">
        <v>636</v>
      </c>
      <c r="O51" t="s">
        <v>635</v>
      </c>
      <c r="P51" t="s">
        <v>635</v>
      </c>
      <c r="Q51" t="s">
        <v>635</v>
      </c>
      <c r="R51" t="s">
        <v>636</v>
      </c>
      <c r="S51" t="s">
        <v>1327</v>
      </c>
      <c r="T51">
        <v>6</v>
      </c>
      <c r="U51">
        <f>IF(ISERROR(VLOOKUP(A51,seg_u_base_fitted!$A$1:$C$608,2,FALSE)),0,VLOOKUP(A51,seg_u_base_fitted!$A$1:$C$608,2,FALSE))</f>
        <v>1</v>
      </c>
      <c r="V51">
        <f>IF(ISERROR(VLOOKUP(A51,seg_u_base_fitted!$A$1:$C$608,3,FALSE)),0,VLOOKUP(A51,seg_u_base_fitted!$A$1:$C$608,3,FALSE))</f>
        <v>0.77300000000000002</v>
      </c>
      <c r="W51">
        <v>202</v>
      </c>
      <c r="Y51">
        <f>IF(ISERROR(VLOOKUP(A51,seg_u_full_fitted!$A$1:$C$608,2,FALSE)),0,VLOOKUP(A51,seg_u_full_fitted!$A$1:$C$608,2,FALSE))</f>
        <v>1.401</v>
      </c>
      <c r="Z51">
        <v>50</v>
      </c>
      <c r="AB51">
        <f>V51-Y51</f>
        <v>-0.628</v>
      </c>
    </row>
    <row r="52" spans="1:28" x14ac:dyDescent="0.2">
      <c r="A52" t="s">
        <v>1196</v>
      </c>
      <c r="B52" t="s">
        <v>994</v>
      </c>
      <c r="C52">
        <v>0</v>
      </c>
      <c r="D52">
        <v>43</v>
      </c>
      <c r="E52" t="s">
        <v>1197</v>
      </c>
      <c r="F52" t="s">
        <v>1198</v>
      </c>
      <c r="G52">
        <v>0.70891461355843555</v>
      </c>
      <c r="H52">
        <v>13035</v>
      </c>
      <c r="I52" t="s">
        <v>635</v>
      </c>
      <c r="J52" t="s">
        <v>636</v>
      </c>
      <c r="K52" t="s">
        <v>636</v>
      </c>
      <c r="L52" t="s">
        <v>636</v>
      </c>
      <c r="M52" t="s">
        <v>636</v>
      </c>
      <c r="N52" t="s">
        <v>635</v>
      </c>
      <c r="O52" t="s">
        <v>636</v>
      </c>
      <c r="P52" t="s">
        <v>635</v>
      </c>
      <c r="Q52" t="s">
        <v>636</v>
      </c>
      <c r="R52" t="s">
        <v>635</v>
      </c>
      <c r="S52" t="s">
        <v>1131</v>
      </c>
      <c r="T52">
        <v>5</v>
      </c>
      <c r="U52">
        <f>IF(ISERROR(VLOOKUP(A52,seg_u_base_fitted!$A$1:$C$608,2,FALSE)),0,VLOOKUP(A52,seg_u_base_fitted!$A$1:$C$608,2,FALSE))</f>
        <v>0</v>
      </c>
      <c r="V52">
        <f>IF(ISERROR(VLOOKUP(A52,seg_u_base_fitted!$A$1:$C$608,3,FALSE)),0,VLOOKUP(A52,seg_u_base_fitted!$A$1:$C$608,3,FALSE))</f>
        <v>3.0190000000000001</v>
      </c>
      <c r="W52">
        <v>12</v>
      </c>
      <c r="X52">
        <f>IF(W52&lt;115,1,0)</f>
        <v>1</v>
      </c>
      <c r="Y52">
        <f>IF(ISERROR(VLOOKUP(A52,seg_u_full_fitted!$A$1:$C$608,2,FALSE)),0,VLOOKUP(A52,seg_u_full_fitted!$A$1:$C$608,2,FALSE))</f>
        <v>1.3819999999999999</v>
      </c>
      <c r="Z52">
        <v>51</v>
      </c>
      <c r="AA52">
        <f>IF(Z52&lt;115,1,0)</f>
        <v>1</v>
      </c>
      <c r="AB52">
        <f>V52-Y52</f>
        <v>1.6370000000000002</v>
      </c>
    </row>
    <row r="53" spans="1:28" x14ac:dyDescent="0.2">
      <c r="A53" t="s">
        <v>1380</v>
      </c>
      <c r="B53" t="s">
        <v>994</v>
      </c>
      <c r="C53">
        <v>0</v>
      </c>
      <c r="D53">
        <v>61</v>
      </c>
      <c r="E53" t="s">
        <v>1147</v>
      </c>
      <c r="F53" t="s">
        <v>1381</v>
      </c>
      <c r="G53">
        <v>1.7990298040062427</v>
      </c>
      <c r="H53">
        <v>6440</v>
      </c>
      <c r="I53" t="s">
        <v>635</v>
      </c>
      <c r="J53" t="s">
        <v>636</v>
      </c>
      <c r="K53" t="s">
        <v>636</v>
      </c>
      <c r="L53" t="s">
        <v>636</v>
      </c>
      <c r="M53" t="s">
        <v>635</v>
      </c>
      <c r="N53" t="s">
        <v>635</v>
      </c>
      <c r="O53" t="s">
        <v>636</v>
      </c>
      <c r="P53" t="s">
        <v>635</v>
      </c>
      <c r="Q53" t="s">
        <v>635</v>
      </c>
      <c r="R53" t="s">
        <v>636</v>
      </c>
      <c r="S53" t="s">
        <v>1327</v>
      </c>
      <c r="T53">
        <v>6</v>
      </c>
      <c r="U53">
        <f>IF(ISERROR(VLOOKUP(A53,seg_u_base_fitted!$A$1:$C$608,2,FALSE)),0,VLOOKUP(A53,seg_u_base_fitted!$A$1:$C$608,2,FALSE))</f>
        <v>0</v>
      </c>
      <c r="V53">
        <f>IF(ISERROR(VLOOKUP(A53,seg_u_base_fitted!$A$1:$C$608,3,FALSE)),0,VLOOKUP(A53,seg_u_base_fitted!$A$1:$C$608,3,FALSE))</f>
        <v>1.105</v>
      </c>
      <c r="W53">
        <v>107</v>
      </c>
      <c r="X53">
        <f>IF(W53&lt;115,1,0)</f>
        <v>1</v>
      </c>
      <c r="Y53">
        <f>IF(ISERROR(VLOOKUP(A53,seg_u_full_fitted!$A$1:$C$608,2,FALSE)),0,VLOOKUP(A53,seg_u_full_fitted!$A$1:$C$608,2,FALSE))</f>
        <v>1.375</v>
      </c>
      <c r="Z53">
        <v>52</v>
      </c>
      <c r="AB53">
        <f>V53-Y53</f>
        <v>-0.27</v>
      </c>
    </row>
    <row r="54" spans="1:28" x14ac:dyDescent="0.2">
      <c r="A54" t="s">
        <v>685</v>
      </c>
      <c r="B54" t="s">
        <v>630</v>
      </c>
      <c r="C54" t="s">
        <v>631</v>
      </c>
      <c r="D54" t="s">
        <v>643</v>
      </c>
      <c r="E54" t="s">
        <v>645</v>
      </c>
      <c r="F54" t="s">
        <v>686</v>
      </c>
      <c r="G54">
        <v>5.5104697895174235</v>
      </c>
      <c r="H54">
        <v>4235</v>
      </c>
      <c r="I54" t="s">
        <v>635</v>
      </c>
      <c r="J54" t="s">
        <v>635</v>
      </c>
      <c r="K54" t="s">
        <v>635</v>
      </c>
      <c r="L54" t="s">
        <v>635</v>
      </c>
      <c r="M54" t="s">
        <v>635</v>
      </c>
      <c r="N54" t="s">
        <v>635</v>
      </c>
      <c r="O54" t="s">
        <v>636</v>
      </c>
      <c r="P54" t="s">
        <v>635</v>
      </c>
      <c r="Q54" t="s">
        <v>635</v>
      </c>
      <c r="R54" t="s">
        <v>635</v>
      </c>
      <c r="S54" t="s">
        <v>636</v>
      </c>
      <c r="T54">
        <v>10</v>
      </c>
      <c r="U54">
        <f>IF(ISERROR(VLOOKUP(A54,seg_u_base_fitted!$A$1:$C$608,2,FALSE)),0,VLOOKUP(A54,seg_u_base_fitted!$A$1:$C$608,2,FALSE))</f>
        <v>2</v>
      </c>
      <c r="V54">
        <f>IF(ISERROR(VLOOKUP(A54,seg_u_base_fitted!$A$1:$C$608,3,FALSE)),0,VLOOKUP(A54,seg_u_base_fitted!$A$1:$C$608,3,FALSE))</f>
        <v>0.68500000000000005</v>
      </c>
      <c r="W54">
        <v>240</v>
      </c>
      <c r="Y54">
        <f>IF(ISERROR(VLOOKUP(A54,seg_u_full_fitted!$A$1:$C$608,2,FALSE)),0,VLOOKUP(A54,seg_u_full_fitted!$A$1:$C$608,2,FALSE))</f>
        <v>1.375</v>
      </c>
      <c r="Z54">
        <v>53</v>
      </c>
      <c r="AB54">
        <f>V54-Y54</f>
        <v>-0.69</v>
      </c>
    </row>
    <row r="55" spans="1:28" x14ac:dyDescent="0.2">
      <c r="A55" t="s">
        <v>1859</v>
      </c>
      <c r="B55" t="s">
        <v>994</v>
      </c>
      <c r="C55">
        <v>0</v>
      </c>
      <c r="D55">
        <v>10</v>
      </c>
      <c r="E55" t="s">
        <v>1860</v>
      </c>
      <c r="F55" t="s">
        <v>1861</v>
      </c>
      <c r="G55">
        <v>1.8083039242324737</v>
      </c>
      <c r="H55">
        <v>10985</v>
      </c>
      <c r="I55" t="s">
        <v>635</v>
      </c>
      <c r="J55" t="s">
        <v>636</v>
      </c>
      <c r="K55" t="s">
        <v>635</v>
      </c>
      <c r="L55" t="s">
        <v>635</v>
      </c>
      <c r="M55" t="s">
        <v>635</v>
      </c>
      <c r="N55" t="s">
        <v>635</v>
      </c>
      <c r="O55" t="s">
        <v>636</v>
      </c>
      <c r="P55" t="s">
        <v>635</v>
      </c>
      <c r="Q55" t="s">
        <v>635</v>
      </c>
      <c r="R55" t="s">
        <v>635</v>
      </c>
      <c r="S55" t="s">
        <v>637</v>
      </c>
      <c r="T55">
        <v>9</v>
      </c>
      <c r="U55">
        <f>IF(ISERROR(VLOOKUP(A55,seg_u_base_fitted!$A$1:$C$608,2,FALSE)),0,VLOOKUP(A55,seg_u_base_fitted!$A$1:$C$608,2,FALSE))</f>
        <v>1</v>
      </c>
      <c r="V55">
        <f>IF(ISERROR(VLOOKUP(A55,seg_u_base_fitted!$A$1:$C$608,3,FALSE)),0,VLOOKUP(A55,seg_u_base_fitted!$A$1:$C$608,3,FALSE))</f>
        <v>0.52800000000000002</v>
      </c>
      <c r="W55">
        <v>311</v>
      </c>
      <c r="Y55">
        <f>IF(ISERROR(VLOOKUP(A55,seg_u_full_fitted!$A$1:$C$608,2,FALSE)),0,VLOOKUP(A55,seg_u_full_fitted!$A$1:$C$608,2,FALSE))</f>
        <v>1.3720000000000001</v>
      </c>
      <c r="Z55">
        <v>54</v>
      </c>
      <c r="AB55">
        <f>V55-Y55</f>
        <v>-0.84400000000000008</v>
      </c>
    </row>
    <row r="56" spans="1:28" x14ac:dyDescent="0.2">
      <c r="A56" t="s">
        <v>1878</v>
      </c>
      <c r="B56" t="s">
        <v>994</v>
      </c>
      <c r="C56">
        <v>0</v>
      </c>
      <c r="D56">
        <v>158</v>
      </c>
      <c r="E56" t="s">
        <v>1879</v>
      </c>
      <c r="F56" t="s">
        <v>1880</v>
      </c>
      <c r="G56">
        <v>2.1727870251292751</v>
      </c>
      <c r="H56">
        <v>11645</v>
      </c>
      <c r="I56" t="s">
        <v>635</v>
      </c>
      <c r="J56" t="s">
        <v>636</v>
      </c>
      <c r="K56" t="s">
        <v>635</v>
      </c>
      <c r="L56" t="s">
        <v>635</v>
      </c>
      <c r="M56" t="s">
        <v>635</v>
      </c>
      <c r="N56" t="s">
        <v>635</v>
      </c>
      <c r="O56" t="s">
        <v>636</v>
      </c>
      <c r="P56" t="s">
        <v>635</v>
      </c>
      <c r="Q56" t="s">
        <v>635</v>
      </c>
      <c r="R56" t="s">
        <v>635</v>
      </c>
      <c r="S56" t="s">
        <v>637</v>
      </c>
      <c r="T56">
        <v>9</v>
      </c>
      <c r="U56">
        <f>IF(ISERROR(VLOOKUP(A56,seg_u_base_fitted!$A$1:$C$608,2,FALSE)),0,VLOOKUP(A56,seg_u_base_fitted!$A$1:$C$608,2,FALSE))</f>
        <v>0</v>
      </c>
      <c r="V56">
        <f>IF(ISERROR(VLOOKUP(A56,seg_u_base_fitted!$A$1:$C$608,3,FALSE)),0,VLOOKUP(A56,seg_u_base_fitted!$A$1:$C$608,3,FALSE))</f>
        <v>0.56000000000000005</v>
      </c>
      <c r="W56">
        <v>291</v>
      </c>
      <c r="Y56">
        <f>IF(ISERROR(VLOOKUP(A56,seg_u_full_fitted!$A$1:$C$608,2,FALSE)),0,VLOOKUP(A56,seg_u_full_fitted!$A$1:$C$608,2,FALSE))</f>
        <v>1.3560000000000001</v>
      </c>
      <c r="Z56">
        <v>55</v>
      </c>
      <c r="AB56">
        <f>V56-Y56</f>
        <v>-0.79600000000000004</v>
      </c>
    </row>
    <row r="57" spans="1:28" x14ac:dyDescent="0.2">
      <c r="A57" t="s">
        <v>1027</v>
      </c>
      <c r="B57" t="s">
        <v>994</v>
      </c>
      <c r="C57">
        <v>0</v>
      </c>
      <c r="D57" t="s">
        <v>1028</v>
      </c>
      <c r="E57" t="s">
        <v>1029</v>
      </c>
      <c r="F57" t="s">
        <v>1030</v>
      </c>
      <c r="G57">
        <v>1.6354011276133691</v>
      </c>
      <c r="H57">
        <v>12910</v>
      </c>
      <c r="I57" t="s">
        <v>636</v>
      </c>
      <c r="J57" t="s">
        <v>636</v>
      </c>
      <c r="K57" t="s">
        <v>636</v>
      </c>
      <c r="L57" t="s">
        <v>636</v>
      </c>
      <c r="M57" t="s">
        <v>636</v>
      </c>
      <c r="N57" t="s">
        <v>635</v>
      </c>
      <c r="O57" t="s">
        <v>636</v>
      </c>
      <c r="P57" t="s">
        <v>636</v>
      </c>
      <c r="Q57" t="s">
        <v>636</v>
      </c>
      <c r="R57" t="s">
        <v>635</v>
      </c>
      <c r="S57" t="s">
        <v>1011</v>
      </c>
      <c r="T57">
        <v>3</v>
      </c>
      <c r="U57">
        <f>IF(ISERROR(VLOOKUP(A57,seg_u_base_fitted!$A$1:$C$608,2,FALSE)),0,VLOOKUP(A57,seg_u_base_fitted!$A$1:$C$608,2,FALSE))</f>
        <v>2</v>
      </c>
      <c r="V57">
        <f>IF(ISERROR(VLOOKUP(A57,seg_u_base_fitted!$A$1:$C$608,3,FALSE)),0,VLOOKUP(A57,seg_u_base_fitted!$A$1:$C$608,3,FALSE))</f>
        <v>3.86</v>
      </c>
      <c r="W57">
        <v>6</v>
      </c>
      <c r="X57">
        <f>IF(W57&lt;115,1,0)</f>
        <v>1</v>
      </c>
      <c r="Y57">
        <f>IF(ISERROR(VLOOKUP(A57,seg_u_full_fitted!$A$1:$C$608,2,FALSE)),0,VLOOKUP(A57,seg_u_full_fitted!$A$1:$C$608,2,FALSE))</f>
        <v>1.339</v>
      </c>
      <c r="Z57">
        <v>56</v>
      </c>
      <c r="AA57">
        <f>IF(Z57&lt;115,1,0)</f>
        <v>1</v>
      </c>
      <c r="AB57">
        <f>V57-Y57</f>
        <v>2.5209999999999999</v>
      </c>
    </row>
    <row r="58" spans="1:28" x14ac:dyDescent="0.2">
      <c r="A58" t="s">
        <v>1371</v>
      </c>
      <c r="B58" t="s">
        <v>994</v>
      </c>
      <c r="C58">
        <v>0</v>
      </c>
      <c r="D58">
        <v>52</v>
      </c>
      <c r="E58" t="s">
        <v>1372</v>
      </c>
      <c r="F58" t="s">
        <v>1373</v>
      </c>
      <c r="G58">
        <v>0.67782564880977147</v>
      </c>
      <c r="H58">
        <v>17010</v>
      </c>
      <c r="I58" t="s">
        <v>635</v>
      </c>
      <c r="J58" t="s">
        <v>636</v>
      </c>
      <c r="K58" t="s">
        <v>635</v>
      </c>
      <c r="L58" t="s">
        <v>635</v>
      </c>
      <c r="M58" t="s">
        <v>636</v>
      </c>
      <c r="N58" t="s">
        <v>635</v>
      </c>
      <c r="O58" t="s">
        <v>636</v>
      </c>
      <c r="P58" t="s">
        <v>635</v>
      </c>
      <c r="Q58" t="s">
        <v>636</v>
      </c>
      <c r="R58" t="s">
        <v>636</v>
      </c>
      <c r="S58" t="s">
        <v>1327</v>
      </c>
      <c r="T58">
        <v>6</v>
      </c>
      <c r="U58">
        <f>IF(ISERROR(VLOOKUP(A58,seg_u_base_fitted!$A$1:$C$608,2,FALSE)),0,VLOOKUP(A58,seg_u_base_fitted!$A$1:$C$608,2,FALSE))</f>
        <v>1</v>
      </c>
      <c r="V58">
        <f>IF(ISERROR(VLOOKUP(A58,seg_u_base_fitted!$A$1:$C$608,3,FALSE)),0,VLOOKUP(A58,seg_u_base_fitted!$A$1:$C$608,3,FALSE))</f>
        <v>3.46</v>
      </c>
      <c r="W58">
        <v>10</v>
      </c>
      <c r="X58">
        <f>IF(W58&lt;115,1,0)</f>
        <v>1</v>
      </c>
      <c r="Y58">
        <f>IF(ISERROR(VLOOKUP(A58,seg_u_full_fitted!$A$1:$C$608,2,FALSE)),0,VLOOKUP(A58,seg_u_full_fitted!$A$1:$C$608,2,FALSE))</f>
        <v>1.3260000000000001</v>
      </c>
      <c r="Z58">
        <v>57</v>
      </c>
      <c r="AB58">
        <f>V58-Y58</f>
        <v>2.1339999999999999</v>
      </c>
    </row>
    <row r="59" spans="1:28" x14ac:dyDescent="0.2">
      <c r="A59" t="s">
        <v>1474</v>
      </c>
      <c r="B59" t="s">
        <v>994</v>
      </c>
      <c r="C59">
        <v>0</v>
      </c>
      <c r="D59">
        <v>60</v>
      </c>
      <c r="E59" t="s">
        <v>1475</v>
      </c>
      <c r="F59" t="s">
        <v>1476</v>
      </c>
      <c r="G59">
        <v>1.740175538303111</v>
      </c>
      <c r="H59">
        <v>9895</v>
      </c>
      <c r="I59" t="s">
        <v>635</v>
      </c>
      <c r="J59" t="s">
        <v>636</v>
      </c>
      <c r="K59" t="s">
        <v>635</v>
      </c>
      <c r="L59" t="s">
        <v>636</v>
      </c>
      <c r="M59" t="s">
        <v>635</v>
      </c>
      <c r="N59" t="s">
        <v>635</v>
      </c>
      <c r="O59" t="s">
        <v>635</v>
      </c>
      <c r="P59" t="s">
        <v>636</v>
      </c>
      <c r="Q59" t="s">
        <v>636</v>
      </c>
      <c r="R59" t="s">
        <v>636</v>
      </c>
      <c r="S59" t="s">
        <v>1327</v>
      </c>
      <c r="T59">
        <v>6</v>
      </c>
      <c r="U59">
        <f>IF(ISERROR(VLOOKUP(A59,seg_u_base_fitted!$A$1:$C$608,2,FALSE)),0,VLOOKUP(A59,seg_u_base_fitted!$A$1:$C$608,2,FALSE))</f>
        <v>0</v>
      </c>
      <c r="V59">
        <f>IF(ISERROR(VLOOKUP(A59,seg_u_base_fitted!$A$1:$C$608,3,FALSE)),0,VLOOKUP(A59,seg_u_base_fitted!$A$1:$C$608,3,FALSE))</f>
        <v>1.482</v>
      </c>
      <c r="W59">
        <v>52</v>
      </c>
      <c r="X59">
        <f>IF(W59&lt;115,1,0)</f>
        <v>1</v>
      </c>
      <c r="Y59">
        <f>IF(ISERROR(VLOOKUP(A59,seg_u_full_fitted!$A$1:$C$608,2,FALSE)),0,VLOOKUP(A59,seg_u_full_fitted!$A$1:$C$608,2,FALSE))</f>
        <v>1.3149999999999999</v>
      </c>
      <c r="Z59">
        <v>58</v>
      </c>
      <c r="AB59">
        <f>V59-Y59</f>
        <v>0.16700000000000004</v>
      </c>
    </row>
    <row r="60" spans="1:28" x14ac:dyDescent="0.2">
      <c r="A60" t="s">
        <v>2411</v>
      </c>
      <c r="B60" t="s">
        <v>2412</v>
      </c>
      <c r="C60" t="s">
        <v>631</v>
      </c>
      <c r="D60" t="s">
        <v>2413</v>
      </c>
      <c r="E60" t="s">
        <v>2414</v>
      </c>
      <c r="F60" t="s">
        <v>2415</v>
      </c>
      <c r="G60">
        <v>1.7756979397885231</v>
      </c>
      <c r="H60">
        <v>10005</v>
      </c>
      <c r="I60" t="s">
        <v>636</v>
      </c>
      <c r="J60" t="s">
        <v>636</v>
      </c>
      <c r="K60" t="s">
        <v>635</v>
      </c>
      <c r="L60" t="s">
        <v>636</v>
      </c>
      <c r="M60" t="s">
        <v>635</v>
      </c>
      <c r="N60" t="s">
        <v>636</v>
      </c>
      <c r="O60" t="s">
        <v>636</v>
      </c>
      <c r="P60" t="s">
        <v>636</v>
      </c>
      <c r="Q60" t="s">
        <v>635</v>
      </c>
      <c r="R60" t="s">
        <v>635</v>
      </c>
      <c r="S60" t="s">
        <v>1131</v>
      </c>
      <c r="T60">
        <v>5</v>
      </c>
      <c r="U60">
        <f>IF(ISERROR(VLOOKUP(A60,seg_u_base_fitted!$A$1:$C$608,2,FALSE)),0,VLOOKUP(A60,seg_u_base_fitted!$A$1:$C$608,2,FALSE))</f>
        <v>1</v>
      </c>
      <c r="V60">
        <f>IF(ISERROR(VLOOKUP(A60,seg_u_base_fitted!$A$1:$C$608,3,FALSE)),0,VLOOKUP(A60,seg_u_base_fitted!$A$1:$C$608,3,FALSE))</f>
        <v>1.45</v>
      </c>
      <c r="W60">
        <v>53</v>
      </c>
      <c r="X60">
        <f>IF(W60&lt;115,1,0)</f>
        <v>1</v>
      </c>
      <c r="Y60">
        <f>IF(ISERROR(VLOOKUP(A60,seg_u_full_fitted!$A$1:$C$608,2,FALSE)),0,VLOOKUP(A60,seg_u_full_fitted!$A$1:$C$608,2,FALSE))</f>
        <v>1.3029999999999999</v>
      </c>
      <c r="Z60">
        <v>59</v>
      </c>
      <c r="AA60">
        <f>IF(Z60&lt;115,1,0)</f>
        <v>1</v>
      </c>
      <c r="AB60">
        <f>V60-Y60</f>
        <v>0.14700000000000002</v>
      </c>
    </row>
    <row r="61" spans="1:28" x14ac:dyDescent="0.2">
      <c r="A61" t="s">
        <v>2316</v>
      </c>
      <c r="B61" t="s">
        <v>2210</v>
      </c>
      <c r="C61" t="s">
        <v>631</v>
      </c>
      <c r="D61" t="s">
        <v>2317</v>
      </c>
      <c r="E61" t="s">
        <v>2318</v>
      </c>
      <c r="F61" t="s">
        <v>2319</v>
      </c>
      <c r="G61">
        <v>1.6859680607128924</v>
      </c>
      <c r="H61">
        <v>5740</v>
      </c>
      <c r="I61" t="s">
        <v>635</v>
      </c>
      <c r="J61" t="s">
        <v>635</v>
      </c>
      <c r="K61" t="s">
        <v>635</v>
      </c>
      <c r="L61" t="s">
        <v>635</v>
      </c>
      <c r="M61" t="s">
        <v>635</v>
      </c>
      <c r="N61" t="s">
        <v>635</v>
      </c>
      <c r="O61" t="s">
        <v>636</v>
      </c>
      <c r="P61" t="s">
        <v>635</v>
      </c>
      <c r="Q61" t="s">
        <v>635</v>
      </c>
      <c r="R61" t="s">
        <v>635</v>
      </c>
      <c r="S61" t="s">
        <v>636</v>
      </c>
      <c r="T61">
        <v>10</v>
      </c>
      <c r="U61">
        <f>IF(ISERROR(VLOOKUP(A61,seg_u_base_fitted!$A$1:$C$608,2,FALSE)),0,VLOOKUP(A61,seg_u_base_fitted!$A$1:$C$608,2,FALSE))</f>
        <v>1</v>
      </c>
      <c r="V61">
        <f>IF(ISERROR(VLOOKUP(A61,seg_u_base_fitted!$A$1:$C$608,3,FALSE)),0,VLOOKUP(A61,seg_u_base_fitted!$A$1:$C$608,3,FALSE))</f>
        <v>0.28699999999999998</v>
      </c>
      <c r="W61">
        <v>438</v>
      </c>
      <c r="Y61">
        <f>IF(ISERROR(VLOOKUP(A61,seg_u_full_fitted!$A$1:$C$608,2,FALSE)),0,VLOOKUP(A61,seg_u_full_fitted!$A$1:$C$608,2,FALSE))</f>
        <v>1.2949999999999999</v>
      </c>
      <c r="Z61">
        <v>60</v>
      </c>
      <c r="AB61">
        <f>V61-Y61</f>
        <v>-1.008</v>
      </c>
    </row>
    <row r="62" spans="1:28" x14ac:dyDescent="0.2">
      <c r="A62" t="s">
        <v>1143</v>
      </c>
      <c r="B62" t="s">
        <v>994</v>
      </c>
      <c r="C62">
        <v>0</v>
      </c>
      <c r="D62">
        <v>1</v>
      </c>
      <c r="E62" t="s">
        <v>1144</v>
      </c>
      <c r="F62" t="s">
        <v>1145</v>
      </c>
      <c r="G62">
        <v>0.98930170051365485</v>
      </c>
      <c r="H62">
        <v>19060</v>
      </c>
      <c r="I62" t="s">
        <v>635</v>
      </c>
      <c r="J62" t="s">
        <v>636</v>
      </c>
      <c r="K62" t="s">
        <v>635</v>
      </c>
      <c r="L62" t="s">
        <v>636</v>
      </c>
      <c r="M62" t="s">
        <v>635</v>
      </c>
      <c r="N62" t="s">
        <v>636</v>
      </c>
      <c r="O62" t="s">
        <v>636</v>
      </c>
      <c r="P62" t="s">
        <v>635</v>
      </c>
      <c r="Q62" t="s">
        <v>636</v>
      </c>
      <c r="R62" t="s">
        <v>636</v>
      </c>
      <c r="S62" t="s">
        <v>1131</v>
      </c>
      <c r="T62">
        <v>5</v>
      </c>
      <c r="U62">
        <f>IF(ISERROR(VLOOKUP(A62,seg_u_base_fitted!$A$1:$C$608,2,FALSE)),0,VLOOKUP(A62,seg_u_base_fitted!$A$1:$C$608,2,FALSE))</f>
        <v>0</v>
      </c>
      <c r="V62">
        <f>IF(ISERROR(VLOOKUP(A62,seg_u_base_fitted!$A$1:$C$608,3,FALSE)),0,VLOOKUP(A62,seg_u_base_fitted!$A$1:$C$608,3,FALSE))</f>
        <v>1.3080000000000001</v>
      </c>
      <c r="W62">
        <v>74</v>
      </c>
      <c r="X62">
        <f>IF(W62&lt;115,1,0)</f>
        <v>1</v>
      </c>
      <c r="Y62">
        <f>IF(ISERROR(VLOOKUP(A62,seg_u_full_fitted!$A$1:$C$608,2,FALSE)),0,VLOOKUP(A62,seg_u_full_fitted!$A$1:$C$608,2,FALSE))</f>
        <v>1.2909999999999999</v>
      </c>
      <c r="Z62">
        <v>61</v>
      </c>
      <c r="AA62">
        <f>IF(Z62&lt;115,1,0)</f>
        <v>1</v>
      </c>
      <c r="AB62">
        <f>V62-Y62</f>
        <v>1.7000000000000126E-2</v>
      </c>
    </row>
    <row r="63" spans="1:28" x14ac:dyDescent="0.2">
      <c r="A63" t="s">
        <v>1559</v>
      </c>
      <c r="B63" t="s">
        <v>994</v>
      </c>
      <c r="C63">
        <v>0</v>
      </c>
      <c r="D63">
        <v>10</v>
      </c>
      <c r="E63" t="s">
        <v>1560</v>
      </c>
      <c r="F63" t="s">
        <v>1561</v>
      </c>
      <c r="G63">
        <v>2.119296805824042</v>
      </c>
      <c r="H63">
        <v>19905</v>
      </c>
      <c r="I63" t="s">
        <v>635</v>
      </c>
      <c r="J63" t="s">
        <v>636</v>
      </c>
      <c r="K63" t="s">
        <v>635</v>
      </c>
      <c r="L63" t="s">
        <v>636</v>
      </c>
      <c r="M63" t="s">
        <v>635</v>
      </c>
      <c r="N63" t="s">
        <v>636</v>
      </c>
      <c r="O63" t="s">
        <v>635</v>
      </c>
      <c r="P63" t="s">
        <v>635</v>
      </c>
      <c r="Q63" t="s">
        <v>635</v>
      </c>
      <c r="R63" t="s">
        <v>636</v>
      </c>
      <c r="S63" t="s">
        <v>833</v>
      </c>
      <c r="T63">
        <v>7</v>
      </c>
      <c r="U63">
        <f>IF(ISERROR(VLOOKUP(A63,seg_u_base_fitted!$A$1:$C$608,2,FALSE)),0,VLOOKUP(A63,seg_u_base_fitted!$A$1:$C$608,2,FALSE))</f>
        <v>3</v>
      </c>
      <c r="V63">
        <f>IF(ISERROR(VLOOKUP(A63,seg_u_base_fitted!$A$1:$C$608,3,FALSE)),0,VLOOKUP(A63,seg_u_base_fitted!$A$1:$C$608,3,FALSE))</f>
        <v>1.1060000000000001</v>
      </c>
      <c r="W63">
        <v>105</v>
      </c>
      <c r="X63">
        <f>IF(W63&lt;115,1,0)</f>
        <v>1</v>
      </c>
      <c r="Y63">
        <f>IF(ISERROR(VLOOKUP(A63,seg_u_full_fitted!$A$1:$C$608,2,FALSE)),0,VLOOKUP(A63,seg_u_full_fitted!$A$1:$C$608,2,FALSE))</f>
        <v>1.276</v>
      </c>
      <c r="Z63">
        <v>62</v>
      </c>
      <c r="AB63">
        <f>V63-Y63</f>
        <v>-0.16999999999999993</v>
      </c>
    </row>
    <row r="64" spans="1:28" x14ac:dyDescent="0.2">
      <c r="A64" t="s">
        <v>1173</v>
      </c>
      <c r="B64" t="s">
        <v>994</v>
      </c>
      <c r="C64">
        <v>0</v>
      </c>
      <c r="D64">
        <v>9</v>
      </c>
      <c r="E64" t="s">
        <v>1110</v>
      </c>
      <c r="F64" t="s">
        <v>1174</v>
      </c>
      <c r="G64">
        <v>1.020655472092042</v>
      </c>
      <c r="H64">
        <v>19645</v>
      </c>
      <c r="I64" t="s">
        <v>635</v>
      </c>
      <c r="J64" t="s">
        <v>636</v>
      </c>
      <c r="K64" t="s">
        <v>635</v>
      </c>
      <c r="L64" t="s">
        <v>636</v>
      </c>
      <c r="M64" t="s">
        <v>635</v>
      </c>
      <c r="N64" t="s">
        <v>636</v>
      </c>
      <c r="O64" t="s">
        <v>636</v>
      </c>
      <c r="P64" t="s">
        <v>636</v>
      </c>
      <c r="Q64" t="s">
        <v>635</v>
      </c>
      <c r="R64" t="s">
        <v>636</v>
      </c>
      <c r="S64" t="s">
        <v>1131</v>
      </c>
      <c r="T64">
        <v>5</v>
      </c>
      <c r="U64">
        <f>IF(ISERROR(VLOOKUP(A64,seg_u_base_fitted!$A$1:$C$608,2,FALSE)),0,VLOOKUP(A64,seg_u_base_fitted!$A$1:$C$608,2,FALSE))</f>
        <v>6</v>
      </c>
      <c r="V64">
        <f>IF(ISERROR(VLOOKUP(A64,seg_u_base_fitted!$A$1:$C$608,3,FALSE)),0,VLOOKUP(A64,seg_u_base_fitted!$A$1:$C$608,3,FALSE))</f>
        <v>1.9359999999999999</v>
      </c>
      <c r="W64">
        <v>32</v>
      </c>
      <c r="X64">
        <f>IF(W64&lt;115,1,0)</f>
        <v>1</v>
      </c>
      <c r="Y64">
        <f>IF(ISERROR(VLOOKUP(A64,seg_u_full_fitted!$A$1:$C$608,2,FALSE)),0,VLOOKUP(A64,seg_u_full_fitted!$A$1:$C$608,2,FALSE))</f>
        <v>1.244</v>
      </c>
      <c r="Z64">
        <v>63</v>
      </c>
      <c r="AA64">
        <f>IF(Z64&lt;115,1,0)</f>
        <v>1</v>
      </c>
      <c r="AB64">
        <f>V64-Y64</f>
        <v>0.69199999999999995</v>
      </c>
    </row>
    <row r="65" spans="1:28" x14ac:dyDescent="0.2">
      <c r="A65" t="s">
        <v>1065</v>
      </c>
      <c r="B65" t="s">
        <v>994</v>
      </c>
      <c r="C65">
        <v>0</v>
      </c>
      <c r="D65">
        <v>152</v>
      </c>
      <c r="E65" t="s">
        <v>1066</v>
      </c>
      <c r="F65" t="s">
        <v>1067</v>
      </c>
      <c r="G65">
        <v>0.82023516866000634</v>
      </c>
      <c r="H65">
        <v>24000</v>
      </c>
      <c r="I65" t="s">
        <v>635</v>
      </c>
      <c r="J65" t="s">
        <v>636</v>
      </c>
      <c r="K65" t="s">
        <v>636</v>
      </c>
      <c r="L65" t="s">
        <v>636</v>
      </c>
      <c r="M65" t="s">
        <v>635</v>
      </c>
      <c r="N65" t="s">
        <v>636</v>
      </c>
      <c r="O65" t="s">
        <v>636</v>
      </c>
      <c r="P65" t="s">
        <v>636</v>
      </c>
      <c r="Q65" t="s">
        <v>635</v>
      </c>
      <c r="R65" t="s">
        <v>636</v>
      </c>
      <c r="S65" t="s">
        <v>1049</v>
      </c>
      <c r="T65">
        <v>4</v>
      </c>
      <c r="U65">
        <f>IF(ISERROR(VLOOKUP(A65,seg_u_base_fitted!$A$1:$C$608,2,FALSE)),0,VLOOKUP(A65,seg_u_base_fitted!$A$1:$C$608,2,FALSE))</f>
        <v>1</v>
      </c>
      <c r="V65">
        <f>IF(ISERROR(VLOOKUP(A65,seg_u_base_fitted!$A$1:$C$608,3,FALSE)),0,VLOOKUP(A65,seg_u_base_fitted!$A$1:$C$608,3,FALSE))</f>
        <v>1.5580000000000001</v>
      </c>
      <c r="W65">
        <v>48</v>
      </c>
      <c r="X65">
        <f>IF(W65&lt;115,1,0)</f>
        <v>1</v>
      </c>
      <c r="Y65">
        <f>IF(ISERROR(VLOOKUP(A65,seg_u_full_fitted!$A$1:$C$608,2,FALSE)),0,VLOOKUP(A65,seg_u_full_fitted!$A$1:$C$608,2,FALSE))</f>
        <v>1.2430000000000001</v>
      </c>
      <c r="Z65">
        <v>64</v>
      </c>
      <c r="AA65">
        <f>IF(Z65&lt;115,1,0)</f>
        <v>1</v>
      </c>
      <c r="AB65">
        <f>V65-Y65</f>
        <v>0.31499999999999995</v>
      </c>
    </row>
    <row r="66" spans="1:28" x14ac:dyDescent="0.2">
      <c r="A66" t="s">
        <v>1653</v>
      </c>
      <c r="B66" t="s">
        <v>994</v>
      </c>
      <c r="C66">
        <v>0</v>
      </c>
      <c r="D66">
        <v>66</v>
      </c>
      <c r="E66" t="s">
        <v>1654</v>
      </c>
      <c r="F66" t="s">
        <v>1655</v>
      </c>
      <c r="G66">
        <v>1.0451668830769838</v>
      </c>
      <c r="H66">
        <v>4620</v>
      </c>
      <c r="I66" t="s">
        <v>635</v>
      </c>
      <c r="J66" t="s">
        <v>636</v>
      </c>
      <c r="K66" t="s">
        <v>636</v>
      </c>
      <c r="L66" t="s">
        <v>635</v>
      </c>
      <c r="M66" t="s">
        <v>636</v>
      </c>
      <c r="N66" t="s">
        <v>635</v>
      </c>
      <c r="O66" t="s">
        <v>636</v>
      </c>
      <c r="P66" t="s">
        <v>635</v>
      </c>
      <c r="Q66" t="s">
        <v>635</v>
      </c>
      <c r="R66" t="s">
        <v>635</v>
      </c>
      <c r="S66" t="s">
        <v>833</v>
      </c>
      <c r="T66">
        <v>7</v>
      </c>
      <c r="U66">
        <f>IF(ISERROR(VLOOKUP(A66,seg_u_base_fitted!$A$1:$C$608,2,FALSE)),0,VLOOKUP(A66,seg_u_base_fitted!$A$1:$C$608,2,FALSE))</f>
        <v>2</v>
      </c>
      <c r="V66">
        <f>IF(ISERROR(VLOOKUP(A66,seg_u_base_fitted!$A$1:$C$608,3,FALSE)),0,VLOOKUP(A66,seg_u_base_fitted!$A$1:$C$608,3,FALSE))</f>
        <v>0.52500000000000002</v>
      </c>
      <c r="W66">
        <v>315</v>
      </c>
      <c r="Y66">
        <f>IF(ISERROR(VLOOKUP(A66,seg_u_full_fitted!$A$1:$C$608,2,FALSE)),0,VLOOKUP(A66,seg_u_full_fitted!$A$1:$C$608,2,FALSE))</f>
        <v>1.218</v>
      </c>
      <c r="Z66">
        <v>65</v>
      </c>
      <c r="AB66">
        <f>V66-Y66</f>
        <v>-0.69299999999999995</v>
      </c>
    </row>
    <row r="67" spans="1:28" x14ac:dyDescent="0.2">
      <c r="A67" t="s">
        <v>1184</v>
      </c>
      <c r="B67" t="s">
        <v>994</v>
      </c>
      <c r="C67">
        <v>0</v>
      </c>
      <c r="D67">
        <v>109</v>
      </c>
      <c r="E67" t="s">
        <v>1185</v>
      </c>
      <c r="F67" t="s">
        <v>1186</v>
      </c>
      <c r="G67">
        <v>0.43113758984528433</v>
      </c>
      <c r="H67">
        <v>35585</v>
      </c>
      <c r="I67" t="s">
        <v>636</v>
      </c>
      <c r="J67" t="s">
        <v>636</v>
      </c>
      <c r="K67" t="s">
        <v>636</v>
      </c>
      <c r="L67" t="s">
        <v>636</v>
      </c>
      <c r="M67" t="s">
        <v>635</v>
      </c>
      <c r="N67" t="s">
        <v>636</v>
      </c>
      <c r="O67" t="s">
        <v>635</v>
      </c>
      <c r="P67" t="s">
        <v>635</v>
      </c>
      <c r="Q67" t="s">
        <v>635</v>
      </c>
      <c r="R67" t="s">
        <v>636</v>
      </c>
      <c r="S67" t="s">
        <v>1131</v>
      </c>
      <c r="T67">
        <v>5</v>
      </c>
      <c r="U67">
        <f>IF(ISERROR(VLOOKUP(A67,seg_u_base_fitted!$A$1:$C$608,2,FALSE)),0,VLOOKUP(A67,seg_u_base_fitted!$A$1:$C$608,2,FALSE))</f>
        <v>0</v>
      </c>
      <c r="V67">
        <f>IF(ISERROR(VLOOKUP(A67,seg_u_base_fitted!$A$1:$C$608,3,FALSE)),0,VLOOKUP(A67,seg_u_base_fitted!$A$1:$C$608,3,FALSE))</f>
        <v>1.079</v>
      </c>
      <c r="W67">
        <v>115</v>
      </c>
      <c r="Y67">
        <f>IF(ISERROR(VLOOKUP(A67,seg_u_full_fitted!$A$1:$C$608,2,FALSE)),0,VLOOKUP(A67,seg_u_full_fitted!$A$1:$C$608,2,FALSE))</f>
        <v>1.2130000000000001</v>
      </c>
      <c r="Z67">
        <v>66</v>
      </c>
      <c r="AA67">
        <f>IF(Z67&lt;115,1,0)</f>
        <v>1</v>
      </c>
      <c r="AB67">
        <f>V67-Y67</f>
        <v>-0.13400000000000012</v>
      </c>
    </row>
    <row r="68" spans="1:28" x14ac:dyDescent="0.2">
      <c r="A68" t="s">
        <v>2055</v>
      </c>
      <c r="B68" t="s">
        <v>994</v>
      </c>
      <c r="C68">
        <v>0</v>
      </c>
      <c r="D68">
        <v>61</v>
      </c>
      <c r="E68" t="s">
        <v>2056</v>
      </c>
      <c r="F68" t="s">
        <v>2057</v>
      </c>
      <c r="G68">
        <v>4.4521680965239296</v>
      </c>
      <c r="H68">
        <v>16640</v>
      </c>
      <c r="I68" t="s">
        <v>635</v>
      </c>
      <c r="J68" t="s">
        <v>636</v>
      </c>
      <c r="K68" t="s">
        <v>635</v>
      </c>
      <c r="L68" t="s">
        <v>635</v>
      </c>
      <c r="M68" t="s">
        <v>635</v>
      </c>
      <c r="N68" t="s">
        <v>635</v>
      </c>
      <c r="O68" t="s">
        <v>635</v>
      </c>
      <c r="P68" t="s">
        <v>635</v>
      </c>
      <c r="Q68" t="s">
        <v>635</v>
      </c>
      <c r="R68" t="s">
        <v>635</v>
      </c>
      <c r="S68" t="s">
        <v>636</v>
      </c>
      <c r="T68">
        <v>10</v>
      </c>
      <c r="U68">
        <f>IF(ISERROR(VLOOKUP(A68,seg_u_base_fitted!$A$1:$C$608,2,FALSE)),0,VLOOKUP(A68,seg_u_base_fitted!$A$1:$C$608,2,FALSE))</f>
        <v>2</v>
      </c>
      <c r="V68">
        <f>IF(ISERROR(VLOOKUP(A68,seg_u_base_fitted!$A$1:$C$608,3,FALSE)),0,VLOOKUP(A68,seg_u_base_fitted!$A$1:$C$608,3,FALSE))</f>
        <v>1.095</v>
      </c>
      <c r="W68">
        <v>112</v>
      </c>
      <c r="X68">
        <f>IF(W68&lt;115,1,0)</f>
        <v>1</v>
      </c>
      <c r="Y68">
        <f>IF(ISERROR(VLOOKUP(A68,seg_u_full_fitted!$A$1:$C$608,2,FALSE)),0,VLOOKUP(A68,seg_u_full_fitted!$A$1:$C$608,2,FALSE))</f>
        <v>1.1930000000000001</v>
      </c>
      <c r="Z68">
        <v>67</v>
      </c>
      <c r="AB68">
        <f>V68-Y68</f>
        <v>-9.8000000000000087E-2</v>
      </c>
    </row>
    <row r="69" spans="1:28" x14ac:dyDescent="0.2">
      <c r="A69" t="s">
        <v>1951</v>
      </c>
      <c r="B69" t="s">
        <v>994</v>
      </c>
      <c r="C69">
        <v>0</v>
      </c>
      <c r="D69">
        <v>12</v>
      </c>
      <c r="E69" t="s">
        <v>1952</v>
      </c>
      <c r="F69" t="s">
        <v>1953</v>
      </c>
      <c r="G69">
        <v>4.103756767677373</v>
      </c>
      <c r="H69">
        <v>5780</v>
      </c>
      <c r="I69" t="s">
        <v>635</v>
      </c>
      <c r="J69" t="s">
        <v>636</v>
      </c>
      <c r="K69" t="s">
        <v>635</v>
      </c>
      <c r="L69" t="s">
        <v>635</v>
      </c>
      <c r="M69" t="s">
        <v>635</v>
      </c>
      <c r="N69" t="s">
        <v>635</v>
      </c>
      <c r="O69" t="s">
        <v>636</v>
      </c>
      <c r="P69" t="s">
        <v>635</v>
      </c>
      <c r="Q69" t="s">
        <v>635</v>
      </c>
      <c r="R69" t="s">
        <v>635</v>
      </c>
      <c r="S69" t="s">
        <v>637</v>
      </c>
      <c r="T69">
        <v>9</v>
      </c>
      <c r="U69">
        <f>IF(ISERROR(VLOOKUP(A69,seg_u_base_fitted!$A$1:$C$608,2,FALSE)),0,VLOOKUP(A69,seg_u_base_fitted!$A$1:$C$608,2,FALSE))</f>
        <v>2</v>
      </c>
      <c r="V69">
        <f>IF(ISERROR(VLOOKUP(A69,seg_u_base_fitted!$A$1:$C$608,3,FALSE)),0,VLOOKUP(A69,seg_u_base_fitted!$A$1:$C$608,3,FALSE))</f>
        <v>1.0629999999999999</v>
      </c>
      <c r="W69">
        <v>118</v>
      </c>
      <c r="Y69">
        <f>IF(ISERROR(VLOOKUP(A69,seg_u_full_fitted!$A$1:$C$608,2,FALSE)),0,VLOOKUP(A69,seg_u_full_fitted!$A$1:$C$608,2,FALSE))</f>
        <v>1.1910000000000001</v>
      </c>
      <c r="Z69">
        <v>68</v>
      </c>
      <c r="AB69">
        <f>V69-Y69</f>
        <v>-0.12800000000000011</v>
      </c>
    </row>
    <row r="70" spans="1:28" x14ac:dyDescent="0.2">
      <c r="A70" t="s">
        <v>1043</v>
      </c>
      <c r="B70" t="s">
        <v>994</v>
      </c>
      <c r="C70">
        <v>0</v>
      </c>
      <c r="D70">
        <v>152</v>
      </c>
      <c r="E70" t="s">
        <v>1044</v>
      </c>
      <c r="F70" t="s">
        <v>1045</v>
      </c>
      <c r="G70">
        <v>0.80022787786019656</v>
      </c>
      <c r="H70">
        <v>16395</v>
      </c>
      <c r="I70" t="s">
        <v>636</v>
      </c>
      <c r="J70" t="s">
        <v>636</v>
      </c>
      <c r="K70" t="s">
        <v>636</v>
      </c>
      <c r="L70" t="s">
        <v>635</v>
      </c>
      <c r="M70" t="s">
        <v>636</v>
      </c>
      <c r="N70" t="s">
        <v>635</v>
      </c>
      <c r="O70" t="s">
        <v>636</v>
      </c>
      <c r="P70" t="s">
        <v>636</v>
      </c>
      <c r="Q70" t="s">
        <v>636</v>
      </c>
      <c r="R70" t="s">
        <v>636</v>
      </c>
      <c r="S70" t="s">
        <v>1011</v>
      </c>
      <c r="T70">
        <v>3</v>
      </c>
      <c r="U70">
        <f>IF(ISERROR(VLOOKUP(A70,seg_u_base_fitted!$A$1:$C$608,2,FALSE)),0,VLOOKUP(A70,seg_u_base_fitted!$A$1:$C$608,2,FALSE))</f>
        <v>0</v>
      </c>
      <c r="V70">
        <f>IF(ISERROR(VLOOKUP(A70,seg_u_base_fitted!$A$1:$C$608,3,FALSE)),0,VLOOKUP(A70,seg_u_base_fitted!$A$1:$C$608,3,FALSE))</f>
        <v>1.7589999999999999</v>
      </c>
      <c r="W70">
        <v>37</v>
      </c>
      <c r="X70">
        <f>IF(W70&lt;115,1,0)</f>
        <v>1</v>
      </c>
      <c r="Y70">
        <f>IF(ISERROR(VLOOKUP(A70,seg_u_full_fitted!$A$1:$C$608,2,FALSE)),0,VLOOKUP(A70,seg_u_full_fitted!$A$1:$C$608,2,FALSE))</f>
        <v>1.19</v>
      </c>
      <c r="Z70">
        <v>69</v>
      </c>
      <c r="AA70">
        <f>IF(Z70&lt;115,1,0)</f>
        <v>1</v>
      </c>
      <c r="AB70">
        <f>V70-Y70</f>
        <v>0.56899999999999995</v>
      </c>
    </row>
    <row r="71" spans="1:28" x14ac:dyDescent="0.2">
      <c r="A71" t="s">
        <v>2124</v>
      </c>
      <c r="B71" t="s">
        <v>2118</v>
      </c>
      <c r="C71" t="s">
        <v>631</v>
      </c>
      <c r="D71" t="s">
        <v>745</v>
      </c>
      <c r="E71" t="s">
        <v>2122</v>
      </c>
      <c r="F71" t="s">
        <v>2125</v>
      </c>
      <c r="G71">
        <v>4.5212959954614726</v>
      </c>
      <c r="H71">
        <v>21930</v>
      </c>
      <c r="I71" t="s">
        <v>635</v>
      </c>
      <c r="J71" t="s">
        <v>636</v>
      </c>
      <c r="K71" t="s">
        <v>635</v>
      </c>
      <c r="L71" t="s">
        <v>635</v>
      </c>
      <c r="M71" t="s">
        <v>635</v>
      </c>
      <c r="N71" t="s">
        <v>636</v>
      </c>
      <c r="O71" t="s">
        <v>635</v>
      </c>
      <c r="P71" t="s">
        <v>636</v>
      </c>
      <c r="Q71" t="s">
        <v>635</v>
      </c>
      <c r="R71" t="s">
        <v>635</v>
      </c>
      <c r="S71" t="s">
        <v>721</v>
      </c>
      <c r="T71">
        <v>8</v>
      </c>
      <c r="U71">
        <f>IF(ISERROR(VLOOKUP(A71,seg_u_base_fitted!$A$1:$C$608,2,FALSE)),0,VLOOKUP(A71,seg_u_base_fitted!$A$1:$C$608,2,FALSE))</f>
        <v>2</v>
      </c>
      <c r="V71">
        <f>IF(ISERROR(VLOOKUP(A71,seg_u_base_fitted!$A$1:$C$608,3,FALSE)),0,VLOOKUP(A71,seg_u_base_fitted!$A$1:$C$608,3,FALSE))</f>
        <v>0.55100000000000005</v>
      </c>
      <c r="W71">
        <v>299</v>
      </c>
      <c r="Y71">
        <f>IF(ISERROR(VLOOKUP(A71,seg_u_full_fitted!$A$1:$C$608,2,FALSE)),0,VLOOKUP(A71,seg_u_full_fitted!$A$1:$C$608,2,FALSE))</f>
        <v>1.1859999999999999</v>
      </c>
      <c r="Z71">
        <v>70</v>
      </c>
      <c r="AB71">
        <f>V71-Y71</f>
        <v>-0.6349999999999999</v>
      </c>
    </row>
    <row r="72" spans="1:28" x14ac:dyDescent="0.2">
      <c r="A72" t="s">
        <v>1817</v>
      </c>
      <c r="B72" t="s">
        <v>994</v>
      </c>
      <c r="C72">
        <v>0</v>
      </c>
      <c r="D72">
        <v>101</v>
      </c>
      <c r="E72" t="s">
        <v>1818</v>
      </c>
      <c r="F72" t="s">
        <v>1819</v>
      </c>
      <c r="G72">
        <v>1.3683963926445197</v>
      </c>
      <c r="H72">
        <v>13930</v>
      </c>
      <c r="I72" t="s">
        <v>635</v>
      </c>
      <c r="J72" t="s">
        <v>636</v>
      </c>
      <c r="K72" t="s">
        <v>635</v>
      </c>
      <c r="L72" t="s">
        <v>636</v>
      </c>
      <c r="M72" t="s">
        <v>635</v>
      </c>
      <c r="N72" t="s">
        <v>635</v>
      </c>
      <c r="O72" t="s">
        <v>635</v>
      </c>
      <c r="P72" t="s">
        <v>635</v>
      </c>
      <c r="Q72" t="s">
        <v>635</v>
      </c>
      <c r="R72" t="s">
        <v>636</v>
      </c>
      <c r="S72" t="s">
        <v>721</v>
      </c>
      <c r="T72">
        <v>8</v>
      </c>
      <c r="U72">
        <f>IF(ISERROR(VLOOKUP(A72,seg_u_base_fitted!$A$1:$C$608,2,FALSE)),0,VLOOKUP(A72,seg_u_base_fitted!$A$1:$C$608,2,FALSE))</f>
        <v>0</v>
      </c>
      <c r="V72">
        <f>IF(ISERROR(VLOOKUP(A72,seg_u_base_fitted!$A$1:$C$608,3,FALSE)),0,VLOOKUP(A72,seg_u_base_fitted!$A$1:$C$608,3,FALSE))</f>
        <v>0.76300000000000001</v>
      </c>
      <c r="W72">
        <v>209</v>
      </c>
      <c r="Y72">
        <f>IF(ISERROR(VLOOKUP(A72,seg_u_full_fitted!$A$1:$C$608,2,FALSE)),0,VLOOKUP(A72,seg_u_full_fitted!$A$1:$C$608,2,FALSE))</f>
        <v>1.1839999999999999</v>
      </c>
      <c r="Z72">
        <v>71</v>
      </c>
      <c r="AB72">
        <f>V72-Y72</f>
        <v>-0.42099999999999993</v>
      </c>
    </row>
    <row r="73" spans="1:28" x14ac:dyDescent="0.2">
      <c r="A73" t="s">
        <v>1820</v>
      </c>
      <c r="B73" t="s">
        <v>994</v>
      </c>
      <c r="C73">
        <v>0</v>
      </c>
      <c r="D73">
        <v>9</v>
      </c>
      <c r="E73" t="s">
        <v>1821</v>
      </c>
      <c r="F73" t="s">
        <v>1212</v>
      </c>
      <c r="G73">
        <v>1.954096253121157</v>
      </c>
      <c r="H73">
        <v>17135</v>
      </c>
      <c r="I73" t="s">
        <v>635</v>
      </c>
      <c r="J73" t="s">
        <v>636</v>
      </c>
      <c r="K73" t="s">
        <v>635</v>
      </c>
      <c r="L73" t="s">
        <v>636</v>
      </c>
      <c r="M73" t="s">
        <v>635</v>
      </c>
      <c r="N73" t="s">
        <v>635</v>
      </c>
      <c r="O73" t="s">
        <v>635</v>
      </c>
      <c r="P73" t="s">
        <v>635</v>
      </c>
      <c r="Q73" t="s">
        <v>635</v>
      </c>
      <c r="R73" t="s">
        <v>636</v>
      </c>
      <c r="S73" t="s">
        <v>721</v>
      </c>
      <c r="T73">
        <v>8</v>
      </c>
      <c r="U73">
        <f>IF(ISERROR(VLOOKUP(A73,seg_u_base_fitted!$A$1:$C$608,2,FALSE)),0,VLOOKUP(A73,seg_u_base_fitted!$A$1:$C$608,2,FALSE))</f>
        <v>0</v>
      </c>
      <c r="V73">
        <f>IF(ISERROR(VLOOKUP(A73,seg_u_base_fitted!$A$1:$C$608,3,FALSE)),0,VLOOKUP(A73,seg_u_base_fitted!$A$1:$C$608,3,FALSE))</f>
        <v>0.80800000000000005</v>
      </c>
      <c r="W73">
        <v>190</v>
      </c>
      <c r="Y73">
        <f>IF(ISERROR(VLOOKUP(A73,seg_u_full_fitted!$A$1:$C$608,2,FALSE)),0,VLOOKUP(A73,seg_u_full_fitted!$A$1:$C$608,2,FALSE))</f>
        <v>1.1819999999999999</v>
      </c>
      <c r="Z73">
        <v>72</v>
      </c>
      <c r="AB73">
        <f>V73-Y73</f>
        <v>-0.37399999999999989</v>
      </c>
    </row>
    <row r="74" spans="1:28" x14ac:dyDescent="0.2">
      <c r="A74" t="s">
        <v>1199</v>
      </c>
      <c r="B74" t="s">
        <v>994</v>
      </c>
      <c r="C74">
        <v>0</v>
      </c>
      <c r="D74">
        <v>3</v>
      </c>
      <c r="E74" t="s">
        <v>1200</v>
      </c>
      <c r="F74" t="s">
        <v>1201</v>
      </c>
      <c r="G74">
        <v>0.58628375481479722</v>
      </c>
      <c r="H74">
        <v>15100</v>
      </c>
      <c r="I74" t="s">
        <v>635</v>
      </c>
      <c r="J74" t="s">
        <v>636</v>
      </c>
      <c r="K74" t="s">
        <v>636</v>
      </c>
      <c r="L74" t="s">
        <v>636</v>
      </c>
      <c r="M74" t="s">
        <v>636</v>
      </c>
      <c r="N74" t="s">
        <v>635</v>
      </c>
      <c r="O74" t="s">
        <v>636</v>
      </c>
      <c r="P74" t="s">
        <v>635</v>
      </c>
      <c r="Q74" t="s">
        <v>636</v>
      </c>
      <c r="R74" t="s">
        <v>635</v>
      </c>
      <c r="S74" t="s">
        <v>1131</v>
      </c>
      <c r="T74">
        <v>5</v>
      </c>
      <c r="U74">
        <f>IF(ISERROR(VLOOKUP(A74,seg_u_base_fitted!$A$1:$C$608,2,FALSE)),0,VLOOKUP(A74,seg_u_base_fitted!$A$1:$C$608,2,FALSE))</f>
        <v>3</v>
      </c>
      <c r="V74">
        <f>IF(ISERROR(VLOOKUP(A74,seg_u_base_fitted!$A$1:$C$608,3,FALSE)),0,VLOOKUP(A74,seg_u_base_fitted!$A$1:$C$608,3,FALSE))</f>
        <v>4.1689999999999996</v>
      </c>
      <c r="W74">
        <v>2</v>
      </c>
      <c r="X74">
        <f>IF(W74&lt;115,1,0)</f>
        <v>1</v>
      </c>
      <c r="Y74">
        <f>IF(ISERROR(VLOOKUP(A74,seg_u_full_fitted!$A$1:$C$608,2,FALSE)),0,VLOOKUP(A74,seg_u_full_fitted!$A$1:$C$608,2,FALSE))</f>
        <v>1.181</v>
      </c>
      <c r="Z74">
        <v>73</v>
      </c>
      <c r="AA74">
        <f>IF(Z74&lt;115,1,0)</f>
        <v>1</v>
      </c>
      <c r="AB74">
        <f>V74-Y74</f>
        <v>2.9879999999999995</v>
      </c>
    </row>
    <row r="75" spans="1:28" x14ac:dyDescent="0.2">
      <c r="A75" t="s">
        <v>1442</v>
      </c>
      <c r="B75" t="s">
        <v>994</v>
      </c>
      <c r="C75">
        <v>0</v>
      </c>
      <c r="D75">
        <v>53</v>
      </c>
      <c r="E75" t="s">
        <v>1443</v>
      </c>
      <c r="F75" t="s">
        <v>1444</v>
      </c>
      <c r="G75">
        <v>0.99861668352317257</v>
      </c>
      <c r="H75">
        <v>16795</v>
      </c>
      <c r="I75" t="s">
        <v>635</v>
      </c>
      <c r="J75" t="s">
        <v>636</v>
      </c>
      <c r="K75" t="s">
        <v>635</v>
      </c>
      <c r="L75" t="s">
        <v>636</v>
      </c>
      <c r="M75" t="s">
        <v>635</v>
      </c>
      <c r="N75" t="s">
        <v>635</v>
      </c>
      <c r="O75" t="s">
        <v>636</v>
      </c>
      <c r="P75" t="s">
        <v>635</v>
      </c>
      <c r="Q75" t="s">
        <v>636</v>
      </c>
      <c r="R75" t="s">
        <v>636</v>
      </c>
      <c r="S75" t="s">
        <v>1327</v>
      </c>
      <c r="T75">
        <v>6</v>
      </c>
      <c r="U75">
        <f>IF(ISERROR(VLOOKUP(A75,seg_u_base_fitted!$A$1:$C$608,2,FALSE)),0,VLOOKUP(A75,seg_u_base_fitted!$A$1:$C$608,2,FALSE))</f>
        <v>0</v>
      </c>
      <c r="V75">
        <f>IF(ISERROR(VLOOKUP(A75,seg_u_base_fitted!$A$1:$C$608,3,FALSE)),0,VLOOKUP(A75,seg_u_base_fitted!$A$1:$C$608,3,FALSE))</f>
        <v>0.88400000000000001</v>
      </c>
      <c r="W75">
        <v>159</v>
      </c>
      <c r="Y75">
        <f>IF(ISERROR(VLOOKUP(A75,seg_u_full_fitted!$A$1:$C$608,2,FALSE)),0,VLOOKUP(A75,seg_u_full_fitted!$A$1:$C$608,2,FALSE))</f>
        <v>1.181</v>
      </c>
      <c r="Z75">
        <v>74</v>
      </c>
      <c r="AB75">
        <f>V75-Y75</f>
        <v>-0.29700000000000004</v>
      </c>
    </row>
    <row r="76" spans="1:28" x14ac:dyDescent="0.2">
      <c r="A76" t="s">
        <v>2028</v>
      </c>
      <c r="B76" t="s">
        <v>994</v>
      </c>
      <c r="C76">
        <v>0</v>
      </c>
      <c r="D76">
        <v>47</v>
      </c>
      <c r="E76" t="s">
        <v>1669</v>
      </c>
      <c r="F76" t="s">
        <v>2029</v>
      </c>
      <c r="G76">
        <v>4.0653541348949389</v>
      </c>
      <c r="H76">
        <v>5700</v>
      </c>
      <c r="I76" t="s">
        <v>635</v>
      </c>
      <c r="J76" t="s">
        <v>636</v>
      </c>
      <c r="K76" t="s">
        <v>635</v>
      </c>
      <c r="L76" t="s">
        <v>635</v>
      </c>
      <c r="M76" t="s">
        <v>635</v>
      </c>
      <c r="N76" t="s">
        <v>635</v>
      </c>
      <c r="O76" t="s">
        <v>635</v>
      </c>
      <c r="P76" t="s">
        <v>635</v>
      </c>
      <c r="Q76" t="s">
        <v>635</v>
      </c>
      <c r="R76" t="s">
        <v>635</v>
      </c>
      <c r="S76" t="s">
        <v>636</v>
      </c>
      <c r="T76">
        <v>10</v>
      </c>
      <c r="U76">
        <f>IF(ISERROR(VLOOKUP(A76,seg_u_base_fitted!$A$1:$C$608,2,FALSE)),0,VLOOKUP(A76,seg_u_base_fitted!$A$1:$C$608,2,FALSE))</f>
        <v>1</v>
      </c>
      <c r="V76">
        <f>IF(ISERROR(VLOOKUP(A76,seg_u_base_fitted!$A$1:$C$608,3,FALSE)),0,VLOOKUP(A76,seg_u_base_fitted!$A$1:$C$608,3,FALSE))</f>
        <v>0.66400000000000003</v>
      </c>
      <c r="W76">
        <v>248</v>
      </c>
      <c r="Y76">
        <f>IF(ISERROR(VLOOKUP(A76,seg_u_full_fitted!$A$1:$C$608,2,FALSE)),0,VLOOKUP(A76,seg_u_full_fitted!$A$1:$C$608,2,FALSE))</f>
        <v>1.18</v>
      </c>
      <c r="Z76">
        <v>75</v>
      </c>
      <c r="AB76">
        <f>V76-Y76</f>
        <v>-0.5159999999999999</v>
      </c>
    </row>
    <row r="77" spans="1:28" x14ac:dyDescent="0.2">
      <c r="A77" t="s">
        <v>1414</v>
      </c>
      <c r="B77" t="s">
        <v>994</v>
      </c>
      <c r="C77">
        <v>0</v>
      </c>
      <c r="D77">
        <v>70</v>
      </c>
      <c r="E77" t="s">
        <v>1189</v>
      </c>
      <c r="F77" t="s">
        <v>1110</v>
      </c>
      <c r="G77">
        <v>1.5290923947434247</v>
      </c>
      <c r="H77">
        <v>12000</v>
      </c>
      <c r="I77" t="s">
        <v>635</v>
      </c>
      <c r="J77" t="s">
        <v>636</v>
      </c>
      <c r="K77" t="s">
        <v>636</v>
      </c>
      <c r="L77" t="s">
        <v>635</v>
      </c>
      <c r="M77" t="s">
        <v>635</v>
      </c>
      <c r="N77" t="s">
        <v>635</v>
      </c>
      <c r="O77" t="s">
        <v>636</v>
      </c>
      <c r="P77" t="s">
        <v>636</v>
      </c>
      <c r="Q77" t="s">
        <v>636</v>
      </c>
      <c r="R77" t="s">
        <v>635</v>
      </c>
      <c r="S77" t="s">
        <v>1327</v>
      </c>
      <c r="T77">
        <v>6</v>
      </c>
      <c r="U77">
        <f>IF(ISERROR(VLOOKUP(A77,seg_u_base_fitted!$A$1:$C$608,2,FALSE)),0,VLOOKUP(A77,seg_u_base_fitted!$A$1:$C$608,2,FALSE))</f>
        <v>0</v>
      </c>
      <c r="V77">
        <f>IF(ISERROR(VLOOKUP(A77,seg_u_base_fitted!$A$1:$C$608,3,FALSE)),0,VLOOKUP(A77,seg_u_base_fitted!$A$1:$C$608,3,FALSE))</f>
        <v>1.6719999999999999</v>
      </c>
      <c r="W77">
        <v>38</v>
      </c>
      <c r="X77">
        <f>IF(W77&lt;115,1,0)</f>
        <v>1</v>
      </c>
      <c r="Y77">
        <f>IF(ISERROR(VLOOKUP(A77,seg_u_full_fitted!$A$1:$C$608,2,FALSE)),0,VLOOKUP(A77,seg_u_full_fitted!$A$1:$C$608,2,FALSE))</f>
        <v>1.163</v>
      </c>
      <c r="Z77">
        <v>76</v>
      </c>
      <c r="AB77">
        <f>V77-Y77</f>
        <v>0.5089999999999999</v>
      </c>
    </row>
    <row r="78" spans="1:28" x14ac:dyDescent="0.2">
      <c r="A78" t="s">
        <v>1831</v>
      </c>
      <c r="B78" t="s">
        <v>994</v>
      </c>
      <c r="C78">
        <v>0</v>
      </c>
      <c r="D78">
        <v>12</v>
      </c>
      <c r="E78" t="s">
        <v>1832</v>
      </c>
      <c r="F78" t="s">
        <v>1833</v>
      </c>
      <c r="G78">
        <v>2.4590576720361335</v>
      </c>
      <c r="H78">
        <v>14725</v>
      </c>
      <c r="I78" t="s">
        <v>635</v>
      </c>
      <c r="J78" t="s">
        <v>636</v>
      </c>
      <c r="K78" t="s">
        <v>635</v>
      </c>
      <c r="L78" t="s">
        <v>636</v>
      </c>
      <c r="M78" t="s">
        <v>635</v>
      </c>
      <c r="N78" t="s">
        <v>635</v>
      </c>
      <c r="O78" t="s">
        <v>635</v>
      </c>
      <c r="P78" t="s">
        <v>635</v>
      </c>
      <c r="Q78" t="s">
        <v>635</v>
      </c>
      <c r="R78" t="s">
        <v>636</v>
      </c>
      <c r="S78" t="s">
        <v>721</v>
      </c>
      <c r="T78">
        <v>8</v>
      </c>
      <c r="U78">
        <f>IF(ISERROR(VLOOKUP(A78,seg_u_base_fitted!$A$1:$C$608,2,FALSE)),0,VLOOKUP(A78,seg_u_base_fitted!$A$1:$C$608,2,FALSE))</f>
        <v>1</v>
      </c>
      <c r="V78">
        <f>IF(ISERROR(VLOOKUP(A78,seg_u_base_fitted!$A$1:$C$608,3,FALSE)),0,VLOOKUP(A78,seg_u_base_fitted!$A$1:$C$608,3,FALSE))</f>
        <v>0.80800000000000005</v>
      </c>
      <c r="W78">
        <v>191</v>
      </c>
      <c r="Y78">
        <f>IF(ISERROR(VLOOKUP(A78,seg_u_full_fitted!$A$1:$C$608,2,FALSE)),0,VLOOKUP(A78,seg_u_full_fitted!$A$1:$C$608,2,FALSE))</f>
        <v>1.155</v>
      </c>
      <c r="Z78">
        <v>77</v>
      </c>
      <c r="AB78">
        <f>V78-Y78</f>
        <v>-0.34699999999999998</v>
      </c>
    </row>
    <row r="79" spans="1:28" x14ac:dyDescent="0.2">
      <c r="A79" t="s">
        <v>1575</v>
      </c>
      <c r="B79" t="s">
        <v>994</v>
      </c>
      <c r="C79">
        <v>0</v>
      </c>
      <c r="D79">
        <v>17</v>
      </c>
      <c r="E79" t="s">
        <v>1576</v>
      </c>
      <c r="F79" t="s">
        <v>1147</v>
      </c>
      <c r="G79">
        <v>2.5574485512619121</v>
      </c>
      <c r="H79">
        <v>10220</v>
      </c>
      <c r="I79" t="s">
        <v>635</v>
      </c>
      <c r="J79" t="s">
        <v>636</v>
      </c>
      <c r="K79" t="s">
        <v>635</v>
      </c>
      <c r="L79" t="s">
        <v>635</v>
      </c>
      <c r="M79" t="s">
        <v>636</v>
      </c>
      <c r="N79" t="s">
        <v>635</v>
      </c>
      <c r="O79" t="s">
        <v>636</v>
      </c>
      <c r="P79" t="s">
        <v>635</v>
      </c>
      <c r="Q79" t="s">
        <v>636</v>
      </c>
      <c r="R79" t="s">
        <v>635</v>
      </c>
      <c r="S79" t="s">
        <v>833</v>
      </c>
      <c r="T79">
        <v>7</v>
      </c>
      <c r="U79">
        <f>IF(ISERROR(VLOOKUP(A79,seg_u_base_fitted!$A$1:$C$608,2,FALSE)),0,VLOOKUP(A79,seg_u_base_fitted!$A$1:$C$608,2,FALSE))</f>
        <v>3</v>
      </c>
      <c r="V79">
        <f>IF(ISERROR(VLOOKUP(A79,seg_u_base_fitted!$A$1:$C$608,3,FALSE)),0,VLOOKUP(A79,seg_u_base_fitted!$A$1:$C$608,3,FALSE))</f>
        <v>1.8680000000000001</v>
      </c>
      <c r="W79">
        <v>34</v>
      </c>
      <c r="X79">
        <f>IF(W79&lt;115,1,0)</f>
        <v>1</v>
      </c>
      <c r="Y79">
        <f>IF(ISERROR(VLOOKUP(A79,seg_u_full_fitted!$A$1:$C$608,2,FALSE)),0,VLOOKUP(A79,seg_u_full_fitted!$A$1:$C$608,2,FALSE))</f>
        <v>1.1519999999999999</v>
      </c>
      <c r="Z79">
        <v>78</v>
      </c>
      <c r="AB79">
        <f>V79-Y79</f>
        <v>0.71600000000000019</v>
      </c>
    </row>
    <row r="80" spans="1:28" x14ac:dyDescent="0.2">
      <c r="A80" t="s">
        <v>1031</v>
      </c>
      <c r="B80" t="s">
        <v>994</v>
      </c>
      <c r="C80">
        <v>0</v>
      </c>
      <c r="D80" t="s">
        <v>1028</v>
      </c>
      <c r="E80" t="s">
        <v>1032</v>
      </c>
      <c r="F80" t="s">
        <v>1033</v>
      </c>
      <c r="G80">
        <v>0.82556949493332343</v>
      </c>
      <c r="H80">
        <v>8195</v>
      </c>
      <c r="I80" t="s">
        <v>636</v>
      </c>
      <c r="J80" t="s">
        <v>636</v>
      </c>
      <c r="K80" t="s">
        <v>636</v>
      </c>
      <c r="L80" t="s">
        <v>636</v>
      </c>
      <c r="M80" t="s">
        <v>636</v>
      </c>
      <c r="N80" t="s">
        <v>635</v>
      </c>
      <c r="O80" t="s">
        <v>636</v>
      </c>
      <c r="P80" t="s">
        <v>636</v>
      </c>
      <c r="Q80" t="s">
        <v>636</v>
      </c>
      <c r="R80" t="s">
        <v>635</v>
      </c>
      <c r="S80" t="s">
        <v>1011</v>
      </c>
      <c r="T80">
        <v>3</v>
      </c>
      <c r="U80">
        <f>IF(ISERROR(VLOOKUP(A80,seg_u_base_fitted!$A$1:$C$608,2,FALSE)),0,VLOOKUP(A80,seg_u_base_fitted!$A$1:$C$608,2,FALSE))</f>
        <v>0</v>
      </c>
      <c r="V80">
        <f>IF(ISERROR(VLOOKUP(A80,seg_u_base_fitted!$A$1:$C$608,3,FALSE)),0,VLOOKUP(A80,seg_u_base_fitted!$A$1:$C$608,3,FALSE))</f>
        <v>2.1789999999999998</v>
      </c>
      <c r="W80">
        <v>26</v>
      </c>
      <c r="X80">
        <f>IF(W80&lt;115,1,0)</f>
        <v>1</v>
      </c>
      <c r="Y80">
        <f>IF(ISERROR(VLOOKUP(A80,seg_u_full_fitted!$A$1:$C$608,2,FALSE)),0,VLOOKUP(A80,seg_u_full_fitted!$A$1:$C$608,2,FALSE))</f>
        <v>1.1499999999999999</v>
      </c>
      <c r="Z80">
        <v>79</v>
      </c>
      <c r="AA80">
        <f>IF(Z80&lt;115,1,0)</f>
        <v>1</v>
      </c>
      <c r="AB80">
        <f>V80-Y80</f>
        <v>1.0289999999999999</v>
      </c>
    </row>
    <row r="81" spans="1:28" x14ac:dyDescent="0.2">
      <c r="A81" t="s">
        <v>1146</v>
      </c>
      <c r="B81" t="s">
        <v>994</v>
      </c>
      <c r="C81">
        <v>0</v>
      </c>
      <c r="D81">
        <v>101</v>
      </c>
      <c r="E81" t="s">
        <v>1147</v>
      </c>
      <c r="F81" t="s">
        <v>1148</v>
      </c>
      <c r="G81">
        <v>0.7191561063534494</v>
      </c>
      <c r="H81">
        <v>19760</v>
      </c>
      <c r="I81" t="s">
        <v>636</v>
      </c>
      <c r="J81" t="s">
        <v>636</v>
      </c>
      <c r="K81" t="s">
        <v>636</v>
      </c>
      <c r="L81" t="s">
        <v>635</v>
      </c>
      <c r="M81" t="s">
        <v>635</v>
      </c>
      <c r="N81" t="s">
        <v>636</v>
      </c>
      <c r="O81" t="s">
        <v>635</v>
      </c>
      <c r="P81" t="s">
        <v>635</v>
      </c>
      <c r="Q81" t="s">
        <v>636</v>
      </c>
      <c r="R81" t="s">
        <v>636</v>
      </c>
      <c r="S81" t="s">
        <v>1131</v>
      </c>
      <c r="T81">
        <v>5</v>
      </c>
      <c r="U81">
        <f>IF(ISERROR(VLOOKUP(A81,seg_u_base_fitted!$A$1:$C$608,2,FALSE)),0,VLOOKUP(A81,seg_u_base_fitted!$A$1:$C$608,2,FALSE))</f>
        <v>0</v>
      </c>
      <c r="V81">
        <f>IF(ISERROR(VLOOKUP(A81,seg_u_base_fitted!$A$1:$C$608,3,FALSE)),0,VLOOKUP(A81,seg_u_base_fitted!$A$1:$C$608,3,FALSE))</f>
        <v>0.77100000000000002</v>
      </c>
      <c r="W81">
        <v>205</v>
      </c>
      <c r="Y81">
        <f>IF(ISERROR(VLOOKUP(A81,seg_u_full_fitted!$A$1:$C$608,2,FALSE)),0,VLOOKUP(A81,seg_u_full_fitted!$A$1:$C$608,2,FALSE))</f>
        <v>1.139</v>
      </c>
      <c r="Z81">
        <v>80</v>
      </c>
      <c r="AA81">
        <f>IF(Z81&lt;115,1,0)</f>
        <v>1</v>
      </c>
      <c r="AB81">
        <f>V81-Y81</f>
        <v>-0.36799999999999999</v>
      </c>
    </row>
    <row r="82" spans="1:28" x14ac:dyDescent="0.2">
      <c r="A82" t="s">
        <v>2504</v>
      </c>
      <c r="B82" t="s">
        <v>2468</v>
      </c>
      <c r="C82" t="s">
        <v>631</v>
      </c>
      <c r="D82" t="s">
        <v>787</v>
      </c>
      <c r="E82" t="s">
        <v>2505</v>
      </c>
      <c r="F82" t="s">
        <v>2506</v>
      </c>
      <c r="G82">
        <v>2.4691080465089827</v>
      </c>
      <c r="H82">
        <v>8770</v>
      </c>
      <c r="I82" t="s">
        <v>635</v>
      </c>
      <c r="J82" t="s">
        <v>635</v>
      </c>
      <c r="K82" t="s">
        <v>635</v>
      </c>
      <c r="L82" t="s">
        <v>635</v>
      </c>
      <c r="M82" t="s">
        <v>635</v>
      </c>
      <c r="N82" t="s">
        <v>636</v>
      </c>
      <c r="O82" t="s">
        <v>635</v>
      </c>
      <c r="P82" t="s">
        <v>635</v>
      </c>
      <c r="Q82" t="s">
        <v>635</v>
      </c>
      <c r="R82" t="s">
        <v>635</v>
      </c>
      <c r="S82" t="s">
        <v>636</v>
      </c>
      <c r="T82">
        <v>10</v>
      </c>
      <c r="U82">
        <f>IF(ISERROR(VLOOKUP(A82,seg_u_base_fitted!$A$1:$C$608,2,FALSE)),0,VLOOKUP(A82,seg_u_base_fitted!$A$1:$C$608,2,FALSE))</f>
        <v>1</v>
      </c>
      <c r="V82">
        <f>IF(ISERROR(VLOOKUP(A82,seg_u_base_fitted!$A$1:$C$608,3,FALSE)),0,VLOOKUP(A82,seg_u_base_fitted!$A$1:$C$608,3,FALSE))</f>
        <v>0.68</v>
      </c>
      <c r="W82">
        <v>243</v>
      </c>
      <c r="Y82">
        <f>IF(ISERROR(VLOOKUP(A82,seg_u_full_fitted!$A$1:$C$608,2,FALSE)),0,VLOOKUP(A82,seg_u_full_fitted!$A$1:$C$608,2,FALSE))</f>
        <v>1.1180000000000001</v>
      </c>
      <c r="Z82">
        <v>81</v>
      </c>
      <c r="AB82">
        <f>V82-Y82</f>
        <v>-0.43800000000000006</v>
      </c>
    </row>
    <row r="83" spans="1:28" x14ac:dyDescent="0.2">
      <c r="A83" t="s">
        <v>1624</v>
      </c>
      <c r="B83" t="s">
        <v>994</v>
      </c>
      <c r="C83">
        <v>0</v>
      </c>
      <c r="D83">
        <v>31</v>
      </c>
      <c r="E83" t="s">
        <v>1354</v>
      </c>
      <c r="F83" t="s">
        <v>1625</v>
      </c>
      <c r="G83">
        <v>1.3954914905498819</v>
      </c>
      <c r="H83">
        <v>15695</v>
      </c>
      <c r="I83" t="s">
        <v>635</v>
      </c>
      <c r="J83" t="s">
        <v>636</v>
      </c>
      <c r="K83" t="s">
        <v>635</v>
      </c>
      <c r="L83" t="s">
        <v>636</v>
      </c>
      <c r="M83" t="s">
        <v>635</v>
      </c>
      <c r="N83" t="s">
        <v>635</v>
      </c>
      <c r="O83" t="s">
        <v>636</v>
      </c>
      <c r="P83" t="s">
        <v>635</v>
      </c>
      <c r="Q83" t="s">
        <v>635</v>
      </c>
      <c r="R83" t="s">
        <v>636</v>
      </c>
      <c r="S83" t="s">
        <v>833</v>
      </c>
      <c r="T83">
        <v>7</v>
      </c>
      <c r="U83">
        <f>IF(ISERROR(VLOOKUP(A83,seg_u_base_fitted!$A$1:$C$608,2,FALSE)),0,VLOOKUP(A83,seg_u_base_fitted!$A$1:$C$608,2,FALSE))</f>
        <v>0</v>
      </c>
      <c r="V83">
        <f>IF(ISERROR(VLOOKUP(A83,seg_u_base_fitted!$A$1:$C$608,3,FALSE)),0,VLOOKUP(A83,seg_u_base_fitted!$A$1:$C$608,3,FALSE))</f>
        <v>1.194</v>
      </c>
      <c r="W83">
        <v>83</v>
      </c>
      <c r="X83">
        <f>IF(W83&lt;115,1,0)</f>
        <v>1</v>
      </c>
      <c r="Y83">
        <f>IF(ISERROR(VLOOKUP(A83,seg_u_full_fitted!$A$1:$C$608,2,FALSE)),0,VLOOKUP(A83,seg_u_full_fitted!$A$1:$C$608,2,FALSE))</f>
        <v>1.111</v>
      </c>
      <c r="Z83">
        <v>82</v>
      </c>
      <c r="AB83">
        <f>V83-Y83</f>
        <v>8.2999999999999963E-2</v>
      </c>
    </row>
    <row r="84" spans="1:28" x14ac:dyDescent="0.2">
      <c r="A84" t="s">
        <v>1274</v>
      </c>
      <c r="B84" t="s">
        <v>994</v>
      </c>
      <c r="C84">
        <v>0</v>
      </c>
      <c r="D84">
        <v>52</v>
      </c>
      <c r="E84" t="s">
        <v>1124</v>
      </c>
      <c r="F84" t="s">
        <v>1275</v>
      </c>
      <c r="G84">
        <v>2.5481801954010499</v>
      </c>
      <c r="H84">
        <v>8860</v>
      </c>
      <c r="I84" t="s">
        <v>635</v>
      </c>
      <c r="J84" t="s">
        <v>636</v>
      </c>
      <c r="K84" t="s">
        <v>635</v>
      </c>
      <c r="L84" t="s">
        <v>636</v>
      </c>
      <c r="M84" t="s">
        <v>635</v>
      </c>
      <c r="N84" t="s">
        <v>635</v>
      </c>
      <c r="O84" t="s">
        <v>636</v>
      </c>
      <c r="P84" t="s">
        <v>636</v>
      </c>
      <c r="Q84" t="s">
        <v>636</v>
      </c>
      <c r="R84" t="s">
        <v>636</v>
      </c>
      <c r="S84" t="s">
        <v>1131</v>
      </c>
      <c r="T84">
        <v>5</v>
      </c>
      <c r="U84">
        <f>IF(ISERROR(VLOOKUP(A84,seg_u_base_fitted!$A$1:$C$608,2,FALSE)),0,VLOOKUP(A84,seg_u_base_fitted!$A$1:$C$608,2,FALSE))</f>
        <v>2</v>
      </c>
      <c r="V84">
        <f>IF(ISERROR(VLOOKUP(A84,seg_u_base_fitted!$A$1:$C$608,3,FALSE)),0,VLOOKUP(A84,seg_u_base_fitted!$A$1:$C$608,3,FALSE))</f>
        <v>1.5669999999999999</v>
      </c>
      <c r="W84">
        <v>47</v>
      </c>
      <c r="X84">
        <f>IF(W84&lt;115,1,0)</f>
        <v>1</v>
      </c>
      <c r="Y84">
        <f>IF(ISERROR(VLOOKUP(A84,seg_u_full_fitted!$A$1:$C$608,2,FALSE)),0,VLOOKUP(A84,seg_u_full_fitted!$A$1:$C$608,2,FALSE))</f>
        <v>1.1020000000000001</v>
      </c>
      <c r="Z84">
        <v>83</v>
      </c>
      <c r="AA84">
        <f>IF(Z84&lt;115,1,0)</f>
        <v>1</v>
      </c>
      <c r="AB84">
        <f>V84-Y84</f>
        <v>0.46499999999999986</v>
      </c>
    </row>
    <row r="85" spans="1:28" x14ac:dyDescent="0.2">
      <c r="A85" t="s">
        <v>1123</v>
      </c>
      <c r="B85" t="s">
        <v>994</v>
      </c>
      <c r="C85">
        <v>0</v>
      </c>
      <c r="D85">
        <v>35</v>
      </c>
      <c r="E85" t="s">
        <v>1124</v>
      </c>
      <c r="F85" t="s">
        <v>1125</v>
      </c>
      <c r="G85">
        <v>2.64465730591116</v>
      </c>
      <c r="H85">
        <v>6275</v>
      </c>
      <c r="I85" t="s">
        <v>635</v>
      </c>
      <c r="J85" t="s">
        <v>636</v>
      </c>
      <c r="K85" t="s">
        <v>636</v>
      </c>
      <c r="L85" t="s">
        <v>636</v>
      </c>
      <c r="M85" t="s">
        <v>635</v>
      </c>
      <c r="N85" t="s">
        <v>635</v>
      </c>
      <c r="O85" t="s">
        <v>636</v>
      </c>
      <c r="P85" t="s">
        <v>636</v>
      </c>
      <c r="Q85" t="s">
        <v>636</v>
      </c>
      <c r="R85" t="s">
        <v>636</v>
      </c>
      <c r="S85" t="s">
        <v>1049</v>
      </c>
      <c r="T85">
        <v>4</v>
      </c>
      <c r="U85">
        <f>IF(ISERROR(VLOOKUP(A85,seg_u_base_fitted!$A$1:$C$608,2,FALSE)),0,VLOOKUP(A85,seg_u_base_fitted!$A$1:$C$608,2,FALSE))</f>
        <v>2</v>
      </c>
      <c r="V85">
        <f>IF(ISERROR(VLOOKUP(A85,seg_u_base_fitted!$A$1:$C$608,3,FALSE)),0,VLOOKUP(A85,seg_u_base_fitted!$A$1:$C$608,3,FALSE))</f>
        <v>1.992</v>
      </c>
      <c r="W85">
        <v>31</v>
      </c>
      <c r="X85">
        <f>IF(W85&lt;115,1,0)</f>
        <v>1</v>
      </c>
      <c r="Y85">
        <f>IF(ISERROR(VLOOKUP(A85,seg_u_full_fitted!$A$1:$C$608,2,FALSE)),0,VLOOKUP(A85,seg_u_full_fitted!$A$1:$C$608,2,FALSE))</f>
        <v>1.1000000000000001</v>
      </c>
      <c r="Z85">
        <v>84</v>
      </c>
      <c r="AA85">
        <f>IF(Z85&lt;115,1,0)</f>
        <v>1</v>
      </c>
      <c r="AB85">
        <f>V85-Y85</f>
        <v>0.8919999999999999</v>
      </c>
    </row>
    <row r="86" spans="1:28" x14ac:dyDescent="0.2">
      <c r="A86" t="s">
        <v>2239</v>
      </c>
      <c r="B86" t="s">
        <v>2210</v>
      </c>
      <c r="C86" t="s">
        <v>631</v>
      </c>
      <c r="D86" t="s">
        <v>808</v>
      </c>
      <c r="E86" t="s">
        <v>2240</v>
      </c>
      <c r="F86" t="s">
        <v>2241</v>
      </c>
      <c r="G86">
        <v>7.7321830380911791</v>
      </c>
      <c r="H86">
        <v>8455</v>
      </c>
      <c r="I86" t="s">
        <v>636</v>
      </c>
      <c r="J86" t="s">
        <v>635</v>
      </c>
      <c r="K86" t="s">
        <v>635</v>
      </c>
      <c r="L86" t="s">
        <v>635</v>
      </c>
      <c r="M86" t="s">
        <v>635</v>
      </c>
      <c r="N86" t="s">
        <v>636</v>
      </c>
      <c r="O86" t="s">
        <v>635</v>
      </c>
      <c r="P86" t="s">
        <v>635</v>
      </c>
      <c r="Q86" t="s">
        <v>635</v>
      </c>
      <c r="R86" t="s">
        <v>635</v>
      </c>
      <c r="S86" t="s">
        <v>637</v>
      </c>
      <c r="T86">
        <v>9</v>
      </c>
      <c r="U86">
        <f>IF(ISERROR(VLOOKUP(A86,seg_u_base_fitted!$A$1:$C$608,2,FALSE)),0,VLOOKUP(A86,seg_u_base_fitted!$A$1:$C$608,2,FALSE))</f>
        <v>2</v>
      </c>
      <c r="V86">
        <f>IF(ISERROR(VLOOKUP(A86,seg_u_base_fitted!$A$1:$C$608,3,FALSE)),0,VLOOKUP(A86,seg_u_base_fitted!$A$1:$C$608,3,FALSE))</f>
        <v>0.84899999999999998</v>
      </c>
      <c r="W86">
        <v>169</v>
      </c>
      <c r="Y86">
        <f>IF(ISERROR(VLOOKUP(A86,seg_u_full_fitted!$A$1:$C$608,2,FALSE)),0,VLOOKUP(A86,seg_u_full_fitted!$A$1:$C$608,2,FALSE))</f>
        <v>1.0669999999999999</v>
      </c>
      <c r="Z86">
        <v>85</v>
      </c>
      <c r="AB86">
        <f>V86-Y86</f>
        <v>-0.21799999999999997</v>
      </c>
    </row>
    <row r="87" spans="1:28" x14ac:dyDescent="0.2">
      <c r="A87" t="s">
        <v>805</v>
      </c>
      <c r="B87" t="s">
        <v>737</v>
      </c>
      <c r="C87" t="s">
        <v>631</v>
      </c>
      <c r="D87" t="s">
        <v>738</v>
      </c>
      <c r="E87" t="s">
        <v>804</v>
      </c>
      <c r="F87" t="s">
        <v>806</v>
      </c>
      <c r="G87">
        <v>2.7963245916240336</v>
      </c>
      <c r="H87">
        <v>5740</v>
      </c>
      <c r="I87" t="s">
        <v>635</v>
      </c>
      <c r="J87" t="s">
        <v>635</v>
      </c>
      <c r="K87" t="s">
        <v>635</v>
      </c>
      <c r="L87" t="s">
        <v>635</v>
      </c>
      <c r="M87" t="s">
        <v>635</v>
      </c>
      <c r="N87" t="s">
        <v>635</v>
      </c>
      <c r="O87" t="s">
        <v>635</v>
      </c>
      <c r="P87" t="s">
        <v>635</v>
      </c>
      <c r="Q87" t="s">
        <v>635</v>
      </c>
      <c r="R87" t="s">
        <v>635</v>
      </c>
      <c r="S87" t="s">
        <v>635</v>
      </c>
      <c r="T87">
        <v>11</v>
      </c>
      <c r="U87">
        <f>IF(ISERROR(VLOOKUP(A87,seg_u_base_fitted!$A$1:$C$608,2,FALSE)),0,VLOOKUP(A87,seg_u_base_fitted!$A$1:$C$608,2,FALSE))</f>
        <v>2</v>
      </c>
      <c r="V87">
        <f>IF(ISERROR(VLOOKUP(A87,seg_u_base_fitted!$A$1:$C$608,3,FALSE)),0,VLOOKUP(A87,seg_u_base_fitted!$A$1:$C$608,3,FALSE))</f>
        <v>1.099</v>
      </c>
      <c r="W87">
        <v>110</v>
      </c>
      <c r="X87">
        <f>IF(W87&lt;115,1,0)</f>
        <v>1</v>
      </c>
      <c r="Y87">
        <f>IF(ISERROR(VLOOKUP(A87,seg_u_full_fitted!$A$1:$C$608,2,FALSE)),0,VLOOKUP(A87,seg_u_full_fitted!$A$1:$C$608,2,FALSE))</f>
        <v>1.05</v>
      </c>
      <c r="Z87">
        <v>86</v>
      </c>
      <c r="AB87">
        <f>V87-Y87</f>
        <v>4.8999999999999932E-2</v>
      </c>
    </row>
    <row r="88" spans="1:28" x14ac:dyDescent="0.2">
      <c r="A88" t="s">
        <v>1749</v>
      </c>
      <c r="B88" t="s">
        <v>994</v>
      </c>
      <c r="C88">
        <v>0</v>
      </c>
      <c r="D88">
        <v>40</v>
      </c>
      <c r="E88" t="s">
        <v>1212</v>
      </c>
      <c r="F88" t="s">
        <v>1750</v>
      </c>
      <c r="G88">
        <v>2.3579671824047304</v>
      </c>
      <c r="H88">
        <v>6635</v>
      </c>
      <c r="I88" t="s">
        <v>635</v>
      </c>
      <c r="J88" t="s">
        <v>636</v>
      </c>
      <c r="K88" t="s">
        <v>635</v>
      </c>
      <c r="L88" t="s">
        <v>635</v>
      </c>
      <c r="M88" t="s">
        <v>635</v>
      </c>
      <c r="N88" t="s">
        <v>635</v>
      </c>
      <c r="O88" t="s">
        <v>636</v>
      </c>
      <c r="P88" t="s">
        <v>635</v>
      </c>
      <c r="Q88" t="s">
        <v>636</v>
      </c>
      <c r="R88" t="s">
        <v>635</v>
      </c>
      <c r="S88" t="s">
        <v>721</v>
      </c>
      <c r="T88">
        <v>8</v>
      </c>
      <c r="U88">
        <f>IF(ISERROR(VLOOKUP(A88,seg_u_base_fitted!$A$1:$C$608,2,FALSE)),0,VLOOKUP(A88,seg_u_base_fitted!$A$1:$C$608,2,FALSE))</f>
        <v>0</v>
      </c>
      <c r="V88">
        <f>IF(ISERROR(VLOOKUP(A88,seg_u_base_fitted!$A$1:$C$608,3,FALSE)),0,VLOOKUP(A88,seg_u_base_fitted!$A$1:$C$608,3,FALSE))</f>
        <v>0.628</v>
      </c>
      <c r="W88">
        <v>263</v>
      </c>
      <c r="Y88">
        <f>IF(ISERROR(VLOOKUP(A88,seg_u_full_fitted!$A$1:$C$608,2,FALSE)),0,VLOOKUP(A88,seg_u_full_fitted!$A$1:$C$608,2,FALSE))</f>
        <v>1.04</v>
      </c>
      <c r="Z88">
        <v>87</v>
      </c>
      <c r="AB88">
        <f>V88-Y88</f>
        <v>-0.41200000000000003</v>
      </c>
    </row>
    <row r="89" spans="1:28" x14ac:dyDescent="0.2">
      <c r="A89" t="s">
        <v>1374</v>
      </c>
      <c r="B89" t="s">
        <v>994</v>
      </c>
      <c r="C89" t="s">
        <v>631</v>
      </c>
      <c r="D89">
        <v>952</v>
      </c>
      <c r="E89" t="s">
        <v>1375</v>
      </c>
      <c r="F89" t="s">
        <v>1376</v>
      </c>
      <c r="G89">
        <v>0.80099759392740999</v>
      </c>
      <c r="H89">
        <v>10355</v>
      </c>
      <c r="I89" t="s">
        <v>635</v>
      </c>
      <c r="J89" t="s">
        <v>636</v>
      </c>
      <c r="K89" t="s">
        <v>635</v>
      </c>
      <c r="L89" t="s">
        <v>635</v>
      </c>
      <c r="M89" t="s">
        <v>636</v>
      </c>
      <c r="N89" t="s">
        <v>635</v>
      </c>
      <c r="O89" t="s">
        <v>636</v>
      </c>
      <c r="P89" t="s">
        <v>635</v>
      </c>
      <c r="Q89" t="s">
        <v>636</v>
      </c>
      <c r="R89" t="s">
        <v>636</v>
      </c>
      <c r="S89" t="s">
        <v>1327</v>
      </c>
      <c r="T89">
        <v>6</v>
      </c>
      <c r="U89">
        <f>IF(ISERROR(VLOOKUP(A89,seg_u_base_fitted!$A$1:$C$608,2,FALSE)),0,VLOOKUP(A89,seg_u_base_fitted!$A$1:$C$608,2,FALSE))</f>
        <v>0</v>
      </c>
      <c r="V89">
        <f>IF(ISERROR(VLOOKUP(A89,seg_u_base_fitted!$A$1:$C$608,3,FALSE)),0,VLOOKUP(A89,seg_u_base_fitted!$A$1:$C$608,3,FALSE))</f>
        <v>2.6349999999999998</v>
      </c>
      <c r="W89">
        <v>17</v>
      </c>
      <c r="X89">
        <f>IF(W89&lt;115,1,0)</f>
        <v>1</v>
      </c>
      <c r="Y89">
        <f>IF(ISERROR(VLOOKUP(A89,seg_u_full_fitted!$A$1:$C$608,2,FALSE)),0,VLOOKUP(A89,seg_u_full_fitted!$A$1:$C$608,2,FALSE))</f>
        <v>1.0289999999999999</v>
      </c>
      <c r="Z89">
        <v>88</v>
      </c>
      <c r="AB89">
        <f>V89-Y89</f>
        <v>1.6059999999999999</v>
      </c>
    </row>
    <row r="90" spans="1:28" x14ac:dyDescent="0.2">
      <c r="A90" t="s">
        <v>1822</v>
      </c>
      <c r="B90" t="s">
        <v>994</v>
      </c>
      <c r="C90">
        <v>0</v>
      </c>
      <c r="D90">
        <v>61</v>
      </c>
      <c r="E90" t="s">
        <v>1823</v>
      </c>
      <c r="F90" t="s">
        <v>1824</v>
      </c>
      <c r="G90">
        <v>1.1875717030931856</v>
      </c>
      <c r="H90">
        <v>15220</v>
      </c>
      <c r="I90" t="s">
        <v>635</v>
      </c>
      <c r="J90" t="s">
        <v>636</v>
      </c>
      <c r="K90" t="s">
        <v>635</v>
      </c>
      <c r="L90" t="s">
        <v>636</v>
      </c>
      <c r="M90" t="s">
        <v>635</v>
      </c>
      <c r="N90" t="s">
        <v>635</v>
      </c>
      <c r="O90" t="s">
        <v>635</v>
      </c>
      <c r="P90" t="s">
        <v>635</v>
      </c>
      <c r="Q90" t="s">
        <v>635</v>
      </c>
      <c r="R90" t="s">
        <v>636</v>
      </c>
      <c r="S90" t="s">
        <v>721</v>
      </c>
      <c r="T90">
        <v>8</v>
      </c>
      <c r="U90">
        <f>IF(ISERROR(VLOOKUP(A90,seg_u_base_fitted!$A$1:$C$608,2,FALSE)),0,VLOOKUP(A90,seg_u_base_fitted!$A$1:$C$608,2,FALSE))</f>
        <v>0</v>
      </c>
      <c r="V90">
        <f>IF(ISERROR(VLOOKUP(A90,seg_u_base_fitted!$A$1:$C$608,3,FALSE)),0,VLOOKUP(A90,seg_u_base_fitted!$A$1:$C$608,3,FALSE))</f>
        <v>0.75600000000000001</v>
      </c>
      <c r="W90">
        <v>212</v>
      </c>
      <c r="Y90">
        <f>IF(ISERROR(VLOOKUP(A90,seg_u_full_fitted!$A$1:$C$608,2,FALSE)),0,VLOOKUP(A90,seg_u_full_fitted!$A$1:$C$608,2,FALSE))</f>
        <v>1.0169999999999999</v>
      </c>
      <c r="Z90">
        <v>89</v>
      </c>
      <c r="AB90">
        <f>V90-Y90</f>
        <v>-0.2609999999999999</v>
      </c>
    </row>
    <row r="91" spans="1:28" x14ac:dyDescent="0.2">
      <c r="A91" t="s">
        <v>1187</v>
      </c>
      <c r="B91" t="s">
        <v>994</v>
      </c>
      <c r="C91">
        <v>0</v>
      </c>
      <c r="D91">
        <v>130</v>
      </c>
      <c r="E91" t="s">
        <v>1188</v>
      </c>
      <c r="F91" t="s">
        <v>1189</v>
      </c>
      <c r="G91">
        <v>1.9626738053125647</v>
      </c>
      <c r="H91">
        <v>20145</v>
      </c>
      <c r="I91" t="s">
        <v>636</v>
      </c>
      <c r="J91" t="s">
        <v>636</v>
      </c>
      <c r="K91" t="s">
        <v>636</v>
      </c>
      <c r="L91" t="s">
        <v>636</v>
      </c>
      <c r="M91" t="s">
        <v>635</v>
      </c>
      <c r="N91" t="s">
        <v>636</v>
      </c>
      <c r="O91" t="s">
        <v>635</v>
      </c>
      <c r="P91" t="s">
        <v>635</v>
      </c>
      <c r="Q91" t="s">
        <v>635</v>
      </c>
      <c r="R91" t="s">
        <v>636</v>
      </c>
      <c r="S91" t="s">
        <v>1131</v>
      </c>
      <c r="T91">
        <v>5</v>
      </c>
      <c r="U91">
        <f>IF(ISERROR(VLOOKUP(A91,seg_u_base_fitted!$A$1:$C$608,2,FALSE)),0,VLOOKUP(A91,seg_u_base_fitted!$A$1:$C$608,2,FALSE))</f>
        <v>3</v>
      </c>
      <c r="V91">
        <f>IF(ISERROR(VLOOKUP(A91,seg_u_base_fitted!$A$1:$C$608,3,FALSE)),0,VLOOKUP(A91,seg_u_base_fitted!$A$1:$C$608,3,FALSE))</f>
        <v>0.97</v>
      </c>
      <c r="W91">
        <v>137</v>
      </c>
      <c r="Y91">
        <f>IF(ISERROR(VLOOKUP(A91,seg_u_full_fitted!$A$1:$C$608,2,FALSE)),0,VLOOKUP(A91,seg_u_full_fitted!$A$1:$C$608,2,FALSE))</f>
        <v>1.012</v>
      </c>
      <c r="Z91">
        <v>90</v>
      </c>
      <c r="AA91">
        <f>IF(Z91&lt;115,1,0)</f>
        <v>1</v>
      </c>
      <c r="AB91">
        <f>V91-Y91</f>
        <v>-4.2000000000000037E-2</v>
      </c>
    </row>
    <row r="92" spans="1:28" x14ac:dyDescent="0.2">
      <c r="A92" t="s">
        <v>1733</v>
      </c>
      <c r="B92" t="s">
        <v>994</v>
      </c>
      <c r="C92">
        <v>0</v>
      </c>
      <c r="D92">
        <v>101</v>
      </c>
      <c r="E92" t="s">
        <v>1734</v>
      </c>
      <c r="F92" t="s">
        <v>1735</v>
      </c>
      <c r="G92">
        <v>1.2963873276912039</v>
      </c>
      <c r="H92">
        <v>10135</v>
      </c>
      <c r="I92" t="s">
        <v>635</v>
      </c>
      <c r="J92" t="s">
        <v>636</v>
      </c>
      <c r="K92" t="s">
        <v>635</v>
      </c>
      <c r="L92" t="s">
        <v>636</v>
      </c>
      <c r="M92" t="s">
        <v>635</v>
      </c>
      <c r="N92" t="s">
        <v>635</v>
      </c>
      <c r="O92" t="s">
        <v>636</v>
      </c>
      <c r="P92" t="s">
        <v>635</v>
      </c>
      <c r="Q92" t="s">
        <v>635</v>
      </c>
      <c r="R92" t="s">
        <v>635</v>
      </c>
      <c r="S92" t="s">
        <v>721</v>
      </c>
      <c r="T92">
        <v>8</v>
      </c>
      <c r="U92">
        <f>IF(ISERROR(VLOOKUP(A92,seg_u_base_fitted!$A$1:$C$608,2,FALSE)),0,VLOOKUP(A92,seg_u_base_fitted!$A$1:$C$608,2,FALSE))</f>
        <v>1</v>
      </c>
      <c r="V92">
        <f>IF(ISERROR(VLOOKUP(A92,seg_u_base_fitted!$A$1:$C$608,3,FALSE)),0,VLOOKUP(A92,seg_u_base_fitted!$A$1:$C$608,3,FALSE))</f>
        <v>0.96599999999999997</v>
      </c>
      <c r="W92">
        <v>139</v>
      </c>
      <c r="Y92">
        <f>IF(ISERROR(VLOOKUP(A92,seg_u_full_fitted!$A$1:$C$608,2,FALSE)),0,VLOOKUP(A92,seg_u_full_fitted!$A$1:$C$608,2,FALSE))</f>
        <v>0.999</v>
      </c>
      <c r="Z92">
        <v>91</v>
      </c>
      <c r="AB92">
        <f>V92-Y92</f>
        <v>-3.3000000000000029E-2</v>
      </c>
    </row>
    <row r="93" spans="1:28" x14ac:dyDescent="0.2">
      <c r="A93" t="s">
        <v>1227</v>
      </c>
      <c r="B93" t="s">
        <v>994</v>
      </c>
      <c r="C93">
        <v>0</v>
      </c>
      <c r="D93">
        <v>36</v>
      </c>
      <c r="E93" t="s">
        <v>1228</v>
      </c>
      <c r="F93" t="s">
        <v>1229</v>
      </c>
      <c r="G93">
        <v>0.60867207862502348</v>
      </c>
      <c r="H93">
        <v>15100</v>
      </c>
      <c r="I93" t="s">
        <v>635</v>
      </c>
      <c r="J93" t="s">
        <v>636</v>
      </c>
      <c r="K93" t="s">
        <v>636</v>
      </c>
      <c r="L93" t="s">
        <v>636</v>
      </c>
      <c r="M93" t="s">
        <v>635</v>
      </c>
      <c r="N93" t="s">
        <v>635</v>
      </c>
      <c r="O93" t="s">
        <v>636</v>
      </c>
      <c r="P93" t="s">
        <v>635</v>
      </c>
      <c r="Q93" t="s">
        <v>636</v>
      </c>
      <c r="R93" t="s">
        <v>636</v>
      </c>
      <c r="S93" t="s">
        <v>1131</v>
      </c>
      <c r="T93">
        <v>5</v>
      </c>
      <c r="U93">
        <f>IF(ISERROR(VLOOKUP(A93,seg_u_base_fitted!$A$1:$C$608,2,FALSE)),0,VLOOKUP(A93,seg_u_base_fitted!$A$1:$C$608,2,FALSE))</f>
        <v>0</v>
      </c>
      <c r="V93">
        <f>IF(ISERROR(VLOOKUP(A93,seg_u_base_fitted!$A$1:$C$608,3,FALSE)),0,VLOOKUP(A93,seg_u_base_fitted!$A$1:$C$608,3,FALSE))</f>
        <v>1.0289999999999999</v>
      </c>
      <c r="W93">
        <v>120</v>
      </c>
      <c r="Y93">
        <f>IF(ISERROR(VLOOKUP(A93,seg_u_full_fitted!$A$1:$C$608,2,FALSE)),0,VLOOKUP(A93,seg_u_full_fitted!$A$1:$C$608,2,FALSE))</f>
        <v>0.997</v>
      </c>
      <c r="Z93">
        <v>92</v>
      </c>
      <c r="AA93">
        <f>IF(Z93&lt;115,1,0)</f>
        <v>1</v>
      </c>
      <c r="AB93">
        <f>V93-Y93</f>
        <v>3.1999999999999917E-2</v>
      </c>
    </row>
    <row r="94" spans="1:28" x14ac:dyDescent="0.2">
      <c r="A94" t="s">
        <v>1557</v>
      </c>
      <c r="B94" t="s">
        <v>994</v>
      </c>
      <c r="C94">
        <v>0</v>
      </c>
      <c r="D94">
        <v>81</v>
      </c>
      <c r="E94" t="s">
        <v>1558</v>
      </c>
      <c r="F94" t="s">
        <v>1503</v>
      </c>
      <c r="G94">
        <v>1.4095207857252876</v>
      </c>
      <c r="H94">
        <v>29630</v>
      </c>
      <c r="I94" t="s">
        <v>635</v>
      </c>
      <c r="J94" t="s">
        <v>636</v>
      </c>
      <c r="K94" t="s">
        <v>635</v>
      </c>
      <c r="L94" t="s">
        <v>636</v>
      </c>
      <c r="M94" t="s">
        <v>635</v>
      </c>
      <c r="N94" t="s">
        <v>636</v>
      </c>
      <c r="O94" t="s">
        <v>635</v>
      </c>
      <c r="P94" t="s">
        <v>635</v>
      </c>
      <c r="Q94" t="s">
        <v>635</v>
      </c>
      <c r="R94" t="s">
        <v>636</v>
      </c>
      <c r="S94" t="s">
        <v>833</v>
      </c>
      <c r="T94">
        <v>7</v>
      </c>
      <c r="U94">
        <f>IF(ISERROR(VLOOKUP(A94,seg_u_base_fitted!$A$1:$C$608,2,FALSE)),0,VLOOKUP(A94,seg_u_base_fitted!$A$1:$C$608,2,FALSE))</f>
        <v>2</v>
      </c>
      <c r="V94">
        <f>IF(ISERROR(VLOOKUP(A94,seg_u_base_fitted!$A$1:$C$608,3,FALSE)),0,VLOOKUP(A94,seg_u_base_fitted!$A$1:$C$608,3,FALSE))</f>
        <v>1.145</v>
      </c>
      <c r="W94">
        <v>94</v>
      </c>
      <c r="X94">
        <f>IF(W94&lt;115,1,0)</f>
        <v>1</v>
      </c>
      <c r="Y94">
        <f>IF(ISERROR(VLOOKUP(A94,seg_u_full_fitted!$A$1:$C$608,2,FALSE)),0,VLOOKUP(A94,seg_u_full_fitted!$A$1:$C$608,2,FALSE))</f>
        <v>0.997</v>
      </c>
      <c r="Z94">
        <v>93</v>
      </c>
      <c r="AB94">
        <f>V94-Y94</f>
        <v>0.14800000000000002</v>
      </c>
    </row>
    <row r="95" spans="1:28" x14ac:dyDescent="0.2">
      <c r="A95" t="s">
        <v>1467</v>
      </c>
      <c r="B95" t="s">
        <v>994</v>
      </c>
      <c r="C95">
        <v>0</v>
      </c>
      <c r="D95">
        <v>17</v>
      </c>
      <c r="E95" t="s">
        <v>1124</v>
      </c>
      <c r="F95" t="s">
        <v>1468</v>
      </c>
      <c r="G95">
        <v>1.117911117464796</v>
      </c>
      <c r="H95">
        <v>12000</v>
      </c>
      <c r="I95" t="s">
        <v>636</v>
      </c>
      <c r="J95" t="s">
        <v>636</v>
      </c>
      <c r="K95" t="s">
        <v>635</v>
      </c>
      <c r="L95" t="s">
        <v>635</v>
      </c>
      <c r="M95" t="s">
        <v>635</v>
      </c>
      <c r="N95" t="s">
        <v>635</v>
      </c>
      <c r="O95" t="s">
        <v>636</v>
      </c>
      <c r="P95" t="s">
        <v>636</v>
      </c>
      <c r="Q95" t="s">
        <v>635</v>
      </c>
      <c r="R95" t="s">
        <v>636</v>
      </c>
      <c r="S95" t="s">
        <v>1327</v>
      </c>
      <c r="T95">
        <v>6</v>
      </c>
      <c r="U95">
        <f>IF(ISERROR(VLOOKUP(A95,seg_u_base_fitted!$A$1:$C$608,2,FALSE)),0,VLOOKUP(A95,seg_u_base_fitted!$A$1:$C$608,2,FALSE))</f>
        <v>1</v>
      </c>
      <c r="V95">
        <f>IF(ISERROR(VLOOKUP(A95,seg_u_base_fitted!$A$1:$C$608,3,FALSE)),0,VLOOKUP(A95,seg_u_base_fitted!$A$1:$C$608,3,FALSE))</f>
        <v>0.94699999999999995</v>
      </c>
      <c r="W95">
        <v>143</v>
      </c>
      <c r="Y95">
        <f>IF(ISERROR(VLOOKUP(A95,seg_u_full_fitted!$A$1:$C$608,2,FALSE)),0,VLOOKUP(A95,seg_u_full_fitted!$A$1:$C$608,2,FALSE))</f>
        <v>0.996</v>
      </c>
      <c r="Z95">
        <v>94</v>
      </c>
      <c r="AB95">
        <f>V95-Y95</f>
        <v>-4.9000000000000044E-2</v>
      </c>
    </row>
    <row r="96" spans="1:28" x14ac:dyDescent="0.2">
      <c r="A96" t="s">
        <v>1175</v>
      </c>
      <c r="B96" t="s">
        <v>994</v>
      </c>
      <c r="C96">
        <v>0</v>
      </c>
      <c r="D96">
        <v>1</v>
      </c>
      <c r="E96" t="s">
        <v>1176</v>
      </c>
      <c r="F96" t="s">
        <v>1177</v>
      </c>
      <c r="G96">
        <v>0.53961945154414981</v>
      </c>
      <c r="H96">
        <v>25660</v>
      </c>
      <c r="I96" t="s">
        <v>635</v>
      </c>
      <c r="J96" t="s">
        <v>636</v>
      </c>
      <c r="K96" t="s">
        <v>635</v>
      </c>
      <c r="L96" t="s">
        <v>636</v>
      </c>
      <c r="M96" t="s">
        <v>635</v>
      </c>
      <c r="N96" t="s">
        <v>636</v>
      </c>
      <c r="O96" t="s">
        <v>636</v>
      </c>
      <c r="P96" t="s">
        <v>635</v>
      </c>
      <c r="Q96" t="s">
        <v>636</v>
      </c>
      <c r="R96" t="s">
        <v>636</v>
      </c>
      <c r="S96" t="s">
        <v>1131</v>
      </c>
      <c r="T96">
        <v>5</v>
      </c>
      <c r="U96">
        <f>IF(ISERROR(VLOOKUP(A96,seg_u_base_fitted!$A$1:$C$608,2,FALSE)),0,VLOOKUP(A96,seg_u_base_fitted!$A$1:$C$608,2,FALSE))</f>
        <v>0</v>
      </c>
      <c r="V96">
        <f>IF(ISERROR(VLOOKUP(A96,seg_u_base_fitted!$A$1:$C$608,3,FALSE)),0,VLOOKUP(A96,seg_u_base_fitted!$A$1:$C$608,3,FALSE))</f>
        <v>1.1639999999999999</v>
      </c>
      <c r="W96">
        <v>86</v>
      </c>
      <c r="X96">
        <f>IF(W96&lt;115,1,0)</f>
        <v>1</v>
      </c>
      <c r="Y96">
        <f>IF(ISERROR(VLOOKUP(A96,seg_u_full_fitted!$A$1:$C$608,2,FALSE)),0,VLOOKUP(A96,seg_u_full_fitted!$A$1:$C$608,2,FALSE))</f>
        <v>0.99299999999999999</v>
      </c>
      <c r="Z96">
        <v>95</v>
      </c>
      <c r="AA96">
        <f>IF(Z96&lt;115,1,0)</f>
        <v>1</v>
      </c>
      <c r="AB96">
        <f>V96-Y96</f>
        <v>0.17099999999999993</v>
      </c>
    </row>
    <row r="97" spans="1:28" x14ac:dyDescent="0.2">
      <c r="A97" t="s">
        <v>1754</v>
      </c>
      <c r="B97" t="s">
        <v>994</v>
      </c>
      <c r="C97">
        <v>0</v>
      </c>
      <c r="D97">
        <v>30</v>
      </c>
      <c r="E97" t="s">
        <v>1755</v>
      </c>
      <c r="F97" t="s">
        <v>1756</v>
      </c>
      <c r="G97">
        <v>1.7620144011673227</v>
      </c>
      <c r="H97">
        <v>6155</v>
      </c>
      <c r="I97" t="s">
        <v>635</v>
      </c>
      <c r="J97" t="s">
        <v>636</v>
      </c>
      <c r="K97" t="s">
        <v>635</v>
      </c>
      <c r="L97" t="s">
        <v>635</v>
      </c>
      <c r="M97" t="s">
        <v>635</v>
      </c>
      <c r="N97" t="s">
        <v>635</v>
      </c>
      <c r="O97" t="s">
        <v>636</v>
      </c>
      <c r="P97" t="s">
        <v>636</v>
      </c>
      <c r="Q97" t="s">
        <v>635</v>
      </c>
      <c r="R97" t="s">
        <v>635</v>
      </c>
      <c r="S97" t="s">
        <v>721</v>
      </c>
      <c r="T97">
        <v>8</v>
      </c>
      <c r="U97">
        <f>IF(ISERROR(VLOOKUP(A97,seg_u_base_fitted!$A$1:$C$608,2,FALSE)),0,VLOOKUP(A97,seg_u_base_fitted!$A$1:$C$608,2,FALSE))</f>
        <v>0</v>
      </c>
      <c r="V97">
        <f>IF(ISERROR(VLOOKUP(A97,seg_u_base_fitted!$A$1:$C$608,3,FALSE)),0,VLOOKUP(A97,seg_u_base_fitted!$A$1:$C$608,3,FALSE))</f>
        <v>1.0089999999999999</v>
      </c>
      <c r="W97">
        <v>126</v>
      </c>
      <c r="Y97">
        <f>IF(ISERROR(VLOOKUP(A97,seg_u_full_fitted!$A$1:$C$608,2,FALSE)),0,VLOOKUP(A97,seg_u_full_fitted!$A$1:$C$608,2,FALSE))</f>
        <v>0.99199999999999999</v>
      </c>
      <c r="Z97">
        <v>96</v>
      </c>
      <c r="AB97">
        <f>V97-Y97</f>
        <v>1.6999999999999904E-2</v>
      </c>
    </row>
    <row r="98" spans="1:28" x14ac:dyDescent="0.2">
      <c r="A98" t="s">
        <v>1111</v>
      </c>
      <c r="B98" t="s">
        <v>994</v>
      </c>
      <c r="C98">
        <v>0</v>
      </c>
      <c r="D98">
        <v>35</v>
      </c>
      <c r="E98" t="s">
        <v>1112</v>
      </c>
      <c r="F98" t="s">
        <v>1113</v>
      </c>
      <c r="G98">
        <v>1.2075620825881332</v>
      </c>
      <c r="H98">
        <v>11335</v>
      </c>
      <c r="I98" t="s">
        <v>635</v>
      </c>
      <c r="J98" t="s">
        <v>636</v>
      </c>
      <c r="K98" t="s">
        <v>636</v>
      </c>
      <c r="L98" t="s">
        <v>636</v>
      </c>
      <c r="M98" t="s">
        <v>635</v>
      </c>
      <c r="N98" t="s">
        <v>635</v>
      </c>
      <c r="O98" t="s">
        <v>636</v>
      </c>
      <c r="P98" t="s">
        <v>636</v>
      </c>
      <c r="Q98" t="s">
        <v>636</v>
      </c>
      <c r="R98" t="s">
        <v>636</v>
      </c>
      <c r="S98" t="s">
        <v>1049</v>
      </c>
      <c r="T98">
        <v>4</v>
      </c>
      <c r="U98">
        <f>IF(ISERROR(VLOOKUP(A98,seg_u_base_fitted!$A$1:$C$608,2,FALSE)),0,VLOOKUP(A98,seg_u_base_fitted!$A$1:$C$608,2,FALSE))</f>
        <v>1</v>
      </c>
      <c r="V98">
        <f>IF(ISERROR(VLOOKUP(A98,seg_u_base_fitted!$A$1:$C$608,3,FALSE)),0,VLOOKUP(A98,seg_u_base_fitted!$A$1:$C$608,3,FALSE))</f>
        <v>1.7889999999999999</v>
      </c>
      <c r="W98">
        <v>36</v>
      </c>
      <c r="X98">
        <f>IF(W98&lt;115,1,0)</f>
        <v>1</v>
      </c>
      <c r="Y98">
        <f>IF(ISERROR(VLOOKUP(A98,seg_u_full_fitted!$A$1:$C$608,2,FALSE)),0,VLOOKUP(A98,seg_u_full_fitted!$A$1:$C$608,2,FALSE))</f>
        <v>0.98199999999999998</v>
      </c>
      <c r="Z98">
        <v>97</v>
      </c>
      <c r="AA98">
        <f>IF(Z98&lt;115,1,0)</f>
        <v>1</v>
      </c>
      <c r="AB98">
        <f>V98-Y98</f>
        <v>0.80699999999999994</v>
      </c>
    </row>
    <row r="99" spans="1:28" x14ac:dyDescent="0.2">
      <c r="A99" t="s">
        <v>1108</v>
      </c>
      <c r="B99" t="s">
        <v>994</v>
      </c>
      <c r="C99">
        <v>0</v>
      </c>
      <c r="D99">
        <v>10</v>
      </c>
      <c r="E99" t="s">
        <v>1109</v>
      </c>
      <c r="F99" t="s">
        <v>1110</v>
      </c>
      <c r="G99">
        <v>0.52328710437280213</v>
      </c>
      <c r="H99">
        <v>16500</v>
      </c>
      <c r="I99" t="s">
        <v>635</v>
      </c>
      <c r="J99" t="s">
        <v>636</v>
      </c>
      <c r="K99" t="s">
        <v>636</v>
      </c>
      <c r="L99" t="s">
        <v>636</v>
      </c>
      <c r="M99" t="s">
        <v>635</v>
      </c>
      <c r="N99" t="s">
        <v>635</v>
      </c>
      <c r="O99" t="s">
        <v>636</v>
      </c>
      <c r="P99" t="s">
        <v>636</v>
      </c>
      <c r="Q99" t="s">
        <v>636</v>
      </c>
      <c r="R99" t="s">
        <v>636</v>
      </c>
      <c r="S99" t="s">
        <v>1049</v>
      </c>
      <c r="T99">
        <v>4</v>
      </c>
      <c r="U99">
        <f>IF(ISERROR(VLOOKUP(A99,seg_u_base_fitted!$A$1:$C$608,2,FALSE)),0,VLOOKUP(A99,seg_u_base_fitted!$A$1:$C$608,2,FALSE))</f>
        <v>0</v>
      </c>
      <c r="V99">
        <f>IF(ISERROR(VLOOKUP(A99,seg_u_base_fitted!$A$1:$C$608,3,FALSE)),0,VLOOKUP(A99,seg_u_base_fitted!$A$1:$C$608,3,FALSE))</f>
        <v>1.6679999999999999</v>
      </c>
      <c r="W99">
        <v>40</v>
      </c>
      <c r="X99">
        <f>IF(W99&lt;115,1,0)</f>
        <v>1</v>
      </c>
      <c r="Y99">
        <f>IF(ISERROR(VLOOKUP(A99,seg_u_full_fitted!$A$1:$C$608,2,FALSE)),0,VLOOKUP(A99,seg_u_full_fitted!$A$1:$C$608,2,FALSE))</f>
        <v>0.97199999999999998</v>
      </c>
      <c r="Z99">
        <v>98</v>
      </c>
      <c r="AA99">
        <f>IF(Z99&lt;115,1,0)</f>
        <v>1</v>
      </c>
      <c r="AB99">
        <f>V99-Y99</f>
        <v>0.69599999999999995</v>
      </c>
    </row>
    <row r="100" spans="1:28" x14ac:dyDescent="0.2">
      <c r="A100" t="s">
        <v>1630</v>
      </c>
      <c r="B100" t="s">
        <v>994</v>
      </c>
      <c r="C100">
        <v>0</v>
      </c>
      <c r="D100">
        <v>81</v>
      </c>
      <c r="E100" t="s">
        <v>1631</v>
      </c>
      <c r="F100" t="s">
        <v>1632</v>
      </c>
      <c r="G100">
        <v>2.4291717898157112</v>
      </c>
      <c r="H100">
        <v>14770</v>
      </c>
      <c r="I100" t="s">
        <v>635</v>
      </c>
      <c r="J100" t="s">
        <v>636</v>
      </c>
      <c r="K100" t="s">
        <v>635</v>
      </c>
      <c r="L100" t="s">
        <v>636</v>
      </c>
      <c r="M100" t="s">
        <v>635</v>
      </c>
      <c r="N100" t="s">
        <v>635</v>
      </c>
      <c r="O100" t="s">
        <v>635</v>
      </c>
      <c r="P100" t="s">
        <v>635</v>
      </c>
      <c r="Q100" t="s">
        <v>636</v>
      </c>
      <c r="R100" t="s">
        <v>636</v>
      </c>
      <c r="S100" t="s">
        <v>833</v>
      </c>
      <c r="T100">
        <v>7</v>
      </c>
      <c r="U100">
        <f>IF(ISERROR(VLOOKUP(A100,seg_u_base_fitted!$A$1:$C$608,2,FALSE)),0,VLOOKUP(A100,seg_u_base_fitted!$A$1:$C$608,2,FALSE))</f>
        <v>2</v>
      </c>
      <c r="V100">
        <f>IF(ISERROR(VLOOKUP(A100,seg_u_base_fitted!$A$1:$C$608,3,FALSE)),0,VLOOKUP(A100,seg_u_base_fitted!$A$1:$C$608,3,FALSE))</f>
        <v>1.357</v>
      </c>
      <c r="W100">
        <v>64</v>
      </c>
      <c r="X100">
        <f>IF(W100&lt;115,1,0)</f>
        <v>1</v>
      </c>
      <c r="Y100">
        <f>IF(ISERROR(VLOOKUP(A100,seg_u_full_fitted!$A$1:$C$608,2,FALSE)),0,VLOOKUP(A100,seg_u_full_fitted!$A$1:$C$608,2,FALSE))</f>
        <v>0.97</v>
      </c>
      <c r="Z100">
        <v>99</v>
      </c>
      <c r="AB100">
        <f>V100-Y100</f>
        <v>0.38700000000000001</v>
      </c>
    </row>
    <row r="101" spans="1:28" x14ac:dyDescent="0.2">
      <c r="A101" t="s">
        <v>1727</v>
      </c>
      <c r="B101" t="s">
        <v>994</v>
      </c>
      <c r="C101">
        <v>0</v>
      </c>
      <c r="D101">
        <v>152</v>
      </c>
      <c r="E101" t="s">
        <v>1728</v>
      </c>
      <c r="F101" t="s">
        <v>1729</v>
      </c>
      <c r="G101">
        <v>0.56015843072657545</v>
      </c>
      <c r="H101">
        <v>13000</v>
      </c>
      <c r="I101" t="s">
        <v>635</v>
      </c>
      <c r="J101" t="s">
        <v>636</v>
      </c>
      <c r="K101" t="s">
        <v>635</v>
      </c>
      <c r="L101" t="s">
        <v>635</v>
      </c>
      <c r="M101" t="s">
        <v>636</v>
      </c>
      <c r="N101" t="s">
        <v>635</v>
      </c>
      <c r="O101" t="s">
        <v>636</v>
      </c>
      <c r="P101" t="s">
        <v>635</v>
      </c>
      <c r="Q101" t="s">
        <v>635</v>
      </c>
      <c r="R101" t="s">
        <v>635</v>
      </c>
      <c r="S101" t="s">
        <v>721</v>
      </c>
      <c r="T101">
        <v>8</v>
      </c>
      <c r="U101">
        <f>IF(ISERROR(VLOOKUP(A101,seg_u_base_fitted!$A$1:$C$608,2,FALSE)),0,VLOOKUP(A101,seg_u_base_fitted!$A$1:$C$608,2,FALSE))</f>
        <v>0</v>
      </c>
      <c r="V101">
        <f>IF(ISERROR(VLOOKUP(A101,seg_u_base_fitted!$A$1:$C$608,3,FALSE)),0,VLOOKUP(A101,seg_u_base_fitted!$A$1:$C$608,3,FALSE))</f>
        <v>0.50900000000000001</v>
      </c>
      <c r="W101">
        <v>320</v>
      </c>
      <c r="Y101">
        <f>IF(ISERROR(VLOOKUP(A101,seg_u_full_fitted!$A$1:$C$608,2,FALSE)),0,VLOOKUP(A101,seg_u_full_fitted!$A$1:$C$608,2,FALSE))</f>
        <v>0.96799999999999997</v>
      </c>
      <c r="Z101">
        <v>100</v>
      </c>
      <c r="AB101">
        <f>V101-Y101</f>
        <v>-0.45899999999999996</v>
      </c>
    </row>
    <row r="102" spans="1:28" x14ac:dyDescent="0.2">
      <c r="A102" t="s">
        <v>1712</v>
      </c>
      <c r="B102" t="s">
        <v>994</v>
      </c>
      <c r="C102">
        <v>0</v>
      </c>
      <c r="D102">
        <v>31</v>
      </c>
      <c r="E102" t="s">
        <v>1713</v>
      </c>
      <c r="F102" t="s">
        <v>1714</v>
      </c>
      <c r="G102">
        <v>1.4353643899381008</v>
      </c>
      <c r="H102">
        <v>9495</v>
      </c>
      <c r="I102" t="s">
        <v>635</v>
      </c>
      <c r="J102" t="s">
        <v>636</v>
      </c>
      <c r="K102" t="s">
        <v>635</v>
      </c>
      <c r="L102" t="s">
        <v>635</v>
      </c>
      <c r="M102" t="s">
        <v>636</v>
      </c>
      <c r="N102" t="s">
        <v>635</v>
      </c>
      <c r="O102" t="s">
        <v>636</v>
      </c>
      <c r="P102" t="s">
        <v>635</v>
      </c>
      <c r="Q102" t="s">
        <v>635</v>
      </c>
      <c r="R102" t="s">
        <v>635</v>
      </c>
      <c r="S102" t="s">
        <v>721</v>
      </c>
      <c r="T102">
        <v>8</v>
      </c>
      <c r="U102">
        <f>IF(ISERROR(VLOOKUP(A102,seg_u_base_fitted!$A$1:$C$608,2,FALSE)),0,VLOOKUP(A102,seg_u_base_fitted!$A$1:$C$608,2,FALSE))</f>
        <v>0</v>
      </c>
      <c r="V102">
        <f>IF(ISERROR(VLOOKUP(A102,seg_u_base_fitted!$A$1:$C$608,3,FALSE)),0,VLOOKUP(A102,seg_u_base_fitted!$A$1:$C$608,3,FALSE))</f>
        <v>0.41</v>
      </c>
      <c r="W102">
        <v>362</v>
      </c>
      <c r="Y102">
        <f>IF(ISERROR(VLOOKUP(A102,seg_u_full_fitted!$A$1:$C$608,2,FALSE)),0,VLOOKUP(A102,seg_u_full_fitted!$A$1:$C$608,2,FALSE))</f>
        <v>0.96799999999999997</v>
      </c>
      <c r="Z102">
        <v>101</v>
      </c>
      <c r="AB102">
        <f>V102-Y102</f>
        <v>-0.55800000000000005</v>
      </c>
    </row>
    <row r="103" spans="1:28" x14ac:dyDescent="0.2">
      <c r="A103" t="s">
        <v>1266</v>
      </c>
      <c r="B103" t="s">
        <v>994</v>
      </c>
      <c r="C103">
        <v>0</v>
      </c>
      <c r="D103">
        <v>10</v>
      </c>
      <c r="E103" t="s">
        <v>1267</v>
      </c>
      <c r="F103" t="s">
        <v>1268</v>
      </c>
      <c r="G103">
        <v>0.93911801253765614</v>
      </c>
      <c r="H103">
        <v>11575</v>
      </c>
      <c r="I103" t="s">
        <v>636</v>
      </c>
      <c r="J103" t="s">
        <v>636</v>
      </c>
      <c r="K103" t="s">
        <v>635</v>
      </c>
      <c r="L103" t="s">
        <v>636</v>
      </c>
      <c r="M103" t="s">
        <v>635</v>
      </c>
      <c r="N103" t="s">
        <v>635</v>
      </c>
      <c r="O103" t="s">
        <v>636</v>
      </c>
      <c r="P103" t="s">
        <v>635</v>
      </c>
      <c r="Q103" t="s">
        <v>636</v>
      </c>
      <c r="R103" t="s">
        <v>636</v>
      </c>
      <c r="S103" t="s">
        <v>1131</v>
      </c>
      <c r="T103">
        <v>5</v>
      </c>
      <c r="U103">
        <f>IF(ISERROR(VLOOKUP(A103,seg_u_base_fitted!$A$1:$C$608,2,FALSE)),0,VLOOKUP(A103,seg_u_base_fitted!$A$1:$C$608,2,FALSE))</f>
        <v>0</v>
      </c>
      <c r="V103">
        <f>IF(ISERROR(VLOOKUP(A103,seg_u_base_fitted!$A$1:$C$608,3,FALSE)),0,VLOOKUP(A103,seg_u_base_fitted!$A$1:$C$608,3,FALSE))</f>
        <v>0.877</v>
      </c>
      <c r="W103">
        <v>161</v>
      </c>
      <c r="Y103">
        <f>IF(ISERROR(VLOOKUP(A103,seg_u_full_fitted!$A$1:$C$608,2,FALSE)),0,VLOOKUP(A103,seg_u_full_fitted!$A$1:$C$608,2,FALSE))</f>
        <v>0.96499999999999997</v>
      </c>
      <c r="Z103">
        <v>102</v>
      </c>
      <c r="AA103">
        <f>IF(Z103&lt;115,1,0)</f>
        <v>1</v>
      </c>
      <c r="AB103">
        <f>V103-Y103</f>
        <v>-8.7999999999999967E-2</v>
      </c>
    </row>
    <row r="104" spans="1:28" x14ac:dyDescent="0.2">
      <c r="A104" t="s">
        <v>1077</v>
      </c>
      <c r="B104" t="s">
        <v>994</v>
      </c>
      <c r="C104">
        <v>0</v>
      </c>
      <c r="D104">
        <v>152</v>
      </c>
      <c r="E104" t="s">
        <v>1078</v>
      </c>
      <c r="F104" t="s">
        <v>1079</v>
      </c>
      <c r="G104">
        <v>0.3901119059034136</v>
      </c>
      <c r="H104">
        <v>117000</v>
      </c>
      <c r="I104" t="s">
        <v>636</v>
      </c>
      <c r="J104" t="s">
        <v>636</v>
      </c>
      <c r="K104" t="s">
        <v>635</v>
      </c>
      <c r="L104" t="s">
        <v>636</v>
      </c>
      <c r="M104" t="s">
        <v>635</v>
      </c>
      <c r="N104" t="s">
        <v>636</v>
      </c>
      <c r="O104" t="s">
        <v>636</v>
      </c>
      <c r="P104" t="s">
        <v>635</v>
      </c>
      <c r="Q104" t="s">
        <v>636</v>
      </c>
      <c r="R104" t="s">
        <v>636</v>
      </c>
      <c r="S104" t="s">
        <v>1049</v>
      </c>
      <c r="T104">
        <v>4</v>
      </c>
      <c r="U104">
        <f>IF(ISERROR(VLOOKUP(A104,seg_u_base_fitted!$A$1:$C$608,2,FALSE)),0,VLOOKUP(A104,seg_u_base_fitted!$A$1:$C$608,2,FALSE))</f>
        <v>1</v>
      </c>
      <c r="V104">
        <f>IF(ISERROR(VLOOKUP(A104,seg_u_base_fitted!$A$1:$C$608,3,FALSE)),0,VLOOKUP(A104,seg_u_base_fitted!$A$1:$C$608,3,FALSE))</f>
        <v>1.1870000000000001</v>
      </c>
      <c r="W104">
        <v>84</v>
      </c>
      <c r="X104">
        <f>IF(W104&lt;115,1,0)</f>
        <v>1</v>
      </c>
      <c r="Y104">
        <f>IF(ISERROR(VLOOKUP(A104,seg_u_full_fitted!$A$1:$C$608,2,FALSE)),0,VLOOKUP(A104,seg_u_full_fitted!$A$1:$C$608,2,FALSE))</f>
        <v>0.95399999999999996</v>
      </c>
      <c r="Z104">
        <v>103</v>
      </c>
      <c r="AA104">
        <f>IF(Z104&lt;115,1,0)</f>
        <v>1</v>
      </c>
      <c r="AB104">
        <f>V104-Y104</f>
        <v>0.2330000000000001</v>
      </c>
    </row>
    <row r="105" spans="1:28" x14ac:dyDescent="0.2">
      <c r="A105" t="s">
        <v>1024</v>
      </c>
      <c r="B105" t="s">
        <v>994</v>
      </c>
      <c r="C105">
        <v>0</v>
      </c>
      <c r="D105">
        <v>5</v>
      </c>
      <c r="E105" t="s">
        <v>1025</v>
      </c>
      <c r="F105" t="s">
        <v>1026</v>
      </c>
      <c r="G105">
        <v>0.49943159922445385</v>
      </c>
      <c r="H105">
        <v>17100</v>
      </c>
      <c r="I105" t="s">
        <v>636</v>
      </c>
      <c r="J105" t="s">
        <v>636</v>
      </c>
      <c r="K105" t="s">
        <v>636</v>
      </c>
      <c r="L105" t="s">
        <v>636</v>
      </c>
      <c r="M105" t="s">
        <v>636</v>
      </c>
      <c r="N105" t="s">
        <v>635</v>
      </c>
      <c r="O105" t="s">
        <v>636</v>
      </c>
      <c r="P105" t="s">
        <v>636</v>
      </c>
      <c r="Q105" t="s">
        <v>636</v>
      </c>
      <c r="R105" t="s">
        <v>635</v>
      </c>
      <c r="S105" t="s">
        <v>1011</v>
      </c>
      <c r="T105">
        <v>3</v>
      </c>
      <c r="U105">
        <f>IF(ISERROR(VLOOKUP(A105,seg_u_base_fitted!$A$1:$C$608,2,FALSE)),0,VLOOKUP(A105,seg_u_base_fitted!$A$1:$C$608,2,FALSE))</f>
        <v>0</v>
      </c>
      <c r="V105">
        <f>IF(ISERROR(VLOOKUP(A105,seg_u_base_fitted!$A$1:$C$608,3,FALSE)),0,VLOOKUP(A105,seg_u_base_fitted!$A$1:$C$608,3,FALSE))</f>
        <v>2.2850000000000001</v>
      </c>
      <c r="W105">
        <v>21</v>
      </c>
      <c r="X105">
        <f>IF(W105&lt;115,1,0)</f>
        <v>1</v>
      </c>
      <c r="Y105">
        <f>IF(ISERROR(VLOOKUP(A105,seg_u_full_fitted!$A$1:$C$608,2,FALSE)),0,VLOOKUP(A105,seg_u_full_fitted!$A$1:$C$608,2,FALSE))</f>
        <v>0.95199999999999996</v>
      </c>
      <c r="Z105">
        <v>104</v>
      </c>
      <c r="AA105">
        <f>IF(Z105&lt;115,1,0)</f>
        <v>1</v>
      </c>
      <c r="AB105">
        <f>V105-Y105</f>
        <v>1.3330000000000002</v>
      </c>
    </row>
    <row r="106" spans="1:28" x14ac:dyDescent="0.2">
      <c r="A106" t="s">
        <v>2435</v>
      </c>
      <c r="B106" t="s">
        <v>2412</v>
      </c>
      <c r="C106" t="s">
        <v>631</v>
      </c>
      <c r="D106" t="s">
        <v>2436</v>
      </c>
      <c r="E106" t="s">
        <v>2437</v>
      </c>
      <c r="F106" t="s">
        <v>2438</v>
      </c>
      <c r="G106">
        <v>1.2230292071006896</v>
      </c>
      <c r="H106">
        <v>9545</v>
      </c>
      <c r="I106" t="s">
        <v>635</v>
      </c>
      <c r="J106" t="s">
        <v>635</v>
      </c>
      <c r="K106" t="s">
        <v>635</v>
      </c>
      <c r="L106" t="s">
        <v>635</v>
      </c>
      <c r="M106" t="s">
        <v>635</v>
      </c>
      <c r="N106" t="s">
        <v>636</v>
      </c>
      <c r="O106" t="s">
        <v>635</v>
      </c>
      <c r="P106" t="s">
        <v>636</v>
      </c>
      <c r="Q106" t="s">
        <v>635</v>
      </c>
      <c r="R106" t="s">
        <v>635</v>
      </c>
      <c r="S106" t="s">
        <v>637</v>
      </c>
      <c r="T106">
        <v>9</v>
      </c>
      <c r="U106">
        <f>IF(ISERROR(VLOOKUP(A106,seg_u_base_fitted!$A$1:$C$608,2,FALSE)),0,VLOOKUP(A106,seg_u_base_fitted!$A$1:$C$608,2,FALSE))</f>
        <v>1</v>
      </c>
      <c r="V106">
        <f>IF(ISERROR(VLOOKUP(A106,seg_u_base_fitted!$A$1:$C$608,3,FALSE)),0,VLOOKUP(A106,seg_u_base_fitted!$A$1:$C$608,3,FALSE))</f>
        <v>0.64400000000000002</v>
      </c>
      <c r="W106">
        <v>257</v>
      </c>
      <c r="Y106">
        <f>IF(ISERROR(VLOOKUP(A106,seg_u_full_fitted!$A$1:$C$608,2,FALSE)),0,VLOOKUP(A106,seg_u_full_fitted!$A$1:$C$608,2,FALSE))</f>
        <v>0.95</v>
      </c>
      <c r="Z106">
        <v>105</v>
      </c>
      <c r="AB106">
        <f>V106-Y106</f>
        <v>-0.30599999999999994</v>
      </c>
    </row>
    <row r="107" spans="1:28" x14ac:dyDescent="0.2">
      <c r="A107" t="s">
        <v>1324</v>
      </c>
      <c r="B107" t="s">
        <v>994</v>
      </c>
      <c r="C107">
        <v>0</v>
      </c>
      <c r="D107">
        <v>1</v>
      </c>
      <c r="E107" t="s">
        <v>1325</v>
      </c>
      <c r="F107" t="s">
        <v>1326</v>
      </c>
      <c r="G107">
        <v>0.89936816043757384</v>
      </c>
      <c r="H107">
        <v>22500</v>
      </c>
      <c r="I107" t="s">
        <v>636</v>
      </c>
      <c r="J107" t="s">
        <v>636</v>
      </c>
      <c r="K107" t="s">
        <v>635</v>
      </c>
      <c r="L107" t="s">
        <v>636</v>
      </c>
      <c r="M107" t="s">
        <v>635</v>
      </c>
      <c r="N107" t="s">
        <v>636</v>
      </c>
      <c r="O107" t="s">
        <v>635</v>
      </c>
      <c r="P107" t="s">
        <v>635</v>
      </c>
      <c r="Q107" t="s">
        <v>635</v>
      </c>
      <c r="R107" t="s">
        <v>636</v>
      </c>
      <c r="S107" t="s">
        <v>1327</v>
      </c>
      <c r="T107">
        <v>6</v>
      </c>
      <c r="U107">
        <f>IF(ISERROR(VLOOKUP(A107,seg_u_base_fitted!$A$1:$C$608,2,FALSE)),0,VLOOKUP(A107,seg_u_base_fitted!$A$1:$C$608,2,FALSE))</f>
        <v>0</v>
      </c>
      <c r="V107">
        <f>IF(ISERROR(VLOOKUP(A107,seg_u_base_fitted!$A$1:$C$608,3,FALSE)),0,VLOOKUP(A107,seg_u_base_fitted!$A$1:$C$608,3,FALSE))</f>
        <v>1.008</v>
      </c>
      <c r="W107">
        <v>128</v>
      </c>
      <c r="Y107">
        <f>IF(ISERROR(VLOOKUP(A107,seg_u_full_fitted!$A$1:$C$608,2,FALSE)),0,VLOOKUP(A107,seg_u_full_fitted!$A$1:$C$608,2,FALSE))</f>
        <v>0.94299999999999995</v>
      </c>
      <c r="Z107">
        <v>106</v>
      </c>
      <c r="AB107">
        <f>V107-Y107</f>
        <v>6.5000000000000058E-2</v>
      </c>
    </row>
    <row r="108" spans="1:28" x14ac:dyDescent="0.2">
      <c r="A108" t="s">
        <v>1542</v>
      </c>
      <c r="B108" t="s">
        <v>994</v>
      </c>
      <c r="C108">
        <v>0</v>
      </c>
      <c r="D108">
        <v>1</v>
      </c>
      <c r="E108" t="s">
        <v>1543</v>
      </c>
      <c r="F108" t="s">
        <v>1544</v>
      </c>
      <c r="G108">
        <v>1.0992291414093678</v>
      </c>
      <c r="H108">
        <v>23040</v>
      </c>
      <c r="I108" t="s">
        <v>635</v>
      </c>
      <c r="J108" t="s">
        <v>636</v>
      </c>
      <c r="K108" t="s">
        <v>635</v>
      </c>
      <c r="L108" t="s">
        <v>636</v>
      </c>
      <c r="M108" t="s">
        <v>635</v>
      </c>
      <c r="N108" t="s">
        <v>636</v>
      </c>
      <c r="O108" t="s">
        <v>635</v>
      </c>
      <c r="P108" t="s">
        <v>635</v>
      </c>
      <c r="Q108" t="s">
        <v>635</v>
      </c>
      <c r="R108" t="s">
        <v>636</v>
      </c>
      <c r="S108" t="s">
        <v>833</v>
      </c>
      <c r="T108">
        <v>7</v>
      </c>
      <c r="U108">
        <f>IF(ISERROR(VLOOKUP(A108,seg_u_base_fitted!$A$1:$C$608,2,FALSE)),0,VLOOKUP(A108,seg_u_base_fitted!$A$1:$C$608,2,FALSE))</f>
        <v>0</v>
      </c>
      <c r="V108">
        <f>IF(ISERROR(VLOOKUP(A108,seg_u_base_fitted!$A$1:$C$608,3,FALSE)),0,VLOOKUP(A108,seg_u_base_fitted!$A$1:$C$608,3,FALSE))</f>
        <v>0.79700000000000004</v>
      </c>
      <c r="W108">
        <v>199</v>
      </c>
      <c r="Y108">
        <f>IF(ISERROR(VLOOKUP(A108,seg_u_full_fitted!$A$1:$C$608,2,FALSE)),0,VLOOKUP(A108,seg_u_full_fitted!$A$1:$C$608,2,FALSE))</f>
        <v>0.93899999999999995</v>
      </c>
      <c r="Z108">
        <v>107</v>
      </c>
      <c r="AB108">
        <f>V108-Y108</f>
        <v>-0.1419999999999999</v>
      </c>
    </row>
    <row r="109" spans="1:28" x14ac:dyDescent="0.2">
      <c r="A109" t="s">
        <v>1308</v>
      </c>
      <c r="B109" t="s">
        <v>994</v>
      </c>
      <c r="C109">
        <v>0</v>
      </c>
      <c r="D109">
        <v>1</v>
      </c>
      <c r="E109" t="s">
        <v>1309</v>
      </c>
      <c r="F109" t="s">
        <v>1310</v>
      </c>
      <c r="G109">
        <v>0.75946384191623217</v>
      </c>
      <c r="H109">
        <v>14275</v>
      </c>
      <c r="I109" t="s">
        <v>636</v>
      </c>
      <c r="J109" t="s">
        <v>636</v>
      </c>
      <c r="K109" t="s">
        <v>635</v>
      </c>
      <c r="L109" t="s">
        <v>636</v>
      </c>
      <c r="M109" t="s">
        <v>635</v>
      </c>
      <c r="N109" t="s">
        <v>635</v>
      </c>
      <c r="O109" t="s">
        <v>636</v>
      </c>
      <c r="P109" t="s">
        <v>635</v>
      </c>
      <c r="Q109" t="s">
        <v>636</v>
      </c>
      <c r="R109" t="s">
        <v>636</v>
      </c>
      <c r="S109" t="s">
        <v>1131</v>
      </c>
      <c r="T109">
        <v>5</v>
      </c>
      <c r="U109">
        <f>IF(ISERROR(VLOOKUP(A109,seg_u_base_fitted!$A$1:$C$608,2,FALSE)),0,VLOOKUP(A109,seg_u_base_fitted!$A$1:$C$608,2,FALSE))</f>
        <v>0</v>
      </c>
      <c r="V109">
        <f>IF(ISERROR(VLOOKUP(A109,seg_u_base_fitted!$A$1:$C$608,3,FALSE)),0,VLOOKUP(A109,seg_u_base_fitted!$A$1:$C$608,3,FALSE))</f>
        <v>0.84099999999999997</v>
      </c>
      <c r="W109">
        <v>171</v>
      </c>
      <c r="Y109">
        <f>IF(ISERROR(VLOOKUP(A109,seg_u_full_fitted!$A$1:$C$608,2,FALSE)),0,VLOOKUP(A109,seg_u_full_fitted!$A$1:$C$608,2,FALSE))</f>
        <v>0.93700000000000006</v>
      </c>
      <c r="Z109">
        <v>108</v>
      </c>
      <c r="AA109">
        <f>IF(Z109&lt;115,1,0)</f>
        <v>1</v>
      </c>
      <c r="AB109">
        <f>V109-Y109</f>
        <v>-9.6000000000000085E-2</v>
      </c>
    </row>
    <row r="110" spans="1:28" x14ac:dyDescent="0.2">
      <c r="A110" t="s">
        <v>1721</v>
      </c>
      <c r="B110" t="s">
        <v>994</v>
      </c>
      <c r="C110">
        <v>0</v>
      </c>
      <c r="D110">
        <v>32</v>
      </c>
      <c r="E110" t="s">
        <v>1722</v>
      </c>
      <c r="F110" t="s">
        <v>1723</v>
      </c>
      <c r="G110">
        <v>1.0484148921174983</v>
      </c>
      <c r="H110">
        <v>11900</v>
      </c>
      <c r="I110" t="s">
        <v>635</v>
      </c>
      <c r="J110" t="s">
        <v>636</v>
      </c>
      <c r="K110" t="s">
        <v>635</v>
      </c>
      <c r="L110" t="s">
        <v>635</v>
      </c>
      <c r="M110" t="s">
        <v>635</v>
      </c>
      <c r="N110" t="s">
        <v>635</v>
      </c>
      <c r="O110" t="s">
        <v>636</v>
      </c>
      <c r="P110" t="s">
        <v>636</v>
      </c>
      <c r="Q110" t="s">
        <v>635</v>
      </c>
      <c r="R110" t="s">
        <v>635</v>
      </c>
      <c r="S110" t="s">
        <v>721</v>
      </c>
      <c r="T110">
        <v>8</v>
      </c>
      <c r="U110">
        <f>IF(ISERROR(VLOOKUP(A110,seg_u_base_fitted!$A$1:$C$608,2,FALSE)),0,VLOOKUP(A110,seg_u_base_fitted!$A$1:$C$608,2,FALSE))</f>
        <v>0</v>
      </c>
      <c r="V110">
        <f>IF(ISERROR(VLOOKUP(A110,seg_u_base_fitted!$A$1:$C$608,3,FALSE)),0,VLOOKUP(A110,seg_u_base_fitted!$A$1:$C$608,3,FALSE))</f>
        <v>0.93100000000000005</v>
      </c>
      <c r="W110">
        <v>147</v>
      </c>
      <c r="Y110">
        <f>IF(ISERROR(VLOOKUP(A110,seg_u_full_fitted!$A$1:$C$608,2,FALSE)),0,VLOOKUP(A110,seg_u_full_fitted!$A$1:$C$608,2,FALSE))</f>
        <v>0.93300000000000005</v>
      </c>
      <c r="Z110">
        <v>109</v>
      </c>
      <c r="AB110">
        <f>V110-Y110</f>
        <v>-2.0000000000000018E-3</v>
      </c>
    </row>
    <row r="111" spans="1:28" x14ac:dyDescent="0.2">
      <c r="A111" t="s">
        <v>1842</v>
      </c>
      <c r="B111" t="s">
        <v>994</v>
      </c>
      <c r="C111">
        <v>0</v>
      </c>
      <c r="D111">
        <v>81</v>
      </c>
      <c r="E111" t="s">
        <v>1843</v>
      </c>
      <c r="F111" t="s">
        <v>1844</v>
      </c>
      <c r="G111">
        <v>4.0876980237689411</v>
      </c>
      <c r="H111">
        <v>25890</v>
      </c>
      <c r="I111" t="s">
        <v>635</v>
      </c>
      <c r="J111" t="s">
        <v>636</v>
      </c>
      <c r="K111" t="s">
        <v>635</v>
      </c>
      <c r="L111" t="s">
        <v>635</v>
      </c>
      <c r="M111" t="s">
        <v>635</v>
      </c>
      <c r="N111" t="s">
        <v>636</v>
      </c>
      <c r="O111" t="s">
        <v>635</v>
      </c>
      <c r="P111" t="s">
        <v>635</v>
      </c>
      <c r="Q111" t="s">
        <v>635</v>
      </c>
      <c r="R111" t="s">
        <v>635</v>
      </c>
      <c r="S111" t="s">
        <v>637</v>
      </c>
      <c r="T111">
        <v>9</v>
      </c>
      <c r="U111">
        <f>IF(ISERROR(VLOOKUP(A111,seg_u_base_fitted!$A$1:$C$608,2,FALSE)),0,VLOOKUP(A111,seg_u_base_fitted!$A$1:$C$608,2,FALSE))</f>
        <v>3</v>
      </c>
      <c r="V111">
        <f>IF(ISERROR(VLOOKUP(A111,seg_u_base_fitted!$A$1:$C$608,3,FALSE)),0,VLOOKUP(A111,seg_u_base_fitted!$A$1:$C$608,3,FALSE))</f>
        <v>1.1419999999999999</v>
      </c>
      <c r="W111">
        <v>97</v>
      </c>
      <c r="X111">
        <f>IF(W111&lt;115,1,0)</f>
        <v>1</v>
      </c>
      <c r="Y111">
        <f>IF(ISERROR(VLOOKUP(A111,seg_u_full_fitted!$A$1:$C$608,2,FALSE)),0,VLOOKUP(A111,seg_u_full_fitted!$A$1:$C$608,2,FALSE))</f>
        <v>0.93300000000000005</v>
      </c>
      <c r="Z111">
        <v>110</v>
      </c>
      <c r="AB111">
        <f>V111-Y111</f>
        <v>0.20899999999999985</v>
      </c>
    </row>
    <row r="112" spans="1:28" x14ac:dyDescent="0.2">
      <c r="A112" t="s">
        <v>1516</v>
      </c>
      <c r="B112" t="s">
        <v>994</v>
      </c>
      <c r="C112">
        <v>0</v>
      </c>
      <c r="D112">
        <v>23</v>
      </c>
      <c r="E112" t="s">
        <v>1517</v>
      </c>
      <c r="F112" t="s">
        <v>1518</v>
      </c>
      <c r="G112">
        <v>1.2631297299310518</v>
      </c>
      <c r="H112">
        <v>8260</v>
      </c>
      <c r="I112" t="s">
        <v>635</v>
      </c>
      <c r="J112" t="s">
        <v>636</v>
      </c>
      <c r="K112" t="s">
        <v>636</v>
      </c>
      <c r="L112" t="s">
        <v>635</v>
      </c>
      <c r="M112" t="s">
        <v>636</v>
      </c>
      <c r="N112" t="s">
        <v>635</v>
      </c>
      <c r="O112" t="s">
        <v>636</v>
      </c>
      <c r="P112" t="s">
        <v>635</v>
      </c>
      <c r="Q112" t="s">
        <v>636</v>
      </c>
      <c r="R112" t="s">
        <v>635</v>
      </c>
      <c r="S112" t="s">
        <v>1327</v>
      </c>
      <c r="T112">
        <v>6</v>
      </c>
      <c r="U112">
        <f>IF(ISERROR(VLOOKUP(A112,seg_u_base_fitted!$A$1:$C$608,2,FALSE)),0,VLOOKUP(A112,seg_u_base_fitted!$A$1:$C$608,2,FALSE))</f>
        <v>1</v>
      </c>
      <c r="V112">
        <f>IF(ISERROR(VLOOKUP(A112,seg_u_base_fitted!$A$1:$C$608,3,FALSE)),0,VLOOKUP(A112,seg_u_base_fitted!$A$1:$C$608,3,FALSE))</f>
        <v>1.3180000000000001</v>
      </c>
      <c r="W112">
        <v>73</v>
      </c>
      <c r="X112">
        <f>IF(W112&lt;115,1,0)</f>
        <v>1</v>
      </c>
      <c r="Y112">
        <f>IF(ISERROR(VLOOKUP(A112,seg_u_full_fitted!$A$1:$C$608,2,FALSE)),0,VLOOKUP(A112,seg_u_full_fitted!$A$1:$C$608,2,FALSE))</f>
        <v>0.93100000000000005</v>
      </c>
      <c r="Z112">
        <v>111</v>
      </c>
      <c r="AB112">
        <f>V112-Y112</f>
        <v>0.38700000000000001</v>
      </c>
    </row>
    <row r="113" spans="1:28" x14ac:dyDescent="0.2">
      <c r="A113" t="s">
        <v>2061</v>
      </c>
      <c r="B113" t="s">
        <v>994</v>
      </c>
      <c r="C113">
        <v>0</v>
      </c>
      <c r="D113">
        <v>81</v>
      </c>
      <c r="E113" t="s">
        <v>1832</v>
      </c>
      <c r="F113" t="s">
        <v>1980</v>
      </c>
      <c r="G113">
        <v>2.0502219488139057</v>
      </c>
      <c r="H113">
        <v>16555</v>
      </c>
      <c r="I113" t="s">
        <v>635</v>
      </c>
      <c r="J113" t="s">
        <v>636</v>
      </c>
      <c r="K113" t="s">
        <v>635</v>
      </c>
      <c r="L113" t="s">
        <v>635</v>
      </c>
      <c r="M113" t="s">
        <v>635</v>
      </c>
      <c r="N113" t="s">
        <v>635</v>
      </c>
      <c r="O113" t="s">
        <v>635</v>
      </c>
      <c r="P113" t="s">
        <v>635</v>
      </c>
      <c r="Q113" t="s">
        <v>635</v>
      </c>
      <c r="R113" t="s">
        <v>635</v>
      </c>
      <c r="S113" t="s">
        <v>636</v>
      </c>
      <c r="T113">
        <v>10</v>
      </c>
      <c r="U113">
        <f>IF(ISERROR(VLOOKUP(A113,seg_u_base_fitted!$A$1:$C$608,2,FALSE)),0,VLOOKUP(A113,seg_u_base_fitted!$A$1:$C$608,2,FALSE))</f>
        <v>1</v>
      </c>
      <c r="V113">
        <f>IF(ISERROR(VLOOKUP(A113,seg_u_base_fitted!$A$1:$C$608,3,FALSE)),0,VLOOKUP(A113,seg_u_base_fitted!$A$1:$C$608,3,FALSE))</f>
        <v>1.5720000000000001</v>
      </c>
      <c r="W113">
        <v>46</v>
      </c>
      <c r="X113">
        <f>IF(W113&lt;115,1,0)</f>
        <v>1</v>
      </c>
      <c r="Y113">
        <f>IF(ISERROR(VLOOKUP(A113,seg_u_full_fitted!$A$1:$C$608,2,FALSE)),0,VLOOKUP(A113,seg_u_full_fitted!$A$1:$C$608,2,FALSE))</f>
        <v>0.92300000000000004</v>
      </c>
      <c r="Z113">
        <v>112</v>
      </c>
      <c r="AB113">
        <f>V113-Y113</f>
        <v>0.64900000000000002</v>
      </c>
    </row>
    <row r="114" spans="1:28" x14ac:dyDescent="0.2">
      <c r="A114" t="s">
        <v>752</v>
      </c>
      <c r="B114" t="s">
        <v>737</v>
      </c>
      <c r="C114" t="s">
        <v>631</v>
      </c>
      <c r="D114" t="s">
        <v>753</v>
      </c>
      <c r="E114" t="s">
        <v>754</v>
      </c>
      <c r="F114" t="s">
        <v>755</v>
      </c>
      <c r="G114">
        <v>1.7009508001055889</v>
      </c>
      <c r="H114">
        <v>6715</v>
      </c>
      <c r="I114" t="s">
        <v>635</v>
      </c>
      <c r="J114" t="s">
        <v>636</v>
      </c>
      <c r="K114" t="s">
        <v>635</v>
      </c>
      <c r="L114" t="s">
        <v>635</v>
      </c>
      <c r="M114" t="s">
        <v>635</v>
      </c>
      <c r="N114" t="s">
        <v>635</v>
      </c>
      <c r="O114" t="s">
        <v>636</v>
      </c>
      <c r="P114" t="s">
        <v>635</v>
      </c>
      <c r="Q114" t="s">
        <v>635</v>
      </c>
      <c r="R114" t="s">
        <v>635</v>
      </c>
      <c r="S114" t="s">
        <v>637</v>
      </c>
      <c r="T114">
        <v>9</v>
      </c>
      <c r="U114">
        <f>IF(ISERROR(VLOOKUP(A114,seg_u_base_fitted!$A$1:$C$608,2,FALSE)),0,VLOOKUP(A114,seg_u_base_fitted!$A$1:$C$608,2,FALSE))</f>
        <v>0</v>
      </c>
      <c r="V114">
        <f>IF(ISERROR(VLOOKUP(A114,seg_u_base_fitted!$A$1:$C$608,3,FALSE)),0,VLOOKUP(A114,seg_u_base_fitted!$A$1:$C$608,3,FALSE))</f>
        <v>0.92900000000000005</v>
      </c>
      <c r="W114">
        <v>148</v>
      </c>
      <c r="Y114">
        <f>IF(ISERROR(VLOOKUP(A114,seg_u_full_fitted!$A$1:$C$608,2,FALSE)),0,VLOOKUP(A114,seg_u_full_fitted!$A$1:$C$608,2,FALSE))</f>
        <v>0.91800000000000004</v>
      </c>
      <c r="Z114">
        <v>113</v>
      </c>
      <c r="AB114">
        <f>V114-Y114</f>
        <v>1.100000000000001E-2</v>
      </c>
    </row>
    <row r="115" spans="1:28" x14ac:dyDescent="0.2">
      <c r="A115" t="s">
        <v>1149</v>
      </c>
      <c r="B115" t="s">
        <v>994</v>
      </c>
      <c r="C115">
        <v>0</v>
      </c>
      <c r="D115">
        <v>25</v>
      </c>
      <c r="E115" t="s">
        <v>1150</v>
      </c>
      <c r="F115" t="s">
        <v>1151</v>
      </c>
      <c r="G115">
        <v>0.67656163369411637</v>
      </c>
      <c r="H115">
        <v>20860</v>
      </c>
      <c r="I115" t="s">
        <v>635</v>
      </c>
      <c r="J115" t="s">
        <v>636</v>
      </c>
      <c r="K115" t="s">
        <v>635</v>
      </c>
      <c r="L115" t="s">
        <v>636</v>
      </c>
      <c r="M115" t="s">
        <v>635</v>
      </c>
      <c r="N115" t="s">
        <v>636</v>
      </c>
      <c r="O115" t="s">
        <v>636</v>
      </c>
      <c r="P115" t="s">
        <v>635</v>
      </c>
      <c r="Q115" t="s">
        <v>636</v>
      </c>
      <c r="R115" t="s">
        <v>636</v>
      </c>
      <c r="S115" t="s">
        <v>1131</v>
      </c>
      <c r="T115">
        <v>5</v>
      </c>
      <c r="U115">
        <f>IF(ISERROR(VLOOKUP(A115,seg_u_base_fitted!$A$1:$C$608,2,FALSE)),0,VLOOKUP(A115,seg_u_base_fitted!$A$1:$C$608,2,FALSE))</f>
        <v>0</v>
      </c>
      <c r="V115">
        <f>IF(ISERROR(VLOOKUP(A115,seg_u_base_fitted!$A$1:$C$608,3,FALSE)),0,VLOOKUP(A115,seg_u_base_fitted!$A$1:$C$608,3,FALSE))</f>
        <v>1.181</v>
      </c>
      <c r="W115">
        <v>85</v>
      </c>
      <c r="X115">
        <f>IF(W115&lt;115,1,0)</f>
        <v>1</v>
      </c>
      <c r="Y115">
        <f>IF(ISERROR(VLOOKUP(A115,seg_u_full_fitted!$A$1:$C$608,2,FALSE)),0,VLOOKUP(A115,seg_u_full_fitted!$A$1:$C$608,2,FALSE))</f>
        <v>0.91700000000000004</v>
      </c>
      <c r="Z115">
        <v>114</v>
      </c>
      <c r="AA115">
        <f>IF(Z115&lt;115,1,0)</f>
        <v>1</v>
      </c>
      <c r="AB115">
        <f>V115-Y115</f>
        <v>0.26400000000000001</v>
      </c>
    </row>
    <row r="116" spans="1:28" x14ac:dyDescent="0.2">
      <c r="A116" t="s">
        <v>1221</v>
      </c>
      <c r="B116" t="s">
        <v>994</v>
      </c>
      <c r="C116">
        <v>0</v>
      </c>
      <c r="D116">
        <v>22</v>
      </c>
      <c r="E116" t="s">
        <v>1222</v>
      </c>
      <c r="F116" t="s">
        <v>1223</v>
      </c>
      <c r="G116">
        <v>1.832098583941469</v>
      </c>
      <c r="H116">
        <v>10790</v>
      </c>
      <c r="I116" t="s">
        <v>635</v>
      </c>
      <c r="J116" t="s">
        <v>636</v>
      </c>
      <c r="K116" t="s">
        <v>636</v>
      </c>
      <c r="L116" t="s">
        <v>635</v>
      </c>
      <c r="M116" t="s">
        <v>636</v>
      </c>
      <c r="N116" t="s">
        <v>635</v>
      </c>
      <c r="O116" t="s">
        <v>636</v>
      </c>
      <c r="P116" t="s">
        <v>636</v>
      </c>
      <c r="Q116" t="s">
        <v>636</v>
      </c>
      <c r="R116" t="s">
        <v>635</v>
      </c>
      <c r="S116" t="s">
        <v>1131</v>
      </c>
      <c r="T116">
        <v>5</v>
      </c>
      <c r="U116">
        <f>IF(ISERROR(VLOOKUP(A116,seg_u_base_fitted!$A$1:$C$608,2,FALSE)),0,VLOOKUP(A116,seg_u_base_fitted!$A$1:$C$608,2,FALSE))</f>
        <v>3</v>
      </c>
      <c r="V116">
        <f>IF(ISERROR(VLOOKUP(A116,seg_u_base_fitted!$A$1:$C$608,3,FALSE)),0,VLOOKUP(A116,seg_u_base_fitted!$A$1:$C$608,3,FALSE))</f>
        <v>1.365</v>
      </c>
      <c r="W116">
        <v>63</v>
      </c>
      <c r="X116">
        <f>IF(W116&lt;115,1,0)</f>
        <v>1</v>
      </c>
      <c r="Y116">
        <f>IF(ISERROR(VLOOKUP(A116,seg_u_full_fitted!$A$1:$C$608,2,FALSE)),0,VLOOKUP(A116,seg_u_full_fitted!$A$1:$C$608,2,FALSE))</f>
        <v>0.91500000000000004</v>
      </c>
      <c r="Z116">
        <v>115</v>
      </c>
      <c r="AA116">
        <f>IF(Z116&lt;115,1,0)</f>
        <v>0</v>
      </c>
      <c r="AB116">
        <f>V116-Y116</f>
        <v>0.44999999999999996</v>
      </c>
    </row>
    <row r="117" spans="1:28" x14ac:dyDescent="0.2">
      <c r="A117" t="s">
        <v>860</v>
      </c>
      <c r="B117" t="s">
        <v>829</v>
      </c>
      <c r="C117" t="s">
        <v>631</v>
      </c>
      <c r="D117" t="s">
        <v>839</v>
      </c>
      <c r="E117" t="s">
        <v>841</v>
      </c>
      <c r="F117" t="s">
        <v>861</v>
      </c>
      <c r="G117">
        <v>2.4692290560658519</v>
      </c>
      <c r="H117">
        <v>4450</v>
      </c>
      <c r="I117" t="s">
        <v>636</v>
      </c>
      <c r="J117" t="s">
        <v>635</v>
      </c>
      <c r="K117" t="s">
        <v>635</v>
      </c>
      <c r="L117" t="s">
        <v>635</v>
      </c>
      <c r="M117" t="s">
        <v>635</v>
      </c>
      <c r="N117" t="s">
        <v>635</v>
      </c>
      <c r="O117" t="s">
        <v>635</v>
      </c>
      <c r="P117" t="s">
        <v>635</v>
      </c>
      <c r="Q117" t="s">
        <v>635</v>
      </c>
      <c r="R117" t="s">
        <v>635</v>
      </c>
      <c r="S117" t="s">
        <v>636</v>
      </c>
      <c r="T117">
        <v>10</v>
      </c>
      <c r="U117">
        <f>IF(ISERROR(VLOOKUP(A117,seg_u_base_fitted!$A$1:$C$608,2,FALSE)),0,VLOOKUP(A117,seg_u_base_fitted!$A$1:$C$608,2,FALSE))</f>
        <v>0</v>
      </c>
      <c r="V117">
        <f>IF(ISERROR(VLOOKUP(A117,seg_u_base_fitted!$A$1:$C$608,3,FALSE)),0,VLOOKUP(A117,seg_u_base_fitted!$A$1:$C$608,3,FALSE))</f>
        <v>0.27600000000000002</v>
      </c>
      <c r="W117">
        <v>446</v>
      </c>
      <c r="Y117">
        <f>IF(ISERROR(VLOOKUP(A117,seg_u_full_fitted!$A$1:$C$608,2,FALSE)),0,VLOOKUP(A117,seg_u_full_fitted!$A$1:$C$608,2,FALSE))</f>
        <v>0.91400000000000003</v>
      </c>
      <c r="Z117">
        <v>116</v>
      </c>
      <c r="AB117">
        <f>V117-Y117</f>
        <v>-0.63800000000000001</v>
      </c>
    </row>
    <row r="118" spans="1:28" x14ac:dyDescent="0.2">
      <c r="A118" t="s">
        <v>1437</v>
      </c>
      <c r="B118" t="s">
        <v>994</v>
      </c>
      <c r="C118">
        <v>0</v>
      </c>
      <c r="D118">
        <v>60</v>
      </c>
      <c r="E118" t="s">
        <v>1438</v>
      </c>
      <c r="F118" t="s">
        <v>1439</v>
      </c>
      <c r="G118">
        <v>0.7000706514317212</v>
      </c>
      <c r="H118">
        <v>12430</v>
      </c>
      <c r="I118" t="s">
        <v>635</v>
      </c>
      <c r="J118" t="s">
        <v>636</v>
      </c>
      <c r="K118" t="s">
        <v>636</v>
      </c>
      <c r="L118" t="s">
        <v>636</v>
      </c>
      <c r="M118" t="s">
        <v>635</v>
      </c>
      <c r="N118" t="s">
        <v>635</v>
      </c>
      <c r="O118" t="s">
        <v>636</v>
      </c>
      <c r="P118" t="s">
        <v>635</v>
      </c>
      <c r="Q118" t="s">
        <v>635</v>
      </c>
      <c r="R118" t="s">
        <v>636</v>
      </c>
      <c r="S118" t="s">
        <v>1327</v>
      </c>
      <c r="T118">
        <v>6</v>
      </c>
      <c r="U118">
        <f>IF(ISERROR(VLOOKUP(A118,seg_u_base_fitted!$A$1:$C$608,2,FALSE)),0,VLOOKUP(A118,seg_u_base_fitted!$A$1:$C$608,2,FALSE))</f>
        <v>0</v>
      </c>
      <c r="V118">
        <f>IF(ISERROR(VLOOKUP(A118,seg_u_base_fitted!$A$1:$C$608,3,FALSE)),0,VLOOKUP(A118,seg_u_base_fitted!$A$1:$C$608,3,FALSE))</f>
        <v>0.40200000000000002</v>
      </c>
      <c r="W118">
        <v>368</v>
      </c>
      <c r="Y118">
        <f>IF(ISERROR(VLOOKUP(A118,seg_u_full_fitted!$A$1:$C$608,2,FALSE)),0,VLOOKUP(A118,seg_u_full_fitted!$A$1:$C$608,2,FALSE))</f>
        <v>0.90700000000000003</v>
      </c>
      <c r="Z118">
        <v>117</v>
      </c>
      <c r="AB118">
        <f>V118-Y118</f>
        <v>-0.505</v>
      </c>
    </row>
    <row r="119" spans="1:28" x14ac:dyDescent="0.2">
      <c r="A119" t="s">
        <v>1795</v>
      </c>
      <c r="B119" t="s">
        <v>994</v>
      </c>
      <c r="C119">
        <v>0</v>
      </c>
      <c r="D119">
        <v>30</v>
      </c>
      <c r="E119" t="s">
        <v>1796</v>
      </c>
      <c r="F119" t="s">
        <v>1797</v>
      </c>
      <c r="G119">
        <v>2.562939015329718</v>
      </c>
      <c r="H119">
        <v>13315</v>
      </c>
      <c r="I119" t="s">
        <v>635</v>
      </c>
      <c r="J119" t="s">
        <v>636</v>
      </c>
      <c r="K119" t="s">
        <v>635</v>
      </c>
      <c r="L119" t="s">
        <v>636</v>
      </c>
      <c r="M119" t="s">
        <v>635</v>
      </c>
      <c r="N119" t="s">
        <v>635</v>
      </c>
      <c r="O119" t="s">
        <v>635</v>
      </c>
      <c r="P119" t="s">
        <v>635</v>
      </c>
      <c r="Q119" t="s">
        <v>635</v>
      </c>
      <c r="R119" t="s">
        <v>636</v>
      </c>
      <c r="S119" t="s">
        <v>721</v>
      </c>
      <c r="T119">
        <v>8</v>
      </c>
      <c r="U119">
        <f>IF(ISERROR(VLOOKUP(A119,seg_u_base_fitted!$A$1:$C$608,2,FALSE)),0,VLOOKUP(A119,seg_u_base_fitted!$A$1:$C$608,2,FALSE))</f>
        <v>0</v>
      </c>
      <c r="V119">
        <f>IF(ISERROR(VLOOKUP(A119,seg_u_base_fitted!$A$1:$C$608,3,FALSE)),0,VLOOKUP(A119,seg_u_base_fitted!$A$1:$C$608,3,FALSE))</f>
        <v>1.143</v>
      </c>
      <c r="W119">
        <v>96</v>
      </c>
      <c r="X119">
        <f>IF(W119&lt;115,1,0)</f>
        <v>1</v>
      </c>
      <c r="Y119">
        <f>IF(ISERROR(VLOOKUP(A119,seg_u_full_fitted!$A$1:$C$608,2,FALSE)),0,VLOOKUP(A119,seg_u_full_fitted!$A$1:$C$608,2,FALSE))</f>
        <v>0.90600000000000003</v>
      </c>
      <c r="Z119">
        <v>118</v>
      </c>
      <c r="AB119">
        <f>V119-Y119</f>
        <v>0.23699999999999999</v>
      </c>
    </row>
    <row r="120" spans="1:28" x14ac:dyDescent="0.2">
      <c r="A120" t="s">
        <v>2310</v>
      </c>
      <c r="B120" t="s">
        <v>2210</v>
      </c>
      <c r="C120" t="s">
        <v>631</v>
      </c>
      <c r="D120" t="s">
        <v>2311</v>
      </c>
      <c r="E120" t="s">
        <v>2312</v>
      </c>
      <c r="F120" t="s">
        <v>2313</v>
      </c>
      <c r="G120">
        <v>2.2333243863786105</v>
      </c>
      <c r="H120">
        <v>5085</v>
      </c>
      <c r="I120" t="s">
        <v>635</v>
      </c>
      <c r="J120" t="s">
        <v>635</v>
      </c>
      <c r="K120" t="s">
        <v>635</v>
      </c>
      <c r="L120" t="s">
        <v>635</v>
      </c>
      <c r="M120" t="s">
        <v>635</v>
      </c>
      <c r="N120" t="s">
        <v>635</v>
      </c>
      <c r="O120" t="s">
        <v>636</v>
      </c>
      <c r="P120" t="s">
        <v>635</v>
      </c>
      <c r="Q120" t="s">
        <v>635</v>
      </c>
      <c r="R120" t="s">
        <v>635</v>
      </c>
      <c r="S120" t="s">
        <v>636</v>
      </c>
      <c r="T120">
        <v>10</v>
      </c>
      <c r="U120">
        <f>IF(ISERROR(VLOOKUP(A120,seg_u_base_fitted!$A$1:$C$608,2,FALSE)),0,VLOOKUP(A120,seg_u_base_fitted!$A$1:$C$608,2,FALSE))</f>
        <v>0</v>
      </c>
      <c r="V120">
        <f>IF(ISERROR(VLOOKUP(A120,seg_u_base_fitted!$A$1:$C$608,3,FALSE)),0,VLOOKUP(A120,seg_u_base_fitted!$A$1:$C$608,3,FALSE))</f>
        <v>0.626</v>
      </c>
      <c r="W120">
        <v>265</v>
      </c>
      <c r="Y120">
        <f>IF(ISERROR(VLOOKUP(A120,seg_u_full_fitted!$A$1:$C$608,2,FALSE)),0,VLOOKUP(A120,seg_u_full_fitted!$A$1:$C$608,2,FALSE))</f>
        <v>0.90400000000000003</v>
      </c>
      <c r="Z120">
        <v>119</v>
      </c>
      <c r="AB120">
        <f>V120-Y120</f>
        <v>-0.27800000000000002</v>
      </c>
    </row>
    <row r="121" spans="1:28" x14ac:dyDescent="0.2">
      <c r="A121" t="s">
        <v>1074</v>
      </c>
      <c r="B121" t="s">
        <v>994</v>
      </c>
      <c r="C121">
        <v>0</v>
      </c>
      <c r="D121">
        <v>61</v>
      </c>
      <c r="E121" t="s">
        <v>1075</v>
      </c>
      <c r="F121" t="s">
        <v>1076</v>
      </c>
      <c r="G121">
        <v>0.73409734780646785</v>
      </c>
      <c r="H121">
        <v>17750</v>
      </c>
      <c r="I121" t="s">
        <v>636</v>
      </c>
      <c r="J121" t="s">
        <v>636</v>
      </c>
      <c r="K121" t="s">
        <v>635</v>
      </c>
      <c r="L121" t="s">
        <v>636</v>
      </c>
      <c r="M121" t="s">
        <v>635</v>
      </c>
      <c r="N121" t="s">
        <v>636</v>
      </c>
      <c r="O121" t="s">
        <v>636</v>
      </c>
      <c r="P121" t="s">
        <v>635</v>
      </c>
      <c r="Q121" t="s">
        <v>636</v>
      </c>
      <c r="R121" t="s">
        <v>636</v>
      </c>
      <c r="S121" t="s">
        <v>1049</v>
      </c>
      <c r="T121">
        <v>4</v>
      </c>
      <c r="U121">
        <f>IF(ISERROR(VLOOKUP(A121,seg_u_base_fitted!$A$1:$C$608,2,FALSE)),0,VLOOKUP(A121,seg_u_base_fitted!$A$1:$C$608,2,FALSE))</f>
        <v>0</v>
      </c>
      <c r="V121">
        <f>IF(ISERROR(VLOOKUP(A121,seg_u_base_fitted!$A$1:$C$608,3,FALSE)),0,VLOOKUP(A121,seg_u_base_fitted!$A$1:$C$608,3,FALSE))</f>
        <v>0.99299999999999999</v>
      </c>
      <c r="W121">
        <v>132</v>
      </c>
      <c r="Y121">
        <f>IF(ISERROR(VLOOKUP(A121,seg_u_full_fitted!$A$1:$C$608,2,FALSE)),0,VLOOKUP(A121,seg_u_full_fitted!$A$1:$C$608,2,FALSE))</f>
        <v>0.9</v>
      </c>
      <c r="Z121">
        <v>120</v>
      </c>
      <c r="AA121">
        <f>IF(Z121&lt;115,1,0)</f>
        <v>0</v>
      </c>
      <c r="AB121">
        <f>V121-Y121</f>
        <v>9.2999999999999972E-2</v>
      </c>
    </row>
    <row r="122" spans="1:28" x14ac:dyDescent="0.2">
      <c r="A122" t="s">
        <v>1205</v>
      </c>
      <c r="B122" t="s">
        <v>994</v>
      </c>
      <c r="C122">
        <v>0</v>
      </c>
      <c r="D122">
        <v>22</v>
      </c>
      <c r="E122" t="s">
        <v>1206</v>
      </c>
      <c r="F122" t="s">
        <v>1207</v>
      </c>
      <c r="G122">
        <v>0.7108138962130186</v>
      </c>
      <c r="H122">
        <v>11035</v>
      </c>
      <c r="I122" t="s">
        <v>636</v>
      </c>
      <c r="J122" t="s">
        <v>636</v>
      </c>
      <c r="K122" t="s">
        <v>636</v>
      </c>
      <c r="L122" t="s">
        <v>635</v>
      </c>
      <c r="M122" t="s">
        <v>636</v>
      </c>
      <c r="N122" t="s">
        <v>635</v>
      </c>
      <c r="O122" t="s">
        <v>636</v>
      </c>
      <c r="P122" t="s">
        <v>635</v>
      </c>
      <c r="Q122" t="s">
        <v>636</v>
      </c>
      <c r="R122" t="s">
        <v>635</v>
      </c>
      <c r="S122" t="s">
        <v>1131</v>
      </c>
      <c r="T122">
        <v>5</v>
      </c>
      <c r="U122">
        <f>IF(ISERROR(VLOOKUP(A122,seg_u_base_fitted!$A$1:$C$608,2,FALSE)),0,VLOOKUP(A122,seg_u_base_fitted!$A$1:$C$608,2,FALSE))</f>
        <v>0</v>
      </c>
      <c r="V122">
        <f>IF(ISERROR(VLOOKUP(A122,seg_u_base_fitted!$A$1:$C$608,3,FALSE)),0,VLOOKUP(A122,seg_u_base_fitted!$A$1:$C$608,3,FALSE))</f>
        <v>0.82099999999999995</v>
      </c>
      <c r="W122">
        <v>182</v>
      </c>
      <c r="Y122">
        <f>IF(ISERROR(VLOOKUP(A122,seg_u_full_fitted!$A$1:$C$608,2,FALSE)),0,VLOOKUP(A122,seg_u_full_fitted!$A$1:$C$608,2,FALSE))</f>
        <v>0.89800000000000002</v>
      </c>
      <c r="Z122">
        <v>121</v>
      </c>
      <c r="AA122">
        <f>IF(Z122&lt;115,1,0)</f>
        <v>0</v>
      </c>
      <c r="AB122">
        <f>V122-Y122</f>
        <v>-7.7000000000000068E-2</v>
      </c>
    </row>
    <row r="123" spans="1:28" x14ac:dyDescent="0.2">
      <c r="A123" t="s">
        <v>2010</v>
      </c>
      <c r="B123" t="s">
        <v>994</v>
      </c>
      <c r="C123">
        <v>0</v>
      </c>
      <c r="D123">
        <v>28</v>
      </c>
      <c r="E123" t="s">
        <v>2011</v>
      </c>
      <c r="F123" t="s">
        <v>2012</v>
      </c>
      <c r="G123">
        <v>3.1869583729630704</v>
      </c>
      <c r="H123">
        <v>7345</v>
      </c>
      <c r="I123" t="s">
        <v>635</v>
      </c>
      <c r="J123" t="s">
        <v>636</v>
      </c>
      <c r="K123" t="s">
        <v>635</v>
      </c>
      <c r="L123" t="s">
        <v>635</v>
      </c>
      <c r="M123" t="s">
        <v>635</v>
      </c>
      <c r="N123" t="s">
        <v>635</v>
      </c>
      <c r="O123" t="s">
        <v>635</v>
      </c>
      <c r="P123" t="s">
        <v>635</v>
      </c>
      <c r="Q123" t="s">
        <v>635</v>
      </c>
      <c r="R123" t="s">
        <v>635</v>
      </c>
      <c r="S123" t="s">
        <v>636</v>
      </c>
      <c r="T123">
        <v>10</v>
      </c>
      <c r="U123">
        <f>IF(ISERROR(VLOOKUP(A123,seg_u_base_fitted!$A$1:$C$608,2,FALSE)),0,VLOOKUP(A123,seg_u_base_fitted!$A$1:$C$608,2,FALSE))</f>
        <v>0</v>
      </c>
      <c r="V123">
        <f>IF(ISERROR(VLOOKUP(A123,seg_u_base_fitted!$A$1:$C$608,3,FALSE)),0,VLOOKUP(A123,seg_u_base_fitted!$A$1:$C$608,3,FALSE))</f>
        <v>0.76800000000000002</v>
      </c>
      <c r="W123">
        <v>207</v>
      </c>
      <c r="Y123">
        <f>IF(ISERROR(VLOOKUP(A123,seg_u_full_fitted!$A$1:$C$608,2,FALSE)),0,VLOOKUP(A123,seg_u_full_fitted!$A$1:$C$608,2,FALSE))</f>
        <v>0.89100000000000001</v>
      </c>
      <c r="Z123">
        <v>122</v>
      </c>
      <c r="AB123">
        <f>V123-Y123</f>
        <v>-0.123</v>
      </c>
    </row>
    <row r="124" spans="1:28" x14ac:dyDescent="0.2">
      <c r="A124" t="s">
        <v>1248</v>
      </c>
      <c r="B124" t="s">
        <v>994</v>
      </c>
      <c r="C124">
        <v>0</v>
      </c>
      <c r="D124">
        <v>20</v>
      </c>
      <c r="E124" t="s">
        <v>1249</v>
      </c>
      <c r="F124" t="s">
        <v>1250</v>
      </c>
      <c r="G124">
        <v>0.68351716309280408</v>
      </c>
      <c r="H124">
        <v>14685</v>
      </c>
      <c r="I124" t="s">
        <v>636</v>
      </c>
      <c r="J124" t="s">
        <v>636</v>
      </c>
      <c r="K124" t="s">
        <v>635</v>
      </c>
      <c r="L124" t="s">
        <v>636</v>
      </c>
      <c r="M124" t="s">
        <v>635</v>
      </c>
      <c r="N124" t="s">
        <v>635</v>
      </c>
      <c r="O124" t="s">
        <v>636</v>
      </c>
      <c r="P124" t="s">
        <v>635</v>
      </c>
      <c r="Q124" t="s">
        <v>636</v>
      </c>
      <c r="R124" t="s">
        <v>636</v>
      </c>
      <c r="S124" t="s">
        <v>1131</v>
      </c>
      <c r="T124">
        <v>5</v>
      </c>
      <c r="U124">
        <f>IF(ISERROR(VLOOKUP(A124,seg_u_base_fitted!$A$1:$C$608,2,FALSE)),0,VLOOKUP(A124,seg_u_base_fitted!$A$1:$C$608,2,FALSE))</f>
        <v>3</v>
      </c>
      <c r="V124">
        <f>IF(ISERROR(VLOOKUP(A124,seg_u_base_fitted!$A$1:$C$608,3,FALSE)),0,VLOOKUP(A124,seg_u_base_fitted!$A$1:$C$608,3,FALSE))</f>
        <v>0.81399999999999995</v>
      </c>
      <c r="W124">
        <v>187</v>
      </c>
      <c r="Y124">
        <f>IF(ISERROR(VLOOKUP(A124,seg_u_full_fitted!$A$1:$C$608,2,FALSE)),0,VLOOKUP(A124,seg_u_full_fitted!$A$1:$C$608,2,FALSE))</f>
        <v>0.88900000000000001</v>
      </c>
      <c r="Z124">
        <v>123</v>
      </c>
      <c r="AA124">
        <f>IF(Z124&lt;115,1,0)</f>
        <v>0</v>
      </c>
      <c r="AB124">
        <f>V124-Y124</f>
        <v>-7.5000000000000067E-2</v>
      </c>
    </row>
    <row r="125" spans="1:28" x14ac:dyDescent="0.2">
      <c r="A125" t="s">
        <v>1694</v>
      </c>
      <c r="B125" t="s">
        <v>994</v>
      </c>
      <c r="C125">
        <v>0</v>
      </c>
      <c r="D125">
        <v>61</v>
      </c>
      <c r="E125" t="s">
        <v>1695</v>
      </c>
      <c r="F125" t="s">
        <v>1696</v>
      </c>
      <c r="G125">
        <v>0.92810324528278498</v>
      </c>
      <c r="H125">
        <v>13050</v>
      </c>
      <c r="I125" t="s">
        <v>635</v>
      </c>
      <c r="J125" t="s">
        <v>636</v>
      </c>
      <c r="K125" t="s">
        <v>635</v>
      </c>
      <c r="L125" t="s">
        <v>636</v>
      </c>
      <c r="M125" t="s">
        <v>635</v>
      </c>
      <c r="N125" t="s">
        <v>635</v>
      </c>
      <c r="O125" t="s">
        <v>635</v>
      </c>
      <c r="P125" t="s">
        <v>636</v>
      </c>
      <c r="Q125" t="s">
        <v>635</v>
      </c>
      <c r="R125" t="s">
        <v>636</v>
      </c>
      <c r="S125" t="s">
        <v>833</v>
      </c>
      <c r="T125">
        <v>7</v>
      </c>
      <c r="U125">
        <f>IF(ISERROR(VLOOKUP(A125,seg_u_base_fitted!$A$1:$C$608,2,FALSE)),0,VLOOKUP(A125,seg_u_base_fitted!$A$1:$C$608,2,FALSE))</f>
        <v>1</v>
      </c>
      <c r="V125">
        <f>IF(ISERROR(VLOOKUP(A125,seg_u_base_fitted!$A$1:$C$608,3,FALSE)),0,VLOOKUP(A125,seg_u_base_fitted!$A$1:$C$608,3,FALSE))</f>
        <v>1.139</v>
      </c>
      <c r="W125">
        <v>98</v>
      </c>
      <c r="X125">
        <f>IF(W125&lt;115,1,0)</f>
        <v>1</v>
      </c>
      <c r="Y125">
        <f>IF(ISERROR(VLOOKUP(A125,seg_u_full_fitted!$A$1:$C$608,2,FALSE)),0,VLOOKUP(A125,seg_u_full_fitted!$A$1:$C$608,2,FALSE))</f>
        <v>0.88500000000000001</v>
      </c>
      <c r="Z125">
        <v>124</v>
      </c>
      <c r="AB125">
        <f>V125-Y125</f>
        <v>0.254</v>
      </c>
    </row>
    <row r="126" spans="1:28" x14ac:dyDescent="0.2">
      <c r="A126" t="s">
        <v>2475</v>
      </c>
      <c r="B126" t="s">
        <v>2468</v>
      </c>
      <c r="C126" t="s">
        <v>631</v>
      </c>
      <c r="D126" t="s">
        <v>647</v>
      </c>
      <c r="E126" t="s">
        <v>2470</v>
      </c>
      <c r="F126" t="s">
        <v>2476</v>
      </c>
      <c r="G126">
        <v>3.3723785301600038</v>
      </c>
      <c r="H126">
        <v>15425</v>
      </c>
      <c r="I126" t="s">
        <v>636</v>
      </c>
      <c r="J126" t="s">
        <v>635</v>
      </c>
      <c r="K126" t="s">
        <v>635</v>
      </c>
      <c r="L126" t="s">
        <v>635</v>
      </c>
      <c r="M126" t="s">
        <v>635</v>
      </c>
      <c r="N126" t="s">
        <v>636</v>
      </c>
      <c r="O126" t="s">
        <v>635</v>
      </c>
      <c r="P126" t="s">
        <v>636</v>
      </c>
      <c r="Q126" t="s">
        <v>635</v>
      </c>
      <c r="R126" t="s">
        <v>635</v>
      </c>
      <c r="S126" t="s">
        <v>721</v>
      </c>
      <c r="T126">
        <v>8</v>
      </c>
      <c r="U126">
        <f>IF(ISERROR(VLOOKUP(A126,seg_u_base_fitted!$A$1:$C$608,2,FALSE)),0,VLOOKUP(A126,seg_u_base_fitted!$A$1:$C$608,2,FALSE))</f>
        <v>2</v>
      </c>
      <c r="V126">
        <f>IF(ISERROR(VLOOKUP(A126,seg_u_base_fitted!$A$1:$C$608,3,FALSE)),0,VLOOKUP(A126,seg_u_base_fitted!$A$1:$C$608,3,FALSE))</f>
        <v>0.66300000000000003</v>
      </c>
      <c r="W126">
        <v>249</v>
      </c>
      <c r="Y126">
        <f>IF(ISERROR(VLOOKUP(A126,seg_u_full_fitted!$A$1:$C$608,2,FALSE)),0,VLOOKUP(A126,seg_u_full_fitted!$A$1:$C$608,2,FALSE))</f>
        <v>0.86399999999999999</v>
      </c>
      <c r="Z126">
        <v>125</v>
      </c>
      <c r="AB126">
        <f>V126-Y126</f>
        <v>-0.20099999999999996</v>
      </c>
    </row>
    <row r="127" spans="1:28" x14ac:dyDescent="0.2">
      <c r="A127" t="s">
        <v>1724</v>
      </c>
      <c r="B127" t="s">
        <v>994</v>
      </c>
      <c r="C127">
        <v>0</v>
      </c>
      <c r="D127">
        <v>101</v>
      </c>
      <c r="E127" t="s">
        <v>1725</v>
      </c>
      <c r="F127" t="s">
        <v>1726</v>
      </c>
      <c r="G127">
        <v>1.0387815200818444</v>
      </c>
      <c r="H127">
        <v>13225</v>
      </c>
      <c r="I127" t="s">
        <v>635</v>
      </c>
      <c r="J127" t="s">
        <v>636</v>
      </c>
      <c r="K127" t="s">
        <v>635</v>
      </c>
      <c r="L127" t="s">
        <v>635</v>
      </c>
      <c r="M127" t="s">
        <v>635</v>
      </c>
      <c r="N127" t="s">
        <v>635</v>
      </c>
      <c r="O127" t="s">
        <v>636</v>
      </c>
      <c r="P127" t="s">
        <v>636</v>
      </c>
      <c r="Q127" t="s">
        <v>635</v>
      </c>
      <c r="R127" t="s">
        <v>635</v>
      </c>
      <c r="S127" t="s">
        <v>721</v>
      </c>
      <c r="T127">
        <v>8</v>
      </c>
      <c r="U127">
        <f>IF(ISERROR(VLOOKUP(A127,seg_u_base_fitted!$A$1:$C$608,2,FALSE)),0,VLOOKUP(A127,seg_u_base_fitted!$A$1:$C$608,2,FALSE))</f>
        <v>1</v>
      </c>
      <c r="V127">
        <f>IF(ISERROR(VLOOKUP(A127,seg_u_base_fitted!$A$1:$C$608,3,FALSE)),0,VLOOKUP(A127,seg_u_base_fitted!$A$1:$C$608,3,FALSE))</f>
        <v>1.4910000000000001</v>
      </c>
      <c r="W127">
        <v>50</v>
      </c>
      <c r="X127">
        <f>IF(W127&lt;115,1,0)</f>
        <v>1</v>
      </c>
      <c r="Y127">
        <f>IF(ISERROR(VLOOKUP(A127,seg_u_full_fitted!$A$1:$C$608,2,FALSE)),0,VLOOKUP(A127,seg_u_full_fitted!$A$1:$C$608,2,FALSE))</f>
        <v>0.86299999999999999</v>
      </c>
      <c r="Z127">
        <v>126</v>
      </c>
      <c r="AB127">
        <f>V127-Y127</f>
        <v>0.62800000000000011</v>
      </c>
    </row>
    <row r="128" spans="1:28" x14ac:dyDescent="0.2">
      <c r="A128" t="s">
        <v>1522</v>
      </c>
      <c r="B128" t="s">
        <v>994</v>
      </c>
      <c r="C128">
        <v>0</v>
      </c>
      <c r="D128">
        <v>152</v>
      </c>
      <c r="E128" t="s">
        <v>1523</v>
      </c>
      <c r="F128" t="s">
        <v>1524</v>
      </c>
      <c r="G128">
        <v>1.0501564785572266</v>
      </c>
      <c r="H128">
        <v>5335</v>
      </c>
      <c r="I128" t="s">
        <v>635</v>
      </c>
      <c r="J128" t="s">
        <v>636</v>
      </c>
      <c r="K128" t="s">
        <v>635</v>
      </c>
      <c r="L128" t="s">
        <v>636</v>
      </c>
      <c r="M128" t="s">
        <v>636</v>
      </c>
      <c r="N128" t="s">
        <v>635</v>
      </c>
      <c r="O128" t="s">
        <v>636</v>
      </c>
      <c r="P128" t="s">
        <v>635</v>
      </c>
      <c r="Q128" t="s">
        <v>636</v>
      </c>
      <c r="R128" t="s">
        <v>635</v>
      </c>
      <c r="S128" t="s">
        <v>1327</v>
      </c>
      <c r="T128">
        <v>6</v>
      </c>
      <c r="U128">
        <f>IF(ISERROR(VLOOKUP(A128,seg_u_base_fitted!$A$1:$C$608,2,FALSE)),0,VLOOKUP(A128,seg_u_base_fitted!$A$1:$C$608,2,FALSE))</f>
        <v>0</v>
      </c>
      <c r="V128">
        <f>IF(ISERROR(VLOOKUP(A128,seg_u_base_fitted!$A$1:$C$608,3,FALSE)),0,VLOOKUP(A128,seg_u_base_fitted!$A$1:$C$608,3,FALSE))</f>
        <v>1.024</v>
      </c>
      <c r="W128">
        <v>122</v>
      </c>
      <c r="Y128">
        <f>IF(ISERROR(VLOOKUP(A128,seg_u_full_fitted!$A$1:$C$608,2,FALSE)),0,VLOOKUP(A128,seg_u_full_fitted!$A$1:$C$608,2,FALSE))</f>
        <v>0.86099999999999999</v>
      </c>
      <c r="Z128">
        <v>127</v>
      </c>
      <c r="AB128">
        <f>V128-Y128</f>
        <v>0.16300000000000003</v>
      </c>
    </row>
    <row r="129" spans="1:28" x14ac:dyDescent="0.2">
      <c r="A129" t="s">
        <v>1692</v>
      </c>
      <c r="B129" t="s">
        <v>994</v>
      </c>
      <c r="C129">
        <v>0</v>
      </c>
      <c r="D129">
        <v>101</v>
      </c>
      <c r="E129" t="s">
        <v>1693</v>
      </c>
      <c r="F129" t="s">
        <v>1693</v>
      </c>
      <c r="G129">
        <v>0.76909871647793637</v>
      </c>
      <c r="H129">
        <v>16750</v>
      </c>
      <c r="I129" t="s">
        <v>635</v>
      </c>
      <c r="J129" t="s">
        <v>636</v>
      </c>
      <c r="K129" t="s">
        <v>635</v>
      </c>
      <c r="L129" t="s">
        <v>636</v>
      </c>
      <c r="M129" t="s">
        <v>635</v>
      </c>
      <c r="N129" t="s">
        <v>635</v>
      </c>
      <c r="O129" t="s">
        <v>635</v>
      </c>
      <c r="P129" t="s">
        <v>636</v>
      </c>
      <c r="Q129" t="s">
        <v>635</v>
      </c>
      <c r="R129" t="s">
        <v>636</v>
      </c>
      <c r="S129" t="s">
        <v>833</v>
      </c>
      <c r="T129">
        <v>7</v>
      </c>
      <c r="U129">
        <f>IF(ISERROR(VLOOKUP(A129,seg_u_base_fitted!$A$1:$C$608,2,FALSE)),0,VLOOKUP(A129,seg_u_base_fitted!$A$1:$C$608,2,FALSE))</f>
        <v>0</v>
      </c>
      <c r="V129">
        <f>IF(ISERROR(VLOOKUP(A129,seg_u_base_fitted!$A$1:$C$608,3,FALSE)),0,VLOOKUP(A129,seg_u_base_fitted!$A$1:$C$608,3,FALSE))</f>
        <v>1.2250000000000001</v>
      </c>
      <c r="W129">
        <v>81</v>
      </c>
      <c r="X129">
        <f>IF(W129&lt;115,1,0)</f>
        <v>1</v>
      </c>
      <c r="Y129">
        <f>IF(ISERROR(VLOOKUP(A129,seg_u_full_fitted!$A$1:$C$608,2,FALSE)),0,VLOOKUP(A129,seg_u_full_fitted!$A$1:$C$608,2,FALSE))</f>
        <v>0.85399999999999998</v>
      </c>
      <c r="Z129">
        <v>128</v>
      </c>
      <c r="AB129">
        <f>V129-Y129</f>
        <v>0.37100000000000011</v>
      </c>
    </row>
    <row r="130" spans="1:28" x14ac:dyDescent="0.2">
      <c r="A130" t="s">
        <v>2127</v>
      </c>
      <c r="B130" t="s">
        <v>2118</v>
      </c>
      <c r="C130" t="s">
        <v>631</v>
      </c>
      <c r="D130" t="s">
        <v>745</v>
      </c>
      <c r="E130" t="s">
        <v>2128</v>
      </c>
      <c r="F130" t="s">
        <v>2123</v>
      </c>
      <c r="G130">
        <v>3.3069212858996089</v>
      </c>
      <c r="H130">
        <v>15400</v>
      </c>
      <c r="I130" t="s">
        <v>635</v>
      </c>
      <c r="J130" t="s">
        <v>635</v>
      </c>
      <c r="K130" t="s">
        <v>635</v>
      </c>
      <c r="L130" t="s">
        <v>635</v>
      </c>
      <c r="M130" t="s">
        <v>635</v>
      </c>
      <c r="N130" t="s">
        <v>636</v>
      </c>
      <c r="O130" t="s">
        <v>635</v>
      </c>
      <c r="P130" t="s">
        <v>636</v>
      </c>
      <c r="Q130" t="s">
        <v>635</v>
      </c>
      <c r="R130" t="s">
        <v>635</v>
      </c>
      <c r="S130" t="s">
        <v>637</v>
      </c>
      <c r="T130">
        <v>9</v>
      </c>
      <c r="U130">
        <f>IF(ISERROR(VLOOKUP(A130,seg_u_base_fitted!$A$1:$C$608,2,FALSE)),0,VLOOKUP(A130,seg_u_base_fitted!$A$1:$C$608,2,FALSE))</f>
        <v>0</v>
      </c>
      <c r="V130">
        <f>IF(ISERROR(VLOOKUP(A130,seg_u_base_fitted!$A$1:$C$608,3,FALSE)),0,VLOOKUP(A130,seg_u_base_fitted!$A$1:$C$608,3,FALSE))</f>
        <v>0.74</v>
      </c>
      <c r="W130">
        <v>218</v>
      </c>
      <c r="Y130">
        <f>IF(ISERROR(VLOOKUP(A130,seg_u_full_fitted!$A$1:$C$608,2,FALSE)),0,VLOOKUP(A130,seg_u_full_fitted!$A$1:$C$608,2,FALSE))</f>
        <v>0.85299999999999998</v>
      </c>
      <c r="Z130">
        <v>129</v>
      </c>
      <c r="AB130">
        <f>V130-Y130</f>
        <v>-0.11299999999999999</v>
      </c>
    </row>
    <row r="131" spans="1:28" x14ac:dyDescent="0.2">
      <c r="A131" t="s">
        <v>1140</v>
      </c>
      <c r="B131" t="s">
        <v>994</v>
      </c>
      <c r="C131">
        <v>0</v>
      </c>
      <c r="D131">
        <v>152</v>
      </c>
      <c r="E131" t="s">
        <v>1141</v>
      </c>
      <c r="F131" t="s">
        <v>1142</v>
      </c>
      <c r="G131">
        <v>0.60017234497277006</v>
      </c>
      <c r="H131">
        <v>30000</v>
      </c>
      <c r="I131" t="s">
        <v>635</v>
      </c>
      <c r="J131" t="s">
        <v>636</v>
      </c>
      <c r="K131" t="s">
        <v>635</v>
      </c>
      <c r="L131" t="s">
        <v>636</v>
      </c>
      <c r="M131" t="s">
        <v>635</v>
      </c>
      <c r="N131" t="s">
        <v>636</v>
      </c>
      <c r="O131" t="s">
        <v>636</v>
      </c>
      <c r="P131" t="s">
        <v>636</v>
      </c>
      <c r="Q131" t="s">
        <v>635</v>
      </c>
      <c r="R131" t="s">
        <v>636</v>
      </c>
      <c r="S131" t="s">
        <v>1131</v>
      </c>
      <c r="T131">
        <v>5</v>
      </c>
      <c r="U131">
        <f>IF(ISERROR(VLOOKUP(A131,seg_u_base_fitted!$A$1:$C$608,2,FALSE)),0,VLOOKUP(A131,seg_u_base_fitted!$A$1:$C$608,2,FALSE))</f>
        <v>1</v>
      </c>
      <c r="V131">
        <f>IF(ISERROR(VLOOKUP(A131,seg_u_base_fitted!$A$1:$C$608,3,FALSE)),0,VLOOKUP(A131,seg_u_base_fitted!$A$1:$C$608,3,FALSE))</f>
        <v>2.0070000000000001</v>
      </c>
      <c r="W131">
        <v>30</v>
      </c>
      <c r="X131">
        <f>IF(W131&lt;115,1,0)</f>
        <v>1</v>
      </c>
      <c r="Y131">
        <f>IF(ISERROR(VLOOKUP(A131,seg_u_full_fitted!$A$1:$C$608,2,FALSE)),0,VLOOKUP(A131,seg_u_full_fitted!$A$1:$C$608,2,FALSE))</f>
        <v>0.85</v>
      </c>
      <c r="Z131">
        <v>130</v>
      </c>
      <c r="AA131">
        <f>IF(Z131&lt;115,1,0)</f>
        <v>0</v>
      </c>
      <c r="AB131">
        <f>V131-Y131</f>
        <v>1.157</v>
      </c>
    </row>
    <row r="132" spans="1:28" x14ac:dyDescent="0.2">
      <c r="A132" t="s">
        <v>1342</v>
      </c>
      <c r="B132" t="s">
        <v>994</v>
      </c>
      <c r="C132">
        <v>0</v>
      </c>
      <c r="D132">
        <v>152</v>
      </c>
      <c r="E132" t="s">
        <v>1343</v>
      </c>
      <c r="F132" t="s">
        <v>1344</v>
      </c>
      <c r="G132">
        <v>0.46013200569775847</v>
      </c>
      <c r="H132">
        <v>35695</v>
      </c>
      <c r="I132" t="s">
        <v>635</v>
      </c>
      <c r="J132" t="s">
        <v>636</v>
      </c>
      <c r="K132" t="s">
        <v>635</v>
      </c>
      <c r="L132" t="s">
        <v>636</v>
      </c>
      <c r="M132" t="s">
        <v>635</v>
      </c>
      <c r="N132" t="s">
        <v>636</v>
      </c>
      <c r="O132" t="s">
        <v>636</v>
      </c>
      <c r="P132" t="s">
        <v>635</v>
      </c>
      <c r="Q132" t="s">
        <v>635</v>
      </c>
      <c r="R132" t="s">
        <v>636</v>
      </c>
      <c r="S132" t="s">
        <v>1327</v>
      </c>
      <c r="T132">
        <v>6</v>
      </c>
      <c r="U132">
        <f>IF(ISERROR(VLOOKUP(A132,seg_u_base_fitted!$A$1:$C$608,2,FALSE)),0,VLOOKUP(A132,seg_u_base_fitted!$A$1:$C$608,2,FALSE))</f>
        <v>2</v>
      </c>
      <c r="V132">
        <f>IF(ISERROR(VLOOKUP(A132,seg_u_base_fitted!$A$1:$C$608,3,FALSE)),0,VLOOKUP(A132,seg_u_base_fitted!$A$1:$C$608,3,FALSE))</f>
        <v>1.0629999999999999</v>
      </c>
      <c r="W132">
        <v>116</v>
      </c>
      <c r="Y132">
        <f>IF(ISERROR(VLOOKUP(A132,seg_u_full_fitted!$A$1:$C$608,2,FALSE)),0,VLOOKUP(A132,seg_u_full_fitted!$A$1:$C$608,2,FALSE))</f>
        <v>0.84399999999999997</v>
      </c>
      <c r="Z132">
        <v>131</v>
      </c>
      <c r="AB132">
        <f>V132-Y132</f>
        <v>0.21899999999999997</v>
      </c>
    </row>
    <row r="133" spans="1:28" x14ac:dyDescent="0.2">
      <c r="A133" t="s">
        <v>1580</v>
      </c>
      <c r="B133" t="s">
        <v>994</v>
      </c>
      <c r="C133">
        <v>0</v>
      </c>
      <c r="D133">
        <v>152</v>
      </c>
      <c r="E133" t="s">
        <v>1581</v>
      </c>
      <c r="F133" t="s">
        <v>1582</v>
      </c>
      <c r="G133">
        <v>0.75021202576359702</v>
      </c>
      <c r="H133">
        <v>14200</v>
      </c>
      <c r="I133" t="s">
        <v>635</v>
      </c>
      <c r="J133" t="s">
        <v>636</v>
      </c>
      <c r="K133" t="s">
        <v>635</v>
      </c>
      <c r="L133" t="s">
        <v>635</v>
      </c>
      <c r="M133" t="s">
        <v>636</v>
      </c>
      <c r="N133" t="s">
        <v>635</v>
      </c>
      <c r="O133" t="s">
        <v>636</v>
      </c>
      <c r="P133" t="s">
        <v>635</v>
      </c>
      <c r="Q133" t="s">
        <v>636</v>
      </c>
      <c r="R133" t="s">
        <v>635</v>
      </c>
      <c r="S133" t="s">
        <v>833</v>
      </c>
      <c r="T133">
        <v>7</v>
      </c>
      <c r="U133">
        <f>IF(ISERROR(VLOOKUP(A133,seg_u_base_fitted!$A$1:$C$608,2,FALSE)),0,VLOOKUP(A133,seg_u_base_fitted!$A$1:$C$608,2,FALSE))</f>
        <v>2</v>
      </c>
      <c r="V133">
        <f>IF(ISERROR(VLOOKUP(A133,seg_u_base_fitted!$A$1:$C$608,3,FALSE)),0,VLOOKUP(A133,seg_u_base_fitted!$A$1:$C$608,3,FALSE))</f>
        <v>1.163</v>
      </c>
      <c r="W133">
        <v>87</v>
      </c>
      <c r="X133">
        <f>IF(W133&lt;115,1,0)</f>
        <v>1</v>
      </c>
      <c r="Y133">
        <f>IF(ISERROR(VLOOKUP(A133,seg_u_full_fitted!$A$1:$C$608,2,FALSE)),0,VLOOKUP(A133,seg_u_full_fitted!$A$1:$C$608,2,FALSE))</f>
        <v>0.84199999999999997</v>
      </c>
      <c r="Z133">
        <v>132</v>
      </c>
      <c r="AB133">
        <f>V133-Y133</f>
        <v>0.32100000000000006</v>
      </c>
    </row>
    <row r="134" spans="1:28" x14ac:dyDescent="0.2">
      <c r="A134" t="s">
        <v>2236</v>
      </c>
      <c r="B134" t="s">
        <v>2210</v>
      </c>
      <c r="C134" t="s">
        <v>631</v>
      </c>
      <c r="D134" t="s">
        <v>787</v>
      </c>
      <c r="E134" t="s">
        <v>2237</v>
      </c>
      <c r="F134" t="s">
        <v>2238</v>
      </c>
      <c r="G134">
        <v>2.863121989338377</v>
      </c>
      <c r="H134">
        <v>7840</v>
      </c>
      <c r="I134" t="s">
        <v>635</v>
      </c>
      <c r="J134" t="s">
        <v>635</v>
      </c>
      <c r="K134" t="s">
        <v>635</v>
      </c>
      <c r="L134" t="s">
        <v>635</v>
      </c>
      <c r="M134" t="s">
        <v>635</v>
      </c>
      <c r="N134" t="s">
        <v>636</v>
      </c>
      <c r="O134" t="s">
        <v>636</v>
      </c>
      <c r="P134" t="s">
        <v>635</v>
      </c>
      <c r="Q134" t="s">
        <v>635</v>
      </c>
      <c r="R134" t="s">
        <v>635</v>
      </c>
      <c r="S134" t="s">
        <v>637</v>
      </c>
      <c r="T134">
        <v>9</v>
      </c>
      <c r="U134">
        <f>IF(ISERROR(VLOOKUP(A134,seg_u_base_fitted!$A$1:$C$608,2,FALSE)),0,VLOOKUP(A134,seg_u_base_fitted!$A$1:$C$608,2,FALSE))</f>
        <v>1</v>
      </c>
      <c r="V134">
        <f>IF(ISERROR(VLOOKUP(A134,seg_u_base_fitted!$A$1:$C$608,3,FALSE)),0,VLOOKUP(A134,seg_u_base_fitted!$A$1:$C$608,3,FALSE))</f>
        <v>1.4039999999999999</v>
      </c>
      <c r="W134">
        <v>56</v>
      </c>
      <c r="X134">
        <f>IF(W134&lt;115,1,0)</f>
        <v>1</v>
      </c>
      <c r="Y134">
        <f>IF(ISERROR(VLOOKUP(A134,seg_u_full_fitted!$A$1:$C$608,2,FALSE)),0,VLOOKUP(A134,seg_u_full_fitted!$A$1:$C$608,2,FALSE))</f>
        <v>0.84</v>
      </c>
      <c r="Z134">
        <v>133</v>
      </c>
      <c r="AB134">
        <f>V134-Y134</f>
        <v>0.56399999999999995</v>
      </c>
    </row>
    <row r="135" spans="1:28" x14ac:dyDescent="0.2">
      <c r="A135" t="s">
        <v>2013</v>
      </c>
      <c r="B135" t="s">
        <v>994</v>
      </c>
      <c r="C135">
        <v>0</v>
      </c>
      <c r="D135">
        <v>152</v>
      </c>
      <c r="E135" t="s">
        <v>2014</v>
      </c>
      <c r="F135" t="s">
        <v>2015</v>
      </c>
      <c r="G135">
        <v>0.95026824377268615</v>
      </c>
      <c r="H135">
        <v>17300</v>
      </c>
      <c r="I135" t="s">
        <v>635</v>
      </c>
      <c r="J135" t="s">
        <v>636</v>
      </c>
      <c r="K135" t="s">
        <v>635</v>
      </c>
      <c r="L135" t="s">
        <v>635</v>
      </c>
      <c r="M135" t="s">
        <v>635</v>
      </c>
      <c r="N135" t="s">
        <v>635</v>
      </c>
      <c r="O135" t="s">
        <v>635</v>
      </c>
      <c r="P135" t="s">
        <v>635</v>
      </c>
      <c r="Q135" t="s">
        <v>635</v>
      </c>
      <c r="R135" t="s">
        <v>635</v>
      </c>
      <c r="S135" t="s">
        <v>636</v>
      </c>
      <c r="T135">
        <v>10</v>
      </c>
      <c r="U135">
        <f>IF(ISERROR(VLOOKUP(A135,seg_u_base_fitted!$A$1:$C$608,2,FALSE)),0,VLOOKUP(A135,seg_u_base_fitted!$A$1:$C$608,2,FALSE))</f>
        <v>0</v>
      </c>
      <c r="V135">
        <f>IF(ISERROR(VLOOKUP(A135,seg_u_base_fitted!$A$1:$C$608,3,FALSE)),0,VLOOKUP(A135,seg_u_base_fitted!$A$1:$C$608,3,FALSE))</f>
        <v>0.58199999999999996</v>
      </c>
      <c r="W135">
        <v>285</v>
      </c>
      <c r="Y135">
        <f>IF(ISERROR(VLOOKUP(A135,seg_u_full_fitted!$A$1:$C$608,2,FALSE)),0,VLOOKUP(A135,seg_u_full_fitted!$A$1:$C$608,2,FALSE))</f>
        <v>0.84</v>
      </c>
      <c r="Z135">
        <v>134</v>
      </c>
      <c r="AB135">
        <f>V135-Y135</f>
        <v>-0.25800000000000001</v>
      </c>
    </row>
    <row r="136" spans="1:28" x14ac:dyDescent="0.2">
      <c r="A136" t="s">
        <v>2314</v>
      </c>
      <c r="B136" t="s">
        <v>2210</v>
      </c>
      <c r="C136" t="s">
        <v>631</v>
      </c>
      <c r="D136" t="s">
        <v>872</v>
      </c>
      <c r="E136" t="s">
        <v>2229</v>
      </c>
      <c r="F136" t="s">
        <v>2315</v>
      </c>
      <c r="G136">
        <v>2.1552425974753122</v>
      </c>
      <c r="H136">
        <v>3065</v>
      </c>
      <c r="I136" t="s">
        <v>635</v>
      </c>
      <c r="J136" t="s">
        <v>635</v>
      </c>
      <c r="K136" t="s">
        <v>635</v>
      </c>
      <c r="L136" t="s">
        <v>635</v>
      </c>
      <c r="M136" t="s">
        <v>635</v>
      </c>
      <c r="N136" t="s">
        <v>635</v>
      </c>
      <c r="O136" t="s">
        <v>636</v>
      </c>
      <c r="P136" t="s">
        <v>635</v>
      </c>
      <c r="Q136" t="s">
        <v>635</v>
      </c>
      <c r="R136" t="s">
        <v>635</v>
      </c>
      <c r="S136" t="s">
        <v>636</v>
      </c>
      <c r="T136">
        <v>10</v>
      </c>
      <c r="U136">
        <f>IF(ISERROR(VLOOKUP(A136,seg_u_base_fitted!$A$1:$C$608,2,FALSE)),0,VLOOKUP(A136,seg_u_base_fitted!$A$1:$C$608,2,FALSE))</f>
        <v>0</v>
      </c>
      <c r="V136">
        <f>IF(ISERROR(VLOOKUP(A136,seg_u_base_fitted!$A$1:$C$608,3,FALSE)),0,VLOOKUP(A136,seg_u_base_fitted!$A$1:$C$608,3,FALSE))</f>
        <v>0.124</v>
      </c>
      <c r="W136">
        <v>552</v>
      </c>
      <c r="Y136">
        <f>IF(ISERROR(VLOOKUP(A136,seg_u_full_fitted!$A$1:$C$608,2,FALSE)),0,VLOOKUP(A136,seg_u_full_fitted!$A$1:$C$608,2,FALSE))</f>
        <v>0.83899999999999997</v>
      </c>
      <c r="Z136">
        <v>135</v>
      </c>
      <c r="AB136">
        <f>V136-Y136</f>
        <v>-0.71499999999999997</v>
      </c>
    </row>
    <row r="137" spans="1:28" x14ac:dyDescent="0.2">
      <c r="A137" t="s">
        <v>1037</v>
      </c>
      <c r="B137" t="s">
        <v>994</v>
      </c>
      <c r="C137">
        <v>0</v>
      </c>
      <c r="D137">
        <v>46</v>
      </c>
      <c r="E137" t="s">
        <v>1038</v>
      </c>
      <c r="F137" t="s">
        <v>1039</v>
      </c>
      <c r="G137">
        <v>0.6996568181115046</v>
      </c>
      <c r="H137">
        <v>11735</v>
      </c>
      <c r="I137" t="s">
        <v>635</v>
      </c>
      <c r="J137" t="s">
        <v>636</v>
      </c>
      <c r="K137" t="s">
        <v>636</v>
      </c>
      <c r="L137" t="s">
        <v>636</v>
      </c>
      <c r="M137" t="s">
        <v>636</v>
      </c>
      <c r="N137" t="s">
        <v>635</v>
      </c>
      <c r="O137" t="s">
        <v>636</v>
      </c>
      <c r="P137" t="s">
        <v>636</v>
      </c>
      <c r="Q137" t="s">
        <v>636</v>
      </c>
      <c r="R137" t="s">
        <v>636</v>
      </c>
      <c r="S137" t="s">
        <v>1011</v>
      </c>
      <c r="T137">
        <v>3</v>
      </c>
      <c r="U137">
        <f>IF(ISERROR(VLOOKUP(A137,seg_u_base_fitted!$A$1:$C$608,2,FALSE)),0,VLOOKUP(A137,seg_u_base_fitted!$A$1:$C$608,2,FALSE))</f>
        <v>0</v>
      </c>
      <c r="V137">
        <f>IF(ISERROR(VLOOKUP(A137,seg_u_base_fitted!$A$1:$C$608,3,FALSE)),0,VLOOKUP(A137,seg_u_base_fitted!$A$1:$C$608,3,FALSE))</f>
        <v>1.3440000000000001</v>
      </c>
      <c r="W137">
        <v>67</v>
      </c>
      <c r="X137">
        <f>IF(W137&lt;115,1,0)</f>
        <v>1</v>
      </c>
      <c r="Y137">
        <f>IF(ISERROR(VLOOKUP(A137,seg_u_full_fitted!$A$1:$C$608,2,FALSE)),0,VLOOKUP(A137,seg_u_full_fitted!$A$1:$C$608,2,FALSE))</f>
        <v>0.83699999999999997</v>
      </c>
      <c r="Z137">
        <v>136</v>
      </c>
      <c r="AA137">
        <f>IF(Z137&lt;115,1,0)</f>
        <v>0</v>
      </c>
      <c r="AB137">
        <f>V137-Y137</f>
        <v>0.50700000000000012</v>
      </c>
    </row>
    <row r="138" spans="1:28" x14ac:dyDescent="0.2">
      <c r="A138" t="s">
        <v>1399</v>
      </c>
      <c r="B138" t="s">
        <v>994</v>
      </c>
      <c r="C138">
        <v>0</v>
      </c>
      <c r="D138">
        <v>46</v>
      </c>
      <c r="E138" t="s">
        <v>1400</v>
      </c>
      <c r="F138" t="s">
        <v>1401</v>
      </c>
      <c r="G138">
        <v>0.46976986706606205</v>
      </c>
      <c r="H138">
        <v>7700</v>
      </c>
      <c r="I138" t="s">
        <v>635</v>
      </c>
      <c r="J138" t="s">
        <v>636</v>
      </c>
      <c r="K138" t="s">
        <v>636</v>
      </c>
      <c r="L138" t="s">
        <v>635</v>
      </c>
      <c r="M138" t="s">
        <v>636</v>
      </c>
      <c r="N138" t="s">
        <v>635</v>
      </c>
      <c r="O138" t="s">
        <v>636</v>
      </c>
      <c r="P138" t="s">
        <v>635</v>
      </c>
      <c r="Q138" t="s">
        <v>636</v>
      </c>
      <c r="R138" t="s">
        <v>635</v>
      </c>
      <c r="S138" t="s">
        <v>1327</v>
      </c>
      <c r="T138">
        <v>6</v>
      </c>
      <c r="U138">
        <f>IF(ISERROR(VLOOKUP(A138,seg_u_base_fitted!$A$1:$C$608,2,FALSE)),0,VLOOKUP(A138,seg_u_base_fitted!$A$1:$C$608,2,FALSE))</f>
        <v>0</v>
      </c>
      <c r="V138">
        <f>IF(ISERROR(VLOOKUP(A138,seg_u_base_fitted!$A$1:$C$608,3,FALSE)),0,VLOOKUP(A138,seg_u_base_fitted!$A$1:$C$608,3,FALSE))</f>
        <v>0.46</v>
      </c>
      <c r="W138">
        <v>338</v>
      </c>
      <c r="Y138">
        <f>IF(ISERROR(VLOOKUP(A138,seg_u_full_fitted!$A$1:$C$608,2,FALSE)),0,VLOOKUP(A138,seg_u_full_fitted!$A$1:$C$608,2,FALSE))</f>
        <v>0.83599999999999997</v>
      </c>
      <c r="Z138">
        <v>137</v>
      </c>
      <c r="AB138">
        <f>V138-Y138</f>
        <v>-0.37599999999999995</v>
      </c>
    </row>
    <row r="139" spans="1:28" x14ac:dyDescent="0.2">
      <c r="A139" t="s">
        <v>1571</v>
      </c>
      <c r="B139" t="s">
        <v>994</v>
      </c>
      <c r="C139">
        <v>0</v>
      </c>
      <c r="D139" t="s">
        <v>1028</v>
      </c>
      <c r="E139" t="s">
        <v>1028</v>
      </c>
      <c r="F139" t="s">
        <v>1028</v>
      </c>
      <c r="G139">
        <v>0.81148601854112579</v>
      </c>
      <c r="H139">
        <v>30315</v>
      </c>
      <c r="I139" t="s">
        <v>635</v>
      </c>
      <c r="J139" t="s">
        <v>636</v>
      </c>
      <c r="K139" t="s">
        <v>635</v>
      </c>
      <c r="L139" t="s">
        <v>635</v>
      </c>
      <c r="M139" t="s">
        <v>635</v>
      </c>
      <c r="N139" t="s">
        <v>636</v>
      </c>
      <c r="O139" t="s">
        <v>636</v>
      </c>
      <c r="P139" t="s">
        <v>635</v>
      </c>
      <c r="Q139" t="s">
        <v>635</v>
      </c>
      <c r="R139" t="s">
        <v>636</v>
      </c>
      <c r="S139" t="s">
        <v>833</v>
      </c>
      <c r="T139">
        <v>7</v>
      </c>
      <c r="U139">
        <f>IF(ISERROR(VLOOKUP(A139,seg_u_base_fitted!$A$1:$C$608,2,FALSE)),0,VLOOKUP(A139,seg_u_base_fitted!$A$1:$C$608,2,FALSE))</f>
        <v>1</v>
      </c>
      <c r="V139">
        <f>IF(ISERROR(VLOOKUP(A139,seg_u_base_fitted!$A$1:$C$608,3,FALSE)),0,VLOOKUP(A139,seg_u_base_fitted!$A$1:$C$608,3,FALSE))</f>
        <v>0.624</v>
      </c>
      <c r="W139">
        <v>266</v>
      </c>
      <c r="Y139">
        <f>IF(ISERROR(VLOOKUP(A139,seg_u_full_fitted!$A$1:$C$608,2,FALSE)),0,VLOOKUP(A139,seg_u_full_fitted!$A$1:$C$608,2,FALSE))</f>
        <v>0.83499999999999996</v>
      </c>
      <c r="Z139">
        <v>138</v>
      </c>
      <c r="AB139">
        <f>V139-Y139</f>
        <v>-0.21099999999999997</v>
      </c>
    </row>
    <row r="140" spans="1:28" x14ac:dyDescent="0.2">
      <c r="A140" t="s">
        <v>1294</v>
      </c>
      <c r="B140" t="s">
        <v>994</v>
      </c>
      <c r="C140">
        <v>0</v>
      </c>
      <c r="D140">
        <v>156</v>
      </c>
      <c r="E140" t="s">
        <v>1295</v>
      </c>
      <c r="F140" t="s">
        <v>1296</v>
      </c>
      <c r="G140">
        <v>2.0783040821987613</v>
      </c>
      <c r="H140">
        <v>11700</v>
      </c>
      <c r="I140" t="s">
        <v>635</v>
      </c>
      <c r="J140" t="s">
        <v>636</v>
      </c>
      <c r="K140" t="s">
        <v>635</v>
      </c>
      <c r="L140" t="s">
        <v>636</v>
      </c>
      <c r="M140" t="s">
        <v>635</v>
      </c>
      <c r="N140" t="s">
        <v>635</v>
      </c>
      <c r="O140" t="s">
        <v>636</v>
      </c>
      <c r="P140" t="s">
        <v>636</v>
      </c>
      <c r="Q140" t="s">
        <v>636</v>
      </c>
      <c r="R140" t="s">
        <v>636</v>
      </c>
      <c r="S140" t="s">
        <v>1131</v>
      </c>
      <c r="T140">
        <v>5</v>
      </c>
      <c r="U140">
        <f>IF(ISERROR(VLOOKUP(A140,seg_u_base_fitted!$A$1:$C$608,2,FALSE)),0,VLOOKUP(A140,seg_u_base_fitted!$A$1:$C$608,2,FALSE))</f>
        <v>0</v>
      </c>
      <c r="V140">
        <f>IF(ISERROR(VLOOKUP(A140,seg_u_base_fitted!$A$1:$C$608,3,FALSE)),0,VLOOKUP(A140,seg_u_base_fitted!$A$1:$C$608,3,FALSE))</f>
        <v>2.2549999999999999</v>
      </c>
      <c r="W140">
        <v>22</v>
      </c>
      <c r="X140">
        <f>IF(W140&lt;115,1,0)</f>
        <v>1</v>
      </c>
      <c r="Y140">
        <f>IF(ISERROR(VLOOKUP(A140,seg_u_full_fitted!$A$1:$C$608,2,FALSE)),0,VLOOKUP(A140,seg_u_full_fitted!$A$1:$C$608,2,FALSE))</f>
        <v>0.83199999999999996</v>
      </c>
      <c r="Z140">
        <v>139</v>
      </c>
      <c r="AA140">
        <f>IF(Z140&lt;115,1,0)</f>
        <v>0</v>
      </c>
      <c r="AB140">
        <f>V140-Y140</f>
        <v>1.423</v>
      </c>
    </row>
    <row r="141" spans="1:28" x14ac:dyDescent="0.2">
      <c r="A141" t="s">
        <v>2117</v>
      </c>
      <c r="B141" t="s">
        <v>2118</v>
      </c>
      <c r="C141" t="s">
        <v>631</v>
      </c>
      <c r="D141" t="s">
        <v>753</v>
      </c>
      <c r="E141" t="s">
        <v>2119</v>
      </c>
      <c r="F141" t="s">
        <v>2120</v>
      </c>
      <c r="G141">
        <v>1.7432679826197468</v>
      </c>
      <c r="H141">
        <v>13360</v>
      </c>
      <c r="I141" t="s">
        <v>635</v>
      </c>
      <c r="J141" t="s">
        <v>636</v>
      </c>
      <c r="K141" t="s">
        <v>635</v>
      </c>
      <c r="L141" t="s">
        <v>635</v>
      </c>
      <c r="M141" t="s">
        <v>635</v>
      </c>
      <c r="N141" t="s">
        <v>636</v>
      </c>
      <c r="O141" t="s">
        <v>636</v>
      </c>
      <c r="P141" t="s">
        <v>636</v>
      </c>
      <c r="Q141" t="s">
        <v>635</v>
      </c>
      <c r="R141" t="s">
        <v>635</v>
      </c>
      <c r="S141" t="s">
        <v>833</v>
      </c>
      <c r="T141">
        <v>7</v>
      </c>
      <c r="U141">
        <f>IF(ISERROR(VLOOKUP(A141,seg_u_base_fitted!$A$1:$C$608,2,FALSE)),0,VLOOKUP(A141,seg_u_base_fitted!$A$1:$C$608,2,FALSE))</f>
        <v>1</v>
      </c>
      <c r="V141">
        <f>IF(ISERROR(VLOOKUP(A141,seg_u_base_fitted!$A$1:$C$608,3,FALSE)),0,VLOOKUP(A141,seg_u_base_fitted!$A$1:$C$608,3,FALSE))</f>
        <v>0.94</v>
      </c>
      <c r="W141">
        <v>144</v>
      </c>
      <c r="Y141">
        <f>IF(ISERROR(VLOOKUP(A141,seg_u_full_fitted!$A$1:$C$608,2,FALSE)),0,VLOOKUP(A141,seg_u_full_fitted!$A$1:$C$608,2,FALSE))</f>
        <v>0.82299999999999995</v>
      </c>
      <c r="Z141">
        <v>140</v>
      </c>
      <c r="AB141">
        <f>V141-Y141</f>
        <v>0.11699999999999999</v>
      </c>
    </row>
    <row r="142" spans="1:28" x14ac:dyDescent="0.2">
      <c r="A142" t="s">
        <v>1862</v>
      </c>
      <c r="B142" t="s">
        <v>994</v>
      </c>
      <c r="C142">
        <v>0</v>
      </c>
      <c r="D142">
        <v>4</v>
      </c>
      <c r="E142" t="s">
        <v>1863</v>
      </c>
      <c r="F142" t="s">
        <v>1864</v>
      </c>
      <c r="G142">
        <v>1.3853621464555419</v>
      </c>
      <c r="H142">
        <v>7200</v>
      </c>
      <c r="I142" t="s">
        <v>635</v>
      </c>
      <c r="J142" t="s">
        <v>636</v>
      </c>
      <c r="K142" t="s">
        <v>635</v>
      </c>
      <c r="L142" t="s">
        <v>635</v>
      </c>
      <c r="M142" t="s">
        <v>635</v>
      </c>
      <c r="N142" t="s">
        <v>635</v>
      </c>
      <c r="O142" t="s">
        <v>636</v>
      </c>
      <c r="P142" t="s">
        <v>635</v>
      </c>
      <c r="Q142" t="s">
        <v>635</v>
      </c>
      <c r="R142" t="s">
        <v>635</v>
      </c>
      <c r="S142" t="s">
        <v>637</v>
      </c>
      <c r="T142">
        <v>9</v>
      </c>
      <c r="U142">
        <f>IF(ISERROR(VLOOKUP(A142,seg_u_base_fitted!$A$1:$C$608,2,FALSE)),0,VLOOKUP(A142,seg_u_base_fitted!$A$1:$C$608,2,FALSE))</f>
        <v>2</v>
      </c>
      <c r="V142">
        <f>IF(ISERROR(VLOOKUP(A142,seg_u_base_fitted!$A$1:$C$608,3,FALSE)),0,VLOOKUP(A142,seg_u_base_fitted!$A$1:$C$608,3,FALSE))</f>
        <v>0.41799999999999998</v>
      </c>
      <c r="W142">
        <v>357</v>
      </c>
      <c r="Y142">
        <f>IF(ISERROR(VLOOKUP(A142,seg_u_full_fitted!$A$1:$C$608,2,FALSE)),0,VLOOKUP(A142,seg_u_full_fitted!$A$1:$C$608,2,FALSE))</f>
        <v>0.81899999999999995</v>
      </c>
      <c r="Z142">
        <v>141</v>
      </c>
      <c r="AB142">
        <f>V142-Y142</f>
        <v>-0.40099999999999997</v>
      </c>
    </row>
    <row r="143" spans="1:28" x14ac:dyDescent="0.2">
      <c r="A143" t="s">
        <v>2467</v>
      </c>
      <c r="B143" t="s">
        <v>2468</v>
      </c>
      <c r="C143" t="s">
        <v>631</v>
      </c>
      <c r="D143" t="s">
        <v>647</v>
      </c>
      <c r="E143" t="s">
        <v>2469</v>
      </c>
      <c r="F143" t="s">
        <v>2470</v>
      </c>
      <c r="G143">
        <v>1.8888235721053634</v>
      </c>
      <c r="H143">
        <v>12395</v>
      </c>
      <c r="I143" t="s">
        <v>635</v>
      </c>
      <c r="J143" t="s">
        <v>636</v>
      </c>
      <c r="K143" t="s">
        <v>635</v>
      </c>
      <c r="L143" t="s">
        <v>635</v>
      </c>
      <c r="M143" t="s">
        <v>635</v>
      </c>
      <c r="N143" t="s">
        <v>636</v>
      </c>
      <c r="O143" t="s">
        <v>636</v>
      </c>
      <c r="P143" t="s">
        <v>636</v>
      </c>
      <c r="Q143" t="s">
        <v>635</v>
      </c>
      <c r="R143" t="s">
        <v>635</v>
      </c>
      <c r="S143" t="s">
        <v>833</v>
      </c>
      <c r="T143">
        <v>7</v>
      </c>
      <c r="U143">
        <f>IF(ISERROR(VLOOKUP(A143,seg_u_base_fitted!$A$1:$C$608,2,FALSE)),0,VLOOKUP(A143,seg_u_base_fitted!$A$1:$C$608,2,FALSE))</f>
        <v>0</v>
      </c>
      <c r="V143">
        <f>IF(ISERROR(VLOOKUP(A143,seg_u_base_fitted!$A$1:$C$608,3,FALSE)),0,VLOOKUP(A143,seg_u_base_fitted!$A$1:$C$608,3,FALSE))</f>
        <v>0.61699999999999999</v>
      </c>
      <c r="W143">
        <v>270</v>
      </c>
      <c r="Y143">
        <f>IF(ISERROR(VLOOKUP(A143,seg_u_full_fitted!$A$1:$C$608,2,FALSE)),0,VLOOKUP(A143,seg_u_full_fitted!$A$1:$C$608,2,FALSE))</f>
        <v>0.81599999999999995</v>
      </c>
      <c r="Z143">
        <v>142</v>
      </c>
      <c r="AB143">
        <f>V143-Y143</f>
        <v>-0.19899999999999995</v>
      </c>
    </row>
    <row r="144" spans="1:28" x14ac:dyDescent="0.2">
      <c r="A144" t="s">
        <v>2058</v>
      </c>
      <c r="B144" t="s">
        <v>994</v>
      </c>
      <c r="C144">
        <v>0</v>
      </c>
      <c r="D144">
        <v>88</v>
      </c>
      <c r="E144" t="s">
        <v>2059</v>
      </c>
      <c r="F144" t="s">
        <v>2060</v>
      </c>
      <c r="G144">
        <v>1.6201282003928623</v>
      </c>
      <c r="H144">
        <v>13430</v>
      </c>
      <c r="I144" t="s">
        <v>635</v>
      </c>
      <c r="J144" t="s">
        <v>636</v>
      </c>
      <c r="K144" t="s">
        <v>635</v>
      </c>
      <c r="L144" t="s">
        <v>635</v>
      </c>
      <c r="M144" t="s">
        <v>635</v>
      </c>
      <c r="N144" t="s">
        <v>635</v>
      </c>
      <c r="O144" t="s">
        <v>635</v>
      </c>
      <c r="P144" t="s">
        <v>635</v>
      </c>
      <c r="Q144" t="s">
        <v>635</v>
      </c>
      <c r="R144" t="s">
        <v>635</v>
      </c>
      <c r="S144" t="s">
        <v>636</v>
      </c>
      <c r="T144">
        <v>10</v>
      </c>
      <c r="U144">
        <f>IF(ISERROR(VLOOKUP(A144,seg_u_base_fitted!$A$1:$C$608,2,FALSE)),0,VLOOKUP(A144,seg_u_base_fitted!$A$1:$C$608,2,FALSE))</f>
        <v>1</v>
      </c>
      <c r="V144">
        <f>IF(ISERROR(VLOOKUP(A144,seg_u_base_fitted!$A$1:$C$608,3,FALSE)),0,VLOOKUP(A144,seg_u_base_fitted!$A$1:$C$608,3,FALSE))</f>
        <v>0.97099999999999997</v>
      </c>
      <c r="W144">
        <v>136</v>
      </c>
      <c r="Y144">
        <f>IF(ISERROR(VLOOKUP(A144,seg_u_full_fitted!$A$1:$C$608,2,FALSE)),0,VLOOKUP(A144,seg_u_full_fitted!$A$1:$C$608,2,FALSE))</f>
        <v>0.81100000000000005</v>
      </c>
      <c r="Z144">
        <v>143</v>
      </c>
      <c r="AB144">
        <f>V144-Y144</f>
        <v>0.15999999999999992</v>
      </c>
    </row>
    <row r="145" spans="1:28" x14ac:dyDescent="0.2">
      <c r="A145" t="s">
        <v>934</v>
      </c>
      <c r="B145" t="s">
        <v>931</v>
      </c>
      <c r="C145" t="s">
        <v>631</v>
      </c>
      <c r="D145" t="s">
        <v>935</v>
      </c>
      <c r="E145" t="s">
        <v>936</v>
      </c>
      <c r="F145" t="s">
        <v>937</v>
      </c>
      <c r="G145">
        <v>1.7913473511096498</v>
      </c>
      <c r="H145">
        <v>10010</v>
      </c>
      <c r="I145" t="s">
        <v>636</v>
      </c>
      <c r="J145" t="s">
        <v>635</v>
      </c>
      <c r="K145" t="s">
        <v>635</v>
      </c>
      <c r="L145" t="s">
        <v>635</v>
      </c>
      <c r="M145" t="s">
        <v>635</v>
      </c>
      <c r="N145" t="s">
        <v>636</v>
      </c>
      <c r="O145" t="s">
        <v>635</v>
      </c>
      <c r="P145" t="s">
        <v>636</v>
      </c>
      <c r="Q145" t="s">
        <v>635</v>
      </c>
      <c r="R145" t="s">
        <v>635</v>
      </c>
      <c r="S145" t="s">
        <v>721</v>
      </c>
      <c r="T145">
        <v>8</v>
      </c>
      <c r="U145">
        <f>IF(ISERROR(VLOOKUP(A145,seg_u_base_fitted!$A$1:$C$608,2,FALSE)),0,VLOOKUP(A145,seg_u_base_fitted!$A$1:$C$608,2,FALSE))</f>
        <v>1</v>
      </c>
      <c r="V145">
        <f>IF(ISERROR(VLOOKUP(A145,seg_u_base_fitted!$A$1:$C$608,3,FALSE)),0,VLOOKUP(A145,seg_u_base_fitted!$A$1:$C$608,3,FALSE))</f>
        <v>0.97399999999999998</v>
      </c>
      <c r="W145">
        <v>135</v>
      </c>
      <c r="Y145">
        <f>IF(ISERROR(VLOOKUP(A145,seg_u_full_fitted!$A$1:$C$608,2,FALSE)),0,VLOOKUP(A145,seg_u_full_fitted!$A$1:$C$608,2,FALSE))</f>
        <v>0.80900000000000005</v>
      </c>
      <c r="Z145">
        <v>144</v>
      </c>
      <c r="AB145">
        <f>V145-Y145</f>
        <v>0.16499999999999992</v>
      </c>
    </row>
    <row r="146" spans="1:28" x14ac:dyDescent="0.2">
      <c r="A146" t="s">
        <v>2300</v>
      </c>
      <c r="B146" t="s">
        <v>2210</v>
      </c>
      <c r="C146" t="s">
        <v>631</v>
      </c>
      <c r="D146" t="s">
        <v>2301</v>
      </c>
      <c r="E146" t="s">
        <v>2302</v>
      </c>
      <c r="F146" t="s">
        <v>2303</v>
      </c>
      <c r="G146">
        <v>6.6554452939214972</v>
      </c>
      <c r="H146">
        <v>7340</v>
      </c>
      <c r="I146" t="s">
        <v>636</v>
      </c>
      <c r="J146" t="s">
        <v>635</v>
      </c>
      <c r="K146" t="s">
        <v>635</v>
      </c>
      <c r="L146" t="s">
        <v>635</v>
      </c>
      <c r="M146" t="s">
        <v>635</v>
      </c>
      <c r="N146" t="s">
        <v>635</v>
      </c>
      <c r="O146" t="s">
        <v>636</v>
      </c>
      <c r="P146" t="s">
        <v>635</v>
      </c>
      <c r="Q146" t="s">
        <v>635</v>
      </c>
      <c r="R146" t="s">
        <v>635</v>
      </c>
      <c r="S146" t="s">
        <v>637</v>
      </c>
      <c r="T146">
        <v>9</v>
      </c>
      <c r="U146">
        <f>IF(ISERROR(VLOOKUP(A146,seg_u_base_fitted!$A$1:$C$608,2,FALSE)),0,VLOOKUP(A146,seg_u_base_fitted!$A$1:$C$608,2,FALSE))</f>
        <v>0</v>
      </c>
      <c r="V146">
        <f>IF(ISERROR(VLOOKUP(A146,seg_u_base_fitted!$A$1:$C$608,3,FALSE)),0,VLOOKUP(A146,seg_u_base_fitted!$A$1:$C$608,3,FALSE))</f>
        <v>0.77300000000000002</v>
      </c>
      <c r="W146">
        <v>203</v>
      </c>
      <c r="Y146">
        <f>IF(ISERROR(VLOOKUP(A146,seg_u_full_fitted!$A$1:$C$608,2,FALSE)),0,VLOOKUP(A146,seg_u_full_fitted!$A$1:$C$608,2,FALSE))</f>
        <v>0.80900000000000005</v>
      </c>
      <c r="Z146">
        <v>145</v>
      </c>
      <c r="AB146">
        <f>V146-Y146</f>
        <v>-3.6000000000000032E-2</v>
      </c>
    </row>
    <row r="147" spans="1:28" x14ac:dyDescent="0.2">
      <c r="A147" t="s">
        <v>1554</v>
      </c>
      <c r="B147" t="s">
        <v>994</v>
      </c>
      <c r="C147">
        <v>0</v>
      </c>
      <c r="D147">
        <v>9</v>
      </c>
      <c r="E147" t="s">
        <v>1555</v>
      </c>
      <c r="F147" t="s">
        <v>1556</v>
      </c>
      <c r="G147">
        <v>1.8057898113366064</v>
      </c>
      <c r="H147">
        <v>21930</v>
      </c>
      <c r="I147" t="s">
        <v>635</v>
      </c>
      <c r="J147" t="s">
        <v>636</v>
      </c>
      <c r="K147" t="s">
        <v>635</v>
      </c>
      <c r="L147" t="s">
        <v>636</v>
      </c>
      <c r="M147" t="s">
        <v>635</v>
      </c>
      <c r="N147" t="s">
        <v>636</v>
      </c>
      <c r="O147" t="s">
        <v>635</v>
      </c>
      <c r="P147" t="s">
        <v>635</v>
      </c>
      <c r="Q147" t="s">
        <v>635</v>
      </c>
      <c r="R147" t="s">
        <v>636</v>
      </c>
      <c r="S147" t="s">
        <v>833</v>
      </c>
      <c r="T147">
        <v>7</v>
      </c>
      <c r="U147">
        <f>IF(ISERROR(VLOOKUP(A147,seg_u_base_fitted!$A$1:$C$608,2,FALSE)),0,VLOOKUP(A147,seg_u_base_fitted!$A$1:$C$608,2,FALSE))</f>
        <v>0</v>
      </c>
      <c r="V147">
        <f>IF(ISERROR(VLOOKUP(A147,seg_u_base_fitted!$A$1:$C$608,3,FALSE)),0,VLOOKUP(A147,seg_u_base_fitted!$A$1:$C$608,3,FALSE))</f>
        <v>0.81</v>
      </c>
      <c r="W147">
        <v>189</v>
      </c>
      <c r="Y147">
        <f>IF(ISERROR(VLOOKUP(A147,seg_u_full_fitted!$A$1:$C$608,2,FALSE)),0,VLOOKUP(A147,seg_u_full_fitted!$A$1:$C$608,2,FALSE))</f>
        <v>0.8</v>
      </c>
      <c r="Z147">
        <v>146</v>
      </c>
      <c r="AB147">
        <f>V147-Y147</f>
        <v>1.0000000000000009E-2</v>
      </c>
    </row>
    <row r="148" spans="1:28" x14ac:dyDescent="0.2">
      <c r="A148" t="s">
        <v>2431</v>
      </c>
      <c r="B148" t="s">
        <v>2412</v>
      </c>
      <c r="C148" t="s">
        <v>631</v>
      </c>
      <c r="D148" t="s">
        <v>808</v>
      </c>
      <c r="E148" t="s">
        <v>2432</v>
      </c>
      <c r="F148" t="s">
        <v>2415</v>
      </c>
      <c r="G148">
        <v>4.8653585976219516</v>
      </c>
      <c r="H148">
        <v>14650</v>
      </c>
      <c r="I148" t="s">
        <v>635</v>
      </c>
      <c r="J148" t="s">
        <v>636</v>
      </c>
      <c r="K148" t="s">
        <v>635</v>
      </c>
      <c r="L148" t="s">
        <v>635</v>
      </c>
      <c r="M148" t="s">
        <v>635</v>
      </c>
      <c r="N148" t="s">
        <v>636</v>
      </c>
      <c r="O148" t="s">
        <v>635</v>
      </c>
      <c r="P148" t="s">
        <v>636</v>
      </c>
      <c r="Q148" t="s">
        <v>635</v>
      </c>
      <c r="R148" t="s">
        <v>635</v>
      </c>
      <c r="S148" t="s">
        <v>721</v>
      </c>
      <c r="T148">
        <v>8</v>
      </c>
      <c r="U148">
        <f>IF(ISERROR(VLOOKUP(A148,seg_u_base_fitted!$A$1:$C$608,2,FALSE)),0,VLOOKUP(A148,seg_u_base_fitted!$A$1:$C$608,2,FALSE))</f>
        <v>1</v>
      </c>
      <c r="V148">
        <f>IF(ISERROR(VLOOKUP(A148,seg_u_base_fitted!$A$1:$C$608,3,FALSE)),0,VLOOKUP(A148,seg_u_base_fitted!$A$1:$C$608,3,FALSE))</f>
        <v>0.79800000000000004</v>
      </c>
      <c r="W148">
        <v>197</v>
      </c>
      <c r="Y148">
        <f>IF(ISERROR(VLOOKUP(A148,seg_u_full_fitted!$A$1:$C$608,2,FALSE)),0,VLOOKUP(A148,seg_u_full_fitted!$A$1:$C$608,2,FALSE))</f>
        <v>0.79800000000000004</v>
      </c>
      <c r="Z148">
        <v>147</v>
      </c>
      <c r="AB148">
        <f>V148-Y148</f>
        <v>0</v>
      </c>
    </row>
    <row r="149" spans="1:28" x14ac:dyDescent="0.2">
      <c r="A149" t="s">
        <v>1008</v>
      </c>
      <c r="B149" t="s">
        <v>994</v>
      </c>
      <c r="C149">
        <v>0</v>
      </c>
      <c r="D149">
        <v>3</v>
      </c>
      <c r="E149" t="s">
        <v>1009</v>
      </c>
      <c r="F149" t="s">
        <v>1010</v>
      </c>
      <c r="G149">
        <v>0.36629213952779999</v>
      </c>
      <c r="H149">
        <v>21225</v>
      </c>
      <c r="I149" t="s">
        <v>636</v>
      </c>
      <c r="J149" t="s">
        <v>636</v>
      </c>
      <c r="K149" t="s">
        <v>636</v>
      </c>
      <c r="L149" t="s">
        <v>636</v>
      </c>
      <c r="M149" t="s">
        <v>635</v>
      </c>
      <c r="N149" t="s">
        <v>636</v>
      </c>
      <c r="O149" t="s">
        <v>636</v>
      </c>
      <c r="P149" t="s">
        <v>635</v>
      </c>
      <c r="Q149" t="s">
        <v>636</v>
      </c>
      <c r="R149" t="s">
        <v>636</v>
      </c>
      <c r="S149" t="s">
        <v>1011</v>
      </c>
      <c r="T149">
        <v>3</v>
      </c>
      <c r="U149">
        <f>IF(ISERROR(VLOOKUP(A149,seg_u_base_fitted!$A$1:$C$608,2,FALSE)),0,VLOOKUP(A149,seg_u_base_fitted!$A$1:$C$608,2,FALSE))</f>
        <v>3</v>
      </c>
      <c r="V149">
        <f>IF(ISERROR(VLOOKUP(A149,seg_u_base_fitted!$A$1:$C$608,3,FALSE)),0,VLOOKUP(A149,seg_u_base_fitted!$A$1:$C$608,3,FALSE))</f>
        <v>0.79700000000000004</v>
      </c>
      <c r="W149">
        <v>198</v>
      </c>
      <c r="Y149">
        <f>IF(ISERROR(VLOOKUP(A149,seg_u_full_fitted!$A$1:$C$608,2,FALSE)),0,VLOOKUP(A149,seg_u_full_fitted!$A$1:$C$608,2,FALSE))</f>
        <v>0.79700000000000004</v>
      </c>
      <c r="Z149">
        <v>148</v>
      </c>
      <c r="AA149">
        <f>IF(Z149&lt;115,1,0)</f>
        <v>0</v>
      </c>
      <c r="AB149">
        <f>V149-Y149</f>
        <v>0</v>
      </c>
    </row>
    <row r="150" spans="1:28" x14ac:dyDescent="0.2">
      <c r="A150" t="s">
        <v>1190</v>
      </c>
      <c r="B150" t="s">
        <v>994</v>
      </c>
      <c r="C150">
        <v>0</v>
      </c>
      <c r="D150">
        <v>34</v>
      </c>
      <c r="E150" t="s">
        <v>1191</v>
      </c>
      <c r="F150" t="s">
        <v>1192</v>
      </c>
      <c r="G150">
        <v>1.4770719576323956</v>
      </c>
      <c r="H150">
        <v>25500</v>
      </c>
      <c r="I150" t="s">
        <v>635</v>
      </c>
      <c r="J150" t="s">
        <v>636</v>
      </c>
      <c r="K150" t="s">
        <v>635</v>
      </c>
      <c r="L150" t="s">
        <v>636</v>
      </c>
      <c r="M150" t="s">
        <v>635</v>
      </c>
      <c r="N150" t="s">
        <v>636</v>
      </c>
      <c r="O150" t="s">
        <v>635</v>
      </c>
      <c r="P150" t="s">
        <v>636</v>
      </c>
      <c r="Q150" t="s">
        <v>636</v>
      </c>
      <c r="R150" t="s">
        <v>636</v>
      </c>
      <c r="S150" t="s">
        <v>1131</v>
      </c>
      <c r="T150">
        <v>5</v>
      </c>
      <c r="U150">
        <f>IF(ISERROR(VLOOKUP(A150,seg_u_base_fitted!$A$1:$C$608,2,FALSE)),0,VLOOKUP(A150,seg_u_base_fitted!$A$1:$C$608,2,FALSE))</f>
        <v>1</v>
      </c>
      <c r="V150">
        <f>IF(ISERROR(VLOOKUP(A150,seg_u_base_fitted!$A$1:$C$608,3,FALSE)),0,VLOOKUP(A150,seg_u_base_fitted!$A$1:$C$608,3,FALSE))</f>
        <v>2.2109999999999999</v>
      </c>
      <c r="W150">
        <v>24</v>
      </c>
      <c r="X150">
        <f>IF(W150&lt;115,1,0)</f>
        <v>1</v>
      </c>
      <c r="Y150">
        <f>IF(ISERROR(VLOOKUP(A150,seg_u_full_fitted!$A$1:$C$608,2,FALSE)),0,VLOOKUP(A150,seg_u_full_fitted!$A$1:$C$608,2,FALSE))</f>
        <v>0.79500000000000004</v>
      </c>
      <c r="Z150">
        <v>149</v>
      </c>
      <c r="AA150">
        <f>IF(Z150&lt;115,1,0)</f>
        <v>0</v>
      </c>
      <c r="AB150">
        <f>V150-Y150</f>
        <v>1.4159999999999999</v>
      </c>
    </row>
    <row r="151" spans="1:28" x14ac:dyDescent="0.2">
      <c r="A151" t="s">
        <v>2016</v>
      </c>
      <c r="B151" t="s">
        <v>994</v>
      </c>
      <c r="C151">
        <v>0</v>
      </c>
      <c r="D151">
        <v>15</v>
      </c>
      <c r="E151" t="s">
        <v>2017</v>
      </c>
      <c r="F151" t="s">
        <v>2018</v>
      </c>
      <c r="G151">
        <v>3.8117157691481487</v>
      </c>
      <c r="H151">
        <v>15240</v>
      </c>
      <c r="I151" t="s">
        <v>635</v>
      </c>
      <c r="J151" t="s">
        <v>636</v>
      </c>
      <c r="K151" t="s">
        <v>635</v>
      </c>
      <c r="L151" t="s">
        <v>635</v>
      </c>
      <c r="M151" t="s">
        <v>635</v>
      </c>
      <c r="N151" t="s">
        <v>635</v>
      </c>
      <c r="O151" t="s">
        <v>635</v>
      </c>
      <c r="P151" t="s">
        <v>635</v>
      </c>
      <c r="Q151" t="s">
        <v>635</v>
      </c>
      <c r="R151" t="s">
        <v>635</v>
      </c>
      <c r="S151" t="s">
        <v>636</v>
      </c>
      <c r="T151">
        <v>10</v>
      </c>
      <c r="U151">
        <f>IF(ISERROR(VLOOKUP(A151,seg_u_base_fitted!$A$1:$C$608,2,FALSE)),0,VLOOKUP(A151,seg_u_base_fitted!$A$1:$C$608,2,FALSE))</f>
        <v>4</v>
      </c>
      <c r="V151">
        <f>IF(ISERROR(VLOOKUP(A151,seg_u_base_fitted!$A$1:$C$608,3,FALSE)),0,VLOOKUP(A151,seg_u_base_fitted!$A$1:$C$608,3,FALSE))</f>
        <v>0.41699999999999998</v>
      </c>
      <c r="W151">
        <v>358</v>
      </c>
      <c r="Y151">
        <f>IF(ISERROR(VLOOKUP(A151,seg_u_full_fitted!$A$1:$C$608,2,FALSE)),0,VLOOKUP(A151,seg_u_full_fitted!$A$1:$C$608,2,FALSE))</f>
        <v>0.79300000000000004</v>
      </c>
      <c r="Z151">
        <v>150</v>
      </c>
      <c r="AB151">
        <f>V151-Y151</f>
        <v>-0.37600000000000006</v>
      </c>
    </row>
    <row r="152" spans="1:28" x14ac:dyDescent="0.2">
      <c r="A152" t="s">
        <v>1271</v>
      </c>
      <c r="B152" t="s">
        <v>994</v>
      </c>
      <c r="C152">
        <v>0</v>
      </c>
      <c r="D152">
        <v>1</v>
      </c>
      <c r="E152" t="s">
        <v>1272</v>
      </c>
      <c r="F152" t="s">
        <v>1273</v>
      </c>
      <c r="G152">
        <v>2.3883127634689982</v>
      </c>
      <c r="H152">
        <v>13050</v>
      </c>
      <c r="I152" t="s">
        <v>635</v>
      </c>
      <c r="J152" t="s">
        <v>636</v>
      </c>
      <c r="K152" t="s">
        <v>635</v>
      </c>
      <c r="L152" t="s">
        <v>636</v>
      </c>
      <c r="M152" t="s">
        <v>635</v>
      </c>
      <c r="N152" t="s">
        <v>635</v>
      </c>
      <c r="O152" t="s">
        <v>636</v>
      </c>
      <c r="P152" t="s">
        <v>636</v>
      </c>
      <c r="Q152" t="s">
        <v>636</v>
      </c>
      <c r="R152" t="s">
        <v>636</v>
      </c>
      <c r="S152" t="s">
        <v>1131</v>
      </c>
      <c r="T152">
        <v>5</v>
      </c>
      <c r="U152">
        <f>IF(ISERROR(VLOOKUP(A152,seg_u_base_fitted!$A$1:$C$608,2,FALSE)),0,VLOOKUP(A152,seg_u_base_fitted!$A$1:$C$608,2,FALSE))</f>
        <v>2</v>
      </c>
      <c r="V152">
        <f>IF(ISERROR(VLOOKUP(A152,seg_u_base_fitted!$A$1:$C$608,3,FALSE)),0,VLOOKUP(A152,seg_u_base_fitted!$A$1:$C$608,3,FALSE))</f>
        <v>1.3320000000000001</v>
      </c>
      <c r="W152">
        <v>70</v>
      </c>
      <c r="X152">
        <f>IF(W152&lt;115,1,0)</f>
        <v>1</v>
      </c>
      <c r="Y152">
        <f>IF(ISERROR(VLOOKUP(A152,seg_u_full_fitted!$A$1:$C$608,2,FALSE)),0,VLOOKUP(A152,seg_u_full_fitted!$A$1:$C$608,2,FALSE))</f>
        <v>0.79100000000000004</v>
      </c>
      <c r="Z152">
        <v>151</v>
      </c>
      <c r="AA152">
        <f>IF(Z152&lt;115,1,0)</f>
        <v>0</v>
      </c>
      <c r="AB152">
        <f>V152-Y152</f>
        <v>0.54100000000000004</v>
      </c>
    </row>
    <row r="153" spans="1:28" x14ac:dyDescent="0.2">
      <c r="A153" t="s">
        <v>2335</v>
      </c>
      <c r="B153" t="s">
        <v>2210</v>
      </c>
      <c r="C153" t="s">
        <v>631</v>
      </c>
      <c r="D153" t="s">
        <v>768</v>
      </c>
      <c r="E153" t="s">
        <v>2336</v>
      </c>
      <c r="F153" t="s">
        <v>682</v>
      </c>
      <c r="G153">
        <v>3.0409799565527704</v>
      </c>
      <c r="H153">
        <v>2485</v>
      </c>
      <c r="I153" t="s">
        <v>635</v>
      </c>
      <c r="J153" t="s">
        <v>635</v>
      </c>
      <c r="K153" t="s">
        <v>635</v>
      </c>
      <c r="L153" t="s">
        <v>635</v>
      </c>
      <c r="M153" t="s">
        <v>635</v>
      </c>
      <c r="N153" t="s">
        <v>635</v>
      </c>
      <c r="O153" t="s">
        <v>636</v>
      </c>
      <c r="P153" t="s">
        <v>635</v>
      </c>
      <c r="Q153" t="s">
        <v>635</v>
      </c>
      <c r="R153" t="s">
        <v>635</v>
      </c>
      <c r="S153" t="s">
        <v>636</v>
      </c>
      <c r="T153">
        <v>10</v>
      </c>
      <c r="U153">
        <f>IF(ISERROR(VLOOKUP(A153,seg_u_base_fitted!$A$1:$C$608,2,FALSE)),0,VLOOKUP(A153,seg_u_base_fitted!$A$1:$C$608,2,FALSE))</f>
        <v>0</v>
      </c>
      <c r="V153">
        <f>IF(ISERROR(VLOOKUP(A153,seg_u_base_fitted!$A$1:$C$608,3,FALSE)),0,VLOOKUP(A153,seg_u_base_fitted!$A$1:$C$608,3,FALSE))</f>
        <v>0.27100000000000002</v>
      </c>
      <c r="W153">
        <v>451</v>
      </c>
      <c r="Y153">
        <f>IF(ISERROR(VLOOKUP(A153,seg_u_full_fitted!$A$1:$C$608,2,FALSE)),0,VLOOKUP(A153,seg_u_full_fitted!$A$1:$C$608,2,FALSE))</f>
        <v>0.78800000000000003</v>
      </c>
      <c r="Z153">
        <v>152</v>
      </c>
      <c r="AB153">
        <f>V153-Y153</f>
        <v>-0.51700000000000002</v>
      </c>
    </row>
    <row r="154" spans="1:28" x14ac:dyDescent="0.2">
      <c r="A154" t="s">
        <v>1164</v>
      </c>
      <c r="B154" t="s">
        <v>994</v>
      </c>
      <c r="C154">
        <v>0</v>
      </c>
      <c r="D154">
        <v>10</v>
      </c>
      <c r="E154" t="s">
        <v>1165</v>
      </c>
      <c r="F154" t="s">
        <v>1166</v>
      </c>
      <c r="G154">
        <v>0.8579252017124559</v>
      </c>
      <c r="H154">
        <v>19385</v>
      </c>
      <c r="I154" t="s">
        <v>636</v>
      </c>
      <c r="J154" t="s">
        <v>636</v>
      </c>
      <c r="K154" t="s">
        <v>635</v>
      </c>
      <c r="L154" t="s">
        <v>636</v>
      </c>
      <c r="M154" t="s">
        <v>635</v>
      </c>
      <c r="N154" t="s">
        <v>636</v>
      </c>
      <c r="O154" t="s">
        <v>635</v>
      </c>
      <c r="P154" t="s">
        <v>635</v>
      </c>
      <c r="Q154" t="s">
        <v>636</v>
      </c>
      <c r="R154" t="s">
        <v>636</v>
      </c>
      <c r="S154" t="s">
        <v>1131</v>
      </c>
      <c r="T154">
        <v>5</v>
      </c>
      <c r="U154">
        <f>IF(ISERROR(VLOOKUP(A154,seg_u_base_fitted!$A$1:$C$608,2,FALSE)),0,VLOOKUP(A154,seg_u_base_fitted!$A$1:$C$608,2,FALSE))</f>
        <v>0</v>
      </c>
      <c r="V154">
        <f>IF(ISERROR(VLOOKUP(A154,seg_u_base_fitted!$A$1:$C$608,3,FALSE)),0,VLOOKUP(A154,seg_u_base_fitted!$A$1:$C$608,3,FALSE))</f>
        <v>1.08</v>
      </c>
      <c r="W154">
        <v>114</v>
      </c>
      <c r="X154">
        <f>IF(W154&lt;115,1,0)</f>
        <v>1</v>
      </c>
      <c r="Y154">
        <f>IF(ISERROR(VLOOKUP(A154,seg_u_full_fitted!$A$1:$C$608,2,FALSE)),0,VLOOKUP(A154,seg_u_full_fitted!$A$1:$C$608,2,FALSE))</f>
        <v>0.78700000000000003</v>
      </c>
      <c r="Z154">
        <v>153</v>
      </c>
      <c r="AA154">
        <f>IF(Z154&lt;115,1,0)</f>
        <v>0</v>
      </c>
      <c r="AB154">
        <f>V154-Y154</f>
        <v>0.29300000000000004</v>
      </c>
    </row>
    <row r="155" spans="1:28" x14ac:dyDescent="0.2">
      <c r="A155" t="s">
        <v>1349</v>
      </c>
      <c r="B155" t="s">
        <v>994</v>
      </c>
      <c r="C155">
        <v>0</v>
      </c>
      <c r="D155">
        <v>10</v>
      </c>
      <c r="E155" t="s">
        <v>1350</v>
      </c>
      <c r="F155" t="s">
        <v>1351</v>
      </c>
      <c r="G155">
        <v>0.67936735030208517</v>
      </c>
      <c r="H155">
        <v>19400</v>
      </c>
      <c r="I155" t="s">
        <v>635</v>
      </c>
      <c r="J155" t="s">
        <v>636</v>
      </c>
      <c r="K155" t="s">
        <v>635</v>
      </c>
      <c r="L155" t="s">
        <v>636</v>
      </c>
      <c r="M155" t="s">
        <v>635</v>
      </c>
      <c r="N155" t="s">
        <v>636</v>
      </c>
      <c r="O155" t="s">
        <v>636</v>
      </c>
      <c r="P155" t="s">
        <v>635</v>
      </c>
      <c r="Q155" t="s">
        <v>635</v>
      </c>
      <c r="R155" t="s">
        <v>636</v>
      </c>
      <c r="S155" t="s">
        <v>1327</v>
      </c>
      <c r="T155">
        <v>6</v>
      </c>
      <c r="U155">
        <f>IF(ISERROR(VLOOKUP(A155,seg_u_base_fitted!$A$1:$C$608,2,FALSE)),0,VLOOKUP(A155,seg_u_base_fitted!$A$1:$C$608,2,FALSE))</f>
        <v>0</v>
      </c>
      <c r="V155">
        <f>IF(ISERROR(VLOOKUP(A155,seg_u_base_fitted!$A$1:$C$608,3,FALSE)),0,VLOOKUP(A155,seg_u_base_fitted!$A$1:$C$608,3,FALSE))</f>
        <v>0.92400000000000004</v>
      </c>
      <c r="W155">
        <v>149</v>
      </c>
      <c r="Y155">
        <f>IF(ISERROR(VLOOKUP(A155,seg_u_full_fitted!$A$1:$C$608,2,FALSE)),0,VLOOKUP(A155,seg_u_full_fitted!$A$1:$C$608,2,FALSE))</f>
        <v>0.78500000000000003</v>
      </c>
      <c r="Z155">
        <v>154</v>
      </c>
      <c r="AB155">
        <f>V155-Y155</f>
        <v>0.13900000000000001</v>
      </c>
    </row>
    <row r="156" spans="1:28" x14ac:dyDescent="0.2">
      <c r="A156" t="s">
        <v>2289</v>
      </c>
      <c r="B156" t="s">
        <v>2210</v>
      </c>
      <c r="C156" t="s">
        <v>631</v>
      </c>
      <c r="D156" t="s">
        <v>700</v>
      </c>
      <c r="E156" t="s">
        <v>2290</v>
      </c>
      <c r="F156" t="s">
        <v>2291</v>
      </c>
      <c r="G156">
        <v>7.5190535701593584</v>
      </c>
      <c r="H156">
        <v>5790</v>
      </c>
      <c r="I156" t="s">
        <v>636</v>
      </c>
      <c r="J156" t="s">
        <v>635</v>
      </c>
      <c r="K156" t="s">
        <v>635</v>
      </c>
      <c r="L156" t="s">
        <v>635</v>
      </c>
      <c r="M156" t="s">
        <v>635</v>
      </c>
      <c r="N156" t="s">
        <v>635</v>
      </c>
      <c r="O156" t="s">
        <v>636</v>
      </c>
      <c r="P156" t="s">
        <v>635</v>
      </c>
      <c r="Q156" t="s">
        <v>635</v>
      </c>
      <c r="R156" t="s">
        <v>635</v>
      </c>
      <c r="S156" t="s">
        <v>637</v>
      </c>
      <c r="T156">
        <v>9</v>
      </c>
      <c r="U156">
        <f>IF(ISERROR(VLOOKUP(A156,seg_u_base_fitted!$A$1:$C$608,2,FALSE)),0,VLOOKUP(A156,seg_u_base_fitted!$A$1:$C$608,2,FALSE))</f>
        <v>0</v>
      </c>
      <c r="V156">
        <f>IF(ISERROR(VLOOKUP(A156,seg_u_base_fitted!$A$1:$C$608,3,FALSE)),0,VLOOKUP(A156,seg_u_base_fitted!$A$1:$C$608,3,FALSE))</f>
        <v>0.63900000000000001</v>
      </c>
      <c r="W156">
        <v>258</v>
      </c>
      <c r="Y156">
        <f>IF(ISERROR(VLOOKUP(A156,seg_u_full_fitted!$A$1:$C$608,2,FALSE)),0,VLOOKUP(A156,seg_u_full_fitted!$A$1:$C$608,2,FALSE))</f>
        <v>0.78500000000000003</v>
      </c>
      <c r="Z156">
        <v>155</v>
      </c>
      <c r="AB156">
        <f>V156-Y156</f>
        <v>-0.14600000000000002</v>
      </c>
    </row>
    <row r="157" spans="1:28" x14ac:dyDescent="0.2">
      <c r="A157" t="s">
        <v>1792</v>
      </c>
      <c r="B157" t="s">
        <v>994</v>
      </c>
      <c r="C157">
        <v>0</v>
      </c>
      <c r="D157">
        <v>6</v>
      </c>
      <c r="E157" t="s">
        <v>1793</v>
      </c>
      <c r="F157" t="s">
        <v>1794</v>
      </c>
      <c r="G157">
        <v>0.97440924348874425</v>
      </c>
      <c r="H157">
        <v>14600</v>
      </c>
      <c r="I157" t="s">
        <v>635</v>
      </c>
      <c r="J157" t="s">
        <v>636</v>
      </c>
      <c r="K157" t="s">
        <v>635</v>
      </c>
      <c r="L157" t="s">
        <v>635</v>
      </c>
      <c r="M157" t="s">
        <v>635</v>
      </c>
      <c r="N157" t="s">
        <v>635</v>
      </c>
      <c r="O157" t="s">
        <v>636</v>
      </c>
      <c r="P157" t="s">
        <v>635</v>
      </c>
      <c r="Q157" t="s">
        <v>635</v>
      </c>
      <c r="R157" t="s">
        <v>636</v>
      </c>
      <c r="S157" t="s">
        <v>721</v>
      </c>
      <c r="T157">
        <v>8</v>
      </c>
      <c r="U157">
        <f>IF(ISERROR(VLOOKUP(A157,seg_u_base_fitted!$A$1:$C$608,2,FALSE)),0,VLOOKUP(A157,seg_u_base_fitted!$A$1:$C$608,2,FALSE))</f>
        <v>0</v>
      </c>
      <c r="V157">
        <f>IF(ISERROR(VLOOKUP(A157,seg_u_base_fitted!$A$1:$C$608,3,FALSE)),0,VLOOKUP(A157,seg_u_base_fitted!$A$1:$C$608,3,FALSE))</f>
        <v>0.61099999999999999</v>
      </c>
      <c r="W157">
        <v>273</v>
      </c>
      <c r="Y157">
        <f>IF(ISERROR(VLOOKUP(A157,seg_u_full_fitted!$A$1:$C$608,2,FALSE)),0,VLOOKUP(A157,seg_u_full_fitted!$A$1:$C$608,2,FALSE))</f>
        <v>0.77800000000000002</v>
      </c>
      <c r="Z157">
        <v>156</v>
      </c>
      <c r="AB157">
        <f>V157-Y157</f>
        <v>-0.16700000000000004</v>
      </c>
    </row>
    <row r="158" spans="1:28" x14ac:dyDescent="0.2">
      <c r="A158" t="s">
        <v>2077</v>
      </c>
      <c r="B158" t="s">
        <v>2063</v>
      </c>
      <c r="C158" t="s">
        <v>631</v>
      </c>
      <c r="D158" t="s">
        <v>753</v>
      </c>
      <c r="E158" t="s">
        <v>2078</v>
      </c>
      <c r="F158" t="s">
        <v>2079</v>
      </c>
      <c r="G158">
        <v>3.2457212450549449</v>
      </c>
      <c r="H158">
        <v>2895</v>
      </c>
      <c r="I158" t="s">
        <v>635</v>
      </c>
      <c r="J158" t="s">
        <v>635</v>
      </c>
      <c r="K158" t="s">
        <v>635</v>
      </c>
      <c r="L158" t="s">
        <v>635</v>
      </c>
      <c r="M158" t="s">
        <v>635</v>
      </c>
      <c r="N158" t="s">
        <v>635</v>
      </c>
      <c r="O158" t="s">
        <v>636</v>
      </c>
      <c r="P158" t="s">
        <v>635</v>
      </c>
      <c r="Q158" t="s">
        <v>635</v>
      </c>
      <c r="R158" t="s">
        <v>635</v>
      </c>
      <c r="S158" t="s">
        <v>636</v>
      </c>
      <c r="T158">
        <v>10</v>
      </c>
      <c r="U158">
        <f>IF(ISERROR(VLOOKUP(A158,seg_u_base_fitted!$A$1:$C$608,2,FALSE)),0,VLOOKUP(A158,seg_u_base_fitted!$A$1:$C$608,2,FALSE))</f>
        <v>0</v>
      </c>
      <c r="V158">
        <f>IF(ISERROR(VLOOKUP(A158,seg_u_base_fitted!$A$1:$C$608,3,FALSE)),0,VLOOKUP(A158,seg_u_base_fitted!$A$1:$C$608,3,FALSE))</f>
        <v>0.496</v>
      </c>
      <c r="W158">
        <v>328</v>
      </c>
      <c r="Y158">
        <f>IF(ISERROR(VLOOKUP(A158,seg_u_full_fitted!$A$1:$C$608,2,FALSE)),0,VLOOKUP(A158,seg_u_full_fitted!$A$1:$C$608,2,FALSE))</f>
        <v>0.76900000000000002</v>
      </c>
      <c r="Z158">
        <v>157</v>
      </c>
      <c r="AB158">
        <f>V158-Y158</f>
        <v>-0.27300000000000002</v>
      </c>
    </row>
    <row r="159" spans="1:28" x14ac:dyDescent="0.2">
      <c r="A159" t="s">
        <v>1152</v>
      </c>
      <c r="B159" t="s">
        <v>994</v>
      </c>
      <c r="C159">
        <v>0</v>
      </c>
      <c r="D159">
        <v>9</v>
      </c>
      <c r="E159" t="s">
        <v>1153</v>
      </c>
      <c r="F159" t="s">
        <v>1154</v>
      </c>
      <c r="G159">
        <v>0.50893538951947603</v>
      </c>
      <c r="H159">
        <v>20585</v>
      </c>
      <c r="I159" t="s">
        <v>636</v>
      </c>
      <c r="J159" t="s">
        <v>636</v>
      </c>
      <c r="K159" t="s">
        <v>635</v>
      </c>
      <c r="L159" t="s">
        <v>636</v>
      </c>
      <c r="M159" t="s">
        <v>635</v>
      </c>
      <c r="N159" t="s">
        <v>636</v>
      </c>
      <c r="O159" t="s">
        <v>635</v>
      </c>
      <c r="P159" t="s">
        <v>635</v>
      </c>
      <c r="Q159" t="s">
        <v>636</v>
      </c>
      <c r="R159" t="s">
        <v>636</v>
      </c>
      <c r="S159" t="s">
        <v>1131</v>
      </c>
      <c r="T159">
        <v>5</v>
      </c>
      <c r="U159">
        <f>IF(ISERROR(VLOOKUP(A159,seg_u_base_fitted!$A$1:$C$608,2,FALSE)),0,VLOOKUP(A159,seg_u_base_fitted!$A$1:$C$608,2,FALSE))</f>
        <v>1</v>
      </c>
      <c r="V159">
        <f>IF(ISERROR(VLOOKUP(A159,seg_u_base_fitted!$A$1:$C$608,3,FALSE)),0,VLOOKUP(A159,seg_u_base_fitted!$A$1:$C$608,3,FALSE))</f>
        <v>0.82199999999999995</v>
      </c>
      <c r="W159">
        <v>181</v>
      </c>
      <c r="Y159">
        <f>IF(ISERROR(VLOOKUP(A159,seg_u_full_fitted!$A$1:$C$608,2,FALSE)),0,VLOOKUP(A159,seg_u_full_fitted!$A$1:$C$608,2,FALSE))</f>
        <v>0.76600000000000001</v>
      </c>
      <c r="Z159">
        <v>158</v>
      </c>
      <c r="AA159">
        <f>IF(Z159&lt;115,1,0)</f>
        <v>0</v>
      </c>
      <c r="AB159">
        <f>V159-Y159</f>
        <v>5.5999999999999939E-2</v>
      </c>
    </row>
    <row r="160" spans="1:28" x14ac:dyDescent="0.2">
      <c r="A160" t="s">
        <v>1901</v>
      </c>
      <c r="B160" t="s">
        <v>994</v>
      </c>
      <c r="C160">
        <v>0</v>
      </c>
      <c r="D160">
        <v>5</v>
      </c>
      <c r="E160" t="s">
        <v>1669</v>
      </c>
      <c r="F160" t="s">
        <v>1902</v>
      </c>
      <c r="G160">
        <v>1.1688007657301225</v>
      </c>
      <c r="H160">
        <v>12095</v>
      </c>
      <c r="I160" t="s">
        <v>635</v>
      </c>
      <c r="J160" t="s">
        <v>636</v>
      </c>
      <c r="K160" t="s">
        <v>635</v>
      </c>
      <c r="L160" t="s">
        <v>635</v>
      </c>
      <c r="M160" t="s">
        <v>635</v>
      </c>
      <c r="N160" t="s">
        <v>635</v>
      </c>
      <c r="O160" t="s">
        <v>636</v>
      </c>
      <c r="P160" t="s">
        <v>635</v>
      </c>
      <c r="Q160" t="s">
        <v>635</v>
      </c>
      <c r="R160" t="s">
        <v>635</v>
      </c>
      <c r="S160" t="s">
        <v>637</v>
      </c>
      <c r="T160">
        <v>9</v>
      </c>
      <c r="U160">
        <f>IF(ISERROR(VLOOKUP(A160,seg_u_base_fitted!$A$1:$C$608,2,FALSE)),0,VLOOKUP(A160,seg_u_base_fitted!$A$1:$C$608,2,FALSE))</f>
        <v>0</v>
      </c>
      <c r="V160">
        <f>IF(ISERROR(VLOOKUP(A160,seg_u_base_fitted!$A$1:$C$608,3,FALSE)),0,VLOOKUP(A160,seg_u_base_fitted!$A$1:$C$608,3,FALSE))</f>
        <v>0.752</v>
      </c>
      <c r="W160">
        <v>213</v>
      </c>
      <c r="Y160">
        <f>IF(ISERROR(VLOOKUP(A160,seg_u_full_fitted!$A$1:$C$608,2,FALSE)),0,VLOOKUP(A160,seg_u_full_fitted!$A$1:$C$608,2,FALSE))</f>
        <v>0.76300000000000001</v>
      </c>
      <c r="Z160">
        <v>159</v>
      </c>
      <c r="AB160">
        <f>V160-Y160</f>
        <v>-1.100000000000001E-2</v>
      </c>
    </row>
    <row r="161" spans="1:28" x14ac:dyDescent="0.2">
      <c r="A161" t="s">
        <v>2423</v>
      </c>
      <c r="B161" t="s">
        <v>2412</v>
      </c>
      <c r="C161" t="s">
        <v>631</v>
      </c>
      <c r="D161" t="s">
        <v>2424</v>
      </c>
      <c r="E161" t="s">
        <v>2425</v>
      </c>
      <c r="F161" t="s">
        <v>2426</v>
      </c>
      <c r="G161">
        <v>1.1046156038705826</v>
      </c>
      <c r="H161">
        <v>11500</v>
      </c>
      <c r="I161" t="s">
        <v>636</v>
      </c>
      <c r="J161" t="s">
        <v>635</v>
      </c>
      <c r="K161" t="s">
        <v>635</v>
      </c>
      <c r="L161" t="s">
        <v>635</v>
      </c>
      <c r="M161" t="s">
        <v>635</v>
      </c>
      <c r="N161" t="s">
        <v>636</v>
      </c>
      <c r="O161" t="s">
        <v>636</v>
      </c>
      <c r="P161" t="s">
        <v>635</v>
      </c>
      <c r="Q161" t="s">
        <v>635</v>
      </c>
      <c r="R161" t="s">
        <v>635</v>
      </c>
      <c r="S161" t="s">
        <v>721</v>
      </c>
      <c r="T161">
        <v>8</v>
      </c>
      <c r="U161">
        <f>IF(ISERROR(VLOOKUP(A161,seg_u_base_fitted!$A$1:$C$608,2,FALSE)),0,VLOOKUP(A161,seg_u_base_fitted!$A$1:$C$608,2,FALSE))</f>
        <v>0</v>
      </c>
      <c r="V161">
        <f>IF(ISERROR(VLOOKUP(A161,seg_u_base_fitted!$A$1:$C$608,3,FALSE)),0,VLOOKUP(A161,seg_u_base_fitted!$A$1:$C$608,3,FALSE))</f>
        <v>0.55900000000000005</v>
      </c>
      <c r="W161">
        <v>294</v>
      </c>
      <c r="Y161">
        <f>IF(ISERROR(VLOOKUP(A161,seg_u_full_fitted!$A$1:$C$608,2,FALSE)),0,VLOOKUP(A161,seg_u_full_fitted!$A$1:$C$608,2,FALSE))</f>
        <v>0.76100000000000001</v>
      </c>
      <c r="Z161">
        <v>160</v>
      </c>
      <c r="AB161">
        <f>V161-Y161</f>
        <v>-0.20199999999999996</v>
      </c>
    </row>
    <row r="162" spans="1:28" x14ac:dyDescent="0.2">
      <c r="A162" t="s">
        <v>1966</v>
      </c>
      <c r="B162" t="s">
        <v>994</v>
      </c>
      <c r="C162">
        <v>0</v>
      </c>
      <c r="D162">
        <v>101</v>
      </c>
      <c r="E162" t="s">
        <v>1967</v>
      </c>
      <c r="F162" t="s">
        <v>1823</v>
      </c>
      <c r="G162">
        <v>1.6081170378536991</v>
      </c>
      <c r="H162">
        <v>10595</v>
      </c>
      <c r="I162" t="s">
        <v>635</v>
      </c>
      <c r="J162" t="s">
        <v>636</v>
      </c>
      <c r="K162" t="s">
        <v>635</v>
      </c>
      <c r="L162" t="s">
        <v>635</v>
      </c>
      <c r="M162" t="s">
        <v>635</v>
      </c>
      <c r="N162" t="s">
        <v>635</v>
      </c>
      <c r="O162" t="s">
        <v>636</v>
      </c>
      <c r="P162" t="s">
        <v>635</v>
      </c>
      <c r="Q162" t="s">
        <v>635</v>
      </c>
      <c r="R162" t="s">
        <v>635</v>
      </c>
      <c r="S162" t="s">
        <v>637</v>
      </c>
      <c r="T162">
        <v>9</v>
      </c>
      <c r="U162">
        <f>IF(ISERROR(VLOOKUP(A162,seg_u_base_fitted!$A$1:$C$608,2,FALSE)),0,VLOOKUP(A162,seg_u_base_fitted!$A$1:$C$608,2,FALSE))</f>
        <v>0</v>
      </c>
      <c r="V162">
        <f>IF(ISERROR(VLOOKUP(A162,seg_u_base_fitted!$A$1:$C$608,3,FALSE)),0,VLOOKUP(A162,seg_u_base_fitted!$A$1:$C$608,3,FALSE))</f>
        <v>0.61099999999999999</v>
      </c>
      <c r="W162">
        <v>274</v>
      </c>
      <c r="Y162">
        <f>IF(ISERROR(VLOOKUP(A162,seg_u_full_fitted!$A$1:$C$608,2,FALSE)),0,VLOOKUP(A162,seg_u_full_fitted!$A$1:$C$608,2,FALSE))</f>
        <v>0.75900000000000001</v>
      </c>
      <c r="Z162">
        <v>161</v>
      </c>
      <c r="AB162">
        <f>V162-Y162</f>
        <v>-0.14800000000000002</v>
      </c>
    </row>
    <row r="163" spans="1:28" x14ac:dyDescent="0.2">
      <c r="A163" t="s">
        <v>1364</v>
      </c>
      <c r="B163" t="s">
        <v>994</v>
      </c>
      <c r="C163">
        <v>0</v>
      </c>
      <c r="D163">
        <v>61</v>
      </c>
      <c r="E163" t="s">
        <v>1365</v>
      </c>
      <c r="F163" t="s">
        <v>1186</v>
      </c>
      <c r="G163">
        <v>0.52891813872408977</v>
      </c>
      <c r="H163">
        <v>35145</v>
      </c>
      <c r="I163" t="s">
        <v>636</v>
      </c>
      <c r="J163" t="s">
        <v>636</v>
      </c>
      <c r="K163" t="s">
        <v>635</v>
      </c>
      <c r="L163" t="s">
        <v>635</v>
      </c>
      <c r="M163" t="s">
        <v>635</v>
      </c>
      <c r="N163" t="s">
        <v>636</v>
      </c>
      <c r="O163" t="s">
        <v>636</v>
      </c>
      <c r="P163" t="s">
        <v>635</v>
      </c>
      <c r="Q163" t="s">
        <v>635</v>
      </c>
      <c r="R163" t="s">
        <v>636</v>
      </c>
      <c r="S163" t="s">
        <v>1327</v>
      </c>
      <c r="T163">
        <v>6</v>
      </c>
      <c r="U163">
        <f>IF(ISERROR(VLOOKUP(A163,seg_u_base_fitted!$A$1:$C$608,2,FALSE)),0,VLOOKUP(A163,seg_u_base_fitted!$A$1:$C$608,2,FALSE))</f>
        <v>1</v>
      </c>
      <c r="V163">
        <f>IF(ISERROR(VLOOKUP(A163,seg_u_base_fitted!$A$1:$C$608,3,FALSE)),0,VLOOKUP(A163,seg_u_base_fitted!$A$1:$C$608,3,FALSE))</f>
        <v>0.61799999999999999</v>
      </c>
      <c r="W163">
        <v>269</v>
      </c>
      <c r="Y163">
        <f>IF(ISERROR(VLOOKUP(A163,seg_u_full_fitted!$A$1:$C$608,2,FALSE)),0,VLOOKUP(A163,seg_u_full_fitted!$A$1:$C$608,2,FALSE))</f>
        <v>0.749</v>
      </c>
      <c r="Z163">
        <v>162</v>
      </c>
      <c r="AB163">
        <f>V163-Y163</f>
        <v>-0.13100000000000001</v>
      </c>
    </row>
    <row r="164" spans="1:28" x14ac:dyDescent="0.2">
      <c r="A164" t="s">
        <v>867</v>
      </c>
      <c r="B164" t="s">
        <v>829</v>
      </c>
      <c r="C164" t="s">
        <v>631</v>
      </c>
      <c r="D164" t="s">
        <v>868</v>
      </c>
      <c r="E164" t="s">
        <v>869</v>
      </c>
      <c r="F164" t="s">
        <v>870</v>
      </c>
      <c r="G164">
        <v>5.2046780243015478</v>
      </c>
      <c r="H164">
        <v>3425</v>
      </c>
      <c r="I164" t="s">
        <v>635</v>
      </c>
      <c r="J164" t="s">
        <v>635</v>
      </c>
      <c r="K164" t="s">
        <v>635</v>
      </c>
      <c r="L164" t="s">
        <v>635</v>
      </c>
      <c r="M164" t="s">
        <v>635</v>
      </c>
      <c r="N164" t="s">
        <v>635</v>
      </c>
      <c r="O164" t="s">
        <v>636</v>
      </c>
      <c r="P164" t="s">
        <v>635</v>
      </c>
      <c r="Q164" t="s">
        <v>635</v>
      </c>
      <c r="R164" t="s">
        <v>635</v>
      </c>
      <c r="S164" t="s">
        <v>636</v>
      </c>
      <c r="T164">
        <v>10</v>
      </c>
      <c r="U164">
        <f>IF(ISERROR(VLOOKUP(A164,seg_u_base_fitted!$A$1:$C$608,2,FALSE)),0,VLOOKUP(A164,seg_u_base_fitted!$A$1:$C$608,2,FALSE))</f>
        <v>1</v>
      </c>
      <c r="V164">
        <f>IF(ISERROR(VLOOKUP(A164,seg_u_base_fitted!$A$1:$C$608,3,FALSE)),0,VLOOKUP(A164,seg_u_base_fitted!$A$1:$C$608,3,FALSE))</f>
        <v>0.433</v>
      </c>
      <c r="W164">
        <v>353</v>
      </c>
      <c r="Y164">
        <f>IF(ISERROR(VLOOKUP(A164,seg_u_full_fitted!$A$1:$C$608,2,FALSE)),0,VLOOKUP(A164,seg_u_full_fitted!$A$1:$C$608,2,FALSE))</f>
        <v>0.745</v>
      </c>
      <c r="Z164">
        <v>163</v>
      </c>
      <c r="AB164">
        <f>V164-Y164</f>
        <v>-0.312</v>
      </c>
    </row>
    <row r="165" spans="1:28" x14ac:dyDescent="0.2">
      <c r="A165" t="s">
        <v>1815</v>
      </c>
      <c r="B165" t="s">
        <v>994</v>
      </c>
      <c r="C165">
        <v>0</v>
      </c>
      <c r="D165">
        <v>39</v>
      </c>
      <c r="E165" t="s">
        <v>1816</v>
      </c>
      <c r="F165" t="s">
        <v>1016</v>
      </c>
      <c r="G165">
        <v>2.0128422251314162</v>
      </c>
      <c r="H165">
        <v>14930</v>
      </c>
      <c r="I165" t="s">
        <v>635</v>
      </c>
      <c r="J165" t="s">
        <v>636</v>
      </c>
      <c r="K165" t="s">
        <v>635</v>
      </c>
      <c r="L165" t="s">
        <v>636</v>
      </c>
      <c r="M165" t="s">
        <v>635</v>
      </c>
      <c r="N165" t="s">
        <v>635</v>
      </c>
      <c r="O165" t="s">
        <v>635</v>
      </c>
      <c r="P165" t="s">
        <v>635</v>
      </c>
      <c r="Q165" t="s">
        <v>635</v>
      </c>
      <c r="R165" t="s">
        <v>636</v>
      </c>
      <c r="S165" t="s">
        <v>721</v>
      </c>
      <c r="T165">
        <v>8</v>
      </c>
      <c r="U165">
        <f>IF(ISERROR(VLOOKUP(A165,seg_u_base_fitted!$A$1:$C$608,2,FALSE)),0,VLOOKUP(A165,seg_u_base_fitted!$A$1:$C$608,2,FALSE))</f>
        <v>2</v>
      </c>
      <c r="V165">
        <f>IF(ISERROR(VLOOKUP(A165,seg_u_base_fitted!$A$1:$C$608,3,FALSE)),0,VLOOKUP(A165,seg_u_base_fitted!$A$1:$C$608,3,FALSE))</f>
        <v>1.1479999999999999</v>
      </c>
      <c r="W165">
        <v>91</v>
      </c>
      <c r="X165">
        <f>IF(W165&lt;115,1,0)</f>
        <v>1</v>
      </c>
      <c r="Y165">
        <f>IF(ISERROR(VLOOKUP(A165,seg_u_full_fitted!$A$1:$C$608,2,FALSE)),0,VLOOKUP(A165,seg_u_full_fitted!$A$1:$C$608,2,FALSE))</f>
        <v>0.74199999999999999</v>
      </c>
      <c r="Z165">
        <v>164</v>
      </c>
      <c r="AB165">
        <f>V165-Y165</f>
        <v>0.40599999999999992</v>
      </c>
    </row>
    <row r="166" spans="1:28" x14ac:dyDescent="0.2">
      <c r="A166" t="s">
        <v>1423</v>
      </c>
      <c r="B166" t="s">
        <v>994</v>
      </c>
      <c r="C166">
        <v>0</v>
      </c>
      <c r="D166">
        <v>35</v>
      </c>
      <c r="E166" t="s">
        <v>1424</v>
      </c>
      <c r="F166" t="s">
        <v>1425</v>
      </c>
      <c r="G166">
        <v>1.3572612605231416</v>
      </c>
      <c r="H166">
        <v>7025</v>
      </c>
      <c r="I166" t="s">
        <v>635</v>
      </c>
      <c r="J166" t="s">
        <v>636</v>
      </c>
      <c r="K166" t="s">
        <v>636</v>
      </c>
      <c r="L166" t="s">
        <v>635</v>
      </c>
      <c r="M166" t="s">
        <v>636</v>
      </c>
      <c r="N166" t="s">
        <v>635</v>
      </c>
      <c r="O166" t="s">
        <v>636</v>
      </c>
      <c r="P166" t="s">
        <v>635</v>
      </c>
      <c r="Q166" t="s">
        <v>636</v>
      </c>
      <c r="R166" t="s">
        <v>635</v>
      </c>
      <c r="S166" t="s">
        <v>1327</v>
      </c>
      <c r="T166">
        <v>6</v>
      </c>
      <c r="U166">
        <f>IF(ISERROR(VLOOKUP(A166,seg_u_base_fitted!$A$1:$C$608,2,FALSE)),0,VLOOKUP(A166,seg_u_base_fitted!$A$1:$C$608,2,FALSE))</f>
        <v>1</v>
      </c>
      <c r="V166">
        <f>IF(ISERROR(VLOOKUP(A166,seg_u_base_fitted!$A$1:$C$608,3,FALSE)),0,VLOOKUP(A166,seg_u_base_fitted!$A$1:$C$608,3,FALSE))</f>
        <v>0.876</v>
      </c>
      <c r="W166">
        <v>162</v>
      </c>
      <c r="Y166">
        <f>IF(ISERROR(VLOOKUP(A166,seg_u_full_fitted!$A$1:$C$608,2,FALSE)),0,VLOOKUP(A166,seg_u_full_fitted!$A$1:$C$608,2,FALSE))</f>
        <v>0.73899999999999999</v>
      </c>
      <c r="Z166">
        <v>165</v>
      </c>
      <c r="AB166">
        <f>V166-Y166</f>
        <v>0.13700000000000001</v>
      </c>
    </row>
    <row r="167" spans="1:28" x14ac:dyDescent="0.2">
      <c r="A167" t="s">
        <v>2292</v>
      </c>
      <c r="B167" t="s">
        <v>2210</v>
      </c>
      <c r="C167" t="s">
        <v>631</v>
      </c>
      <c r="D167" t="s">
        <v>2166</v>
      </c>
      <c r="E167" t="s">
        <v>2293</v>
      </c>
      <c r="F167" t="s">
        <v>2294</v>
      </c>
      <c r="G167">
        <v>2.5390016083474811</v>
      </c>
      <c r="H167">
        <v>4820</v>
      </c>
      <c r="I167" t="s">
        <v>635</v>
      </c>
      <c r="J167" t="s">
        <v>636</v>
      </c>
      <c r="K167" t="s">
        <v>635</v>
      </c>
      <c r="L167" t="s">
        <v>635</v>
      </c>
      <c r="M167" t="s">
        <v>635</v>
      </c>
      <c r="N167" t="s">
        <v>635</v>
      </c>
      <c r="O167" t="s">
        <v>636</v>
      </c>
      <c r="P167" t="s">
        <v>635</v>
      </c>
      <c r="Q167" t="s">
        <v>635</v>
      </c>
      <c r="R167" t="s">
        <v>635</v>
      </c>
      <c r="S167" t="s">
        <v>637</v>
      </c>
      <c r="T167">
        <v>9</v>
      </c>
      <c r="U167">
        <f>IF(ISERROR(VLOOKUP(A167,seg_u_base_fitted!$A$1:$C$608,2,FALSE)),0,VLOOKUP(A167,seg_u_base_fitted!$A$1:$C$608,2,FALSE))</f>
        <v>0</v>
      </c>
      <c r="V167">
        <f>IF(ISERROR(VLOOKUP(A167,seg_u_base_fitted!$A$1:$C$608,3,FALSE)),0,VLOOKUP(A167,seg_u_base_fitted!$A$1:$C$608,3,FALSE))</f>
        <v>0.68200000000000005</v>
      </c>
      <c r="W167">
        <v>242</v>
      </c>
      <c r="Y167">
        <f>IF(ISERROR(VLOOKUP(A167,seg_u_full_fitted!$A$1:$C$608,2,FALSE)),0,VLOOKUP(A167,seg_u_full_fitted!$A$1:$C$608,2,FALSE))</f>
        <v>0.73299999999999998</v>
      </c>
      <c r="Z167">
        <v>166</v>
      </c>
      <c r="AB167">
        <f>V167-Y167</f>
        <v>-5.0999999999999934E-2</v>
      </c>
    </row>
    <row r="168" spans="1:28" x14ac:dyDescent="0.2">
      <c r="A168" t="s">
        <v>1699</v>
      </c>
      <c r="B168" t="s">
        <v>994</v>
      </c>
      <c r="C168">
        <v>0</v>
      </c>
      <c r="D168">
        <v>61</v>
      </c>
      <c r="E168" t="s">
        <v>1700</v>
      </c>
      <c r="F168" t="s">
        <v>1700</v>
      </c>
      <c r="G168">
        <v>0.98798075129761187</v>
      </c>
      <c r="H168">
        <v>13800</v>
      </c>
      <c r="I168" t="s">
        <v>635</v>
      </c>
      <c r="J168" t="s">
        <v>636</v>
      </c>
      <c r="K168" t="s">
        <v>635</v>
      </c>
      <c r="L168" t="s">
        <v>636</v>
      </c>
      <c r="M168" t="s">
        <v>635</v>
      </c>
      <c r="N168" t="s">
        <v>635</v>
      </c>
      <c r="O168" t="s">
        <v>635</v>
      </c>
      <c r="P168" t="s">
        <v>636</v>
      </c>
      <c r="Q168" t="s">
        <v>635</v>
      </c>
      <c r="R168" t="s">
        <v>636</v>
      </c>
      <c r="S168" t="s">
        <v>833</v>
      </c>
      <c r="T168">
        <v>7</v>
      </c>
      <c r="U168">
        <f>IF(ISERROR(VLOOKUP(A168,seg_u_base_fitted!$A$1:$C$608,2,FALSE)),0,VLOOKUP(A168,seg_u_base_fitted!$A$1:$C$608,2,FALSE))</f>
        <v>0</v>
      </c>
      <c r="V168">
        <f>IF(ISERROR(VLOOKUP(A168,seg_u_base_fitted!$A$1:$C$608,3,FALSE)),0,VLOOKUP(A168,seg_u_base_fitted!$A$1:$C$608,3,FALSE))</f>
        <v>1.2270000000000001</v>
      </c>
      <c r="W168">
        <v>80</v>
      </c>
      <c r="X168">
        <f>IF(W168&lt;115,1,0)</f>
        <v>1</v>
      </c>
      <c r="Y168">
        <f>IF(ISERROR(VLOOKUP(A168,seg_u_full_fitted!$A$1:$C$608,2,FALSE)),0,VLOOKUP(A168,seg_u_full_fitted!$A$1:$C$608,2,FALSE))</f>
        <v>0.73199999999999998</v>
      </c>
      <c r="Z168">
        <v>167</v>
      </c>
      <c r="AB168">
        <f>V168-Y168</f>
        <v>0.49500000000000011</v>
      </c>
    </row>
    <row r="169" spans="1:28" x14ac:dyDescent="0.2">
      <c r="A169" t="s">
        <v>1738</v>
      </c>
      <c r="B169" t="s">
        <v>994</v>
      </c>
      <c r="C169">
        <v>0</v>
      </c>
      <c r="D169">
        <v>101</v>
      </c>
      <c r="E169" t="s">
        <v>1739</v>
      </c>
      <c r="F169" t="s">
        <v>1740</v>
      </c>
      <c r="G169">
        <v>2.1846687123751343</v>
      </c>
      <c r="H169">
        <v>13015</v>
      </c>
      <c r="I169" t="s">
        <v>635</v>
      </c>
      <c r="J169" t="s">
        <v>636</v>
      </c>
      <c r="K169" t="s">
        <v>636</v>
      </c>
      <c r="L169" t="s">
        <v>635</v>
      </c>
      <c r="M169" t="s">
        <v>635</v>
      </c>
      <c r="N169" t="s">
        <v>635</v>
      </c>
      <c r="O169" t="s">
        <v>636</v>
      </c>
      <c r="P169" t="s">
        <v>635</v>
      </c>
      <c r="Q169" t="s">
        <v>635</v>
      </c>
      <c r="R169" t="s">
        <v>635</v>
      </c>
      <c r="S169" t="s">
        <v>721</v>
      </c>
      <c r="T169">
        <v>8</v>
      </c>
      <c r="U169">
        <f>IF(ISERROR(VLOOKUP(A169,seg_u_base_fitted!$A$1:$C$608,2,FALSE)),0,VLOOKUP(A169,seg_u_base_fitted!$A$1:$C$608,2,FALSE))</f>
        <v>2</v>
      </c>
      <c r="V169">
        <f>IF(ISERROR(VLOOKUP(A169,seg_u_base_fitted!$A$1:$C$608,3,FALSE)),0,VLOOKUP(A169,seg_u_base_fitted!$A$1:$C$608,3,FALSE))</f>
        <v>0.71</v>
      </c>
      <c r="W169">
        <v>232</v>
      </c>
      <c r="Y169">
        <f>IF(ISERROR(VLOOKUP(A169,seg_u_full_fitted!$A$1:$C$608,2,FALSE)),0,VLOOKUP(A169,seg_u_full_fitted!$A$1:$C$608,2,FALSE))</f>
        <v>0.72899999999999998</v>
      </c>
      <c r="Z169">
        <v>168</v>
      </c>
      <c r="AB169">
        <f>V169-Y169</f>
        <v>-1.9000000000000017E-2</v>
      </c>
    </row>
    <row r="170" spans="1:28" x14ac:dyDescent="0.2">
      <c r="A170" t="s">
        <v>1161</v>
      </c>
      <c r="B170" t="s">
        <v>994</v>
      </c>
      <c r="C170">
        <v>0</v>
      </c>
      <c r="D170">
        <v>152</v>
      </c>
      <c r="E170" t="s">
        <v>1162</v>
      </c>
      <c r="F170" t="s">
        <v>1163</v>
      </c>
      <c r="G170">
        <v>0.89076062811510304</v>
      </c>
      <c r="H170">
        <v>21900</v>
      </c>
      <c r="I170" t="s">
        <v>636</v>
      </c>
      <c r="J170" t="s">
        <v>636</v>
      </c>
      <c r="K170" t="s">
        <v>635</v>
      </c>
      <c r="L170" t="s">
        <v>636</v>
      </c>
      <c r="M170" t="s">
        <v>635</v>
      </c>
      <c r="N170" t="s">
        <v>636</v>
      </c>
      <c r="O170" t="s">
        <v>635</v>
      </c>
      <c r="P170" t="s">
        <v>635</v>
      </c>
      <c r="Q170" t="s">
        <v>636</v>
      </c>
      <c r="R170" t="s">
        <v>636</v>
      </c>
      <c r="S170" t="s">
        <v>1131</v>
      </c>
      <c r="T170">
        <v>5</v>
      </c>
      <c r="U170">
        <f>IF(ISERROR(VLOOKUP(A170,seg_u_base_fitted!$A$1:$C$608,2,FALSE)),0,VLOOKUP(A170,seg_u_base_fitted!$A$1:$C$608,2,FALSE))</f>
        <v>1</v>
      </c>
      <c r="V170">
        <f>IF(ISERROR(VLOOKUP(A170,seg_u_base_fitted!$A$1:$C$608,3,FALSE)),0,VLOOKUP(A170,seg_u_base_fitted!$A$1:$C$608,3,FALSE))</f>
        <v>1.1359999999999999</v>
      </c>
      <c r="W170">
        <v>99</v>
      </c>
      <c r="X170">
        <f>IF(W170&lt;115,1,0)</f>
        <v>1</v>
      </c>
      <c r="Y170">
        <f>IF(ISERROR(VLOOKUP(A170,seg_u_full_fitted!$A$1:$C$608,2,FALSE)),0,VLOOKUP(A170,seg_u_full_fitted!$A$1:$C$608,2,FALSE))</f>
        <v>0.72699999999999998</v>
      </c>
      <c r="Z170">
        <v>169</v>
      </c>
      <c r="AA170">
        <f>IF(Z170&lt;115,1,0)</f>
        <v>0</v>
      </c>
      <c r="AB170">
        <f>V170-Y170</f>
        <v>0.40899999999999992</v>
      </c>
    </row>
    <row r="171" spans="1:28" x14ac:dyDescent="0.2">
      <c r="A171" t="s">
        <v>1454</v>
      </c>
      <c r="B171" t="s">
        <v>994</v>
      </c>
      <c r="C171">
        <v>0</v>
      </c>
      <c r="D171">
        <v>101</v>
      </c>
      <c r="E171" t="s">
        <v>1455</v>
      </c>
      <c r="F171" t="s">
        <v>1456</v>
      </c>
      <c r="G171">
        <v>0.66921556472685018</v>
      </c>
      <c r="H171">
        <v>17490</v>
      </c>
      <c r="I171" t="s">
        <v>636</v>
      </c>
      <c r="J171" t="s">
        <v>636</v>
      </c>
      <c r="K171" t="s">
        <v>635</v>
      </c>
      <c r="L171" t="s">
        <v>636</v>
      </c>
      <c r="M171" t="s">
        <v>635</v>
      </c>
      <c r="N171" t="s">
        <v>635</v>
      </c>
      <c r="O171" t="s">
        <v>635</v>
      </c>
      <c r="P171" t="s">
        <v>635</v>
      </c>
      <c r="Q171" t="s">
        <v>636</v>
      </c>
      <c r="R171" t="s">
        <v>636</v>
      </c>
      <c r="S171" t="s">
        <v>1327</v>
      </c>
      <c r="T171">
        <v>6</v>
      </c>
      <c r="U171">
        <f>IF(ISERROR(VLOOKUP(A171,seg_u_base_fitted!$A$1:$C$608,2,FALSE)),0,VLOOKUP(A171,seg_u_base_fitted!$A$1:$C$608,2,FALSE))</f>
        <v>1</v>
      </c>
      <c r="V171">
        <f>IF(ISERROR(VLOOKUP(A171,seg_u_base_fitted!$A$1:$C$608,3,FALSE)),0,VLOOKUP(A171,seg_u_base_fitted!$A$1:$C$608,3,FALSE))</f>
        <v>0.96599999999999997</v>
      </c>
      <c r="W171">
        <v>138</v>
      </c>
      <c r="Y171">
        <f>IF(ISERROR(VLOOKUP(A171,seg_u_full_fitted!$A$1:$C$608,2,FALSE)),0,VLOOKUP(A171,seg_u_full_fitted!$A$1:$C$608,2,FALSE))</f>
        <v>0.72599999999999998</v>
      </c>
      <c r="Z171">
        <v>170</v>
      </c>
      <c r="AB171">
        <f>V171-Y171</f>
        <v>0.24</v>
      </c>
    </row>
    <row r="172" spans="1:28" x14ac:dyDescent="0.2">
      <c r="A172" t="s">
        <v>1034</v>
      </c>
      <c r="B172" t="s">
        <v>994</v>
      </c>
      <c r="C172">
        <v>0</v>
      </c>
      <c r="D172">
        <v>5</v>
      </c>
      <c r="E172" t="s">
        <v>1035</v>
      </c>
      <c r="F172" t="s">
        <v>1036</v>
      </c>
      <c r="G172">
        <v>0.39998754437940898</v>
      </c>
      <c r="H172">
        <v>16640</v>
      </c>
      <c r="I172" t="s">
        <v>636</v>
      </c>
      <c r="J172" t="s">
        <v>636</v>
      </c>
      <c r="K172" t="s">
        <v>636</v>
      </c>
      <c r="L172" t="s">
        <v>636</v>
      </c>
      <c r="M172" t="s">
        <v>636</v>
      </c>
      <c r="N172" t="s">
        <v>635</v>
      </c>
      <c r="O172" t="s">
        <v>636</v>
      </c>
      <c r="P172" t="s">
        <v>635</v>
      </c>
      <c r="Q172" t="s">
        <v>636</v>
      </c>
      <c r="R172" t="s">
        <v>636</v>
      </c>
      <c r="S172" t="s">
        <v>1011</v>
      </c>
      <c r="T172">
        <v>3</v>
      </c>
      <c r="U172">
        <f>IF(ISERROR(VLOOKUP(A172,seg_u_base_fitted!$A$1:$C$608,2,FALSE)),0,VLOOKUP(A172,seg_u_base_fitted!$A$1:$C$608,2,FALSE))</f>
        <v>2</v>
      </c>
      <c r="V172">
        <f>IF(ISERROR(VLOOKUP(A172,seg_u_base_fitted!$A$1:$C$608,3,FALSE)),0,VLOOKUP(A172,seg_u_base_fitted!$A$1:$C$608,3,FALSE))</f>
        <v>1.323</v>
      </c>
      <c r="W172">
        <v>72</v>
      </c>
      <c r="X172">
        <f>IF(W172&lt;115,1,0)</f>
        <v>1</v>
      </c>
      <c r="Y172">
        <f>IF(ISERROR(VLOOKUP(A172,seg_u_full_fitted!$A$1:$C$608,2,FALSE)),0,VLOOKUP(A172,seg_u_full_fitted!$A$1:$C$608,2,FALSE))</f>
        <v>0.72299999999999998</v>
      </c>
      <c r="Z172">
        <v>171</v>
      </c>
      <c r="AA172">
        <f>IF(Z172&lt;115,1,0)</f>
        <v>0</v>
      </c>
      <c r="AB172">
        <f>V172-Y172</f>
        <v>0.6</v>
      </c>
    </row>
    <row r="173" spans="1:28" x14ac:dyDescent="0.2">
      <c r="A173" t="s">
        <v>1469</v>
      </c>
      <c r="B173" t="s">
        <v>994</v>
      </c>
      <c r="C173">
        <v>0</v>
      </c>
      <c r="D173">
        <v>32</v>
      </c>
      <c r="E173" t="s">
        <v>1124</v>
      </c>
      <c r="F173" t="s">
        <v>1470</v>
      </c>
      <c r="G173">
        <v>1.3878986337609993</v>
      </c>
      <c r="H173">
        <v>7835</v>
      </c>
      <c r="I173" t="s">
        <v>635</v>
      </c>
      <c r="J173" t="s">
        <v>636</v>
      </c>
      <c r="K173" t="s">
        <v>635</v>
      </c>
      <c r="L173" t="s">
        <v>636</v>
      </c>
      <c r="M173" t="s">
        <v>635</v>
      </c>
      <c r="N173" t="s">
        <v>635</v>
      </c>
      <c r="O173" t="s">
        <v>636</v>
      </c>
      <c r="P173" t="s">
        <v>636</v>
      </c>
      <c r="Q173" t="s">
        <v>635</v>
      </c>
      <c r="R173" t="s">
        <v>636</v>
      </c>
      <c r="S173" t="s">
        <v>1327</v>
      </c>
      <c r="T173">
        <v>6</v>
      </c>
      <c r="U173">
        <f>IF(ISERROR(VLOOKUP(A173,seg_u_base_fitted!$A$1:$C$608,2,FALSE)),0,VLOOKUP(A173,seg_u_base_fitted!$A$1:$C$608,2,FALSE))</f>
        <v>1</v>
      </c>
      <c r="V173">
        <f>IF(ISERROR(VLOOKUP(A173,seg_u_base_fitted!$A$1:$C$608,3,FALSE)),0,VLOOKUP(A173,seg_u_base_fitted!$A$1:$C$608,3,FALSE))</f>
        <v>1.0209999999999999</v>
      </c>
      <c r="W173">
        <v>123</v>
      </c>
      <c r="Y173">
        <f>IF(ISERROR(VLOOKUP(A173,seg_u_full_fitted!$A$1:$C$608,2,FALSE)),0,VLOOKUP(A173,seg_u_full_fitted!$A$1:$C$608,2,FALSE))</f>
        <v>0.71799999999999997</v>
      </c>
      <c r="Z173">
        <v>172</v>
      </c>
      <c r="AB173">
        <f>V173-Y173</f>
        <v>0.30299999999999994</v>
      </c>
    </row>
    <row r="174" spans="1:28" x14ac:dyDescent="0.2">
      <c r="A174" t="s">
        <v>2348</v>
      </c>
      <c r="B174" t="s">
        <v>2210</v>
      </c>
      <c r="C174" t="s">
        <v>631</v>
      </c>
      <c r="D174" t="s">
        <v>839</v>
      </c>
      <c r="E174" t="s">
        <v>2347</v>
      </c>
      <c r="F174" t="s">
        <v>2211</v>
      </c>
      <c r="G174">
        <v>5.0861549025528205</v>
      </c>
      <c r="H174">
        <v>3000</v>
      </c>
      <c r="I174" t="s">
        <v>635</v>
      </c>
      <c r="J174" t="s">
        <v>635</v>
      </c>
      <c r="K174" t="s">
        <v>635</v>
      </c>
      <c r="L174" t="s">
        <v>635</v>
      </c>
      <c r="M174" t="s">
        <v>635</v>
      </c>
      <c r="N174" t="s">
        <v>635</v>
      </c>
      <c r="O174" t="s">
        <v>636</v>
      </c>
      <c r="P174" t="s">
        <v>635</v>
      </c>
      <c r="Q174" t="s">
        <v>635</v>
      </c>
      <c r="R174" t="s">
        <v>635</v>
      </c>
      <c r="S174" t="s">
        <v>636</v>
      </c>
      <c r="T174">
        <v>10</v>
      </c>
      <c r="U174">
        <f>IF(ISERROR(VLOOKUP(A174,seg_u_base_fitted!$A$1:$C$608,2,FALSE)),0,VLOOKUP(A174,seg_u_base_fitted!$A$1:$C$608,2,FALSE))</f>
        <v>1</v>
      </c>
      <c r="V174">
        <f>IF(ISERROR(VLOOKUP(A174,seg_u_base_fitted!$A$1:$C$608,3,FALSE)),0,VLOOKUP(A174,seg_u_base_fitted!$A$1:$C$608,3,FALSE))</f>
        <v>0.60599999999999998</v>
      </c>
      <c r="W174">
        <v>276</v>
      </c>
      <c r="Y174">
        <f>IF(ISERROR(VLOOKUP(A174,seg_u_full_fitted!$A$1:$C$608,2,FALSE)),0,VLOOKUP(A174,seg_u_full_fitted!$A$1:$C$608,2,FALSE))</f>
        <v>0.71099999999999997</v>
      </c>
      <c r="Z174">
        <v>173</v>
      </c>
      <c r="AB174">
        <f>V174-Y174</f>
        <v>-0.10499999999999998</v>
      </c>
    </row>
    <row r="175" spans="1:28" x14ac:dyDescent="0.2">
      <c r="A175" t="s">
        <v>1415</v>
      </c>
      <c r="B175" t="s">
        <v>994</v>
      </c>
      <c r="C175">
        <v>0</v>
      </c>
      <c r="D175">
        <v>9</v>
      </c>
      <c r="E175" t="s">
        <v>1416</v>
      </c>
      <c r="F175" t="s">
        <v>1417</v>
      </c>
      <c r="G175">
        <v>0.96081147436867353</v>
      </c>
      <c r="H175">
        <v>8560</v>
      </c>
      <c r="I175" t="s">
        <v>635</v>
      </c>
      <c r="J175" t="s">
        <v>636</v>
      </c>
      <c r="K175" t="s">
        <v>636</v>
      </c>
      <c r="L175" t="s">
        <v>635</v>
      </c>
      <c r="M175" t="s">
        <v>635</v>
      </c>
      <c r="N175" t="s">
        <v>635</v>
      </c>
      <c r="O175" t="s">
        <v>636</v>
      </c>
      <c r="P175" t="s">
        <v>636</v>
      </c>
      <c r="Q175" t="s">
        <v>636</v>
      </c>
      <c r="R175" t="s">
        <v>635</v>
      </c>
      <c r="S175" t="s">
        <v>1327</v>
      </c>
      <c r="T175">
        <v>6</v>
      </c>
      <c r="U175">
        <f>IF(ISERROR(VLOOKUP(A175,seg_u_base_fitted!$A$1:$C$608,2,FALSE)),0,VLOOKUP(A175,seg_u_base_fitted!$A$1:$C$608,2,FALSE))</f>
        <v>0</v>
      </c>
      <c r="V175">
        <f>IF(ISERROR(VLOOKUP(A175,seg_u_base_fitted!$A$1:$C$608,3,FALSE)),0,VLOOKUP(A175,seg_u_base_fitted!$A$1:$C$608,3,FALSE))</f>
        <v>0.80400000000000005</v>
      </c>
      <c r="W175">
        <v>193</v>
      </c>
      <c r="Y175">
        <f>IF(ISERROR(VLOOKUP(A175,seg_u_full_fitted!$A$1:$C$608,2,FALSE)),0,VLOOKUP(A175,seg_u_full_fitted!$A$1:$C$608,2,FALSE))</f>
        <v>0.71</v>
      </c>
      <c r="Z175">
        <v>174</v>
      </c>
      <c r="AB175">
        <f>V175-Y175</f>
        <v>9.4000000000000083E-2</v>
      </c>
    </row>
    <row r="176" spans="1:28" x14ac:dyDescent="0.2">
      <c r="A176" t="s">
        <v>777</v>
      </c>
      <c r="B176" t="s">
        <v>737</v>
      </c>
      <c r="C176" t="s">
        <v>631</v>
      </c>
      <c r="D176" t="s">
        <v>745</v>
      </c>
      <c r="E176" t="s">
        <v>778</v>
      </c>
      <c r="F176" t="s">
        <v>779</v>
      </c>
      <c r="G176">
        <v>4.9503835969919709</v>
      </c>
      <c r="H176">
        <v>3860</v>
      </c>
      <c r="I176" t="s">
        <v>635</v>
      </c>
      <c r="J176" t="s">
        <v>635</v>
      </c>
      <c r="K176" t="s">
        <v>635</v>
      </c>
      <c r="L176" t="s">
        <v>635</v>
      </c>
      <c r="M176" t="s">
        <v>635</v>
      </c>
      <c r="N176" t="s">
        <v>635</v>
      </c>
      <c r="O176" t="s">
        <v>636</v>
      </c>
      <c r="P176" t="s">
        <v>635</v>
      </c>
      <c r="Q176" t="s">
        <v>635</v>
      </c>
      <c r="R176" t="s">
        <v>635</v>
      </c>
      <c r="S176" t="s">
        <v>636</v>
      </c>
      <c r="T176">
        <v>10</v>
      </c>
      <c r="U176">
        <f>IF(ISERROR(VLOOKUP(A176,seg_u_base_fitted!$A$1:$C$608,2,FALSE)),0,VLOOKUP(A176,seg_u_base_fitted!$A$1:$C$608,2,FALSE))</f>
        <v>1</v>
      </c>
      <c r="V176">
        <f>IF(ISERROR(VLOOKUP(A176,seg_u_base_fitted!$A$1:$C$608,3,FALSE)),0,VLOOKUP(A176,seg_u_base_fitted!$A$1:$C$608,3,FALSE))</f>
        <v>0.879</v>
      </c>
      <c r="W176">
        <v>160</v>
      </c>
      <c r="Y176">
        <f>IF(ISERROR(VLOOKUP(A176,seg_u_full_fitted!$A$1:$C$608,2,FALSE)),0,VLOOKUP(A176,seg_u_full_fitted!$A$1:$C$608,2,FALSE))</f>
        <v>0.70899999999999996</v>
      </c>
      <c r="Z176">
        <v>175</v>
      </c>
      <c r="AB176">
        <f>V176-Y176</f>
        <v>0.17000000000000004</v>
      </c>
    </row>
    <row r="177" spans="1:28" x14ac:dyDescent="0.2">
      <c r="A177" t="s">
        <v>1377</v>
      </c>
      <c r="B177" t="s">
        <v>994</v>
      </c>
      <c r="C177">
        <v>0</v>
      </c>
      <c r="D177">
        <v>46</v>
      </c>
      <c r="E177" t="s">
        <v>1378</v>
      </c>
      <c r="F177" t="s">
        <v>1379</v>
      </c>
      <c r="G177">
        <v>0.57989371125554579</v>
      </c>
      <c r="H177">
        <v>12990</v>
      </c>
      <c r="I177" t="s">
        <v>635</v>
      </c>
      <c r="J177" t="s">
        <v>636</v>
      </c>
      <c r="K177" t="s">
        <v>635</v>
      </c>
      <c r="L177" t="s">
        <v>636</v>
      </c>
      <c r="M177" t="s">
        <v>635</v>
      </c>
      <c r="N177" t="s">
        <v>635</v>
      </c>
      <c r="O177" t="s">
        <v>636</v>
      </c>
      <c r="P177" t="s">
        <v>635</v>
      </c>
      <c r="Q177" t="s">
        <v>636</v>
      </c>
      <c r="R177" t="s">
        <v>636</v>
      </c>
      <c r="S177" t="s">
        <v>1327</v>
      </c>
      <c r="T177">
        <v>6</v>
      </c>
      <c r="U177">
        <f>IF(ISERROR(VLOOKUP(A177,seg_u_base_fitted!$A$1:$C$608,2,FALSE)),0,VLOOKUP(A177,seg_u_base_fitted!$A$1:$C$608,2,FALSE))</f>
        <v>1</v>
      </c>
      <c r="V177">
        <f>IF(ISERROR(VLOOKUP(A177,seg_u_base_fitted!$A$1:$C$608,3,FALSE)),0,VLOOKUP(A177,seg_u_base_fitted!$A$1:$C$608,3,FALSE))</f>
        <v>0.73699999999999999</v>
      </c>
      <c r="W177">
        <v>221</v>
      </c>
      <c r="Y177">
        <f>IF(ISERROR(VLOOKUP(A177,seg_u_full_fitted!$A$1:$C$608,2,FALSE)),0,VLOOKUP(A177,seg_u_full_fitted!$A$1:$C$608,2,FALSE))</f>
        <v>0.70299999999999996</v>
      </c>
      <c r="Z177">
        <v>176</v>
      </c>
      <c r="AB177">
        <f>V177-Y177</f>
        <v>3.400000000000003E-2</v>
      </c>
    </row>
    <row r="178" spans="1:28" x14ac:dyDescent="0.2">
      <c r="A178" t="s">
        <v>1080</v>
      </c>
      <c r="B178" t="s">
        <v>994</v>
      </c>
      <c r="C178">
        <v>0</v>
      </c>
      <c r="D178">
        <v>152</v>
      </c>
      <c r="E178" t="s">
        <v>1081</v>
      </c>
      <c r="F178" t="s">
        <v>1082</v>
      </c>
      <c r="G178">
        <v>0.57870198493157121</v>
      </c>
      <c r="H178">
        <v>17700</v>
      </c>
      <c r="I178" t="s">
        <v>636</v>
      </c>
      <c r="J178" t="s">
        <v>636</v>
      </c>
      <c r="K178" t="s">
        <v>635</v>
      </c>
      <c r="L178" t="s">
        <v>636</v>
      </c>
      <c r="M178" t="s">
        <v>635</v>
      </c>
      <c r="N178" t="s">
        <v>636</v>
      </c>
      <c r="O178" t="s">
        <v>636</v>
      </c>
      <c r="P178" t="s">
        <v>635</v>
      </c>
      <c r="Q178" t="s">
        <v>636</v>
      </c>
      <c r="R178" t="s">
        <v>636</v>
      </c>
      <c r="S178" t="s">
        <v>1049</v>
      </c>
      <c r="T178">
        <v>4</v>
      </c>
      <c r="U178">
        <f>IF(ISERROR(VLOOKUP(A178,seg_u_base_fitted!$A$1:$C$608,2,FALSE)),0,VLOOKUP(A178,seg_u_base_fitted!$A$1:$C$608,2,FALSE))</f>
        <v>3</v>
      </c>
      <c r="V178">
        <f>IF(ISERROR(VLOOKUP(A178,seg_u_base_fitted!$A$1:$C$608,3,FALSE)),0,VLOOKUP(A178,seg_u_base_fitted!$A$1:$C$608,3,FALSE))</f>
        <v>0.80200000000000005</v>
      </c>
      <c r="W178">
        <v>194</v>
      </c>
      <c r="Y178">
        <f>IF(ISERROR(VLOOKUP(A178,seg_u_full_fitted!$A$1:$C$608,2,FALSE)),0,VLOOKUP(A178,seg_u_full_fitted!$A$1:$C$608,2,FALSE))</f>
        <v>0.70199999999999996</v>
      </c>
      <c r="Z178">
        <v>177</v>
      </c>
      <c r="AA178">
        <f>IF(Z178&lt;115,1,0)</f>
        <v>0</v>
      </c>
      <c r="AB178">
        <f>V178-Y178</f>
        <v>0.10000000000000009</v>
      </c>
    </row>
    <row r="179" spans="1:28" x14ac:dyDescent="0.2">
      <c r="A179" t="s">
        <v>2254</v>
      </c>
      <c r="B179" t="s">
        <v>2210</v>
      </c>
      <c r="C179" t="s">
        <v>631</v>
      </c>
      <c r="D179" t="s">
        <v>2255</v>
      </c>
      <c r="E179" t="s">
        <v>2219</v>
      </c>
      <c r="F179" t="s">
        <v>2229</v>
      </c>
      <c r="G179">
        <v>1.3926253199908762</v>
      </c>
      <c r="H179">
        <v>3345</v>
      </c>
      <c r="I179" t="s">
        <v>636</v>
      </c>
      <c r="J179" t="s">
        <v>635</v>
      </c>
      <c r="K179" t="s">
        <v>635</v>
      </c>
      <c r="L179" t="s">
        <v>635</v>
      </c>
      <c r="M179" t="s">
        <v>635</v>
      </c>
      <c r="N179" t="s">
        <v>635</v>
      </c>
      <c r="O179" t="s">
        <v>636</v>
      </c>
      <c r="P179" t="s">
        <v>635</v>
      </c>
      <c r="Q179" t="s">
        <v>635</v>
      </c>
      <c r="R179" t="s">
        <v>635</v>
      </c>
      <c r="S179" t="s">
        <v>637</v>
      </c>
      <c r="T179">
        <v>9</v>
      </c>
      <c r="U179">
        <f>IF(ISERROR(VLOOKUP(A179,seg_u_base_fitted!$A$1:$C$608,2,FALSE)),0,VLOOKUP(A179,seg_u_base_fitted!$A$1:$C$608,2,FALSE))</f>
        <v>0</v>
      </c>
      <c r="V179">
        <f>IF(ISERROR(VLOOKUP(A179,seg_u_base_fitted!$A$1:$C$608,3,FALSE)),0,VLOOKUP(A179,seg_u_base_fitted!$A$1:$C$608,3,FALSE))</f>
        <v>0.18099999999999999</v>
      </c>
      <c r="W179">
        <v>504</v>
      </c>
      <c r="Y179">
        <f>IF(ISERROR(VLOOKUP(A179,seg_u_full_fitted!$A$1:$C$608,2,FALSE)),0,VLOOKUP(A179,seg_u_full_fitted!$A$1:$C$608,2,FALSE))</f>
        <v>0.69899999999999995</v>
      </c>
      <c r="Z179">
        <v>178</v>
      </c>
      <c r="AB179">
        <f>V179-Y179</f>
        <v>-0.51800000000000002</v>
      </c>
    </row>
    <row r="180" spans="1:28" x14ac:dyDescent="0.2">
      <c r="A180" t="s">
        <v>1336</v>
      </c>
      <c r="B180" t="s">
        <v>994</v>
      </c>
      <c r="C180">
        <v>0</v>
      </c>
      <c r="D180">
        <v>1</v>
      </c>
      <c r="E180" t="s">
        <v>1337</v>
      </c>
      <c r="F180" t="s">
        <v>1338</v>
      </c>
      <c r="G180">
        <v>0.38972588986379014</v>
      </c>
      <c r="H180">
        <v>27825</v>
      </c>
      <c r="I180" t="s">
        <v>635</v>
      </c>
      <c r="J180" t="s">
        <v>636</v>
      </c>
      <c r="K180" t="s">
        <v>635</v>
      </c>
      <c r="L180" t="s">
        <v>636</v>
      </c>
      <c r="M180" t="s">
        <v>635</v>
      </c>
      <c r="N180" t="s">
        <v>636</v>
      </c>
      <c r="O180" t="s">
        <v>636</v>
      </c>
      <c r="P180" t="s">
        <v>635</v>
      </c>
      <c r="Q180" t="s">
        <v>635</v>
      </c>
      <c r="R180" t="s">
        <v>636</v>
      </c>
      <c r="S180" t="s">
        <v>1327</v>
      </c>
      <c r="T180">
        <v>6</v>
      </c>
      <c r="U180">
        <f>IF(ISERROR(VLOOKUP(A180,seg_u_base_fitted!$A$1:$C$608,2,FALSE)),0,VLOOKUP(A180,seg_u_base_fitted!$A$1:$C$608,2,FALSE))</f>
        <v>0</v>
      </c>
      <c r="V180">
        <f>IF(ISERROR(VLOOKUP(A180,seg_u_base_fitted!$A$1:$C$608,3,FALSE)),0,VLOOKUP(A180,seg_u_base_fitted!$A$1:$C$608,3,FALSE))</f>
        <v>0.83899999999999997</v>
      </c>
      <c r="W180">
        <v>174</v>
      </c>
      <c r="Y180">
        <f>IF(ISERROR(VLOOKUP(A180,seg_u_full_fitted!$A$1:$C$608,2,FALSE)),0,VLOOKUP(A180,seg_u_full_fitted!$A$1:$C$608,2,FALSE))</f>
        <v>0.69299999999999995</v>
      </c>
      <c r="Z180">
        <v>179</v>
      </c>
      <c r="AB180">
        <f>V180-Y180</f>
        <v>0.14600000000000002</v>
      </c>
    </row>
    <row r="181" spans="1:28" x14ac:dyDescent="0.2">
      <c r="A181" t="s">
        <v>2485</v>
      </c>
      <c r="B181" t="s">
        <v>2468</v>
      </c>
      <c r="C181" t="s">
        <v>631</v>
      </c>
      <c r="D181" t="s">
        <v>2486</v>
      </c>
      <c r="E181" t="s">
        <v>2487</v>
      </c>
      <c r="F181" t="s">
        <v>2488</v>
      </c>
      <c r="G181">
        <v>2.6664379654869759</v>
      </c>
      <c r="H181">
        <v>11205</v>
      </c>
      <c r="I181" t="s">
        <v>635</v>
      </c>
      <c r="J181" t="s">
        <v>635</v>
      </c>
      <c r="K181" t="s">
        <v>635</v>
      </c>
      <c r="L181" t="s">
        <v>635</v>
      </c>
      <c r="M181" t="s">
        <v>635</v>
      </c>
      <c r="N181" t="s">
        <v>636</v>
      </c>
      <c r="O181" t="s">
        <v>636</v>
      </c>
      <c r="P181" t="s">
        <v>635</v>
      </c>
      <c r="Q181" t="s">
        <v>635</v>
      </c>
      <c r="R181" t="s">
        <v>635</v>
      </c>
      <c r="S181" t="s">
        <v>637</v>
      </c>
      <c r="T181">
        <v>9</v>
      </c>
      <c r="U181">
        <f>IF(ISERROR(VLOOKUP(A181,seg_u_base_fitted!$A$1:$C$608,2,FALSE)),0,VLOOKUP(A181,seg_u_base_fitted!$A$1:$C$608,2,FALSE))</f>
        <v>2</v>
      </c>
      <c r="V181">
        <f>IF(ISERROR(VLOOKUP(A181,seg_u_base_fitted!$A$1:$C$608,3,FALSE)),0,VLOOKUP(A181,seg_u_base_fitted!$A$1:$C$608,3,FALSE))</f>
        <v>0.85299999999999998</v>
      </c>
      <c r="W181">
        <v>168</v>
      </c>
      <c r="Y181">
        <f>IF(ISERROR(VLOOKUP(A181,seg_u_full_fitted!$A$1:$C$608,2,FALSE)),0,VLOOKUP(A181,seg_u_full_fitted!$A$1:$C$608,2,FALSE))</f>
        <v>0.69099999999999995</v>
      </c>
      <c r="Z181">
        <v>180</v>
      </c>
      <c r="AB181">
        <f>V181-Y181</f>
        <v>0.16200000000000003</v>
      </c>
    </row>
    <row r="182" spans="1:28" x14ac:dyDescent="0.2">
      <c r="A182" t="s">
        <v>2209</v>
      </c>
      <c r="B182" t="s">
        <v>2210</v>
      </c>
      <c r="C182" t="s">
        <v>631</v>
      </c>
      <c r="D182" t="s">
        <v>757</v>
      </c>
      <c r="E182" t="s">
        <v>2211</v>
      </c>
      <c r="F182" t="s">
        <v>2212</v>
      </c>
      <c r="G182">
        <v>2.5988325038870941</v>
      </c>
      <c r="H182">
        <v>13310</v>
      </c>
      <c r="I182" t="s">
        <v>636</v>
      </c>
      <c r="J182" t="s">
        <v>635</v>
      </c>
      <c r="K182" t="s">
        <v>635</v>
      </c>
      <c r="L182" t="s">
        <v>635</v>
      </c>
      <c r="M182" t="s">
        <v>635</v>
      </c>
      <c r="N182" t="s">
        <v>636</v>
      </c>
      <c r="O182" t="s">
        <v>636</v>
      </c>
      <c r="P182" t="s">
        <v>636</v>
      </c>
      <c r="Q182" t="s">
        <v>635</v>
      </c>
      <c r="R182" t="s">
        <v>635</v>
      </c>
      <c r="S182" t="s">
        <v>833</v>
      </c>
      <c r="T182">
        <v>7</v>
      </c>
      <c r="U182">
        <f>IF(ISERROR(VLOOKUP(A182,seg_u_base_fitted!$A$1:$C$608,2,FALSE)),0,VLOOKUP(A182,seg_u_base_fitted!$A$1:$C$608,2,FALSE))</f>
        <v>0</v>
      </c>
      <c r="V182">
        <f>IF(ISERROR(VLOOKUP(A182,seg_u_base_fitted!$A$1:$C$608,3,FALSE)),0,VLOOKUP(A182,seg_u_base_fitted!$A$1:$C$608,3,FALSE))</f>
        <v>1.671</v>
      </c>
      <c r="W182">
        <v>39</v>
      </c>
      <c r="X182">
        <f>IF(W182&lt;115,1,0)</f>
        <v>1</v>
      </c>
      <c r="Y182">
        <f>IF(ISERROR(VLOOKUP(A182,seg_u_full_fitted!$A$1:$C$608,2,FALSE)),0,VLOOKUP(A182,seg_u_full_fitted!$A$1:$C$608,2,FALSE))</f>
        <v>0.68899999999999995</v>
      </c>
      <c r="Z182">
        <v>181</v>
      </c>
      <c r="AB182">
        <f>V182-Y182</f>
        <v>0.9820000000000001</v>
      </c>
    </row>
    <row r="183" spans="1:28" x14ac:dyDescent="0.2">
      <c r="A183" t="s">
        <v>1837</v>
      </c>
      <c r="B183" t="s">
        <v>994</v>
      </c>
      <c r="C183">
        <v>0</v>
      </c>
      <c r="D183">
        <v>17</v>
      </c>
      <c r="E183" t="s">
        <v>1838</v>
      </c>
      <c r="F183" t="s">
        <v>1839</v>
      </c>
      <c r="G183">
        <v>1.0280798875305206</v>
      </c>
      <c r="H183">
        <v>17300</v>
      </c>
      <c r="I183" t="s">
        <v>635</v>
      </c>
      <c r="J183" t="s">
        <v>636</v>
      </c>
      <c r="K183" t="s">
        <v>635</v>
      </c>
      <c r="L183" t="s">
        <v>635</v>
      </c>
      <c r="M183" t="s">
        <v>635</v>
      </c>
      <c r="N183" t="s">
        <v>635</v>
      </c>
      <c r="O183" t="s">
        <v>635</v>
      </c>
      <c r="P183" t="s">
        <v>636</v>
      </c>
      <c r="Q183" t="s">
        <v>635</v>
      </c>
      <c r="R183" t="s">
        <v>636</v>
      </c>
      <c r="S183" t="s">
        <v>721</v>
      </c>
      <c r="T183">
        <v>8</v>
      </c>
      <c r="U183">
        <f>IF(ISERROR(VLOOKUP(A183,seg_u_base_fitted!$A$1:$C$608,2,FALSE)),0,VLOOKUP(A183,seg_u_base_fitted!$A$1:$C$608,2,FALSE))</f>
        <v>1</v>
      </c>
      <c r="V183">
        <f>IF(ISERROR(VLOOKUP(A183,seg_u_base_fitted!$A$1:$C$608,3,FALSE)),0,VLOOKUP(A183,seg_u_base_fitted!$A$1:$C$608,3,FALSE))</f>
        <v>1.016</v>
      </c>
      <c r="W183">
        <v>125</v>
      </c>
      <c r="Y183">
        <f>IF(ISERROR(VLOOKUP(A183,seg_u_full_fitted!$A$1:$C$608,2,FALSE)),0,VLOOKUP(A183,seg_u_full_fitted!$A$1:$C$608,2,FALSE))</f>
        <v>0.68799999999999994</v>
      </c>
      <c r="Z183">
        <v>182</v>
      </c>
      <c r="AB183">
        <f>V183-Y183</f>
        <v>0.32800000000000007</v>
      </c>
    </row>
    <row r="184" spans="1:28" x14ac:dyDescent="0.2">
      <c r="A184" t="s">
        <v>1208</v>
      </c>
      <c r="B184" t="s">
        <v>994</v>
      </c>
      <c r="C184">
        <v>0</v>
      </c>
      <c r="D184">
        <v>158</v>
      </c>
      <c r="E184" t="s">
        <v>1209</v>
      </c>
      <c r="F184" t="s">
        <v>1210</v>
      </c>
      <c r="G184">
        <v>0.57073165816461946</v>
      </c>
      <c r="H184">
        <v>14905</v>
      </c>
      <c r="I184" t="s">
        <v>636</v>
      </c>
      <c r="J184" t="s">
        <v>636</v>
      </c>
      <c r="K184" t="s">
        <v>635</v>
      </c>
      <c r="L184" t="s">
        <v>636</v>
      </c>
      <c r="M184" t="s">
        <v>635</v>
      </c>
      <c r="N184" t="s">
        <v>635</v>
      </c>
      <c r="O184" t="s">
        <v>636</v>
      </c>
      <c r="P184" t="s">
        <v>635</v>
      </c>
      <c r="Q184" t="s">
        <v>636</v>
      </c>
      <c r="R184" t="s">
        <v>636</v>
      </c>
      <c r="S184" t="s">
        <v>1131</v>
      </c>
      <c r="T184">
        <v>5</v>
      </c>
      <c r="U184">
        <f>IF(ISERROR(VLOOKUP(A184,seg_u_base_fitted!$A$1:$C$608,2,FALSE)),0,VLOOKUP(A184,seg_u_base_fitted!$A$1:$C$608,2,FALSE))</f>
        <v>1</v>
      </c>
      <c r="V184">
        <f>IF(ISERROR(VLOOKUP(A184,seg_u_base_fitted!$A$1:$C$608,3,FALSE)),0,VLOOKUP(A184,seg_u_base_fitted!$A$1:$C$608,3,FALSE))</f>
        <v>0.73699999999999999</v>
      </c>
      <c r="W184">
        <v>220</v>
      </c>
      <c r="Y184">
        <f>IF(ISERROR(VLOOKUP(A184,seg_u_full_fitted!$A$1:$C$608,2,FALSE)),0,VLOOKUP(A184,seg_u_full_fitted!$A$1:$C$608,2,FALSE))</f>
        <v>0.68700000000000006</v>
      </c>
      <c r="Z184">
        <v>183</v>
      </c>
      <c r="AA184">
        <f>IF(Z184&lt;115,1,0)</f>
        <v>0</v>
      </c>
      <c r="AB184">
        <f>V184-Y184</f>
        <v>4.9999999999999933E-2</v>
      </c>
    </row>
    <row r="185" spans="1:28" x14ac:dyDescent="0.2">
      <c r="A185" t="s">
        <v>1302</v>
      </c>
      <c r="B185" t="s">
        <v>994</v>
      </c>
      <c r="C185">
        <v>0</v>
      </c>
      <c r="D185">
        <v>130</v>
      </c>
      <c r="E185" t="s">
        <v>1303</v>
      </c>
      <c r="F185" t="s">
        <v>1304</v>
      </c>
      <c r="G185">
        <v>0.90706764240557669</v>
      </c>
      <c r="H185">
        <v>8490</v>
      </c>
      <c r="I185" t="s">
        <v>636</v>
      </c>
      <c r="J185" t="s">
        <v>636</v>
      </c>
      <c r="K185" t="s">
        <v>635</v>
      </c>
      <c r="L185" t="s">
        <v>636</v>
      </c>
      <c r="M185" t="s">
        <v>635</v>
      </c>
      <c r="N185" t="s">
        <v>635</v>
      </c>
      <c r="O185" t="s">
        <v>636</v>
      </c>
      <c r="P185" t="s">
        <v>636</v>
      </c>
      <c r="Q185" t="s">
        <v>635</v>
      </c>
      <c r="R185" t="s">
        <v>636</v>
      </c>
      <c r="S185" t="s">
        <v>1131</v>
      </c>
      <c r="T185">
        <v>5</v>
      </c>
      <c r="U185">
        <f>IF(ISERROR(VLOOKUP(A185,seg_u_base_fitted!$A$1:$C$608,2,FALSE)),0,VLOOKUP(A185,seg_u_base_fitted!$A$1:$C$608,2,FALSE))</f>
        <v>3</v>
      </c>
      <c r="V185">
        <f>IF(ISERROR(VLOOKUP(A185,seg_u_base_fitted!$A$1:$C$608,3,FALSE)),0,VLOOKUP(A185,seg_u_base_fitted!$A$1:$C$608,3,FALSE))</f>
        <v>0.98</v>
      </c>
      <c r="W185">
        <v>133</v>
      </c>
      <c r="Y185">
        <f>IF(ISERROR(VLOOKUP(A185,seg_u_full_fitted!$A$1:$C$608,2,FALSE)),0,VLOOKUP(A185,seg_u_full_fitted!$A$1:$C$608,2,FALSE))</f>
        <v>0.68500000000000005</v>
      </c>
      <c r="Z185">
        <v>184</v>
      </c>
      <c r="AA185">
        <f>IF(Z185&lt;115,1,0)</f>
        <v>0</v>
      </c>
      <c r="AB185">
        <f>V185-Y185</f>
        <v>0.29499999999999993</v>
      </c>
    </row>
    <row r="186" spans="1:28" x14ac:dyDescent="0.2">
      <c r="A186" t="s">
        <v>1659</v>
      </c>
      <c r="B186" t="s">
        <v>994</v>
      </c>
      <c r="C186">
        <v>0</v>
      </c>
      <c r="D186">
        <v>136</v>
      </c>
      <c r="E186" t="s">
        <v>1660</v>
      </c>
      <c r="F186" t="s">
        <v>1661</v>
      </c>
      <c r="G186">
        <v>1.2141785801701652</v>
      </c>
      <c r="H186">
        <v>9275</v>
      </c>
      <c r="I186" t="s">
        <v>635</v>
      </c>
      <c r="J186" t="s">
        <v>636</v>
      </c>
      <c r="K186" t="s">
        <v>635</v>
      </c>
      <c r="L186" t="s">
        <v>635</v>
      </c>
      <c r="M186" t="s">
        <v>636</v>
      </c>
      <c r="N186" t="s">
        <v>635</v>
      </c>
      <c r="O186" t="s">
        <v>636</v>
      </c>
      <c r="P186" t="s">
        <v>635</v>
      </c>
      <c r="Q186" t="s">
        <v>636</v>
      </c>
      <c r="R186" t="s">
        <v>635</v>
      </c>
      <c r="S186" t="s">
        <v>833</v>
      </c>
      <c r="T186">
        <v>7</v>
      </c>
      <c r="U186">
        <f>IF(ISERROR(VLOOKUP(A186,seg_u_base_fitted!$A$1:$C$608,2,FALSE)),0,VLOOKUP(A186,seg_u_base_fitted!$A$1:$C$608,2,FALSE))</f>
        <v>1</v>
      </c>
      <c r="V186">
        <f>IF(ISERROR(VLOOKUP(A186,seg_u_base_fitted!$A$1:$C$608,3,FALSE)),0,VLOOKUP(A186,seg_u_base_fitted!$A$1:$C$608,3,FALSE))</f>
        <v>0.82499999999999996</v>
      </c>
      <c r="W186">
        <v>179</v>
      </c>
      <c r="Y186">
        <f>IF(ISERROR(VLOOKUP(A186,seg_u_full_fitted!$A$1:$C$608,2,FALSE)),0,VLOOKUP(A186,seg_u_full_fitted!$A$1:$C$608,2,FALSE))</f>
        <v>0.68500000000000005</v>
      </c>
      <c r="Z186">
        <v>185</v>
      </c>
      <c r="AB186">
        <f>V186-Y186</f>
        <v>0.1399999999999999</v>
      </c>
    </row>
    <row r="187" spans="1:28" x14ac:dyDescent="0.2">
      <c r="A187" t="s">
        <v>1957</v>
      </c>
      <c r="B187" t="s">
        <v>994</v>
      </c>
      <c r="C187">
        <v>0</v>
      </c>
      <c r="D187">
        <v>144</v>
      </c>
      <c r="E187" t="s">
        <v>1958</v>
      </c>
      <c r="F187" t="s">
        <v>1959</v>
      </c>
      <c r="G187">
        <v>3.3101737280450876</v>
      </c>
      <c r="H187">
        <v>4025</v>
      </c>
      <c r="I187" t="s">
        <v>635</v>
      </c>
      <c r="J187" t="s">
        <v>636</v>
      </c>
      <c r="K187" t="s">
        <v>635</v>
      </c>
      <c r="L187" t="s">
        <v>635</v>
      </c>
      <c r="M187" t="s">
        <v>635</v>
      </c>
      <c r="N187" t="s">
        <v>635</v>
      </c>
      <c r="O187" t="s">
        <v>636</v>
      </c>
      <c r="P187" t="s">
        <v>635</v>
      </c>
      <c r="Q187" t="s">
        <v>635</v>
      </c>
      <c r="R187" t="s">
        <v>635</v>
      </c>
      <c r="S187" t="s">
        <v>637</v>
      </c>
      <c r="T187">
        <v>9</v>
      </c>
      <c r="U187">
        <f>IF(ISERROR(VLOOKUP(A187,seg_u_base_fitted!$A$1:$C$608,2,FALSE)),0,VLOOKUP(A187,seg_u_base_fitted!$A$1:$C$608,2,FALSE))</f>
        <v>1</v>
      </c>
      <c r="V187">
        <f>IF(ISERROR(VLOOKUP(A187,seg_u_base_fitted!$A$1:$C$608,3,FALSE)),0,VLOOKUP(A187,seg_u_base_fitted!$A$1:$C$608,3,FALSE))</f>
        <v>0.71299999999999997</v>
      </c>
      <c r="W187">
        <v>229</v>
      </c>
      <c r="Y187">
        <f>IF(ISERROR(VLOOKUP(A187,seg_u_full_fitted!$A$1:$C$608,2,FALSE)),0,VLOOKUP(A187,seg_u_full_fitted!$A$1:$C$608,2,FALSE))</f>
        <v>0.68300000000000005</v>
      </c>
      <c r="Z187">
        <v>186</v>
      </c>
      <c r="AB187">
        <f>V187-Y187</f>
        <v>2.9999999999999916E-2</v>
      </c>
    </row>
    <row r="188" spans="1:28" x14ac:dyDescent="0.2">
      <c r="A188" t="s">
        <v>1534</v>
      </c>
      <c r="B188" t="s">
        <v>994</v>
      </c>
      <c r="C188">
        <v>0</v>
      </c>
      <c r="D188">
        <v>62</v>
      </c>
      <c r="E188" t="s">
        <v>1535</v>
      </c>
      <c r="F188" t="s">
        <v>1535</v>
      </c>
      <c r="G188">
        <v>0.91941709968590291</v>
      </c>
      <c r="H188">
        <v>9600</v>
      </c>
      <c r="I188" t="s">
        <v>635</v>
      </c>
      <c r="J188" t="s">
        <v>636</v>
      </c>
      <c r="K188" t="s">
        <v>635</v>
      </c>
      <c r="L188" t="s">
        <v>636</v>
      </c>
      <c r="M188" t="s">
        <v>635</v>
      </c>
      <c r="N188" t="s">
        <v>635</v>
      </c>
      <c r="O188" t="s">
        <v>636</v>
      </c>
      <c r="P188" t="s">
        <v>636</v>
      </c>
      <c r="Q188" t="s">
        <v>635</v>
      </c>
      <c r="R188" t="s">
        <v>636</v>
      </c>
      <c r="S188" t="s">
        <v>1327</v>
      </c>
      <c r="T188">
        <v>6</v>
      </c>
      <c r="U188">
        <f>IF(ISERROR(VLOOKUP(A188,seg_u_base_fitted!$A$1:$C$608,2,FALSE)),0,VLOOKUP(A188,seg_u_base_fitted!$A$1:$C$608,2,FALSE))</f>
        <v>0</v>
      </c>
      <c r="V188">
        <f>IF(ISERROR(VLOOKUP(A188,seg_u_base_fitted!$A$1:$C$608,3,FALSE)),0,VLOOKUP(A188,seg_u_base_fitted!$A$1:$C$608,3,FALSE))</f>
        <v>0.81499999999999995</v>
      </c>
      <c r="W188">
        <v>186</v>
      </c>
      <c r="Y188">
        <f>IF(ISERROR(VLOOKUP(A188,seg_u_full_fitted!$A$1:$C$608,2,FALSE)),0,VLOOKUP(A188,seg_u_full_fitted!$A$1:$C$608,2,FALSE))</f>
        <v>0.68100000000000005</v>
      </c>
      <c r="Z188">
        <v>187</v>
      </c>
      <c r="AB188">
        <f>V188-Y188</f>
        <v>0.1339999999999999</v>
      </c>
    </row>
    <row r="189" spans="1:28" x14ac:dyDescent="0.2">
      <c r="A189" t="s">
        <v>2480</v>
      </c>
      <c r="B189" t="s">
        <v>2468</v>
      </c>
      <c r="C189" t="s">
        <v>631</v>
      </c>
      <c r="D189" t="s">
        <v>647</v>
      </c>
      <c r="E189" t="s">
        <v>2481</v>
      </c>
      <c r="F189" t="s">
        <v>2469</v>
      </c>
      <c r="G189">
        <v>3.0556431465680141</v>
      </c>
      <c r="H189">
        <v>9690</v>
      </c>
      <c r="I189" t="s">
        <v>635</v>
      </c>
      <c r="J189" t="s">
        <v>635</v>
      </c>
      <c r="K189" t="s">
        <v>635</v>
      </c>
      <c r="L189" t="s">
        <v>635</v>
      </c>
      <c r="M189" t="s">
        <v>635</v>
      </c>
      <c r="N189" t="s">
        <v>636</v>
      </c>
      <c r="O189" t="s">
        <v>636</v>
      </c>
      <c r="P189" t="s">
        <v>635</v>
      </c>
      <c r="Q189" t="s">
        <v>635</v>
      </c>
      <c r="R189" t="s">
        <v>635</v>
      </c>
      <c r="S189" t="s">
        <v>637</v>
      </c>
      <c r="T189">
        <v>9</v>
      </c>
      <c r="U189">
        <f>IF(ISERROR(VLOOKUP(A189,seg_u_base_fitted!$A$1:$C$608,2,FALSE)),0,VLOOKUP(A189,seg_u_base_fitted!$A$1:$C$608,2,FALSE))</f>
        <v>1</v>
      </c>
      <c r="V189">
        <f>IF(ISERROR(VLOOKUP(A189,seg_u_base_fitted!$A$1:$C$608,3,FALSE)),0,VLOOKUP(A189,seg_u_base_fitted!$A$1:$C$608,3,FALSE))</f>
        <v>0.82399999999999995</v>
      </c>
      <c r="W189">
        <v>180</v>
      </c>
      <c r="Y189">
        <f>IF(ISERROR(VLOOKUP(A189,seg_u_full_fitted!$A$1:$C$608,2,FALSE)),0,VLOOKUP(A189,seg_u_full_fitted!$A$1:$C$608,2,FALSE))</f>
        <v>0.68</v>
      </c>
      <c r="Z189">
        <v>188</v>
      </c>
      <c r="AB189">
        <f>V189-Y189</f>
        <v>0.14399999999999991</v>
      </c>
    </row>
    <row r="190" spans="1:28" x14ac:dyDescent="0.2">
      <c r="A190" t="s">
        <v>1138</v>
      </c>
      <c r="B190" t="s">
        <v>994</v>
      </c>
      <c r="C190">
        <v>0</v>
      </c>
      <c r="D190">
        <v>15</v>
      </c>
      <c r="E190" t="s">
        <v>1139</v>
      </c>
      <c r="F190" t="s">
        <v>1139</v>
      </c>
      <c r="G190">
        <v>0.55883418098782034</v>
      </c>
      <c r="H190">
        <v>17600</v>
      </c>
      <c r="I190" t="s">
        <v>635</v>
      </c>
      <c r="J190" t="s">
        <v>636</v>
      </c>
      <c r="K190" t="s">
        <v>635</v>
      </c>
      <c r="L190" t="s">
        <v>635</v>
      </c>
      <c r="M190" t="s">
        <v>635</v>
      </c>
      <c r="N190" t="s">
        <v>636</v>
      </c>
      <c r="O190" t="s">
        <v>636</v>
      </c>
      <c r="P190" t="s">
        <v>636</v>
      </c>
      <c r="Q190" t="s">
        <v>636</v>
      </c>
      <c r="R190" t="s">
        <v>636</v>
      </c>
      <c r="S190" t="s">
        <v>1131</v>
      </c>
      <c r="T190">
        <v>5</v>
      </c>
      <c r="U190">
        <f>IF(ISERROR(VLOOKUP(A190,seg_u_base_fitted!$A$1:$C$608,2,FALSE)),0,VLOOKUP(A190,seg_u_base_fitted!$A$1:$C$608,2,FALSE))</f>
        <v>0</v>
      </c>
      <c r="V190">
        <f>IF(ISERROR(VLOOKUP(A190,seg_u_base_fitted!$A$1:$C$608,3,FALSE)),0,VLOOKUP(A190,seg_u_base_fitted!$A$1:$C$608,3,FALSE))</f>
        <v>1.006</v>
      </c>
      <c r="W190">
        <v>130</v>
      </c>
      <c r="Y190">
        <f>IF(ISERROR(VLOOKUP(A190,seg_u_full_fitted!$A$1:$C$608,2,FALSE)),0,VLOOKUP(A190,seg_u_full_fitted!$A$1:$C$608,2,FALSE))</f>
        <v>0.67700000000000005</v>
      </c>
      <c r="Z190">
        <v>189</v>
      </c>
      <c r="AA190">
        <f>IF(Z190&lt;115,1,0)</f>
        <v>0</v>
      </c>
      <c r="AB190">
        <f>V190-Y190</f>
        <v>0.32899999999999996</v>
      </c>
    </row>
    <row r="191" spans="1:28" x14ac:dyDescent="0.2">
      <c r="A191" t="s">
        <v>1889</v>
      </c>
      <c r="B191" t="s">
        <v>994</v>
      </c>
      <c r="C191">
        <v>0</v>
      </c>
      <c r="D191">
        <v>3</v>
      </c>
      <c r="E191" t="s">
        <v>1669</v>
      </c>
      <c r="F191" t="s">
        <v>1890</v>
      </c>
      <c r="G191">
        <v>1.9076558531257475</v>
      </c>
      <c r="H191">
        <v>9275</v>
      </c>
      <c r="I191" t="s">
        <v>635</v>
      </c>
      <c r="J191" t="s">
        <v>636</v>
      </c>
      <c r="K191" t="s">
        <v>635</v>
      </c>
      <c r="L191" t="s">
        <v>635</v>
      </c>
      <c r="M191" t="s">
        <v>635</v>
      </c>
      <c r="N191" t="s">
        <v>635</v>
      </c>
      <c r="O191" t="s">
        <v>636</v>
      </c>
      <c r="P191" t="s">
        <v>635</v>
      </c>
      <c r="Q191" t="s">
        <v>635</v>
      </c>
      <c r="R191" t="s">
        <v>635</v>
      </c>
      <c r="S191" t="s">
        <v>637</v>
      </c>
      <c r="T191">
        <v>9</v>
      </c>
      <c r="U191">
        <f>IF(ISERROR(VLOOKUP(A191,seg_u_base_fitted!$A$1:$C$608,2,FALSE)),0,VLOOKUP(A191,seg_u_base_fitted!$A$1:$C$608,2,FALSE))</f>
        <v>2</v>
      </c>
      <c r="V191">
        <f>IF(ISERROR(VLOOKUP(A191,seg_u_base_fitted!$A$1:$C$608,3,FALSE)),0,VLOOKUP(A191,seg_u_base_fitted!$A$1:$C$608,3,FALSE))</f>
        <v>0.58399999999999996</v>
      </c>
      <c r="W191">
        <v>283</v>
      </c>
      <c r="Y191">
        <f>IF(ISERROR(VLOOKUP(A191,seg_u_full_fitted!$A$1:$C$608,2,FALSE)),0,VLOOKUP(A191,seg_u_full_fitted!$A$1:$C$608,2,FALSE))</f>
        <v>0.67700000000000005</v>
      </c>
      <c r="Z191">
        <v>190</v>
      </c>
      <c r="AB191">
        <f>V191-Y191</f>
        <v>-9.3000000000000083E-2</v>
      </c>
    </row>
    <row r="192" spans="1:28" x14ac:dyDescent="0.2">
      <c r="A192" t="s">
        <v>2449</v>
      </c>
      <c r="B192" t="s">
        <v>2412</v>
      </c>
      <c r="C192" t="s">
        <v>631</v>
      </c>
      <c r="D192" t="s">
        <v>2450</v>
      </c>
      <c r="E192" t="s">
        <v>2451</v>
      </c>
      <c r="F192" t="s">
        <v>2452</v>
      </c>
      <c r="G192">
        <v>2.4128180699468209</v>
      </c>
      <c r="H192">
        <v>15175</v>
      </c>
      <c r="I192" t="s">
        <v>635</v>
      </c>
      <c r="J192" t="s">
        <v>635</v>
      </c>
      <c r="K192" t="s">
        <v>635</v>
      </c>
      <c r="L192" t="s">
        <v>635</v>
      </c>
      <c r="M192" t="s">
        <v>635</v>
      </c>
      <c r="N192" t="s">
        <v>636</v>
      </c>
      <c r="O192" t="s">
        <v>635</v>
      </c>
      <c r="P192" t="s">
        <v>635</v>
      </c>
      <c r="Q192" t="s">
        <v>635</v>
      </c>
      <c r="R192" t="s">
        <v>635</v>
      </c>
      <c r="S192" t="s">
        <v>636</v>
      </c>
      <c r="T192">
        <v>10</v>
      </c>
      <c r="U192">
        <f>IF(ISERROR(VLOOKUP(A192,seg_u_base_fitted!$A$1:$C$608,2,FALSE)),0,VLOOKUP(A192,seg_u_base_fitted!$A$1:$C$608,2,FALSE))</f>
        <v>0</v>
      </c>
      <c r="V192">
        <f>IF(ISERROR(VLOOKUP(A192,seg_u_base_fitted!$A$1:$C$608,3,FALSE)),0,VLOOKUP(A192,seg_u_base_fitted!$A$1:$C$608,3,FALSE))</f>
        <v>0.69899999999999995</v>
      </c>
      <c r="W192">
        <v>235</v>
      </c>
      <c r="Y192">
        <f>IF(ISERROR(VLOOKUP(A192,seg_u_full_fitted!$A$1:$C$608,2,FALSE)),0,VLOOKUP(A192,seg_u_full_fitted!$A$1:$C$608,2,FALSE))</f>
        <v>0.67700000000000005</v>
      </c>
      <c r="Z192">
        <v>191</v>
      </c>
      <c r="AB192">
        <f>V192-Y192</f>
        <v>2.1999999999999909E-2</v>
      </c>
    </row>
    <row r="193" spans="1:28" x14ac:dyDescent="0.2">
      <c r="A193" t="s">
        <v>2482</v>
      </c>
      <c r="B193" t="s">
        <v>2468</v>
      </c>
      <c r="C193" t="s">
        <v>631</v>
      </c>
      <c r="D193" t="s">
        <v>2187</v>
      </c>
      <c r="E193" t="s">
        <v>2483</v>
      </c>
      <c r="F193" t="s">
        <v>2484</v>
      </c>
      <c r="G193">
        <v>1.7257787326083178</v>
      </c>
      <c r="H193">
        <v>8300</v>
      </c>
      <c r="I193" t="s">
        <v>635</v>
      </c>
      <c r="J193" t="s">
        <v>635</v>
      </c>
      <c r="K193" t="s">
        <v>635</v>
      </c>
      <c r="L193" t="s">
        <v>635</v>
      </c>
      <c r="M193" t="s">
        <v>635</v>
      </c>
      <c r="N193" t="s">
        <v>636</v>
      </c>
      <c r="O193" t="s">
        <v>635</v>
      </c>
      <c r="P193" t="s">
        <v>636</v>
      </c>
      <c r="Q193" t="s">
        <v>635</v>
      </c>
      <c r="R193" t="s">
        <v>635</v>
      </c>
      <c r="S193" t="s">
        <v>637</v>
      </c>
      <c r="T193">
        <v>9</v>
      </c>
      <c r="U193">
        <f>IF(ISERROR(VLOOKUP(A193,seg_u_base_fitted!$A$1:$C$608,2,FALSE)),0,VLOOKUP(A193,seg_u_base_fitted!$A$1:$C$608,2,FALSE))</f>
        <v>0</v>
      </c>
      <c r="V193">
        <f>IF(ISERROR(VLOOKUP(A193,seg_u_base_fitted!$A$1:$C$608,3,FALSE)),0,VLOOKUP(A193,seg_u_base_fitted!$A$1:$C$608,3,FALSE))</f>
        <v>0.53300000000000003</v>
      </c>
      <c r="W193">
        <v>306</v>
      </c>
      <c r="Y193">
        <f>IF(ISERROR(VLOOKUP(A193,seg_u_full_fitted!$A$1:$C$608,2,FALSE)),0,VLOOKUP(A193,seg_u_full_fitted!$A$1:$C$608,2,FALSE))</f>
        <v>0.67400000000000004</v>
      </c>
      <c r="Z193">
        <v>192</v>
      </c>
      <c r="AB193">
        <f>V193-Y193</f>
        <v>-0.14100000000000001</v>
      </c>
    </row>
    <row r="194" spans="1:28" x14ac:dyDescent="0.2">
      <c r="A194" t="s">
        <v>1405</v>
      </c>
      <c r="B194" t="s">
        <v>994</v>
      </c>
      <c r="C194">
        <v>0</v>
      </c>
      <c r="D194">
        <v>15</v>
      </c>
      <c r="E194" t="s">
        <v>1406</v>
      </c>
      <c r="F194" t="s">
        <v>1407</v>
      </c>
      <c r="G194">
        <v>1.038033800889222</v>
      </c>
      <c r="H194">
        <v>14145</v>
      </c>
      <c r="I194" t="s">
        <v>636</v>
      </c>
      <c r="J194" t="s">
        <v>636</v>
      </c>
      <c r="K194" t="s">
        <v>635</v>
      </c>
      <c r="L194" t="s">
        <v>635</v>
      </c>
      <c r="M194" t="s">
        <v>635</v>
      </c>
      <c r="N194" t="s">
        <v>635</v>
      </c>
      <c r="O194" t="s">
        <v>636</v>
      </c>
      <c r="P194" t="s">
        <v>636</v>
      </c>
      <c r="Q194" t="s">
        <v>636</v>
      </c>
      <c r="R194" t="s">
        <v>635</v>
      </c>
      <c r="S194" t="s">
        <v>1327</v>
      </c>
      <c r="T194">
        <v>6</v>
      </c>
      <c r="U194">
        <f>IF(ISERROR(VLOOKUP(A194,seg_u_base_fitted!$A$1:$C$608,2,FALSE)),0,VLOOKUP(A194,seg_u_base_fitted!$A$1:$C$608,2,FALSE))</f>
        <v>0</v>
      </c>
      <c r="V194">
        <f>IF(ISERROR(VLOOKUP(A194,seg_u_base_fitted!$A$1:$C$608,3,FALSE)),0,VLOOKUP(A194,seg_u_base_fitted!$A$1:$C$608,3,FALSE))</f>
        <v>1.157</v>
      </c>
      <c r="W194">
        <v>89</v>
      </c>
      <c r="X194">
        <f>IF(W194&lt;115,1,0)</f>
        <v>1</v>
      </c>
      <c r="Y194">
        <f>IF(ISERROR(VLOOKUP(A194,seg_u_full_fitted!$A$1:$C$608,2,FALSE)),0,VLOOKUP(A194,seg_u_full_fitted!$A$1:$C$608,2,FALSE))</f>
        <v>0.67200000000000004</v>
      </c>
      <c r="Z194">
        <v>193</v>
      </c>
      <c r="AB194">
        <f>V194-Y194</f>
        <v>0.48499999999999999</v>
      </c>
    </row>
    <row r="195" spans="1:28" x14ac:dyDescent="0.2">
      <c r="A195" t="s">
        <v>1583</v>
      </c>
      <c r="B195" t="s">
        <v>994</v>
      </c>
      <c r="C195">
        <v>0</v>
      </c>
      <c r="D195">
        <v>52</v>
      </c>
      <c r="E195" t="s">
        <v>1125</v>
      </c>
      <c r="F195" t="s">
        <v>1584</v>
      </c>
      <c r="G195">
        <v>1.3090667601592747</v>
      </c>
      <c r="H195">
        <v>10035</v>
      </c>
      <c r="I195" t="s">
        <v>635</v>
      </c>
      <c r="J195" t="s">
        <v>636</v>
      </c>
      <c r="K195" t="s">
        <v>635</v>
      </c>
      <c r="L195" t="s">
        <v>635</v>
      </c>
      <c r="M195" t="s">
        <v>636</v>
      </c>
      <c r="N195" t="s">
        <v>635</v>
      </c>
      <c r="O195" t="s">
        <v>636</v>
      </c>
      <c r="P195" t="s">
        <v>636</v>
      </c>
      <c r="Q195" t="s">
        <v>635</v>
      </c>
      <c r="R195" t="s">
        <v>635</v>
      </c>
      <c r="S195" t="s">
        <v>833</v>
      </c>
      <c r="T195">
        <v>7</v>
      </c>
      <c r="U195">
        <f>IF(ISERROR(VLOOKUP(A195,seg_u_base_fitted!$A$1:$C$608,2,FALSE)),0,VLOOKUP(A195,seg_u_base_fitted!$A$1:$C$608,2,FALSE))</f>
        <v>2</v>
      </c>
      <c r="V195">
        <f>IF(ISERROR(VLOOKUP(A195,seg_u_base_fitted!$A$1:$C$608,3,FALSE)),0,VLOOKUP(A195,seg_u_base_fitted!$A$1:$C$608,3,FALSE))</f>
        <v>1</v>
      </c>
      <c r="W195">
        <v>131</v>
      </c>
      <c r="Y195">
        <f>IF(ISERROR(VLOOKUP(A195,seg_u_full_fitted!$A$1:$C$608,2,FALSE)),0,VLOOKUP(A195,seg_u_full_fitted!$A$1:$C$608,2,FALSE))</f>
        <v>0.67200000000000004</v>
      </c>
      <c r="Z195">
        <v>194</v>
      </c>
      <c r="AB195">
        <f>V195-Y195</f>
        <v>0.32799999999999996</v>
      </c>
    </row>
    <row r="196" spans="1:28" x14ac:dyDescent="0.2">
      <c r="A196" t="s">
        <v>1388</v>
      </c>
      <c r="B196" t="s">
        <v>994</v>
      </c>
      <c r="C196">
        <v>0</v>
      </c>
      <c r="D196">
        <v>153</v>
      </c>
      <c r="E196" t="s">
        <v>1389</v>
      </c>
      <c r="F196" t="s">
        <v>1390</v>
      </c>
      <c r="G196">
        <v>0.93247033342372942</v>
      </c>
      <c r="H196">
        <v>13305</v>
      </c>
      <c r="I196" t="s">
        <v>635</v>
      </c>
      <c r="J196" t="s">
        <v>636</v>
      </c>
      <c r="K196" t="s">
        <v>635</v>
      </c>
      <c r="L196" t="s">
        <v>635</v>
      </c>
      <c r="M196" t="s">
        <v>636</v>
      </c>
      <c r="N196" t="s">
        <v>635</v>
      </c>
      <c r="O196" t="s">
        <v>636</v>
      </c>
      <c r="P196" t="s">
        <v>635</v>
      </c>
      <c r="Q196" t="s">
        <v>636</v>
      </c>
      <c r="R196" t="s">
        <v>636</v>
      </c>
      <c r="S196" t="s">
        <v>1327</v>
      </c>
      <c r="T196">
        <v>6</v>
      </c>
      <c r="U196">
        <f>IF(ISERROR(VLOOKUP(A196,seg_u_base_fitted!$A$1:$C$608,2,FALSE)),0,VLOOKUP(A196,seg_u_base_fitted!$A$1:$C$608,2,FALSE))</f>
        <v>2</v>
      </c>
      <c r="V196">
        <f>IF(ISERROR(VLOOKUP(A196,seg_u_base_fitted!$A$1:$C$608,3,FALSE)),0,VLOOKUP(A196,seg_u_base_fitted!$A$1:$C$608,3,FALSE))</f>
        <v>1.391</v>
      </c>
      <c r="W196">
        <v>58</v>
      </c>
      <c r="X196">
        <f>IF(W196&lt;115,1,0)</f>
        <v>1</v>
      </c>
      <c r="Y196">
        <f>IF(ISERROR(VLOOKUP(A196,seg_u_full_fitted!$A$1:$C$608,2,FALSE)),0,VLOOKUP(A196,seg_u_full_fitted!$A$1:$C$608,2,FALSE))</f>
        <v>0.66900000000000004</v>
      </c>
      <c r="Z196">
        <v>195</v>
      </c>
      <c r="AB196">
        <f>V196-Y196</f>
        <v>0.72199999999999998</v>
      </c>
    </row>
    <row r="197" spans="1:28" x14ac:dyDescent="0.2">
      <c r="A197" t="s">
        <v>968</v>
      </c>
      <c r="B197" t="s">
        <v>931</v>
      </c>
      <c r="C197" t="s">
        <v>631</v>
      </c>
      <c r="D197" t="s">
        <v>781</v>
      </c>
      <c r="E197" t="s">
        <v>933</v>
      </c>
      <c r="F197" t="s">
        <v>969</v>
      </c>
      <c r="G197">
        <v>1.7320437018701775</v>
      </c>
      <c r="H197">
        <v>6210</v>
      </c>
      <c r="I197" t="s">
        <v>636</v>
      </c>
      <c r="J197" t="s">
        <v>635</v>
      </c>
      <c r="K197" t="s">
        <v>635</v>
      </c>
      <c r="L197" t="s">
        <v>635</v>
      </c>
      <c r="M197" t="s">
        <v>635</v>
      </c>
      <c r="N197" t="s">
        <v>635</v>
      </c>
      <c r="O197" t="s">
        <v>635</v>
      </c>
      <c r="P197" t="s">
        <v>635</v>
      </c>
      <c r="Q197" t="s">
        <v>635</v>
      </c>
      <c r="R197" t="s">
        <v>635</v>
      </c>
      <c r="S197" t="s">
        <v>636</v>
      </c>
      <c r="T197">
        <v>10</v>
      </c>
      <c r="U197">
        <f>IF(ISERROR(VLOOKUP(A197,seg_u_base_fitted!$A$1:$C$608,2,FALSE)),0,VLOOKUP(A197,seg_u_base_fitted!$A$1:$C$608,2,FALSE))</f>
        <v>1</v>
      </c>
      <c r="V197">
        <f>IF(ISERROR(VLOOKUP(A197,seg_u_base_fitted!$A$1:$C$608,3,FALSE)),0,VLOOKUP(A197,seg_u_base_fitted!$A$1:$C$608,3,FALSE))</f>
        <v>0.65400000000000003</v>
      </c>
      <c r="W197">
        <v>252</v>
      </c>
      <c r="Y197">
        <f>IF(ISERROR(VLOOKUP(A197,seg_u_full_fitted!$A$1:$C$608,2,FALSE)),0,VLOOKUP(A197,seg_u_full_fitted!$A$1:$C$608,2,FALSE))</f>
        <v>0.66900000000000004</v>
      </c>
      <c r="Z197">
        <v>196</v>
      </c>
      <c r="AB197">
        <f>V197-Y197</f>
        <v>-1.5000000000000013E-2</v>
      </c>
    </row>
    <row r="198" spans="1:28" x14ac:dyDescent="0.2">
      <c r="A198" t="s">
        <v>798</v>
      </c>
      <c r="B198" t="s">
        <v>737</v>
      </c>
      <c r="C198" t="s">
        <v>631</v>
      </c>
      <c r="D198" t="s">
        <v>768</v>
      </c>
      <c r="E198" t="s">
        <v>799</v>
      </c>
      <c r="F198" t="s">
        <v>800</v>
      </c>
      <c r="G198">
        <v>4.0790148356693656</v>
      </c>
      <c r="H198">
        <v>5050</v>
      </c>
      <c r="I198" t="s">
        <v>635</v>
      </c>
      <c r="J198" t="s">
        <v>635</v>
      </c>
      <c r="K198" t="s">
        <v>635</v>
      </c>
      <c r="L198" t="s">
        <v>635</v>
      </c>
      <c r="M198" t="s">
        <v>635</v>
      </c>
      <c r="N198" t="s">
        <v>635</v>
      </c>
      <c r="O198" t="s">
        <v>635</v>
      </c>
      <c r="P198" t="s">
        <v>635</v>
      </c>
      <c r="Q198" t="s">
        <v>635</v>
      </c>
      <c r="R198" t="s">
        <v>635</v>
      </c>
      <c r="S198" t="s">
        <v>635</v>
      </c>
      <c r="T198">
        <v>11</v>
      </c>
      <c r="U198">
        <f>IF(ISERROR(VLOOKUP(A198,seg_u_base_fitted!$A$1:$C$608,2,FALSE)),0,VLOOKUP(A198,seg_u_base_fitted!$A$1:$C$608,2,FALSE))</f>
        <v>0</v>
      </c>
      <c r="V198">
        <f>IF(ISERROR(VLOOKUP(A198,seg_u_base_fitted!$A$1:$C$608,3,FALSE)),0,VLOOKUP(A198,seg_u_base_fitted!$A$1:$C$608,3,FALSE))</f>
        <v>0.73399999999999999</v>
      </c>
      <c r="W198">
        <v>224</v>
      </c>
      <c r="Y198">
        <f>IF(ISERROR(VLOOKUP(A198,seg_u_full_fitted!$A$1:$C$608,2,FALSE)),0,VLOOKUP(A198,seg_u_full_fitted!$A$1:$C$608,2,FALSE))</f>
        <v>0.66600000000000004</v>
      </c>
      <c r="Z198">
        <v>197</v>
      </c>
      <c r="AB198">
        <f>V198-Y198</f>
        <v>6.7999999999999949E-2</v>
      </c>
    </row>
    <row r="199" spans="1:28" x14ac:dyDescent="0.2">
      <c r="A199" t="s">
        <v>1483</v>
      </c>
      <c r="B199" t="s">
        <v>994</v>
      </c>
      <c r="C199">
        <v>0</v>
      </c>
      <c r="D199">
        <v>5</v>
      </c>
      <c r="E199" t="s">
        <v>1484</v>
      </c>
      <c r="F199" t="s">
        <v>1485</v>
      </c>
      <c r="G199">
        <v>1.3691845669101577</v>
      </c>
      <c r="H199">
        <v>14250</v>
      </c>
      <c r="I199" t="s">
        <v>635</v>
      </c>
      <c r="J199" t="s">
        <v>636</v>
      </c>
      <c r="K199" t="s">
        <v>636</v>
      </c>
      <c r="L199" t="s">
        <v>635</v>
      </c>
      <c r="M199" t="s">
        <v>635</v>
      </c>
      <c r="N199" t="s">
        <v>635</v>
      </c>
      <c r="O199" t="s">
        <v>635</v>
      </c>
      <c r="P199" t="s">
        <v>636</v>
      </c>
      <c r="Q199" t="s">
        <v>636</v>
      </c>
      <c r="R199" t="s">
        <v>636</v>
      </c>
      <c r="S199" t="s">
        <v>1327</v>
      </c>
      <c r="T199">
        <v>6</v>
      </c>
      <c r="U199">
        <f>IF(ISERROR(VLOOKUP(A199,seg_u_base_fitted!$A$1:$C$608,2,FALSE)),0,VLOOKUP(A199,seg_u_base_fitted!$A$1:$C$608,2,FALSE))</f>
        <v>0</v>
      </c>
      <c r="V199">
        <f>IF(ISERROR(VLOOKUP(A199,seg_u_base_fitted!$A$1:$C$608,3,FALSE)),0,VLOOKUP(A199,seg_u_base_fitted!$A$1:$C$608,3,FALSE))</f>
        <v>0.63200000000000001</v>
      </c>
      <c r="W199">
        <v>261</v>
      </c>
      <c r="Y199">
        <f>IF(ISERROR(VLOOKUP(A199,seg_u_full_fitted!$A$1:$C$608,2,FALSE)),0,VLOOKUP(A199,seg_u_full_fitted!$A$1:$C$608,2,FALSE))</f>
        <v>0.66400000000000003</v>
      </c>
      <c r="Z199">
        <v>198</v>
      </c>
      <c r="AB199">
        <f>V199-Y199</f>
        <v>-3.2000000000000028E-2</v>
      </c>
    </row>
    <row r="200" spans="1:28" x14ac:dyDescent="0.2">
      <c r="A200" t="s">
        <v>1671</v>
      </c>
      <c r="B200" t="s">
        <v>994</v>
      </c>
      <c r="C200">
        <v>0</v>
      </c>
      <c r="D200">
        <v>57</v>
      </c>
      <c r="E200" t="s">
        <v>1672</v>
      </c>
      <c r="F200" t="s">
        <v>1673</v>
      </c>
      <c r="G200">
        <v>1.8138896602489241</v>
      </c>
      <c r="H200">
        <v>3155</v>
      </c>
      <c r="I200" t="s">
        <v>635</v>
      </c>
      <c r="J200" t="s">
        <v>636</v>
      </c>
      <c r="K200" t="s">
        <v>635</v>
      </c>
      <c r="L200" t="s">
        <v>636</v>
      </c>
      <c r="M200" t="s">
        <v>635</v>
      </c>
      <c r="N200" t="s">
        <v>635</v>
      </c>
      <c r="O200" t="s">
        <v>636</v>
      </c>
      <c r="P200" t="s">
        <v>635</v>
      </c>
      <c r="Q200" t="s">
        <v>635</v>
      </c>
      <c r="R200" t="s">
        <v>636</v>
      </c>
      <c r="S200" t="s">
        <v>833</v>
      </c>
      <c r="T200">
        <v>7</v>
      </c>
      <c r="U200">
        <f>IF(ISERROR(VLOOKUP(A200,seg_u_base_fitted!$A$1:$C$608,2,FALSE)),0,VLOOKUP(A200,seg_u_base_fitted!$A$1:$C$608,2,FALSE))</f>
        <v>1</v>
      </c>
      <c r="V200">
        <f>IF(ISERROR(VLOOKUP(A200,seg_u_base_fitted!$A$1:$C$608,3,FALSE)),0,VLOOKUP(A200,seg_u_base_fitted!$A$1:$C$608,3,FALSE))</f>
        <v>0.41</v>
      </c>
      <c r="W200">
        <v>361</v>
      </c>
      <c r="Y200">
        <f>IF(ISERROR(VLOOKUP(A200,seg_u_full_fitted!$A$1:$C$608,2,FALSE)),0,VLOOKUP(A200,seg_u_full_fitted!$A$1:$C$608,2,FALSE))</f>
        <v>0.66200000000000003</v>
      </c>
      <c r="Z200">
        <v>199</v>
      </c>
      <c r="AB200">
        <f>V200-Y200</f>
        <v>-0.25200000000000006</v>
      </c>
    </row>
    <row r="201" spans="1:28" x14ac:dyDescent="0.2">
      <c r="A201" t="s">
        <v>1279</v>
      </c>
      <c r="B201" t="s">
        <v>994</v>
      </c>
      <c r="C201">
        <v>0</v>
      </c>
      <c r="D201">
        <v>35</v>
      </c>
      <c r="E201" t="s">
        <v>1280</v>
      </c>
      <c r="F201" t="s">
        <v>1281</v>
      </c>
      <c r="G201">
        <v>0.80836844199314151</v>
      </c>
      <c r="H201">
        <v>12970</v>
      </c>
      <c r="I201" t="s">
        <v>635</v>
      </c>
      <c r="J201" t="s">
        <v>636</v>
      </c>
      <c r="K201" t="s">
        <v>635</v>
      </c>
      <c r="L201" t="s">
        <v>636</v>
      </c>
      <c r="M201" t="s">
        <v>635</v>
      </c>
      <c r="N201" t="s">
        <v>635</v>
      </c>
      <c r="O201" t="s">
        <v>636</v>
      </c>
      <c r="P201" t="s">
        <v>636</v>
      </c>
      <c r="Q201" t="s">
        <v>636</v>
      </c>
      <c r="R201" t="s">
        <v>636</v>
      </c>
      <c r="S201" t="s">
        <v>1131</v>
      </c>
      <c r="T201">
        <v>5</v>
      </c>
      <c r="U201">
        <f>IF(ISERROR(VLOOKUP(A201,seg_u_base_fitted!$A$1:$C$608,2,FALSE)),0,VLOOKUP(A201,seg_u_base_fitted!$A$1:$C$608,2,FALSE))</f>
        <v>1</v>
      </c>
      <c r="V201">
        <f>IF(ISERROR(VLOOKUP(A201,seg_u_base_fitted!$A$1:$C$608,3,FALSE)),0,VLOOKUP(A201,seg_u_base_fitted!$A$1:$C$608,3,FALSE))</f>
        <v>1.5920000000000001</v>
      </c>
      <c r="W201">
        <v>44</v>
      </c>
      <c r="X201">
        <f>IF(W201&lt;115,1,0)</f>
        <v>1</v>
      </c>
      <c r="Y201">
        <f>IF(ISERROR(VLOOKUP(A201,seg_u_full_fitted!$A$1:$C$608,2,FALSE)),0,VLOOKUP(A201,seg_u_full_fitted!$A$1:$C$608,2,FALSE))</f>
        <v>0.65900000000000003</v>
      </c>
      <c r="Z201">
        <v>200</v>
      </c>
      <c r="AA201">
        <f>IF(Z201&lt;115,1,0)</f>
        <v>0</v>
      </c>
      <c r="AB201">
        <f>V201-Y201</f>
        <v>0.93300000000000005</v>
      </c>
    </row>
    <row r="202" spans="1:28" x14ac:dyDescent="0.2">
      <c r="A202" t="s">
        <v>1545</v>
      </c>
      <c r="B202" t="s">
        <v>994</v>
      </c>
      <c r="C202">
        <v>0</v>
      </c>
      <c r="D202">
        <v>34</v>
      </c>
      <c r="E202" t="s">
        <v>1546</v>
      </c>
      <c r="F202" t="s">
        <v>1547</v>
      </c>
      <c r="G202">
        <v>0.79841654555914721</v>
      </c>
      <c r="H202">
        <v>19255</v>
      </c>
      <c r="I202" t="s">
        <v>635</v>
      </c>
      <c r="J202" t="s">
        <v>636</v>
      </c>
      <c r="K202" t="s">
        <v>635</v>
      </c>
      <c r="L202" t="s">
        <v>636</v>
      </c>
      <c r="M202" t="s">
        <v>635</v>
      </c>
      <c r="N202" t="s">
        <v>636</v>
      </c>
      <c r="O202" t="s">
        <v>635</v>
      </c>
      <c r="P202" t="s">
        <v>635</v>
      </c>
      <c r="Q202" t="s">
        <v>635</v>
      </c>
      <c r="R202" t="s">
        <v>636</v>
      </c>
      <c r="S202" t="s">
        <v>833</v>
      </c>
      <c r="T202">
        <v>7</v>
      </c>
      <c r="U202">
        <f>IF(ISERROR(VLOOKUP(A202,seg_u_base_fitted!$A$1:$C$608,2,FALSE)),0,VLOOKUP(A202,seg_u_base_fitted!$A$1:$C$608,2,FALSE))</f>
        <v>1</v>
      </c>
      <c r="V202">
        <f>IF(ISERROR(VLOOKUP(A202,seg_u_base_fitted!$A$1:$C$608,3,FALSE)),0,VLOOKUP(A202,seg_u_base_fitted!$A$1:$C$608,3,FALSE))</f>
        <v>0.86499999999999999</v>
      </c>
      <c r="W202">
        <v>167</v>
      </c>
      <c r="Y202">
        <f>IF(ISERROR(VLOOKUP(A202,seg_u_full_fitted!$A$1:$C$608,2,FALSE)),0,VLOOKUP(A202,seg_u_full_fitted!$A$1:$C$608,2,FALSE))</f>
        <v>0.65700000000000003</v>
      </c>
      <c r="Z202">
        <v>201</v>
      </c>
      <c r="AB202">
        <f>V202-Y202</f>
        <v>0.20799999999999996</v>
      </c>
    </row>
    <row r="203" spans="1:28" x14ac:dyDescent="0.2">
      <c r="A203" t="s">
        <v>2213</v>
      </c>
      <c r="B203" t="s">
        <v>2210</v>
      </c>
      <c r="C203" t="s">
        <v>631</v>
      </c>
      <c r="D203" t="s">
        <v>2214</v>
      </c>
      <c r="E203" t="s">
        <v>2215</v>
      </c>
      <c r="F203" t="s">
        <v>2216</v>
      </c>
      <c r="G203">
        <v>2.8234215856742497</v>
      </c>
      <c r="H203">
        <v>7895</v>
      </c>
      <c r="I203" t="s">
        <v>635</v>
      </c>
      <c r="J203" t="s">
        <v>636</v>
      </c>
      <c r="K203" t="s">
        <v>635</v>
      </c>
      <c r="L203" t="s">
        <v>635</v>
      </c>
      <c r="M203" t="s">
        <v>635</v>
      </c>
      <c r="N203" t="s">
        <v>636</v>
      </c>
      <c r="O203" t="s">
        <v>636</v>
      </c>
      <c r="P203" t="s">
        <v>635</v>
      </c>
      <c r="Q203" t="s">
        <v>635</v>
      </c>
      <c r="R203" t="s">
        <v>635</v>
      </c>
      <c r="S203" t="s">
        <v>721</v>
      </c>
      <c r="T203">
        <v>8</v>
      </c>
      <c r="U203">
        <f>IF(ISERROR(VLOOKUP(A203,seg_u_base_fitted!$A$1:$C$608,2,FALSE)),0,VLOOKUP(A203,seg_u_base_fitted!$A$1:$C$608,2,FALSE))</f>
        <v>0</v>
      </c>
      <c r="V203">
        <f>IF(ISERROR(VLOOKUP(A203,seg_u_base_fitted!$A$1:$C$608,3,FALSE)),0,VLOOKUP(A203,seg_u_base_fitted!$A$1:$C$608,3,FALSE))</f>
        <v>0.64500000000000002</v>
      </c>
      <c r="W203">
        <v>256</v>
      </c>
      <c r="Y203">
        <f>IF(ISERROR(VLOOKUP(A203,seg_u_full_fitted!$A$1:$C$608,2,FALSE)),0,VLOOKUP(A203,seg_u_full_fitted!$A$1:$C$608,2,FALSE))</f>
        <v>0.65600000000000003</v>
      </c>
      <c r="Z203">
        <v>202</v>
      </c>
      <c r="AB203">
        <f>V203-Y203</f>
        <v>-1.100000000000001E-2</v>
      </c>
    </row>
    <row r="204" spans="1:28" x14ac:dyDescent="0.2">
      <c r="A204" t="s">
        <v>1997</v>
      </c>
      <c r="B204" t="s">
        <v>994</v>
      </c>
      <c r="C204">
        <v>0</v>
      </c>
      <c r="D204">
        <v>13</v>
      </c>
      <c r="E204" t="s">
        <v>1998</v>
      </c>
      <c r="F204" t="s">
        <v>1924</v>
      </c>
      <c r="G204">
        <v>5.0519251451669733</v>
      </c>
      <c r="H204">
        <v>5355</v>
      </c>
      <c r="I204" t="s">
        <v>635</v>
      </c>
      <c r="J204" t="s">
        <v>636</v>
      </c>
      <c r="K204" t="s">
        <v>635</v>
      </c>
      <c r="L204" t="s">
        <v>635</v>
      </c>
      <c r="M204" t="s">
        <v>635</v>
      </c>
      <c r="N204" t="s">
        <v>635</v>
      </c>
      <c r="O204" t="s">
        <v>635</v>
      </c>
      <c r="P204" t="s">
        <v>635</v>
      </c>
      <c r="Q204" t="s">
        <v>635</v>
      </c>
      <c r="R204" t="s">
        <v>635</v>
      </c>
      <c r="S204" t="s">
        <v>636</v>
      </c>
      <c r="T204">
        <v>10</v>
      </c>
      <c r="U204">
        <f>IF(ISERROR(VLOOKUP(A204,seg_u_base_fitted!$A$1:$C$608,2,FALSE)),0,VLOOKUP(A204,seg_u_base_fitted!$A$1:$C$608,2,FALSE))</f>
        <v>3</v>
      </c>
      <c r="V204">
        <f>IF(ISERROR(VLOOKUP(A204,seg_u_base_fitted!$A$1:$C$608,3,FALSE)),0,VLOOKUP(A204,seg_u_base_fitted!$A$1:$C$608,3,FALSE))</f>
        <v>0.86899999999999999</v>
      </c>
      <c r="W204">
        <v>164</v>
      </c>
      <c r="Y204">
        <f>IF(ISERROR(VLOOKUP(A204,seg_u_full_fitted!$A$1:$C$608,2,FALSE)),0,VLOOKUP(A204,seg_u_full_fitted!$A$1:$C$608,2,FALSE))</f>
        <v>0.65600000000000003</v>
      </c>
      <c r="Z204">
        <v>203</v>
      </c>
      <c r="AB204">
        <f>V204-Y204</f>
        <v>0.21299999999999997</v>
      </c>
    </row>
    <row r="205" spans="1:28" x14ac:dyDescent="0.2">
      <c r="A205" t="s">
        <v>730</v>
      </c>
      <c r="B205" t="s">
        <v>717</v>
      </c>
      <c r="C205" t="s">
        <v>631</v>
      </c>
      <c r="D205" t="s">
        <v>654</v>
      </c>
      <c r="E205" t="s">
        <v>731</v>
      </c>
      <c r="F205" t="s">
        <v>728</v>
      </c>
      <c r="G205">
        <v>2.4374656303674866</v>
      </c>
      <c r="H205">
        <v>6515</v>
      </c>
      <c r="I205" t="s">
        <v>635</v>
      </c>
      <c r="J205" t="s">
        <v>635</v>
      </c>
      <c r="K205" t="s">
        <v>635</v>
      </c>
      <c r="L205" t="s">
        <v>635</v>
      </c>
      <c r="M205" t="s">
        <v>635</v>
      </c>
      <c r="N205" t="s">
        <v>635</v>
      </c>
      <c r="O205" t="s">
        <v>636</v>
      </c>
      <c r="P205" t="s">
        <v>635</v>
      </c>
      <c r="Q205" t="s">
        <v>635</v>
      </c>
      <c r="R205" t="s">
        <v>635</v>
      </c>
      <c r="S205" t="s">
        <v>636</v>
      </c>
      <c r="T205">
        <v>10</v>
      </c>
      <c r="U205">
        <f>IF(ISERROR(VLOOKUP(A205,seg_u_base_fitted!$A$1:$C$608,2,FALSE)),0,VLOOKUP(A205,seg_u_base_fitted!$A$1:$C$608,2,FALSE))</f>
        <v>0</v>
      </c>
      <c r="V205">
        <f>IF(ISERROR(VLOOKUP(A205,seg_u_base_fitted!$A$1:$C$608,3,FALSE)),0,VLOOKUP(A205,seg_u_base_fitted!$A$1:$C$608,3,FALSE))</f>
        <v>0.70099999999999996</v>
      </c>
      <c r="W205">
        <v>234</v>
      </c>
      <c r="Y205">
        <f>IF(ISERROR(VLOOKUP(A205,seg_u_full_fitted!$A$1:$C$608,2,FALSE)),0,VLOOKUP(A205,seg_u_full_fitted!$A$1:$C$608,2,FALSE))</f>
        <v>0.65400000000000003</v>
      </c>
      <c r="Z205">
        <v>204</v>
      </c>
      <c r="AB205">
        <f>V205-Y205</f>
        <v>4.6999999999999931E-2</v>
      </c>
    </row>
    <row r="206" spans="1:28" x14ac:dyDescent="0.2">
      <c r="A206" t="s">
        <v>2138</v>
      </c>
      <c r="B206" t="s">
        <v>2118</v>
      </c>
      <c r="C206" t="s">
        <v>631</v>
      </c>
      <c r="D206" t="s">
        <v>658</v>
      </c>
      <c r="E206" t="s">
        <v>2139</v>
      </c>
      <c r="F206" t="s">
        <v>2140</v>
      </c>
      <c r="G206">
        <v>1.6154720059991567</v>
      </c>
      <c r="H206">
        <v>5315</v>
      </c>
      <c r="I206" t="s">
        <v>635</v>
      </c>
      <c r="J206" t="s">
        <v>635</v>
      </c>
      <c r="K206" t="s">
        <v>635</v>
      </c>
      <c r="L206" t="s">
        <v>635</v>
      </c>
      <c r="M206" t="s">
        <v>635</v>
      </c>
      <c r="N206" t="s">
        <v>635</v>
      </c>
      <c r="O206" t="s">
        <v>635</v>
      </c>
      <c r="P206" t="s">
        <v>636</v>
      </c>
      <c r="Q206" t="s">
        <v>635</v>
      </c>
      <c r="R206" t="s">
        <v>635</v>
      </c>
      <c r="S206" t="s">
        <v>636</v>
      </c>
      <c r="T206">
        <v>10</v>
      </c>
      <c r="U206">
        <f>IF(ISERROR(VLOOKUP(A206,seg_u_base_fitted!$A$1:$C$608,2,FALSE)),0,VLOOKUP(A206,seg_u_base_fitted!$A$1:$C$608,2,FALSE))</f>
        <v>0</v>
      </c>
      <c r="V206">
        <f>IF(ISERROR(VLOOKUP(A206,seg_u_base_fitted!$A$1:$C$608,3,FALSE)),0,VLOOKUP(A206,seg_u_base_fitted!$A$1:$C$608,3,FALSE))</f>
        <v>0.44600000000000001</v>
      </c>
      <c r="W206">
        <v>349</v>
      </c>
      <c r="Y206">
        <f>IF(ISERROR(VLOOKUP(A206,seg_u_full_fitted!$A$1:$C$608,2,FALSE)),0,VLOOKUP(A206,seg_u_full_fitted!$A$1:$C$608,2,FALSE))</f>
        <v>0.65</v>
      </c>
      <c r="Z206">
        <v>205</v>
      </c>
      <c r="AB206">
        <f>V206-Y206</f>
        <v>-0.20400000000000001</v>
      </c>
    </row>
    <row r="207" spans="1:28" x14ac:dyDescent="0.2">
      <c r="A207" t="s">
        <v>1979</v>
      </c>
      <c r="B207" t="s">
        <v>994</v>
      </c>
      <c r="C207">
        <v>0</v>
      </c>
      <c r="D207">
        <v>103</v>
      </c>
      <c r="E207" t="s">
        <v>1980</v>
      </c>
      <c r="F207" t="s">
        <v>1981</v>
      </c>
      <c r="G207">
        <v>0.84012398056746407</v>
      </c>
      <c r="H207">
        <v>11350</v>
      </c>
      <c r="I207" t="s">
        <v>635</v>
      </c>
      <c r="J207" t="s">
        <v>636</v>
      </c>
      <c r="K207" t="s">
        <v>635</v>
      </c>
      <c r="L207" t="s">
        <v>635</v>
      </c>
      <c r="M207" t="s">
        <v>635</v>
      </c>
      <c r="N207" t="s">
        <v>635</v>
      </c>
      <c r="O207" t="s">
        <v>635</v>
      </c>
      <c r="P207" t="s">
        <v>635</v>
      </c>
      <c r="Q207" t="s">
        <v>635</v>
      </c>
      <c r="R207" t="s">
        <v>636</v>
      </c>
      <c r="S207" t="s">
        <v>637</v>
      </c>
      <c r="T207">
        <v>9</v>
      </c>
      <c r="U207">
        <f>IF(ISERROR(VLOOKUP(A207,seg_u_base_fitted!$A$1:$C$608,2,FALSE)),0,VLOOKUP(A207,seg_u_base_fitted!$A$1:$C$608,2,FALSE))</f>
        <v>0</v>
      </c>
      <c r="V207">
        <f>IF(ISERROR(VLOOKUP(A207,seg_u_base_fitted!$A$1:$C$608,3,FALSE)),0,VLOOKUP(A207,seg_u_base_fitted!$A$1:$C$608,3,FALSE))</f>
        <v>0.39700000000000002</v>
      </c>
      <c r="W207">
        <v>370</v>
      </c>
      <c r="Y207">
        <f>IF(ISERROR(VLOOKUP(A207,seg_u_full_fitted!$A$1:$C$608,2,FALSE)),0,VLOOKUP(A207,seg_u_full_fitted!$A$1:$C$608,2,FALSE))</f>
        <v>0.64300000000000002</v>
      </c>
      <c r="Z207">
        <v>206</v>
      </c>
      <c r="AB207">
        <f>V207-Y207</f>
        <v>-0.246</v>
      </c>
    </row>
    <row r="208" spans="1:28" x14ac:dyDescent="0.2">
      <c r="A208" t="s">
        <v>1285</v>
      </c>
      <c r="B208" t="s">
        <v>994</v>
      </c>
      <c r="C208">
        <v>0</v>
      </c>
      <c r="D208">
        <v>23</v>
      </c>
      <c r="E208" t="s">
        <v>1286</v>
      </c>
      <c r="F208" t="s">
        <v>1287</v>
      </c>
      <c r="G208">
        <v>0.92228486214760508</v>
      </c>
      <c r="H208">
        <v>6640</v>
      </c>
      <c r="I208" t="s">
        <v>635</v>
      </c>
      <c r="J208" t="s">
        <v>636</v>
      </c>
      <c r="K208" t="s">
        <v>636</v>
      </c>
      <c r="L208" t="s">
        <v>636</v>
      </c>
      <c r="M208" t="s">
        <v>636</v>
      </c>
      <c r="N208" t="s">
        <v>635</v>
      </c>
      <c r="O208" t="s">
        <v>636</v>
      </c>
      <c r="P208" t="s">
        <v>635</v>
      </c>
      <c r="Q208" t="s">
        <v>636</v>
      </c>
      <c r="R208" t="s">
        <v>635</v>
      </c>
      <c r="S208" t="s">
        <v>1131</v>
      </c>
      <c r="T208">
        <v>5</v>
      </c>
      <c r="U208">
        <f>IF(ISERROR(VLOOKUP(A208,seg_u_base_fitted!$A$1:$C$608,2,FALSE)),0,VLOOKUP(A208,seg_u_base_fitted!$A$1:$C$608,2,FALSE))</f>
        <v>2</v>
      </c>
      <c r="V208">
        <f>IF(ISERROR(VLOOKUP(A208,seg_u_base_fitted!$A$1:$C$608,3,FALSE)),0,VLOOKUP(A208,seg_u_base_fitted!$A$1:$C$608,3,FALSE))</f>
        <v>1.355</v>
      </c>
      <c r="W208">
        <v>65</v>
      </c>
      <c r="X208">
        <f>IF(W208&lt;115,1,0)</f>
        <v>1</v>
      </c>
      <c r="Y208">
        <f>IF(ISERROR(VLOOKUP(A208,seg_u_full_fitted!$A$1:$C$608,2,FALSE)),0,VLOOKUP(A208,seg_u_full_fitted!$A$1:$C$608,2,FALSE))</f>
        <v>0.64100000000000001</v>
      </c>
      <c r="Z208">
        <v>207</v>
      </c>
      <c r="AA208">
        <f>IF(Z208&lt;115,1,0)</f>
        <v>0</v>
      </c>
      <c r="AB208">
        <f>V208-Y208</f>
        <v>0.71399999999999997</v>
      </c>
    </row>
    <row r="209" spans="1:28" x14ac:dyDescent="0.2">
      <c r="A209" t="s">
        <v>1593</v>
      </c>
      <c r="B209" t="s">
        <v>994</v>
      </c>
      <c r="C209">
        <v>0</v>
      </c>
      <c r="D209">
        <v>121</v>
      </c>
      <c r="E209" t="s">
        <v>1594</v>
      </c>
      <c r="F209" t="s">
        <v>1595</v>
      </c>
      <c r="G209">
        <v>1.5218389418720892</v>
      </c>
      <c r="H209">
        <v>6035</v>
      </c>
      <c r="I209" t="s">
        <v>635</v>
      </c>
      <c r="J209" t="s">
        <v>636</v>
      </c>
      <c r="K209" t="s">
        <v>636</v>
      </c>
      <c r="L209" t="s">
        <v>635</v>
      </c>
      <c r="M209" t="s">
        <v>635</v>
      </c>
      <c r="N209" t="s">
        <v>635</v>
      </c>
      <c r="O209" t="s">
        <v>636</v>
      </c>
      <c r="P209" t="s">
        <v>636</v>
      </c>
      <c r="Q209" t="s">
        <v>635</v>
      </c>
      <c r="R209" t="s">
        <v>635</v>
      </c>
      <c r="S209" t="s">
        <v>833</v>
      </c>
      <c r="T209">
        <v>7</v>
      </c>
      <c r="U209">
        <f>IF(ISERROR(VLOOKUP(A209,seg_u_base_fitted!$A$1:$C$608,2,FALSE)),0,VLOOKUP(A209,seg_u_base_fitted!$A$1:$C$608,2,FALSE))</f>
        <v>1</v>
      </c>
      <c r="V209">
        <f>IF(ISERROR(VLOOKUP(A209,seg_u_base_fitted!$A$1:$C$608,3,FALSE)),0,VLOOKUP(A209,seg_u_base_fitted!$A$1:$C$608,3,FALSE))</f>
        <v>1.1279999999999999</v>
      </c>
      <c r="W209">
        <v>103</v>
      </c>
      <c r="X209">
        <f>IF(W209&lt;115,1,0)</f>
        <v>1</v>
      </c>
      <c r="Y209">
        <f>IF(ISERROR(VLOOKUP(A209,seg_u_full_fitted!$A$1:$C$608,2,FALSE)),0,VLOOKUP(A209,seg_u_full_fitted!$A$1:$C$608,2,FALSE))</f>
        <v>0.63200000000000001</v>
      </c>
      <c r="Z209">
        <v>208</v>
      </c>
      <c r="AB209">
        <f>V209-Y209</f>
        <v>0.49599999999999989</v>
      </c>
    </row>
    <row r="210" spans="1:28" x14ac:dyDescent="0.2">
      <c r="A210" t="s">
        <v>1507</v>
      </c>
      <c r="B210" t="s">
        <v>994</v>
      </c>
      <c r="C210">
        <v>0</v>
      </c>
      <c r="D210">
        <v>152</v>
      </c>
      <c r="E210" t="s">
        <v>1508</v>
      </c>
      <c r="F210" t="s">
        <v>1509</v>
      </c>
      <c r="G210">
        <v>0.61967247069298237</v>
      </c>
      <c r="H210">
        <v>16050</v>
      </c>
      <c r="I210" t="s">
        <v>635</v>
      </c>
      <c r="J210" t="s">
        <v>636</v>
      </c>
      <c r="K210" t="s">
        <v>635</v>
      </c>
      <c r="L210" t="s">
        <v>636</v>
      </c>
      <c r="M210" t="s">
        <v>635</v>
      </c>
      <c r="N210" t="s">
        <v>635</v>
      </c>
      <c r="O210" t="s">
        <v>636</v>
      </c>
      <c r="P210" t="s">
        <v>636</v>
      </c>
      <c r="Q210" t="s">
        <v>635</v>
      </c>
      <c r="R210" t="s">
        <v>636</v>
      </c>
      <c r="S210" t="s">
        <v>1327</v>
      </c>
      <c r="T210">
        <v>6</v>
      </c>
      <c r="U210">
        <f>IF(ISERROR(VLOOKUP(A210,seg_u_base_fitted!$A$1:$C$608,2,FALSE)),0,VLOOKUP(A210,seg_u_base_fitted!$A$1:$C$608,2,FALSE))</f>
        <v>2</v>
      </c>
      <c r="V210">
        <f>IF(ISERROR(VLOOKUP(A210,seg_u_base_fitted!$A$1:$C$608,3,FALSE)),0,VLOOKUP(A210,seg_u_base_fitted!$A$1:$C$608,3,FALSE))</f>
        <v>1.3720000000000001</v>
      </c>
      <c r="W210">
        <v>61</v>
      </c>
      <c r="X210">
        <f>IF(W210&lt;115,1,0)</f>
        <v>1</v>
      </c>
      <c r="Y210">
        <f>IF(ISERROR(VLOOKUP(A210,seg_u_full_fitted!$A$1:$C$608,2,FALSE)),0,VLOOKUP(A210,seg_u_full_fitted!$A$1:$C$608,2,FALSE))</f>
        <v>0.626</v>
      </c>
      <c r="Z210">
        <v>209</v>
      </c>
      <c r="AB210">
        <f>V210-Y210</f>
        <v>0.74600000000000011</v>
      </c>
    </row>
    <row r="211" spans="1:28" x14ac:dyDescent="0.2">
      <c r="A211" t="s">
        <v>2287</v>
      </c>
      <c r="B211" t="s">
        <v>2210</v>
      </c>
      <c r="C211" t="s">
        <v>631</v>
      </c>
      <c r="D211" t="s">
        <v>2093</v>
      </c>
      <c r="E211" t="s">
        <v>2283</v>
      </c>
      <c r="F211" t="s">
        <v>2288</v>
      </c>
      <c r="G211">
        <v>3.3420597044500302</v>
      </c>
      <c r="H211">
        <v>3650</v>
      </c>
      <c r="I211" t="s">
        <v>636</v>
      </c>
      <c r="J211" t="s">
        <v>635</v>
      </c>
      <c r="K211" t="s">
        <v>635</v>
      </c>
      <c r="L211" t="s">
        <v>635</v>
      </c>
      <c r="M211" t="s">
        <v>635</v>
      </c>
      <c r="N211" t="s">
        <v>635</v>
      </c>
      <c r="O211" t="s">
        <v>636</v>
      </c>
      <c r="P211" t="s">
        <v>635</v>
      </c>
      <c r="Q211" t="s">
        <v>635</v>
      </c>
      <c r="R211" t="s">
        <v>635</v>
      </c>
      <c r="S211" t="s">
        <v>637</v>
      </c>
      <c r="T211">
        <v>9</v>
      </c>
      <c r="U211">
        <f>IF(ISERROR(VLOOKUP(A211,seg_u_base_fitted!$A$1:$C$608,2,FALSE)),0,VLOOKUP(A211,seg_u_base_fitted!$A$1:$C$608,2,FALSE))</f>
        <v>0</v>
      </c>
      <c r="V211">
        <f>IF(ISERROR(VLOOKUP(A211,seg_u_base_fitted!$A$1:$C$608,3,FALSE)),0,VLOOKUP(A211,seg_u_base_fitted!$A$1:$C$608,3,FALSE))</f>
        <v>1.325</v>
      </c>
      <c r="W211">
        <v>71</v>
      </c>
      <c r="X211">
        <f>IF(W211&lt;115,1,0)</f>
        <v>1</v>
      </c>
      <c r="Y211">
        <f>IF(ISERROR(VLOOKUP(A211,seg_u_full_fitted!$A$1:$C$608,2,FALSE)),0,VLOOKUP(A211,seg_u_full_fitted!$A$1:$C$608,2,FALSE))</f>
        <v>0.625</v>
      </c>
      <c r="Z211">
        <v>210</v>
      </c>
      <c r="AB211">
        <f>V211-Y211</f>
        <v>0.7</v>
      </c>
    </row>
    <row r="212" spans="1:28" x14ac:dyDescent="0.2">
      <c r="A212" t="s">
        <v>1167</v>
      </c>
      <c r="B212" t="s">
        <v>994</v>
      </c>
      <c r="C212">
        <v>0</v>
      </c>
      <c r="D212">
        <v>5</v>
      </c>
      <c r="E212" t="s">
        <v>1168</v>
      </c>
      <c r="F212" t="s">
        <v>1169</v>
      </c>
      <c r="G212">
        <v>0.49896826461283167</v>
      </c>
      <c r="H212">
        <v>19990</v>
      </c>
      <c r="I212" t="s">
        <v>635</v>
      </c>
      <c r="J212" t="s">
        <v>636</v>
      </c>
      <c r="K212" t="s">
        <v>635</v>
      </c>
      <c r="L212" t="s">
        <v>636</v>
      </c>
      <c r="M212" t="s">
        <v>635</v>
      </c>
      <c r="N212" t="s">
        <v>636</v>
      </c>
      <c r="O212" t="s">
        <v>636</v>
      </c>
      <c r="P212" t="s">
        <v>636</v>
      </c>
      <c r="Q212" t="s">
        <v>636</v>
      </c>
      <c r="R212" t="s">
        <v>635</v>
      </c>
      <c r="S212" t="s">
        <v>1131</v>
      </c>
      <c r="T212">
        <v>5</v>
      </c>
      <c r="U212">
        <f>IF(ISERROR(VLOOKUP(A212,seg_u_base_fitted!$A$1:$C$608,2,FALSE)),0,VLOOKUP(A212,seg_u_base_fitted!$A$1:$C$608,2,FALSE))</f>
        <v>0</v>
      </c>
      <c r="V212">
        <f>IF(ISERROR(VLOOKUP(A212,seg_u_base_fitted!$A$1:$C$608,3,FALSE)),0,VLOOKUP(A212,seg_u_base_fitted!$A$1:$C$608,3,FALSE))</f>
        <v>2.1360000000000001</v>
      </c>
      <c r="W212">
        <v>28</v>
      </c>
      <c r="X212">
        <f>IF(W212&lt;115,1,0)</f>
        <v>1</v>
      </c>
      <c r="Y212">
        <f>IF(ISERROR(VLOOKUP(A212,seg_u_full_fitted!$A$1:$C$608,2,FALSE)),0,VLOOKUP(A212,seg_u_full_fitted!$A$1:$C$608,2,FALSE))</f>
        <v>0.624</v>
      </c>
      <c r="Z212">
        <v>211</v>
      </c>
      <c r="AA212">
        <f>IF(Z212&lt;115,1,0)</f>
        <v>0</v>
      </c>
      <c r="AB212">
        <f>V212-Y212</f>
        <v>1.512</v>
      </c>
    </row>
    <row r="213" spans="1:28" x14ac:dyDescent="0.2">
      <c r="A213" t="s">
        <v>1881</v>
      </c>
      <c r="B213" t="s">
        <v>994</v>
      </c>
      <c r="C213">
        <v>0</v>
      </c>
      <c r="D213">
        <v>19</v>
      </c>
      <c r="E213" t="s">
        <v>1882</v>
      </c>
      <c r="F213" t="s">
        <v>1883</v>
      </c>
      <c r="G213">
        <v>3.0297366138829931</v>
      </c>
      <c r="H213">
        <v>13250</v>
      </c>
      <c r="I213" t="s">
        <v>635</v>
      </c>
      <c r="J213" t="s">
        <v>636</v>
      </c>
      <c r="K213" t="s">
        <v>635</v>
      </c>
      <c r="L213" t="s">
        <v>635</v>
      </c>
      <c r="M213" t="s">
        <v>635</v>
      </c>
      <c r="N213" t="s">
        <v>635</v>
      </c>
      <c r="O213" t="s">
        <v>636</v>
      </c>
      <c r="P213" t="s">
        <v>635</v>
      </c>
      <c r="Q213" t="s">
        <v>635</v>
      </c>
      <c r="R213" t="s">
        <v>635</v>
      </c>
      <c r="S213" t="s">
        <v>637</v>
      </c>
      <c r="T213">
        <v>9</v>
      </c>
      <c r="U213">
        <f>IF(ISERROR(VLOOKUP(A213,seg_u_base_fitted!$A$1:$C$608,2,FALSE)),0,VLOOKUP(A213,seg_u_base_fitted!$A$1:$C$608,2,FALSE))</f>
        <v>1</v>
      </c>
      <c r="V213">
        <f>IF(ISERROR(VLOOKUP(A213,seg_u_base_fitted!$A$1:$C$608,3,FALSE)),0,VLOOKUP(A213,seg_u_base_fitted!$A$1:$C$608,3,FALSE))</f>
        <v>0.71099999999999997</v>
      </c>
      <c r="W213">
        <v>231</v>
      </c>
      <c r="Y213">
        <f>IF(ISERROR(VLOOKUP(A213,seg_u_full_fitted!$A$1:$C$608,2,FALSE)),0,VLOOKUP(A213,seg_u_full_fitted!$A$1:$C$608,2,FALSE))</f>
        <v>0.621</v>
      </c>
      <c r="Z213">
        <v>212</v>
      </c>
      <c r="AB213">
        <f>V213-Y213</f>
        <v>8.9999999999999969E-2</v>
      </c>
    </row>
    <row r="214" spans="1:28" x14ac:dyDescent="0.2">
      <c r="A214" t="s">
        <v>1241</v>
      </c>
      <c r="B214" t="s">
        <v>994</v>
      </c>
      <c r="C214">
        <v>0</v>
      </c>
      <c r="D214">
        <v>46</v>
      </c>
      <c r="E214" t="s">
        <v>1242</v>
      </c>
      <c r="F214" t="s">
        <v>1136</v>
      </c>
      <c r="G214">
        <v>0.84249743919085185</v>
      </c>
      <c r="H214">
        <v>7705</v>
      </c>
      <c r="I214" t="s">
        <v>635</v>
      </c>
      <c r="J214" t="s">
        <v>636</v>
      </c>
      <c r="K214" t="s">
        <v>636</v>
      </c>
      <c r="L214" t="s">
        <v>636</v>
      </c>
      <c r="M214" t="s">
        <v>636</v>
      </c>
      <c r="N214" t="s">
        <v>635</v>
      </c>
      <c r="O214" t="s">
        <v>636</v>
      </c>
      <c r="P214" t="s">
        <v>635</v>
      </c>
      <c r="Q214" t="s">
        <v>636</v>
      </c>
      <c r="R214" t="s">
        <v>635</v>
      </c>
      <c r="S214" t="s">
        <v>1131</v>
      </c>
      <c r="T214">
        <v>5</v>
      </c>
      <c r="U214">
        <f>IF(ISERROR(VLOOKUP(A214,seg_u_base_fitted!$A$1:$C$608,2,FALSE)),0,VLOOKUP(A214,seg_u_base_fitted!$A$1:$C$608,2,FALSE))</f>
        <v>2</v>
      </c>
      <c r="V214">
        <f>IF(ISERROR(VLOOKUP(A214,seg_u_base_fitted!$A$1:$C$608,3,FALSE)),0,VLOOKUP(A214,seg_u_base_fitted!$A$1:$C$608,3,FALSE))</f>
        <v>1.024</v>
      </c>
      <c r="W214">
        <v>121</v>
      </c>
      <c r="Y214">
        <f>IF(ISERROR(VLOOKUP(A214,seg_u_full_fitted!$A$1:$C$608,2,FALSE)),0,VLOOKUP(A214,seg_u_full_fitted!$A$1:$C$608,2,FALSE))</f>
        <v>0.62</v>
      </c>
      <c r="Z214">
        <v>213</v>
      </c>
      <c r="AA214">
        <f>IF(Z214&lt;115,1,0)</f>
        <v>0</v>
      </c>
      <c r="AB214">
        <f>V214-Y214</f>
        <v>0.40400000000000003</v>
      </c>
    </row>
    <row r="215" spans="1:28" x14ac:dyDescent="0.2">
      <c r="A215" t="s">
        <v>864</v>
      </c>
      <c r="B215" t="s">
        <v>829</v>
      </c>
      <c r="C215" t="s">
        <v>631</v>
      </c>
      <c r="D215" t="s">
        <v>865</v>
      </c>
      <c r="E215" t="s">
        <v>841</v>
      </c>
      <c r="F215" t="s">
        <v>866</v>
      </c>
      <c r="G215">
        <v>4.850190999324977</v>
      </c>
      <c r="H215">
        <v>5900</v>
      </c>
      <c r="I215" t="s">
        <v>636</v>
      </c>
      <c r="J215" t="s">
        <v>635</v>
      </c>
      <c r="K215" t="s">
        <v>635</v>
      </c>
      <c r="L215" t="s">
        <v>635</v>
      </c>
      <c r="M215" t="s">
        <v>635</v>
      </c>
      <c r="N215" t="s">
        <v>635</v>
      </c>
      <c r="O215" t="s">
        <v>635</v>
      </c>
      <c r="P215" t="s">
        <v>635</v>
      </c>
      <c r="Q215" t="s">
        <v>635</v>
      </c>
      <c r="R215" t="s">
        <v>635</v>
      </c>
      <c r="S215" t="s">
        <v>636</v>
      </c>
      <c r="T215">
        <v>10</v>
      </c>
      <c r="U215">
        <f>IF(ISERROR(VLOOKUP(A215,seg_u_base_fitted!$A$1:$C$608,2,FALSE)),0,VLOOKUP(A215,seg_u_base_fitted!$A$1:$C$608,2,FALSE))</f>
        <v>5</v>
      </c>
      <c r="V215">
        <f>IF(ISERROR(VLOOKUP(A215,seg_u_base_fitted!$A$1:$C$608,3,FALSE)),0,VLOOKUP(A215,seg_u_base_fitted!$A$1:$C$608,3,FALSE))</f>
        <v>0.95299999999999996</v>
      </c>
      <c r="W215">
        <v>141</v>
      </c>
      <c r="Y215">
        <f>IF(ISERROR(VLOOKUP(A215,seg_u_full_fitted!$A$1:$C$608,2,FALSE)),0,VLOOKUP(A215,seg_u_full_fitted!$A$1:$C$608,2,FALSE))</f>
        <v>0.62</v>
      </c>
      <c r="Z215">
        <v>214</v>
      </c>
      <c r="AB215">
        <f>V215-Y215</f>
        <v>0.33299999999999996</v>
      </c>
    </row>
    <row r="216" spans="1:28" x14ac:dyDescent="0.2">
      <c r="A216" t="s">
        <v>1994</v>
      </c>
      <c r="B216" t="s">
        <v>994</v>
      </c>
      <c r="C216">
        <v>0</v>
      </c>
      <c r="D216">
        <v>81</v>
      </c>
      <c r="E216" t="s">
        <v>1995</v>
      </c>
      <c r="F216" t="s">
        <v>1996</v>
      </c>
      <c r="G216">
        <v>4.7275870299674168</v>
      </c>
      <c r="H216">
        <v>16485</v>
      </c>
      <c r="I216" t="s">
        <v>635</v>
      </c>
      <c r="J216" t="s">
        <v>636</v>
      </c>
      <c r="K216" t="s">
        <v>635</v>
      </c>
      <c r="L216" t="s">
        <v>635</v>
      </c>
      <c r="M216" t="s">
        <v>635</v>
      </c>
      <c r="N216" t="s">
        <v>635</v>
      </c>
      <c r="O216" t="s">
        <v>635</v>
      </c>
      <c r="P216" t="s">
        <v>635</v>
      </c>
      <c r="Q216" t="s">
        <v>635</v>
      </c>
      <c r="R216" t="s">
        <v>635</v>
      </c>
      <c r="S216" t="s">
        <v>636</v>
      </c>
      <c r="T216">
        <v>10</v>
      </c>
      <c r="U216">
        <f>IF(ISERROR(VLOOKUP(A216,seg_u_base_fitted!$A$1:$C$608,2,FALSE)),0,VLOOKUP(A216,seg_u_base_fitted!$A$1:$C$608,2,FALSE))</f>
        <v>3</v>
      </c>
      <c r="V216">
        <f>IF(ISERROR(VLOOKUP(A216,seg_u_base_fitted!$A$1:$C$608,3,FALSE)),0,VLOOKUP(A216,seg_u_base_fitted!$A$1:$C$608,3,FALSE))</f>
        <v>1.635</v>
      </c>
      <c r="W216">
        <v>42</v>
      </c>
      <c r="X216">
        <f>IF(W216&lt;115,1,0)</f>
        <v>1</v>
      </c>
      <c r="Y216">
        <f>IF(ISERROR(VLOOKUP(A216,seg_u_full_fitted!$A$1:$C$608,2,FALSE)),0,VLOOKUP(A216,seg_u_full_fitted!$A$1:$C$608,2,FALSE))</f>
        <v>0.61499999999999999</v>
      </c>
      <c r="Z216">
        <v>215</v>
      </c>
      <c r="AB216">
        <f>V216-Y216</f>
        <v>1.02</v>
      </c>
    </row>
    <row r="217" spans="1:28" x14ac:dyDescent="0.2">
      <c r="A217" t="s">
        <v>1605</v>
      </c>
      <c r="B217" t="s">
        <v>994</v>
      </c>
      <c r="C217">
        <v>0</v>
      </c>
      <c r="D217">
        <v>66</v>
      </c>
      <c r="E217" t="s">
        <v>1606</v>
      </c>
      <c r="F217" t="s">
        <v>1607</v>
      </c>
      <c r="G217">
        <v>1.0672052432368524</v>
      </c>
      <c r="H217">
        <v>8585</v>
      </c>
      <c r="I217" t="s">
        <v>635</v>
      </c>
      <c r="J217" t="s">
        <v>636</v>
      </c>
      <c r="K217" t="s">
        <v>636</v>
      </c>
      <c r="L217" t="s">
        <v>635</v>
      </c>
      <c r="M217" t="s">
        <v>635</v>
      </c>
      <c r="N217" t="s">
        <v>635</v>
      </c>
      <c r="O217" t="s">
        <v>636</v>
      </c>
      <c r="P217" t="s">
        <v>635</v>
      </c>
      <c r="Q217" t="s">
        <v>636</v>
      </c>
      <c r="R217" t="s">
        <v>635</v>
      </c>
      <c r="S217" t="s">
        <v>833</v>
      </c>
      <c r="T217">
        <v>7</v>
      </c>
      <c r="U217">
        <f>IF(ISERROR(VLOOKUP(A217,seg_u_base_fitted!$A$1:$C$608,2,FALSE)),0,VLOOKUP(A217,seg_u_base_fitted!$A$1:$C$608,2,FALSE))</f>
        <v>1</v>
      </c>
      <c r="V217">
        <f>IF(ISERROR(VLOOKUP(A217,seg_u_base_fitted!$A$1:$C$608,3,FALSE)),0,VLOOKUP(A217,seg_u_base_fitted!$A$1:$C$608,3,FALSE))</f>
        <v>0.73699999999999999</v>
      </c>
      <c r="W217">
        <v>222</v>
      </c>
      <c r="Y217">
        <f>IF(ISERROR(VLOOKUP(A217,seg_u_full_fitted!$A$1:$C$608,2,FALSE)),0,VLOOKUP(A217,seg_u_full_fitted!$A$1:$C$608,2,FALSE))</f>
        <v>0.61399999999999999</v>
      </c>
      <c r="Z217">
        <v>216</v>
      </c>
      <c r="AB217">
        <f>V217-Y217</f>
        <v>0.123</v>
      </c>
    </row>
    <row r="218" spans="1:28" x14ac:dyDescent="0.2">
      <c r="A218" t="s">
        <v>2501</v>
      </c>
      <c r="B218" t="s">
        <v>2468</v>
      </c>
      <c r="C218" t="s">
        <v>631</v>
      </c>
      <c r="D218" t="s">
        <v>2472</v>
      </c>
      <c r="E218" t="s">
        <v>2502</v>
      </c>
      <c r="F218" t="s">
        <v>2503</v>
      </c>
      <c r="G218">
        <v>1.8388204667068759</v>
      </c>
      <c r="H218">
        <v>7700</v>
      </c>
      <c r="I218" t="s">
        <v>635</v>
      </c>
      <c r="J218" t="s">
        <v>635</v>
      </c>
      <c r="K218" t="s">
        <v>635</v>
      </c>
      <c r="L218" t="s">
        <v>635</v>
      </c>
      <c r="M218" t="s">
        <v>635</v>
      </c>
      <c r="N218" t="s">
        <v>636</v>
      </c>
      <c r="O218" t="s">
        <v>635</v>
      </c>
      <c r="P218" t="s">
        <v>635</v>
      </c>
      <c r="Q218" t="s">
        <v>635</v>
      </c>
      <c r="R218" t="s">
        <v>635</v>
      </c>
      <c r="S218" t="s">
        <v>636</v>
      </c>
      <c r="T218">
        <v>10</v>
      </c>
      <c r="U218">
        <f>IF(ISERROR(VLOOKUP(A218,seg_u_base_fitted!$A$1:$C$608,2,FALSE)),0,VLOOKUP(A218,seg_u_base_fitted!$A$1:$C$608,2,FALSE))</f>
        <v>0</v>
      </c>
      <c r="V218">
        <f>IF(ISERROR(VLOOKUP(A218,seg_u_base_fitted!$A$1:$C$608,3,FALSE)),0,VLOOKUP(A218,seg_u_base_fitted!$A$1:$C$608,3,FALSE))</f>
        <v>0.78800000000000003</v>
      </c>
      <c r="W218">
        <v>201</v>
      </c>
      <c r="Y218">
        <f>IF(ISERROR(VLOOKUP(A218,seg_u_full_fitted!$A$1:$C$608,2,FALSE)),0,VLOOKUP(A218,seg_u_full_fitted!$A$1:$C$608,2,FALSE))</f>
        <v>0.61299999999999999</v>
      </c>
      <c r="Z218">
        <v>217</v>
      </c>
      <c r="AB218">
        <f>V218-Y218</f>
        <v>0.17500000000000004</v>
      </c>
    </row>
    <row r="219" spans="1:28" x14ac:dyDescent="0.2">
      <c r="A219" t="s">
        <v>1706</v>
      </c>
      <c r="B219" t="s">
        <v>994</v>
      </c>
      <c r="C219">
        <v>0</v>
      </c>
      <c r="D219">
        <v>12</v>
      </c>
      <c r="E219" t="s">
        <v>1707</v>
      </c>
      <c r="F219" t="s">
        <v>1708</v>
      </c>
      <c r="G219">
        <v>0.68310399733695171</v>
      </c>
      <c r="H219">
        <v>41735</v>
      </c>
      <c r="I219" t="s">
        <v>635</v>
      </c>
      <c r="J219" t="s">
        <v>636</v>
      </c>
      <c r="K219" t="s">
        <v>635</v>
      </c>
      <c r="L219" t="s">
        <v>635</v>
      </c>
      <c r="M219" t="s">
        <v>635</v>
      </c>
      <c r="N219" t="s">
        <v>636</v>
      </c>
      <c r="O219" t="s">
        <v>635</v>
      </c>
      <c r="P219" t="s">
        <v>635</v>
      </c>
      <c r="Q219" t="s">
        <v>636</v>
      </c>
      <c r="R219" t="s">
        <v>635</v>
      </c>
      <c r="S219" t="s">
        <v>721</v>
      </c>
      <c r="T219">
        <v>8</v>
      </c>
      <c r="U219">
        <f>IF(ISERROR(VLOOKUP(A219,seg_u_base_fitted!$A$1:$C$608,2,FALSE)),0,VLOOKUP(A219,seg_u_base_fitted!$A$1:$C$608,2,FALSE))</f>
        <v>0</v>
      </c>
      <c r="V219">
        <f>IF(ISERROR(VLOOKUP(A219,seg_u_base_fitted!$A$1:$C$608,3,FALSE)),0,VLOOKUP(A219,seg_u_base_fitted!$A$1:$C$608,3,FALSE))</f>
        <v>0.91900000000000004</v>
      </c>
      <c r="W219">
        <v>150</v>
      </c>
      <c r="Y219">
        <f>IF(ISERROR(VLOOKUP(A219,seg_u_full_fitted!$A$1:$C$608,2,FALSE)),0,VLOOKUP(A219,seg_u_full_fitted!$A$1:$C$608,2,FALSE))</f>
        <v>0.60799999999999998</v>
      </c>
      <c r="Z219">
        <v>218</v>
      </c>
      <c r="AB219">
        <f>V219-Y219</f>
        <v>0.31100000000000005</v>
      </c>
    </row>
    <row r="220" spans="1:28" x14ac:dyDescent="0.2">
      <c r="A220" t="s">
        <v>1393</v>
      </c>
      <c r="B220" t="s">
        <v>994</v>
      </c>
      <c r="C220">
        <v>0</v>
      </c>
      <c r="D220">
        <v>5</v>
      </c>
      <c r="E220" t="s">
        <v>1394</v>
      </c>
      <c r="F220" t="s">
        <v>1395</v>
      </c>
      <c r="G220">
        <v>1.1689460619420435</v>
      </c>
      <c r="H220">
        <v>5745</v>
      </c>
      <c r="I220" t="s">
        <v>635</v>
      </c>
      <c r="J220" t="s">
        <v>636</v>
      </c>
      <c r="K220" t="s">
        <v>636</v>
      </c>
      <c r="L220" t="s">
        <v>635</v>
      </c>
      <c r="M220" t="s">
        <v>636</v>
      </c>
      <c r="N220" t="s">
        <v>635</v>
      </c>
      <c r="O220" t="s">
        <v>636</v>
      </c>
      <c r="P220" t="s">
        <v>635</v>
      </c>
      <c r="Q220" t="s">
        <v>636</v>
      </c>
      <c r="R220" t="s">
        <v>635</v>
      </c>
      <c r="S220" t="s">
        <v>1327</v>
      </c>
      <c r="T220">
        <v>6</v>
      </c>
      <c r="U220">
        <f>IF(ISERROR(VLOOKUP(A220,seg_u_base_fitted!$A$1:$C$608,2,FALSE)),0,VLOOKUP(A220,seg_u_base_fitted!$A$1:$C$608,2,FALSE))</f>
        <v>0</v>
      </c>
      <c r="V220">
        <f>IF(ISERROR(VLOOKUP(A220,seg_u_base_fitted!$A$1:$C$608,3,FALSE)),0,VLOOKUP(A220,seg_u_base_fitted!$A$1:$C$608,3,FALSE))</f>
        <v>1.0980000000000001</v>
      </c>
      <c r="W220">
        <v>111</v>
      </c>
      <c r="X220">
        <f>IF(W220&lt;115,1,0)</f>
        <v>1</v>
      </c>
      <c r="Y220">
        <f>IF(ISERROR(VLOOKUP(A220,seg_u_full_fitted!$A$1:$C$608,2,FALSE)),0,VLOOKUP(A220,seg_u_full_fitted!$A$1:$C$608,2,FALSE))</f>
        <v>0.60399999999999998</v>
      </c>
      <c r="Z220">
        <v>219</v>
      </c>
      <c r="AB220">
        <f>V220-Y220</f>
        <v>0.49400000000000011</v>
      </c>
    </row>
    <row r="221" spans="1:28" x14ac:dyDescent="0.2">
      <c r="A221" t="s">
        <v>2044</v>
      </c>
      <c r="B221" t="s">
        <v>994</v>
      </c>
      <c r="C221">
        <v>0</v>
      </c>
      <c r="D221">
        <v>103</v>
      </c>
      <c r="E221" t="s">
        <v>2045</v>
      </c>
      <c r="F221" t="s">
        <v>2046</v>
      </c>
      <c r="G221">
        <v>1.9302838628817403</v>
      </c>
      <c r="H221">
        <v>7065</v>
      </c>
      <c r="I221" t="s">
        <v>635</v>
      </c>
      <c r="J221" t="s">
        <v>636</v>
      </c>
      <c r="K221" t="s">
        <v>635</v>
      </c>
      <c r="L221" t="s">
        <v>635</v>
      </c>
      <c r="M221" t="s">
        <v>635</v>
      </c>
      <c r="N221" t="s">
        <v>635</v>
      </c>
      <c r="O221" t="s">
        <v>635</v>
      </c>
      <c r="P221" t="s">
        <v>635</v>
      </c>
      <c r="Q221" t="s">
        <v>635</v>
      </c>
      <c r="R221" t="s">
        <v>635</v>
      </c>
      <c r="S221" t="s">
        <v>636</v>
      </c>
      <c r="T221">
        <v>10</v>
      </c>
      <c r="U221">
        <f>IF(ISERROR(VLOOKUP(A221,seg_u_base_fitted!$A$1:$C$608,2,FALSE)),0,VLOOKUP(A221,seg_u_base_fitted!$A$1:$C$608,2,FALSE))</f>
        <v>0</v>
      </c>
      <c r="V221">
        <f>IF(ISERROR(VLOOKUP(A221,seg_u_base_fitted!$A$1:$C$608,3,FALSE)),0,VLOOKUP(A221,seg_u_base_fitted!$A$1:$C$608,3,FALSE))</f>
        <v>1.0089999999999999</v>
      </c>
      <c r="W221">
        <v>127</v>
      </c>
      <c r="Y221">
        <f>IF(ISERROR(VLOOKUP(A221,seg_u_full_fitted!$A$1:$C$608,2,FALSE)),0,VLOOKUP(A221,seg_u_full_fitted!$A$1:$C$608,2,FALSE))</f>
        <v>0.60199999999999998</v>
      </c>
      <c r="Z221">
        <v>220</v>
      </c>
      <c r="AB221">
        <f>V221-Y221</f>
        <v>0.40699999999999992</v>
      </c>
    </row>
    <row r="222" spans="1:28" x14ac:dyDescent="0.2">
      <c r="A222" t="s">
        <v>1219</v>
      </c>
      <c r="B222" t="s">
        <v>994</v>
      </c>
      <c r="C222">
        <v>0</v>
      </c>
      <c r="D222">
        <v>32</v>
      </c>
      <c r="E222" t="s">
        <v>1220</v>
      </c>
      <c r="F222" t="s">
        <v>1052</v>
      </c>
      <c r="G222">
        <v>0.60907940484608858</v>
      </c>
      <c r="H222">
        <v>12630</v>
      </c>
      <c r="I222" t="s">
        <v>636</v>
      </c>
      <c r="J222" t="s">
        <v>636</v>
      </c>
      <c r="K222" t="s">
        <v>635</v>
      </c>
      <c r="L222" t="s">
        <v>636</v>
      </c>
      <c r="M222" t="s">
        <v>635</v>
      </c>
      <c r="N222" t="s">
        <v>635</v>
      </c>
      <c r="O222" t="s">
        <v>636</v>
      </c>
      <c r="P222" t="s">
        <v>636</v>
      </c>
      <c r="Q222" t="s">
        <v>635</v>
      </c>
      <c r="R222" t="s">
        <v>636</v>
      </c>
      <c r="S222" t="s">
        <v>1131</v>
      </c>
      <c r="T222">
        <v>5</v>
      </c>
      <c r="U222">
        <f>IF(ISERROR(VLOOKUP(A222,seg_u_base_fitted!$A$1:$C$608,2,FALSE)),0,VLOOKUP(A222,seg_u_base_fitted!$A$1:$C$608,2,FALSE))</f>
        <v>0</v>
      </c>
      <c r="V222">
        <f>IF(ISERROR(VLOOKUP(A222,seg_u_base_fitted!$A$1:$C$608,3,FALSE)),0,VLOOKUP(A222,seg_u_base_fitted!$A$1:$C$608,3,FALSE))</f>
        <v>0.47399999999999998</v>
      </c>
      <c r="W222">
        <v>333</v>
      </c>
      <c r="Y222">
        <f>IF(ISERROR(VLOOKUP(A222,seg_u_full_fitted!$A$1:$C$608,2,FALSE)),0,VLOOKUP(A222,seg_u_full_fitted!$A$1:$C$608,2,FALSE))</f>
        <v>0.59799999999999998</v>
      </c>
      <c r="Z222">
        <v>221</v>
      </c>
      <c r="AA222">
        <f>IF(Z222&lt;115,1,0)</f>
        <v>0</v>
      </c>
      <c r="AB222">
        <f>V222-Y222</f>
        <v>-0.124</v>
      </c>
    </row>
    <row r="223" spans="1:28" x14ac:dyDescent="0.2">
      <c r="A223" t="s">
        <v>838</v>
      </c>
      <c r="B223" t="s">
        <v>829</v>
      </c>
      <c r="C223" t="s">
        <v>631</v>
      </c>
      <c r="D223" t="s">
        <v>839</v>
      </c>
      <c r="E223" t="s">
        <v>840</v>
      </c>
      <c r="F223" t="s">
        <v>841</v>
      </c>
      <c r="G223">
        <v>2.2648443484815872</v>
      </c>
      <c r="H223">
        <v>4320</v>
      </c>
      <c r="I223" t="s">
        <v>636</v>
      </c>
      <c r="J223" t="s">
        <v>636</v>
      </c>
      <c r="K223" t="s">
        <v>635</v>
      </c>
      <c r="L223" t="s">
        <v>635</v>
      </c>
      <c r="M223" t="s">
        <v>635</v>
      </c>
      <c r="N223" t="s">
        <v>635</v>
      </c>
      <c r="O223" t="s">
        <v>635</v>
      </c>
      <c r="P223" t="s">
        <v>635</v>
      </c>
      <c r="Q223" t="s">
        <v>635</v>
      </c>
      <c r="R223" t="s">
        <v>635</v>
      </c>
      <c r="S223" t="s">
        <v>637</v>
      </c>
      <c r="T223">
        <v>9</v>
      </c>
      <c r="U223">
        <f>IF(ISERROR(VLOOKUP(A223,seg_u_base_fitted!$A$1:$C$608,2,FALSE)),0,VLOOKUP(A223,seg_u_base_fitted!$A$1:$C$608,2,FALSE))</f>
        <v>0</v>
      </c>
      <c r="V223">
        <f>IF(ISERROR(VLOOKUP(A223,seg_u_base_fitted!$A$1:$C$608,3,FALSE)),0,VLOOKUP(A223,seg_u_base_fitted!$A$1:$C$608,3,FALSE))</f>
        <v>0.26200000000000001</v>
      </c>
      <c r="W223">
        <v>456</v>
      </c>
      <c r="Y223">
        <f>IF(ISERROR(VLOOKUP(A223,seg_u_full_fitted!$A$1:$C$608,2,FALSE)),0,VLOOKUP(A223,seg_u_full_fitted!$A$1:$C$608,2,FALSE))</f>
        <v>0.59799999999999998</v>
      </c>
      <c r="Z223">
        <v>222</v>
      </c>
      <c r="AB223">
        <f>V223-Y223</f>
        <v>-0.33599999999999997</v>
      </c>
    </row>
    <row r="224" spans="1:28" x14ac:dyDescent="0.2">
      <c r="A224" t="s">
        <v>1686</v>
      </c>
      <c r="B224" t="s">
        <v>994</v>
      </c>
      <c r="C224">
        <v>0</v>
      </c>
      <c r="D224">
        <v>14</v>
      </c>
      <c r="E224" t="s">
        <v>1687</v>
      </c>
      <c r="F224" t="s">
        <v>1688</v>
      </c>
      <c r="G224">
        <v>1.2184362477036863</v>
      </c>
      <c r="H224">
        <v>13970</v>
      </c>
      <c r="I224" t="s">
        <v>635</v>
      </c>
      <c r="J224" t="s">
        <v>636</v>
      </c>
      <c r="K224" t="s">
        <v>635</v>
      </c>
      <c r="L224" t="s">
        <v>636</v>
      </c>
      <c r="M224" t="s">
        <v>635</v>
      </c>
      <c r="N224" t="s">
        <v>635</v>
      </c>
      <c r="O224" t="s">
        <v>635</v>
      </c>
      <c r="P224" t="s">
        <v>635</v>
      </c>
      <c r="Q224" t="s">
        <v>636</v>
      </c>
      <c r="R224" t="s">
        <v>636</v>
      </c>
      <c r="S224" t="s">
        <v>833</v>
      </c>
      <c r="T224">
        <v>7</v>
      </c>
      <c r="U224">
        <f>IF(ISERROR(VLOOKUP(A224,seg_u_base_fitted!$A$1:$C$608,2,FALSE)),0,VLOOKUP(A224,seg_u_base_fitted!$A$1:$C$608,2,FALSE))</f>
        <v>3</v>
      </c>
      <c r="V224">
        <f>IF(ISERROR(VLOOKUP(A224,seg_u_base_fitted!$A$1:$C$608,3,FALSE)),0,VLOOKUP(A224,seg_u_base_fitted!$A$1:$C$608,3,FALSE))</f>
        <v>0.84</v>
      </c>
      <c r="W224">
        <v>172</v>
      </c>
      <c r="Y224">
        <f>IF(ISERROR(VLOOKUP(A224,seg_u_full_fitted!$A$1:$C$608,2,FALSE)),0,VLOOKUP(A224,seg_u_full_fitted!$A$1:$C$608,2,FALSE))</f>
        <v>0.59699999999999998</v>
      </c>
      <c r="Z224">
        <v>223</v>
      </c>
      <c r="AB224">
        <f>V224-Y224</f>
        <v>0.24299999999999999</v>
      </c>
    </row>
    <row r="225" spans="1:28" x14ac:dyDescent="0.2">
      <c r="A225" t="s">
        <v>2457</v>
      </c>
      <c r="B225" t="s">
        <v>2412</v>
      </c>
      <c r="C225" t="s">
        <v>631</v>
      </c>
      <c r="D225" t="s">
        <v>2458</v>
      </c>
      <c r="E225" t="s">
        <v>2459</v>
      </c>
      <c r="F225" t="s">
        <v>2460</v>
      </c>
      <c r="G225">
        <v>4.9903732190285623</v>
      </c>
      <c r="H225">
        <v>3340</v>
      </c>
      <c r="I225" t="s">
        <v>635</v>
      </c>
      <c r="J225" t="s">
        <v>635</v>
      </c>
      <c r="K225" t="s">
        <v>635</v>
      </c>
      <c r="L225" t="s">
        <v>635</v>
      </c>
      <c r="M225" t="s">
        <v>635</v>
      </c>
      <c r="N225" t="s">
        <v>635</v>
      </c>
      <c r="O225" t="s">
        <v>636</v>
      </c>
      <c r="P225" t="s">
        <v>635</v>
      </c>
      <c r="Q225" t="s">
        <v>635</v>
      </c>
      <c r="R225" t="s">
        <v>635</v>
      </c>
      <c r="S225" t="s">
        <v>636</v>
      </c>
      <c r="T225">
        <v>10</v>
      </c>
      <c r="U225">
        <f>IF(ISERROR(VLOOKUP(A225,seg_u_base_fitted!$A$1:$C$608,2,FALSE)),0,VLOOKUP(A225,seg_u_base_fitted!$A$1:$C$608,2,FALSE))</f>
        <v>0</v>
      </c>
      <c r="V225">
        <f>IF(ISERROR(VLOOKUP(A225,seg_u_base_fitted!$A$1:$C$608,3,FALSE)),0,VLOOKUP(A225,seg_u_base_fitted!$A$1:$C$608,3,FALSE))</f>
        <v>0.498</v>
      </c>
      <c r="W225">
        <v>326</v>
      </c>
      <c r="Y225">
        <f>IF(ISERROR(VLOOKUP(A225,seg_u_full_fitted!$A$1:$C$608,2,FALSE)),0,VLOOKUP(A225,seg_u_full_fitted!$A$1:$C$608,2,FALSE))</f>
        <v>0.59399999999999997</v>
      </c>
      <c r="Z225">
        <v>224</v>
      </c>
      <c r="AB225">
        <f>V225-Y225</f>
        <v>-9.5999999999999974E-2</v>
      </c>
    </row>
    <row r="226" spans="1:28" x14ac:dyDescent="0.2">
      <c r="A226" t="s">
        <v>1046</v>
      </c>
      <c r="B226" t="s">
        <v>994</v>
      </c>
      <c r="C226">
        <v>0</v>
      </c>
      <c r="D226">
        <v>10</v>
      </c>
      <c r="E226" t="s">
        <v>1047</v>
      </c>
      <c r="F226" t="s">
        <v>1048</v>
      </c>
      <c r="G226">
        <v>0.58944784637654513</v>
      </c>
      <c r="H226">
        <v>18140</v>
      </c>
      <c r="I226" t="s">
        <v>636</v>
      </c>
      <c r="J226" t="s">
        <v>636</v>
      </c>
      <c r="K226" t="s">
        <v>635</v>
      </c>
      <c r="L226" t="s">
        <v>636</v>
      </c>
      <c r="M226" t="s">
        <v>635</v>
      </c>
      <c r="N226" t="s">
        <v>636</v>
      </c>
      <c r="O226" t="s">
        <v>636</v>
      </c>
      <c r="P226" t="s">
        <v>635</v>
      </c>
      <c r="Q226" t="s">
        <v>636</v>
      </c>
      <c r="R226" t="s">
        <v>636</v>
      </c>
      <c r="S226" t="s">
        <v>1049</v>
      </c>
      <c r="T226">
        <v>4</v>
      </c>
      <c r="U226">
        <f>IF(ISERROR(VLOOKUP(A226,seg_u_base_fitted!$A$1:$C$608,2,FALSE)),0,VLOOKUP(A226,seg_u_base_fitted!$A$1:$C$608,2,FALSE))</f>
        <v>1</v>
      </c>
      <c r="V226">
        <f>IF(ISERROR(VLOOKUP(A226,seg_u_base_fitted!$A$1:$C$608,3,FALSE)),0,VLOOKUP(A226,seg_u_base_fitted!$A$1:$C$608,3,FALSE))</f>
        <v>0.76</v>
      </c>
      <c r="W226">
        <v>210</v>
      </c>
      <c r="Y226">
        <f>IF(ISERROR(VLOOKUP(A226,seg_u_full_fitted!$A$1:$C$608,2,FALSE)),0,VLOOKUP(A226,seg_u_full_fitted!$A$1:$C$608,2,FALSE))</f>
        <v>0.59199999999999997</v>
      </c>
      <c r="Z226">
        <v>225</v>
      </c>
      <c r="AA226">
        <f>IF(Z226&lt;115,1,0)</f>
        <v>0</v>
      </c>
      <c r="AB226">
        <f>V226-Y226</f>
        <v>0.16800000000000004</v>
      </c>
    </row>
    <row r="227" spans="1:28" x14ac:dyDescent="0.2">
      <c r="A227" t="s">
        <v>1263</v>
      </c>
      <c r="B227" t="s">
        <v>994</v>
      </c>
      <c r="C227">
        <v>0</v>
      </c>
      <c r="D227">
        <v>8</v>
      </c>
      <c r="E227" t="s">
        <v>1264</v>
      </c>
      <c r="F227" t="s">
        <v>1265</v>
      </c>
      <c r="G227">
        <v>0.66113288718819596</v>
      </c>
      <c r="H227">
        <v>11365</v>
      </c>
      <c r="I227" t="s">
        <v>636</v>
      </c>
      <c r="J227" t="s">
        <v>636</v>
      </c>
      <c r="K227" t="s">
        <v>635</v>
      </c>
      <c r="L227" t="s">
        <v>636</v>
      </c>
      <c r="M227" t="s">
        <v>635</v>
      </c>
      <c r="N227" t="s">
        <v>635</v>
      </c>
      <c r="O227" t="s">
        <v>636</v>
      </c>
      <c r="P227" t="s">
        <v>635</v>
      </c>
      <c r="Q227" t="s">
        <v>636</v>
      </c>
      <c r="R227" t="s">
        <v>636</v>
      </c>
      <c r="S227" t="s">
        <v>1131</v>
      </c>
      <c r="T227">
        <v>5</v>
      </c>
      <c r="U227">
        <f>IF(ISERROR(VLOOKUP(A227,seg_u_base_fitted!$A$1:$C$608,2,FALSE)),0,VLOOKUP(A227,seg_u_base_fitted!$A$1:$C$608,2,FALSE))</f>
        <v>4</v>
      </c>
      <c r="V227">
        <f>IF(ISERROR(VLOOKUP(A227,seg_u_base_fitted!$A$1:$C$608,3,FALSE)),0,VLOOKUP(A227,seg_u_base_fitted!$A$1:$C$608,3,FALSE))</f>
        <v>0.63400000000000001</v>
      </c>
      <c r="W227">
        <v>259</v>
      </c>
      <c r="Y227">
        <f>IF(ISERROR(VLOOKUP(A227,seg_u_full_fitted!$A$1:$C$608,2,FALSE)),0,VLOOKUP(A227,seg_u_full_fitted!$A$1:$C$608,2,FALSE))</f>
        <v>0.59099999999999997</v>
      </c>
      <c r="Z227">
        <v>226</v>
      </c>
      <c r="AA227">
        <f>IF(Z227&lt;115,1,0)</f>
        <v>0</v>
      </c>
      <c r="AB227">
        <f>V227-Y227</f>
        <v>4.3000000000000038E-2</v>
      </c>
    </row>
    <row r="228" spans="1:28" x14ac:dyDescent="0.2">
      <c r="A228" t="s">
        <v>2395</v>
      </c>
      <c r="B228" t="s">
        <v>2210</v>
      </c>
      <c r="C228" t="s">
        <v>631</v>
      </c>
      <c r="D228" t="s">
        <v>2396</v>
      </c>
      <c r="E228" t="s">
        <v>2397</v>
      </c>
      <c r="F228" t="s">
        <v>2398</v>
      </c>
      <c r="G228">
        <v>3.4674776429447052</v>
      </c>
      <c r="H228">
        <v>2300</v>
      </c>
      <c r="I228" t="s">
        <v>635</v>
      </c>
      <c r="J228" t="s">
        <v>635</v>
      </c>
      <c r="K228" t="s">
        <v>635</v>
      </c>
      <c r="L228" t="s">
        <v>635</v>
      </c>
      <c r="M228" t="s">
        <v>635</v>
      </c>
      <c r="N228" t="s">
        <v>635</v>
      </c>
      <c r="O228" t="s">
        <v>635</v>
      </c>
      <c r="P228" t="s">
        <v>635</v>
      </c>
      <c r="Q228" t="s">
        <v>635</v>
      </c>
      <c r="R228" t="s">
        <v>635</v>
      </c>
      <c r="S228" t="s">
        <v>635</v>
      </c>
      <c r="T228">
        <v>11</v>
      </c>
      <c r="U228">
        <f>IF(ISERROR(VLOOKUP(A228,seg_u_base_fitted!$A$1:$C$608,2,FALSE)),0,VLOOKUP(A228,seg_u_base_fitted!$A$1:$C$608,2,FALSE))</f>
        <v>0</v>
      </c>
      <c r="V228">
        <f>IF(ISERROR(VLOOKUP(A228,seg_u_base_fitted!$A$1:$C$608,3,FALSE)),0,VLOOKUP(A228,seg_u_base_fitted!$A$1:$C$608,3,FALSE))</f>
        <v>0.28000000000000003</v>
      </c>
      <c r="W228">
        <v>441</v>
      </c>
      <c r="Y228">
        <f>IF(ISERROR(VLOOKUP(A228,seg_u_full_fitted!$A$1:$C$608,2,FALSE)),0,VLOOKUP(A228,seg_u_full_fitted!$A$1:$C$608,2,FALSE))</f>
        <v>0.59099999999999997</v>
      </c>
      <c r="Z228">
        <v>227</v>
      </c>
      <c r="AB228">
        <f>V228-Y228</f>
        <v>-0.31099999999999994</v>
      </c>
    </row>
    <row r="229" spans="1:28" x14ac:dyDescent="0.2">
      <c r="A229" t="s">
        <v>1418</v>
      </c>
      <c r="B229" t="s">
        <v>994</v>
      </c>
      <c r="C229">
        <v>0</v>
      </c>
      <c r="D229">
        <v>152</v>
      </c>
      <c r="E229" t="s">
        <v>1419</v>
      </c>
      <c r="F229" t="s">
        <v>1420</v>
      </c>
      <c r="G229">
        <v>0.52014896584236736</v>
      </c>
      <c r="H229">
        <v>10655</v>
      </c>
      <c r="I229" t="s">
        <v>635</v>
      </c>
      <c r="J229" t="s">
        <v>636</v>
      </c>
      <c r="K229" t="s">
        <v>636</v>
      </c>
      <c r="L229" t="s">
        <v>635</v>
      </c>
      <c r="M229" t="s">
        <v>635</v>
      </c>
      <c r="N229" t="s">
        <v>635</v>
      </c>
      <c r="O229" t="s">
        <v>636</v>
      </c>
      <c r="P229" t="s">
        <v>636</v>
      </c>
      <c r="Q229" t="s">
        <v>636</v>
      </c>
      <c r="R229" t="s">
        <v>635</v>
      </c>
      <c r="S229" t="s">
        <v>1327</v>
      </c>
      <c r="T229">
        <v>6</v>
      </c>
      <c r="U229">
        <f>IF(ISERROR(VLOOKUP(A229,seg_u_base_fitted!$A$1:$C$608,2,FALSE)),0,VLOOKUP(A229,seg_u_base_fitted!$A$1:$C$608,2,FALSE))</f>
        <v>0</v>
      </c>
      <c r="V229">
        <f>IF(ISERROR(VLOOKUP(A229,seg_u_base_fitted!$A$1:$C$608,3,FALSE)),0,VLOOKUP(A229,seg_u_base_fitted!$A$1:$C$608,3,FALSE))</f>
        <v>0.51600000000000001</v>
      </c>
      <c r="W229">
        <v>317</v>
      </c>
      <c r="Y229">
        <f>IF(ISERROR(VLOOKUP(A229,seg_u_full_fitted!$A$1:$C$608,2,FALSE)),0,VLOOKUP(A229,seg_u_full_fitted!$A$1:$C$608,2,FALSE))</f>
        <v>0.58899999999999997</v>
      </c>
      <c r="Z229">
        <v>228</v>
      </c>
      <c r="AB229">
        <f>V229-Y229</f>
        <v>-7.2999999999999954E-2</v>
      </c>
    </row>
    <row r="230" spans="1:28" x14ac:dyDescent="0.2">
      <c r="A230" t="s">
        <v>1919</v>
      </c>
      <c r="B230" t="s">
        <v>994</v>
      </c>
      <c r="C230">
        <v>0</v>
      </c>
      <c r="D230">
        <v>6</v>
      </c>
      <c r="E230" t="s">
        <v>1920</v>
      </c>
      <c r="F230" t="s">
        <v>1921</v>
      </c>
      <c r="G230">
        <v>1.8992401271019712</v>
      </c>
      <c r="H230">
        <v>8295</v>
      </c>
      <c r="I230" t="s">
        <v>635</v>
      </c>
      <c r="J230" t="s">
        <v>636</v>
      </c>
      <c r="K230" t="s">
        <v>635</v>
      </c>
      <c r="L230" t="s">
        <v>635</v>
      </c>
      <c r="M230" t="s">
        <v>635</v>
      </c>
      <c r="N230" t="s">
        <v>635</v>
      </c>
      <c r="O230" t="s">
        <v>636</v>
      </c>
      <c r="P230" t="s">
        <v>635</v>
      </c>
      <c r="Q230" t="s">
        <v>635</v>
      </c>
      <c r="R230" t="s">
        <v>635</v>
      </c>
      <c r="S230" t="s">
        <v>637</v>
      </c>
      <c r="T230">
        <v>9</v>
      </c>
      <c r="U230">
        <f>IF(ISERROR(VLOOKUP(A230,seg_u_base_fitted!$A$1:$C$608,2,FALSE)),0,VLOOKUP(A230,seg_u_base_fitted!$A$1:$C$608,2,FALSE))</f>
        <v>1</v>
      </c>
      <c r="V230">
        <f>IF(ISERROR(VLOOKUP(A230,seg_u_base_fitted!$A$1:$C$608,3,FALSE)),0,VLOOKUP(A230,seg_u_base_fitted!$A$1:$C$608,3,FALSE))</f>
        <v>0.36699999999999999</v>
      </c>
      <c r="W230">
        <v>387</v>
      </c>
      <c r="Y230">
        <f>IF(ISERROR(VLOOKUP(A230,seg_u_full_fitted!$A$1:$C$608,2,FALSE)),0,VLOOKUP(A230,seg_u_full_fitted!$A$1:$C$608,2,FALSE))</f>
        <v>0.58499999999999996</v>
      </c>
      <c r="Z230">
        <v>229</v>
      </c>
      <c r="AB230">
        <f>V230-Y230</f>
        <v>-0.21799999999999997</v>
      </c>
    </row>
    <row r="231" spans="1:28" x14ac:dyDescent="0.2">
      <c r="A231" t="s">
        <v>1331</v>
      </c>
      <c r="B231" t="s">
        <v>994</v>
      </c>
      <c r="C231">
        <v>0</v>
      </c>
      <c r="D231">
        <v>101</v>
      </c>
      <c r="E231" t="s">
        <v>1332</v>
      </c>
      <c r="F231" t="s">
        <v>1333</v>
      </c>
      <c r="G231">
        <v>0.67920317719638601</v>
      </c>
      <c r="H231">
        <v>17820</v>
      </c>
      <c r="I231" t="s">
        <v>635</v>
      </c>
      <c r="J231" t="s">
        <v>636</v>
      </c>
      <c r="K231" t="s">
        <v>635</v>
      </c>
      <c r="L231" t="s">
        <v>636</v>
      </c>
      <c r="M231" t="s">
        <v>635</v>
      </c>
      <c r="N231" t="s">
        <v>636</v>
      </c>
      <c r="O231" t="s">
        <v>635</v>
      </c>
      <c r="P231" t="s">
        <v>636</v>
      </c>
      <c r="Q231" t="s">
        <v>636</v>
      </c>
      <c r="R231" t="s">
        <v>635</v>
      </c>
      <c r="S231" t="s">
        <v>1327</v>
      </c>
      <c r="T231">
        <v>6</v>
      </c>
      <c r="U231">
        <f>IF(ISERROR(VLOOKUP(A231,seg_u_base_fitted!$A$1:$C$608,2,FALSE)),0,VLOOKUP(A231,seg_u_base_fitted!$A$1:$C$608,2,FALSE))</f>
        <v>0</v>
      </c>
      <c r="V231">
        <f>IF(ISERROR(VLOOKUP(A231,seg_u_base_fitted!$A$1:$C$608,3,FALSE)),0,VLOOKUP(A231,seg_u_base_fitted!$A$1:$C$608,3,FALSE))</f>
        <v>1.236</v>
      </c>
      <c r="W231">
        <v>79</v>
      </c>
      <c r="X231">
        <f>IF(W231&lt;115,1,0)</f>
        <v>1</v>
      </c>
      <c r="Y231">
        <f>IF(ISERROR(VLOOKUP(A231,seg_u_full_fitted!$A$1:$C$608,2,FALSE)),0,VLOOKUP(A231,seg_u_full_fitted!$A$1:$C$608,2,FALSE))</f>
        <v>0.58199999999999996</v>
      </c>
      <c r="Z231">
        <v>230</v>
      </c>
      <c r="AB231">
        <f>V231-Y231</f>
        <v>0.65400000000000003</v>
      </c>
    </row>
    <row r="232" spans="1:28" x14ac:dyDescent="0.2">
      <c r="A232" t="s">
        <v>945</v>
      </c>
      <c r="B232" t="s">
        <v>931</v>
      </c>
      <c r="C232" t="s">
        <v>631</v>
      </c>
      <c r="D232" t="s">
        <v>675</v>
      </c>
      <c r="E232" t="s">
        <v>946</v>
      </c>
      <c r="F232" t="s">
        <v>947</v>
      </c>
      <c r="G232">
        <v>2.1743091091096263</v>
      </c>
      <c r="H232">
        <v>3420</v>
      </c>
      <c r="I232" t="s">
        <v>636</v>
      </c>
      <c r="J232" t="s">
        <v>635</v>
      </c>
      <c r="K232" t="s">
        <v>635</v>
      </c>
      <c r="L232" t="s">
        <v>635</v>
      </c>
      <c r="M232" t="s">
        <v>635</v>
      </c>
      <c r="N232" t="s">
        <v>635</v>
      </c>
      <c r="O232" t="s">
        <v>636</v>
      </c>
      <c r="P232" t="s">
        <v>635</v>
      </c>
      <c r="Q232" t="s">
        <v>635</v>
      </c>
      <c r="R232" t="s">
        <v>635</v>
      </c>
      <c r="S232" t="s">
        <v>637</v>
      </c>
      <c r="T232">
        <v>9</v>
      </c>
      <c r="U232">
        <f>IF(ISERROR(VLOOKUP(A232,seg_u_base_fitted!$A$1:$C$608,2,FALSE)),0,VLOOKUP(A232,seg_u_base_fitted!$A$1:$C$608,2,FALSE))</f>
        <v>0</v>
      </c>
      <c r="V232">
        <f>IF(ISERROR(VLOOKUP(A232,seg_u_base_fitted!$A$1:$C$608,3,FALSE)),0,VLOOKUP(A232,seg_u_base_fitted!$A$1:$C$608,3,FALSE))</f>
        <v>0.57299999999999995</v>
      </c>
      <c r="W232">
        <v>287</v>
      </c>
      <c r="Y232">
        <f>IF(ISERROR(VLOOKUP(A232,seg_u_full_fitted!$A$1:$C$608,2,FALSE)),0,VLOOKUP(A232,seg_u_full_fitted!$A$1:$C$608,2,FALSE))</f>
        <v>0.58199999999999996</v>
      </c>
      <c r="Z232">
        <v>231</v>
      </c>
      <c r="AB232">
        <f>V232-Y232</f>
        <v>-9.000000000000008E-3</v>
      </c>
    </row>
    <row r="233" spans="1:28" x14ac:dyDescent="0.2">
      <c r="A233" t="s">
        <v>780</v>
      </c>
      <c r="B233" t="s">
        <v>737</v>
      </c>
      <c r="C233" t="s">
        <v>631</v>
      </c>
      <c r="D233" t="s">
        <v>781</v>
      </c>
      <c r="E233" t="s">
        <v>782</v>
      </c>
      <c r="F233" t="s">
        <v>783</v>
      </c>
      <c r="G233">
        <v>1.9523118214988027</v>
      </c>
      <c r="H233">
        <v>4690</v>
      </c>
      <c r="I233" t="s">
        <v>635</v>
      </c>
      <c r="J233" t="s">
        <v>635</v>
      </c>
      <c r="K233" t="s">
        <v>635</v>
      </c>
      <c r="L233" t="s">
        <v>635</v>
      </c>
      <c r="M233" t="s">
        <v>635</v>
      </c>
      <c r="N233" t="s">
        <v>635</v>
      </c>
      <c r="O233" t="s">
        <v>636</v>
      </c>
      <c r="P233" t="s">
        <v>635</v>
      </c>
      <c r="Q233" t="s">
        <v>635</v>
      </c>
      <c r="R233" t="s">
        <v>635</v>
      </c>
      <c r="S233" t="s">
        <v>636</v>
      </c>
      <c r="T233">
        <v>10</v>
      </c>
      <c r="U233">
        <f>IF(ISERROR(VLOOKUP(A233,seg_u_base_fitted!$A$1:$C$608,2,FALSE)),0,VLOOKUP(A233,seg_u_base_fitted!$A$1:$C$608,2,FALSE))</f>
        <v>2</v>
      </c>
      <c r="V233">
        <f>IF(ISERROR(VLOOKUP(A233,seg_u_base_fitted!$A$1:$C$608,3,FALSE)),0,VLOOKUP(A233,seg_u_base_fitted!$A$1:$C$608,3,FALSE))</f>
        <v>0.56000000000000005</v>
      </c>
      <c r="W233">
        <v>292</v>
      </c>
      <c r="Y233">
        <f>IF(ISERROR(VLOOKUP(A233,seg_u_full_fitted!$A$1:$C$608,2,FALSE)),0,VLOOKUP(A233,seg_u_full_fitted!$A$1:$C$608,2,FALSE))</f>
        <v>0.58099999999999996</v>
      </c>
      <c r="Z233">
        <v>232</v>
      </c>
      <c r="AB233">
        <f>V233-Y233</f>
        <v>-2.0999999999999908E-2</v>
      </c>
    </row>
    <row r="234" spans="1:28" x14ac:dyDescent="0.2">
      <c r="A234" t="s">
        <v>1181</v>
      </c>
      <c r="B234" t="s">
        <v>994</v>
      </c>
      <c r="C234">
        <v>0</v>
      </c>
      <c r="D234">
        <v>9</v>
      </c>
      <c r="E234" t="s">
        <v>1182</v>
      </c>
      <c r="F234" t="s">
        <v>1183</v>
      </c>
      <c r="G234">
        <v>0.35969746729211599</v>
      </c>
      <c r="H234">
        <v>26060</v>
      </c>
      <c r="I234" t="s">
        <v>635</v>
      </c>
      <c r="J234" t="s">
        <v>636</v>
      </c>
      <c r="K234" t="s">
        <v>635</v>
      </c>
      <c r="L234" t="s">
        <v>636</v>
      </c>
      <c r="M234" t="s">
        <v>635</v>
      </c>
      <c r="N234" t="s">
        <v>636</v>
      </c>
      <c r="O234" t="s">
        <v>636</v>
      </c>
      <c r="P234" t="s">
        <v>635</v>
      </c>
      <c r="Q234" t="s">
        <v>636</v>
      </c>
      <c r="R234" t="s">
        <v>636</v>
      </c>
      <c r="S234" t="s">
        <v>1131</v>
      </c>
      <c r="T234">
        <v>5</v>
      </c>
      <c r="U234">
        <f>IF(ISERROR(VLOOKUP(A234,seg_u_base_fitted!$A$1:$C$608,2,FALSE)),0,VLOOKUP(A234,seg_u_base_fitted!$A$1:$C$608,2,FALSE))</f>
        <v>0</v>
      </c>
      <c r="V234">
        <f>IF(ISERROR(VLOOKUP(A234,seg_u_base_fitted!$A$1:$C$608,3,FALSE)),0,VLOOKUP(A234,seg_u_base_fitted!$A$1:$C$608,3,FALSE))</f>
        <v>0.59499999999999997</v>
      </c>
      <c r="W234">
        <v>281</v>
      </c>
      <c r="Y234">
        <f>IF(ISERROR(VLOOKUP(A234,seg_u_full_fitted!$A$1:$C$608,2,FALSE)),0,VLOOKUP(A234,seg_u_full_fitted!$A$1:$C$608,2,FALSE))</f>
        <v>0.57999999999999996</v>
      </c>
      <c r="Z234">
        <v>233</v>
      </c>
      <c r="AA234">
        <f>IF(Z234&lt;115,1,0)</f>
        <v>0</v>
      </c>
      <c r="AB234">
        <f>V234-Y234</f>
        <v>1.5000000000000013E-2</v>
      </c>
    </row>
    <row r="235" spans="1:28" x14ac:dyDescent="0.2">
      <c r="A235" t="s">
        <v>1158</v>
      </c>
      <c r="B235" t="s">
        <v>994</v>
      </c>
      <c r="C235">
        <v>0</v>
      </c>
      <c r="D235">
        <v>10</v>
      </c>
      <c r="E235" t="s">
        <v>1159</v>
      </c>
      <c r="F235" t="s">
        <v>1160</v>
      </c>
      <c r="G235">
        <v>0.38963559320287144</v>
      </c>
      <c r="H235">
        <v>20175</v>
      </c>
      <c r="I235" t="s">
        <v>635</v>
      </c>
      <c r="J235" t="s">
        <v>636</v>
      </c>
      <c r="K235" t="s">
        <v>635</v>
      </c>
      <c r="L235" t="s">
        <v>636</v>
      </c>
      <c r="M235" t="s">
        <v>635</v>
      </c>
      <c r="N235" t="s">
        <v>636</v>
      </c>
      <c r="O235" t="s">
        <v>636</v>
      </c>
      <c r="P235" t="s">
        <v>635</v>
      </c>
      <c r="Q235" t="s">
        <v>636</v>
      </c>
      <c r="R235" t="s">
        <v>636</v>
      </c>
      <c r="S235" t="s">
        <v>1131</v>
      </c>
      <c r="T235">
        <v>5</v>
      </c>
      <c r="U235">
        <f>IF(ISERROR(VLOOKUP(A235,seg_u_base_fitted!$A$1:$C$608,2,FALSE)),0,VLOOKUP(A235,seg_u_base_fitted!$A$1:$C$608,2,FALSE))</f>
        <v>0</v>
      </c>
      <c r="V235">
        <f>IF(ISERROR(VLOOKUP(A235,seg_u_base_fitted!$A$1:$C$608,3,FALSE)),0,VLOOKUP(A235,seg_u_base_fitted!$A$1:$C$608,3,FALSE))</f>
        <v>0.53100000000000003</v>
      </c>
      <c r="W235">
        <v>308</v>
      </c>
      <c r="Y235">
        <f>IF(ISERROR(VLOOKUP(A235,seg_u_full_fitted!$A$1:$C$608,2,FALSE)),0,VLOOKUP(A235,seg_u_full_fitted!$A$1:$C$608,2,FALSE))</f>
        <v>0.57899999999999996</v>
      </c>
      <c r="Z235">
        <v>234</v>
      </c>
      <c r="AA235">
        <f>IF(Z235&lt;115,1,0)</f>
        <v>0</v>
      </c>
      <c r="AB235">
        <f>V235-Y235</f>
        <v>-4.7999999999999932E-2</v>
      </c>
    </row>
    <row r="236" spans="1:28" x14ac:dyDescent="0.2">
      <c r="A236" t="s">
        <v>2471</v>
      </c>
      <c r="B236" t="s">
        <v>2468</v>
      </c>
      <c r="C236" t="s">
        <v>631</v>
      </c>
      <c r="D236" t="s">
        <v>2472</v>
      </c>
      <c r="E236" t="s">
        <v>2473</v>
      </c>
      <c r="F236" t="s">
        <v>2474</v>
      </c>
      <c r="G236">
        <v>1.0679770895636687</v>
      </c>
      <c r="H236">
        <v>12000</v>
      </c>
      <c r="I236" t="s">
        <v>635</v>
      </c>
      <c r="J236" t="s">
        <v>636</v>
      </c>
      <c r="K236" t="s">
        <v>635</v>
      </c>
      <c r="L236" t="s">
        <v>635</v>
      </c>
      <c r="M236" t="s">
        <v>635</v>
      </c>
      <c r="N236" t="s">
        <v>636</v>
      </c>
      <c r="O236" t="s">
        <v>635</v>
      </c>
      <c r="P236" t="s">
        <v>636</v>
      </c>
      <c r="Q236" t="s">
        <v>635</v>
      </c>
      <c r="R236" t="s">
        <v>635</v>
      </c>
      <c r="S236" t="s">
        <v>721</v>
      </c>
      <c r="T236">
        <v>8</v>
      </c>
      <c r="U236">
        <f>IF(ISERROR(VLOOKUP(A236,seg_u_base_fitted!$A$1:$C$608,2,FALSE)),0,VLOOKUP(A236,seg_u_base_fitted!$A$1:$C$608,2,FALSE))</f>
        <v>1</v>
      </c>
      <c r="V236">
        <f>IF(ISERROR(VLOOKUP(A236,seg_u_base_fitted!$A$1:$C$608,3,FALSE)),0,VLOOKUP(A236,seg_u_base_fitted!$A$1:$C$608,3,FALSE))</f>
        <v>0.25600000000000001</v>
      </c>
      <c r="W236">
        <v>458</v>
      </c>
      <c r="Y236">
        <f>IF(ISERROR(VLOOKUP(A236,seg_u_full_fitted!$A$1:$C$608,2,FALSE)),0,VLOOKUP(A236,seg_u_full_fitted!$A$1:$C$608,2,FALSE))</f>
        <v>0.57799999999999996</v>
      </c>
      <c r="Z236">
        <v>235</v>
      </c>
      <c r="AB236">
        <f>V236-Y236</f>
        <v>-0.32199999999999995</v>
      </c>
    </row>
    <row r="237" spans="1:28" x14ac:dyDescent="0.2">
      <c r="A237" t="s">
        <v>2554</v>
      </c>
      <c r="B237" t="s">
        <v>2468</v>
      </c>
      <c r="C237" t="s">
        <v>631</v>
      </c>
      <c r="D237" t="s">
        <v>2472</v>
      </c>
      <c r="E237" t="s">
        <v>2555</v>
      </c>
      <c r="F237" t="s">
        <v>2556</v>
      </c>
      <c r="G237">
        <v>3.3153789334438932</v>
      </c>
      <c r="H237">
        <v>4800</v>
      </c>
      <c r="I237" t="s">
        <v>635</v>
      </c>
      <c r="J237" t="s">
        <v>635</v>
      </c>
      <c r="K237" t="s">
        <v>635</v>
      </c>
      <c r="L237" t="s">
        <v>635</v>
      </c>
      <c r="M237" t="s">
        <v>635</v>
      </c>
      <c r="N237" t="s">
        <v>635</v>
      </c>
      <c r="O237" t="s">
        <v>635</v>
      </c>
      <c r="P237" t="s">
        <v>635</v>
      </c>
      <c r="Q237" t="s">
        <v>635</v>
      </c>
      <c r="R237" t="s">
        <v>635</v>
      </c>
      <c r="S237" t="s">
        <v>635</v>
      </c>
      <c r="T237">
        <v>11</v>
      </c>
      <c r="U237">
        <f>IF(ISERROR(VLOOKUP(A237,seg_u_base_fitted!$A$1:$C$608,2,FALSE)),0,VLOOKUP(A237,seg_u_base_fitted!$A$1:$C$608,2,FALSE))</f>
        <v>0</v>
      </c>
      <c r="V237">
        <f>IF(ISERROR(VLOOKUP(A237,seg_u_base_fitted!$A$1:$C$608,3,FALSE)),0,VLOOKUP(A237,seg_u_base_fitted!$A$1:$C$608,3,FALSE))</f>
        <v>0.73499999999999999</v>
      </c>
      <c r="W237">
        <v>223</v>
      </c>
      <c r="Y237">
        <f>IF(ISERROR(VLOOKUP(A237,seg_u_full_fitted!$A$1:$C$608,2,FALSE)),0,VLOOKUP(A237,seg_u_full_fitted!$A$1:$C$608,2,FALSE))</f>
        <v>0.57799999999999996</v>
      </c>
      <c r="Z237">
        <v>236</v>
      </c>
      <c r="AB237">
        <f>V237-Y237</f>
        <v>0.15700000000000003</v>
      </c>
    </row>
    <row r="238" spans="1:28" x14ac:dyDescent="0.2">
      <c r="A238" t="s">
        <v>1471</v>
      </c>
      <c r="B238" t="s">
        <v>994</v>
      </c>
      <c r="C238">
        <v>0</v>
      </c>
      <c r="D238">
        <v>32</v>
      </c>
      <c r="E238" t="s">
        <v>1472</v>
      </c>
      <c r="F238" t="s">
        <v>1473</v>
      </c>
      <c r="G238">
        <v>0.85870078906205527</v>
      </c>
      <c r="H238">
        <v>13070</v>
      </c>
      <c r="I238" t="s">
        <v>635</v>
      </c>
      <c r="J238" t="s">
        <v>636</v>
      </c>
      <c r="K238" t="s">
        <v>635</v>
      </c>
      <c r="L238" t="s">
        <v>636</v>
      </c>
      <c r="M238" t="s">
        <v>635</v>
      </c>
      <c r="N238" t="s">
        <v>635</v>
      </c>
      <c r="O238" t="s">
        <v>636</v>
      </c>
      <c r="P238" t="s">
        <v>636</v>
      </c>
      <c r="Q238" t="s">
        <v>635</v>
      </c>
      <c r="R238" t="s">
        <v>636</v>
      </c>
      <c r="S238" t="s">
        <v>1327</v>
      </c>
      <c r="T238">
        <v>6</v>
      </c>
      <c r="U238">
        <f>IF(ISERROR(VLOOKUP(A238,seg_u_base_fitted!$A$1:$C$608,2,FALSE)),0,VLOOKUP(A238,seg_u_base_fitted!$A$1:$C$608,2,FALSE))</f>
        <v>1</v>
      </c>
      <c r="V238">
        <f>IF(ISERROR(VLOOKUP(A238,seg_u_base_fitted!$A$1:$C$608,3,FALSE)),0,VLOOKUP(A238,seg_u_base_fitted!$A$1:$C$608,3,FALSE))</f>
        <v>1.0349999999999999</v>
      </c>
      <c r="W238">
        <v>119</v>
      </c>
      <c r="Y238">
        <f>IF(ISERROR(VLOOKUP(A238,seg_u_full_fitted!$A$1:$C$608,2,FALSE)),0,VLOOKUP(A238,seg_u_full_fitted!$A$1:$C$608,2,FALSE))</f>
        <v>0.57699999999999996</v>
      </c>
      <c r="Z238">
        <v>237</v>
      </c>
      <c r="AB238">
        <f>V238-Y238</f>
        <v>0.45799999999999996</v>
      </c>
    </row>
    <row r="239" spans="1:28" x14ac:dyDescent="0.2">
      <c r="A239" t="s">
        <v>1982</v>
      </c>
      <c r="B239" t="s">
        <v>994</v>
      </c>
      <c r="C239">
        <v>0</v>
      </c>
      <c r="D239">
        <v>8</v>
      </c>
      <c r="E239" t="s">
        <v>1983</v>
      </c>
      <c r="F239" t="s">
        <v>1984</v>
      </c>
      <c r="G239">
        <v>1.9336983319171437</v>
      </c>
      <c r="H239">
        <v>7525</v>
      </c>
      <c r="I239" t="s">
        <v>635</v>
      </c>
      <c r="J239" t="s">
        <v>636</v>
      </c>
      <c r="K239" t="s">
        <v>635</v>
      </c>
      <c r="L239" t="s">
        <v>635</v>
      </c>
      <c r="M239" t="s">
        <v>635</v>
      </c>
      <c r="N239" t="s">
        <v>635</v>
      </c>
      <c r="O239" t="s">
        <v>636</v>
      </c>
      <c r="P239" t="s">
        <v>635</v>
      </c>
      <c r="Q239" t="s">
        <v>635</v>
      </c>
      <c r="R239" t="s">
        <v>635</v>
      </c>
      <c r="S239" t="s">
        <v>637</v>
      </c>
      <c r="T239">
        <v>9</v>
      </c>
      <c r="U239">
        <f>IF(ISERROR(VLOOKUP(A239,seg_u_base_fitted!$A$1:$C$608,2,FALSE)),0,VLOOKUP(A239,seg_u_base_fitted!$A$1:$C$608,2,FALSE))</f>
        <v>0</v>
      </c>
      <c r="V239">
        <f>IF(ISERROR(VLOOKUP(A239,seg_u_base_fitted!$A$1:$C$608,3,FALSE)),0,VLOOKUP(A239,seg_u_base_fitted!$A$1:$C$608,3,FALSE))</f>
        <v>0.621</v>
      </c>
      <c r="W239">
        <v>267</v>
      </c>
      <c r="Y239">
        <f>IF(ISERROR(VLOOKUP(A239,seg_u_full_fitted!$A$1:$C$608,2,FALSE)),0,VLOOKUP(A239,seg_u_full_fitted!$A$1:$C$608,2,FALSE))</f>
        <v>0.57699999999999996</v>
      </c>
      <c r="Z239">
        <v>238</v>
      </c>
      <c r="AB239">
        <f>V239-Y239</f>
        <v>4.4000000000000039E-2</v>
      </c>
    </row>
    <row r="240" spans="1:28" x14ac:dyDescent="0.2">
      <c r="A240" t="s">
        <v>2242</v>
      </c>
      <c r="B240" t="s">
        <v>2210</v>
      </c>
      <c r="C240" t="s">
        <v>631</v>
      </c>
      <c r="D240" t="s">
        <v>818</v>
      </c>
      <c r="E240" t="s">
        <v>2229</v>
      </c>
      <c r="F240" t="s">
        <v>2243</v>
      </c>
      <c r="G240">
        <v>1.8851138697779757</v>
      </c>
      <c r="H240">
        <v>7535</v>
      </c>
      <c r="I240" t="s">
        <v>635</v>
      </c>
      <c r="J240" t="s">
        <v>635</v>
      </c>
      <c r="K240" t="s">
        <v>635</v>
      </c>
      <c r="L240" t="s">
        <v>635</v>
      </c>
      <c r="M240" t="s">
        <v>635</v>
      </c>
      <c r="N240" t="s">
        <v>636</v>
      </c>
      <c r="O240" t="s">
        <v>636</v>
      </c>
      <c r="P240" t="s">
        <v>635</v>
      </c>
      <c r="Q240" t="s">
        <v>635</v>
      </c>
      <c r="R240" t="s">
        <v>635</v>
      </c>
      <c r="S240" t="s">
        <v>637</v>
      </c>
      <c r="T240">
        <v>9</v>
      </c>
      <c r="U240">
        <f>IF(ISERROR(VLOOKUP(A240,seg_u_base_fitted!$A$1:$C$608,2,FALSE)),0,VLOOKUP(A240,seg_u_base_fitted!$A$1:$C$608,2,FALSE))</f>
        <v>0</v>
      </c>
      <c r="V240">
        <f>IF(ISERROR(VLOOKUP(A240,seg_u_base_fitted!$A$1:$C$608,3,FALSE)),0,VLOOKUP(A240,seg_u_base_fitted!$A$1:$C$608,3,FALSE))</f>
        <v>0.48499999999999999</v>
      </c>
      <c r="W240">
        <v>330</v>
      </c>
      <c r="Y240">
        <f>IF(ISERROR(VLOOKUP(A240,seg_u_full_fitted!$A$1:$C$608,2,FALSE)),0,VLOOKUP(A240,seg_u_full_fitted!$A$1:$C$608,2,FALSE))</f>
        <v>0.57699999999999996</v>
      </c>
      <c r="Z240">
        <v>239</v>
      </c>
      <c r="AB240">
        <f>V240-Y240</f>
        <v>-9.1999999999999971E-2</v>
      </c>
    </row>
    <row r="241" spans="1:28" x14ac:dyDescent="0.2">
      <c r="A241" t="s">
        <v>1709</v>
      </c>
      <c r="B241" t="s">
        <v>994</v>
      </c>
      <c r="C241">
        <v>0</v>
      </c>
      <c r="D241">
        <v>25</v>
      </c>
      <c r="E241" t="s">
        <v>1710</v>
      </c>
      <c r="F241" t="s">
        <v>1711</v>
      </c>
      <c r="G241">
        <v>0.72462519570670825</v>
      </c>
      <c r="H241">
        <v>18220</v>
      </c>
      <c r="I241" t="s">
        <v>635</v>
      </c>
      <c r="J241" t="s">
        <v>636</v>
      </c>
      <c r="K241" t="s">
        <v>635</v>
      </c>
      <c r="L241" t="s">
        <v>635</v>
      </c>
      <c r="M241" t="s">
        <v>635</v>
      </c>
      <c r="N241" t="s">
        <v>636</v>
      </c>
      <c r="O241" t="s">
        <v>635</v>
      </c>
      <c r="P241" t="s">
        <v>635</v>
      </c>
      <c r="Q241" t="s">
        <v>635</v>
      </c>
      <c r="R241" t="s">
        <v>636</v>
      </c>
      <c r="S241" t="s">
        <v>721</v>
      </c>
      <c r="T241">
        <v>8</v>
      </c>
      <c r="U241">
        <f>IF(ISERROR(VLOOKUP(A241,seg_u_base_fitted!$A$1:$C$608,2,FALSE)),0,VLOOKUP(A241,seg_u_base_fitted!$A$1:$C$608,2,FALSE))</f>
        <v>0</v>
      </c>
      <c r="V241">
        <f>IF(ISERROR(VLOOKUP(A241,seg_u_base_fitted!$A$1:$C$608,3,FALSE)),0,VLOOKUP(A241,seg_u_base_fitted!$A$1:$C$608,3,FALSE))</f>
        <v>0.61</v>
      </c>
      <c r="W241">
        <v>275</v>
      </c>
      <c r="Y241">
        <f>IF(ISERROR(VLOOKUP(A241,seg_u_full_fitted!$A$1:$C$608,2,FALSE)),0,VLOOKUP(A241,seg_u_full_fitted!$A$1:$C$608,2,FALSE))</f>
        <v>0.57399999999999995</v>
      </c>
      <c r="Z241">
        <v>240</v>
      </c>
      <c r="AB241">
        <f>V241-Y241</f>
        <v>3.6000000000000032E-2</v>
      </c>
    </row>
    <row r="242" spans="1:28" x14ac:dyDescent="0.2">
      <c r="A242" t="s">
        <v>1993</v>
      </c>
      <c r="B242" t="s">
        <v>994</v>
      </c>
      <c r="C242">
        <v>0</v>
      </c>
      <c r="D242">
        <v>116</v>
      </c>
      <c r="E242" t="s">
        <v>1212</v>
      </c>
      <c r="F242" t="s">
        <v>1958</v>
      </c>
      <c r="G242">
        <v>2.8695237902712902</v>
      </c>
      <c r="H242">
        <v>8735</v>
      </c>
      <c r="I242" t="s">
        <v>635</v>
      </c>
      <c r="J242" t="s">
        <v>636</v>
      </c>
      <c r="K242" t="s">
        <v>635</v>
      </c>
      <c r="L242" t="s">
        <v>635</v>
      </c>
      <c r="M242" t="s">
        <v>635</v>
      </c>
      <c r="N242" t="s">
        <v>635</v>
      </c>
      <c r="O242" t="s">
        <v>635</v>
      </c>
      <c r="P242" t="s">
        <v>635</v>
      </c>
      <c r="Q242" t="s">
        <v>635</v>
      </c>
      <c r="R242" t="s">
        <v>635</v>
      </c>
      <c r="S242" t="s">
        <v>636</v>
      </c>
      <c r="T242">
        <v>10</v>
      </c>
      <c r="U242">
        <f>IF(ISERROR(VLOOKUP(A242,seg_u_base_fitted!$A$1:$C$608,2,FALSE)),0,VLOOKUP(A242,seg_u_base_fitted!$A$1:$C$608,2,FALSE))</f>
        <v>0</v>
      </c>
      <c r="V242">
        <f>IF(ISERROR(VLOOKUP(A242,seg_u_base_fitted!$A$1:$C$608,3,FALSE)),0,VLOOKUP(A242,seg_u_base_fitted!$A$1:$C$608,3,FALSE))</f>
        <v>1.161</v>
      </c>
      <c r="W242">
        <v>88</v>
      </c>
      <c r="X242">
        <f>IF(W242&lt;115,1,0)</f>
        <v>1</v>
      </c>
      <c r="Y242">
        <f>IF(ISERROR(VLOOKUP(A242,seg_u_full_fitted!$A$1:$C$608,2,FALSE)),0,VLOOKUP(A242,seg_u_full_fitted!$A$1:$C$608,2,FALSE))</f>
        <v>0.57399999999999995</v>
      </c>
      <c r="Z242">
        <v>241</v>
      </c>
      <c r="AB242">
        <f>V242-Y242</f>
        <v>0.58700000000000008</v>
      </c>
    </row>
    <row r="243" spans="1:28" x14ac:dyDescent="0.2">
      <c r="A243" t="s">
        <v>1062</v>
      </c>
      <c r="B243" t="s">
        <v>994</v>
      </c>
      <c r="C243">
        <v>0</v>
      </c>
      <c r="D243">
        <v>101</v>
      </c>
      <c r="E243" t="s">
        <v>1063</v>
      </c>
      <c r="F243" t="s">
        <v>1064</v>
      </c>
      <c r="G243">
        <v>0.41111965060067573</v>
      </c>
      <c r="H243">
        <v>21800</v>
      </c>
      <c r="I243" t="s">
        <v>636</v>
      </c>
      <c r="J243" t="s">
        <v>636</v>
      </c>
      <c r="K243" t="s">
        <v>635</v>
      </c>
      <c r="L243" t="s">
        <v>636</v>
      </c>
      <c r="M243" t="s">
        <v>635</v>
      </c>
      <c r="N243" t="s">
        <v>636</v>
      </c>
      <c r="O243" t="s">
        <v>636</v>
      </c>
      <c r="P243" t="s">
        <v>635</v>
      </c>
      <c r="Q243" t="s">
        <v>636</v>
      </c>
      <c r="R243" t="s">
        <v>636</v>
      </c>
      <c r="S243" t="s">
        <v>1049</v>
      </c>
      <c r="T243">
        <v>4</v>
      </c>
      <c r="U243">
        <f>IF(ISERROR(VLOOKUP(A243,seg_u_base_fitted!$A$1:$C$608,2,FALSE)),0,VLOOKUP(A243,seg_u_base_fitted!$A$1:$C$608,2,FALSE))</f>
        <v>0</v>
      </c>
      <c r="V243">
        <f>IF(ISERROR(VLOOKUP(A243,seg_u_base_fitted!$A$1:$C$608,3,FALSE)),0,VLOOKUP(A243,seg_u_base_fitted!$A$1:$C$608,3,FALSE))</f>
        <v>0.74</v>
      </c>
      <c r="W243">
        <v>217</v>
      </c>
      <c r="Y243">
        <f>IF(ISERROR(VLOOKUP(A243,seg_u_full_fitted!$A$1:$C$608,2,FALSE)),0,VLOOKUP(A243,seg_u_full_fitted!$A$1:$C$608,2,FALSE))</f>
        <v>0.57099999999999995</v>
      </c>
      <c r="Z243">
        <v>242</v>
      </c>
      <c r="AA243">
        <f>IF(Z243&lt;115,1,0)</f>
        <v>0</v>
      </c>
      <c r="AB243">
        <f>V243-Y243</f>
        <v>0.16900000000000004</v>
      </c>
    </row>
    <row r="244" spans="1:28" x14ac:dyDescent="0.2">
      <c r="A244" t="s">
        <v>2461</v>
      </c>
      <c r="B244" t="s">
        <v>2412</v>
      </c>
      <c r="C244" t="s">
        <v>662</v>
      </c>
      <c r="D244" t="s">
        <v>2436</v>
      </c>
      <c r="E244" t="s">
        <v>2420</v>
      </c>
      <c r="F244" t="s">
        <v>2462</v>
      </c>
      <c r="G244">
        <v>2.9624275427473101</v>
      </c>
      <c r="H244">
        <v>4200</v>
      </c>
      <c r="I244" t="s">
        <v>636</v>
      </c>
      <c r="J244" t="s">
        <v>635</v>
      </c>
      <c r="K244" t="s">
        <v>635</v>
      </c>
      <c r="L244" t="s">
        <v>635</v>
      </c>
      <c r="M244" t="s">
        <v>635</v>
      </c>
      <c r="N244" t="s">
        <v>635</v>
      </c>
      <c r="O244" t="s">
        <v>635</v>
      </c>
      <c r="P244" t="s">
        <v>635</v>
      </c>
      <c r="Q244" t="s">
        <v>635</v>
      </c>
      <c r="R244" t="s">
        <v>635</v>
      </c>
      <c r="S244" t="s">
        <v>636</v>
      </c>
      <c r="T244">
        <v>10</v>
      </c>
      <c r="U244">
        <f>IF(ISERROR(VLOOKUP(A244,seg_u_base_fitted!$A$1:$C$608,2,FALSE)),0,VLOOKUP(A244,seg_u_base_fitted!$A$1:$C$608,2,FALSE))</f>
        <v>0</v>
      </c>
      <c r="V244">
        <f>IF(ISERROR(VLOOKUP(A244,seg_u_base_fitted!$A$1:$C$608,3,FALSE)),0,VLOOKUP(A244,seg_u_base_fitted!$A$1:$C$608,3,FALSE))</f>
        <v>0.68899999999999995</v>
      </c>
      <c r="W244">
        <v>237</v>
      </c>
      <c r="Y244">
        <f>IF(ISERROR(VLOOKUP(A244,seg_u_full_fitted!$A$1:$C$608,2,FALSE)),0,VLOOKUP(A244,seg_u_full_fitted!$A$1:$C$608,2,FALSE))</f>
        <v>0.56699999999999995</v>
      </c>
      <c r="Z244">
        <v>243</v>
      </c>
      <c r="AB244">
        <f>V244-Y244</f>
        <v>0.122</v>
      </c>
    </row>
    <row r="245" spans="1:28" x14ac:dyDescent="0.2">
      <c r="A245" t="s">
        <v>2492</v>
      </c>
      <c r="B245" t="s">
        <v>2468</v>
      </c>
      <c r="C245" t="s">
        <v>631</v>
      </c>
      <c r="D245" t="s">
        <v>2086</v>
      </c>
      <c r="E245" t="s">
        <v>2493</v>
      </c>
      <c r="F245" t="s">
        <v>2494</v>
      </c>
      <c r="G245">
        <v>1.831236529061069</v>
      </c>
      <c r="H245">
        <v>7805</v>
      </c>
      <c r="I245" t="s">
        <v>635</v>
      </c>
      <c r="J245" t="s">
        <v>635</v>
      </c>
      <c r="K245" t="s">
        <v>635</v>
      </c>
      <c r="L245" t="s">
        <v>635</v>
      </c>
      <c r="M245" t="s">
        <v>635</v>
      </c>
      <c r="N245" t="s">
        <v>636</v>
      </c>
      <c r="O245" t="s">
        <v>635</v>
      </c>
      <c r="P245" t="s">
        <v>636</v>
      </c>
      <c r="Q245" t="s">
        <v>635</v>
      </c>
      <c r="R245" t="s">
        <v>635</v>
      </c>
      <c r="S245" t="s">
        <v>637</v>
      </c>
      <c r="T245">
        <v>9</v>
      </c>
      <c r="U245">
        <f>IF(ISERROR(VLOOKUP(A245,seg_u_base_fitted!$A$1:$C$608,2,FALSE)),0,VLOOKUP(A245,seg_u_base_fitted!$A$1:$C$608,2,FALSE))</f>
        <v>1</v>
      </c>
      <c r="V245">
        <f>IF(ISERROR(VLOOKUP(A245,seg_u_base_fitted!$A$1:$C$608,3,FALSE)),0,VLOOKUP(A245,seg_u_base_fitted!$A$1:$C$608,3,FALSE))</f>
        <v>0.89700000000000002</v>
      </c>
      <c r="W245">
        <v>157</v>
      </c>
      <c r="Y245">
        <f>IF(ISERROR(VLOOKUP(A245,seg_u_full_fitted!$A$1:$C$608,2,FALSE)),0,VLOOKUP(A245,seg_u_full_fitted!$A$1:$C$608,2,FALSE))</f>
        <v>0.56599999999999995</v>
      </c>
      <c r="Z245">
        <v>244</v>
      </c>
      <c r="AB245">
        <f>V245-Y245</f>
        <v>0.33100000000000007</v>
      </c>
    </row>
    <row r="246" spans="1:28" x14ac:dyDescent="0.2">
      <c r="A246" t="s">
        <v>1757</v>
      </c>
      <c r="B246" t="s">
        <v>994</v>
      </c>
      <c r="C246">
        <v>0</v>
      </c>
      <c r="D246">
        <v>12</v>
      </c>
      <c r="E246" t="s">
        <v>1758</v>
      </c>
      <c r="F246" t="s">
        <v>1759</v>
      </c>
      <c r="G246">
        <v>0.88966000517064292</v>
      </c>
      <c r="H246">
        <v>9700</v>
      </c>
      <c r="I246" t="s">
        <v>635</v>
      </c>
      <c r="J246" t="s">
        <v>636</v>
      </c>
      <c r="K246" t="s">
        <v>635</v>
      </c>
      <c r="L246" t="s">
        <v>635</v>
      </c>
      <c r="M246" t="s">
        <v>635</v>
      </c>
      <c r="N246" t="s">
        <v>635</v>
      </c>
      <c r="O246" t="s">
        <v>636</v>
      </c>
      <c r="P246" t="s">
        <v>635</v>
      </c>
      <c r="Q246" t="s">
        <v>636</v>
      </c>
      <c r="R246" t="s">
        <v>635</v>
      </c>
      <c r="S246" t="s">
        <v>721</v>
      </c>
      <c r="T246">
        <v>8</v>
      </c>
      <c r="U246">
        <f>IF(ISERROR(VLOOKUP(A246,seg_u_base_fitted!$A$1:$C$608,2,FALSE)),0,VLOOKUP(A246,seg_u_base_fitted!$A$1:$C$608,2,FALSE))</f>
        <v>0</v>
      </c>
      <c r="V246">
        <f>IF(ISERROR(VLOOKUP(A246,seg_u_base_fitted!$A$1:$C$608,3,FALSE)),0,VLOOKUP(A246,seg_u_base_fitted!$A$1:$C$608,3,FALSE))</f>
        <v>0.55500000000000005</v>
      </c>
      <c r="W246">
        <v>295</v>
      </c>
      <c r="Y246">
        <f>IF(ISERROR(VLOOKUP(A246,seg_u_full_fitted!$A$1:$C$608,2,FALSE)),0,VLOOKUP(A246,seg_u_full_fitted!$A$1:$C$608,2,FALSE))</f>
        <v>0.56200000000000006</v>
      </c>
      <c r="Z246">
        <v>245</v>
      </c>
      <c r="AB246">
        <f>V246-Y246</f>
        <v>-7.0000000000000062E-3</v>
      </c>
    </row>
    <row r="247" spans="1:28" x14ac:dyDescent="0.2">
      <c r="A247" t="s">
        <v>938</v>
      </c>
      <c r="B247" t="s">
        <v>931</v>
      </c>
      <c r="C247" t="s">
        <v>631</v>
      </c>
      <c r="D247" t="s">
        <v>868</v>
      </c>
      <c r="E247" t="s">
        <v>939</v>
      </c>
      <c r="F247" t="s">
        <v>940</v>
      </c>
      <c r="G247">
        <v>1.4730425037907346</v>
      </c>
      <c r="H247">
        <v>7500</v>
      </c>
      <c r="I247" t="s">
        <v>635</v>
      </c>
      <c r="J247" t="s">
        <v>636</v>
      </c>
      <c r="K247" t="s">
        <v>635</v>
      </c>
      <c r="L247" t="s">
        <v>635</v>
      </c>
      <c r="M247" t="s">
        <v>635</v>
      </c>
      <c r="N247" t="s">
        <v>636</v>
      </c>
      <c r="O247" t="s">
        <v>635</v>
      </c>
      <c r="P247" t="s">
        <v>635</v>
      </c>
      <c r="Q247" t="s">
        <v>635</v>
      </c>
      <c r="R247" t="s">
        <v>635</v>
      </c>
      <c r="S247" t="s">
        <v>637</v>
      </c>
      <c r="T247">
        <v>9</v>
      </c>
      <c r="U247">
        <f>IF(ISERROR(VLOOKUP(A247,seg_u_base_fitted!$A$1:$C$608,2,FALSE)),0,VLOOKUP(A247,seg_u_base_fitted!$A$1:$C$608,2,FALSE))</f>
        <v>0</v>
      </c>
      <c r="V247">
        <f>IF(ISERROR(VLOOKUP(A247,seg_u_base_fitted!$A$1:$C$608,3,FALSE)),0,VLOOKUP(A247,seg_u_base_fitted!$A$1:$C$608,3,FALSE))</f>
        <v>0.68899999999999995</v>
      </c>
      <c r="W247">
        <v>236</v>
      </c>
      <c r="Y247">
        <f>IF(ISERROR(VLOOKUP(A247,seg_u_full_fitted!$A$1:$C$608,2,FALSE)),0,VLOOKUP(A247,seg_u_full_fitted!$A$1:$C$608,2,FALSE))</f>
        <v>0.56100000000000005</v>
      </c>
      <c r="Z247">
        <v>246</v>
      </c>
      <c r="AB247">
        <f>V247-Y247</f>
        <v>0.12799999999999989</v>
      </c>
    </row>
    <row r="248" spans="1:28" x14ac:dyDescent="0.2">
      <c r="A248" t="s">
        <v>1985</v>
      </c>
      <c r="B248" t="s">
        <v>994</v>
      </c>
      <c r="C248">
        <v>0</v>
      </c>
      <c r="D248">
        <v>130</v>
      </c>
      <c r="E248" t="s">
        <v>1986</v>
      </c>
      <c r="F248" t="s">
        <v>1987</v>
      </c>
      <c r="G248">
        <v>0.89709847606229809</v>
      </c>
      <c r="H248">
        <v>10400</v>
      </c>
      <c r="I248" t="s">
        <v>635</v>
      </c>
      <c r="J248" t="s">
        <v>636</v>
      </c>
      <c r="K248" t="s">
        <v>635</v>
      </c>
      <c r="L248" t="s">
        <v>635</v>
      </c>
      <c r="M248" t="s">
        <v>635</v>
      </c>
      <c r="N248" t="s">
        <v>635</v>
      </c>
      <c r="O248" t="s">
        <v>636</v>
      </c>
      <c r="P248" t="s">
        <v>635</v>
      </c>
      <c r="Q248" t="s">
        <v>635</v>
      </c>
      <c r="R248" t="s">
        <v>635</v>
      </c>
      <c r="S248" t="s">
        <v>637</v>
      </c>
      <c r="T248">
        <v>9</v>
      </c>
      <c r="U248">
        <f>IF(ISERROR(VLOOKUP(A248,seg_u_base_fitted!$A$1:$C$608,2,FALSE)),0,VLOOKUP(A248,seg_u_base_fitted!$A$1:$C$608,2,FALSE))</f>
        <v>2</v>
      </c>
      <c r="V248">
        <f>IF(ISERROR(VLOOKUP(A248,seg_u_base_fitted!$A$1:$C$608,3,FALSE)),0,VLOOKUP(A248,seg_u_base_fitted!$A$1:$C$608,3,FALSE))</f>
        <v>0.49099999999999999</v>
      </c>
      <c r="W248">
        <v>329</v>
      </c>
      <c r="Y248">
        <f>IF(ISERROR(VLOOKUP(A248,seg_u_full_fitted!$A$1:$C$608,2,FALSE)),0,VLOOKUP(A248,seg_u_full_fitted!$A$1:$C$608,2,FALSE))</f>
        <v>0.56100000000000005</v>
      </c>
      <c r="Z248">
        <v>247</v>
      </c>
      <c r="AB248">
        <f>V248-Y248</f>
        <v>-7.0000000000000062E-2</v>
      </c>
    </row>
    <row r="249" spans="1:28" x14ac:dyDescent="0.2">
      <c r="A249" t="s">
        <v>1254</v>
      </c>
      <c r="B249" t="s">
        <v>994</v>
      </c>
      <c r="C249">
        <v>0</v>
      </c>
      <c r="D249">
        <v>66</v>
      </c>
      <c r="E249" t="s">
        <v>1255</v>
      </c>
      <c r="F249" t="s">
        <v>1256</v>
      </c>
      <c r="G249">
        <v>0.46919404115234475</v>
      </c>
      <c r="H249">
        <v>15775</v>
      </c>
      <c r="I249" t="s">
        <v>636</v>
      </c>
      <c r="J249" t="s">
        <v>636</v>
      </c>
      <c r="K249" t="s">
        <v>635</v>
      </c>
      <c r="L249" t="s">
        <v>636</v>
      </c>
      <c r="M249" t="s">
        <v>635</v>
      </c>
      <c r="N249" t="s">
        <v>635</v>
      </c>
      <c r="O249" t="s">
        <v>636</v>
      </c>
      <c r="P249" t="s">
        <v>635</v>
      </c>
      <c r="Q249" t="s">
        <v>636</v>
      </c>
      <c r="R249" t="s">
        <v>636</v>
      </c>
      <c r="S249" t="s">
        <v>1131</v>
      </c>
      <c r="T249">
        <v>5</v>
      </c>
      <c r="U249">
        <f>IF(ISERROR(VLOOKUP(A249,seg_u_base_fitted!$A$1:$C$608,2,FALSE)),0,VLOOKUP(A249,seg_u_base_fitted!$A$1:$C$608,2,FALSE))</f>
        <v>0</v>
      </c>
      <c r="V249">
        <f>IF(ISERROR(VLOOKUP(A249,seg_u_base_fitted!$A$1:$C$608,3,FALSE)),0,VLOOKUP(A249,seg_u_base_fitted!$A$1:$C$608,3,FALSE))</f>
        <v>0.65800000000000003</v>
      </c>
      <c r="W249">
        <v>250</v>
      </c>
      <c r="Y249">
        <f>IF(ISERROR(VLOOKUP(A249,seg_u_full_fitted!$A$1:$C$608,2,FALSE)),0,VLOOKUP(A249,seg_u_full_fitted!$A$1:$C$608,2,FALSE))</f>
        <v>0.55800000000000005</v>
      </c>
      <c r="Z249">
        <v>248</v>
      </c>
      <c r="AA249">
        <f>IF(Z249&lt;115,1,0)</f>
        <v>0</v>
      </c>
      <c r="AB249">
        <f>V249-Y249</f>
        <v>9.9999999999999978E-2</v>
      </c>
    </row>
    <row r="250" spans="1:28" x14ac:dyDescent="0.2">
      <c r="A250" t="s">
        <v>649</v>
      </c>
      <c r="B250" t="s">
        <v>630</v>
      </c>
      <c r="C250" t="s">
        <v>631</v>
      </c>
      <c r="D250" t="s">
        <v>650</v>
      </c>
      <c r="E250" t="s">
        <v>651</v>
      </c>
      <c r="F250" t="s">
        <v>652</v>
      </c>
      <c r="G250">
        <v>1.49459177957096</v>
      </c>
      <c r="H250">
        <v>5375</v>
      </c>
      <c r="I250" t="s">
        <v>636</v>
      </c>
      <c r="J250" t="s">
        <v>635</v>
      </c>
      <c r="K250" t="s">
        <v>635</v>
      </c>
      <c r="L250" t="s">
        <v>635</v>
      </c>
      <c r="M250" t="s">
        <v>635</v>
      </c>
      <c r="N250" t="s">
        <v>635</v>
      </c>
      <c r="O250" t="s">
        <v>636</v>
      </c>
      <c r="P250" t="s">
        <v>635</v>
      </c>
      <c r="Q250" t="s">
        <v>635</v>
      </c>
      <c r="R250" t="s">
        <v>635</v>
      </c>
      <c r="S250" t="s">
        <v>637</v>
      </c>
      <c r="T250">
        <v>9</v>
      </c>
      <c r="U250">
        <f>IF(ISERROR(VLOOKUP(A250,seg_u_base_fitted!$A$1:$C$608,2,FALSE)),0,VLOOKUP(A250,seg_u_base_fitted!$A$1:$C$608,2,FALSE))</f>
        <v>0</v>
      </c>
      <c r="V250">
        <f>IF(ISERROR(VLOOKUP(A250,seg_u_base_fitted!$A$1:$C$608,3,FALSE)),0,VLOOKUP(A250,seg_u_base_fitted!$A$1:$C$608,3,FALSE))</f>
        <v>0.84699999999999998</v>
      </c>
      <c r="W250">
        <v>170</v>
      </c>
      <c r="Y250">
        <f>IF(ISERROR(VLOOKUP(A250,seg_u_full_fitted!$A$1:$C$608,2,FALSE)),0,VLOOKUP(A250,seg_u_full_fitted!$A$1:$C$608,2,FALSE))</f>
        <v>0.55800000000000005</v>
      </c>
      <c r="Z250">
        <v>249</v>
      </c>
      <c r="AB250">
        <f>V250-Y250</f>
        <v>0.28899999999999992</v>
      </c>
    </row>
    <row r="251" spans="1:28" x14ac:dyDescent="0.2">
      <c r="A251" t="s">
        <v>1873</v>
      </c>
      <c r="B251" t="s">
        <v>994</v>
      </c>
      <c r="C251">
        <v>0</v>
      </c>
      <c r="D251">
        <v>60</v>
      </c>
      <c r="E251" t="s">
        <v>1874</v>
      </c>
      <c r="F251" t="s">
        <v>1875</v>
      </c>
      <c r="G251">
        <v>2.0802116041320819</v>
      </c>
      <c r="H251">
        <v>8085</v>
      </c>
      <c r="I251" t="s">
        <v>635</v>
      </c>
      <c r="J251" t="s">
        <v>636</v>
      </c>
      <c r="K251" t="s">
        <v>635</v>
      </c>
      <c r="L251" t="s">
        <v>635</v>
      </c>
      <c r="M251" t="s">
        <v>635</v>
      </c>
      <c r="N251" t="s">
        <v>635</v>
      </c>
      <c r="O251" t="s">
        <v>636</v>
      </c>
      <c r="P251" t="s">
        <v>635</v>
      </c>
      <c r="Q251" t="s">
        <v>635</v>
      </c>
      <c r="R251" t="s">
        <v>635</v>
      </c>
      <c r="S251" t="s">
        <v>637</v>
      </c>
      <c r="T251">
        <v>9</v>
      </c>
      <c r="U251">
        <f>IF(ISERROR(VLOOKUP(A251,seg_u_base_fitted!$A$1:$C$608,2,FALSE)),0,VLOOKUP(A251,seg_u_base_fitted!$A$1:$C$608,2,FALSE))</f>
        <v>0</v>
      </c>
      <c r="V251">
        <f>IF(ISERROR(VLOOKUP(A251,seg_u_base_fitted!$A$1:$C$608,3,FALSE)),0,VLOOKUP(A251,seg_u_base_fitted!$A$1:$C$608,3,FALSE))</f>
        <v>0.38800000000000001</v>
      </c>
      <c r="W251">
        <v>378</v>
      </c>
      <c r="Y251">
        <f>IF(ISERROR(VLOOKUP(A251,seg_u_full_fitted!$A$1:$C$608,2,FALSE)),0,VLOOKUP(A251,seg_u_full_fitted!$A$1:$C$608,2,FALSE))</f>
        <v>0.55800000000000005</v>
      </c>
      <c r="Z251">
        <v>250</v>
      </c>
      <c r="AB251">
        <f>V251-Y251</f>
        <v>-0.17000000000000004</v>
      </c>
    </row>
    <row r="252" spans="1:28" x14ac:dyDescent="0.2">
      <c r="A252" t="s">
        <v>2418</v>
      </c>
      <c r="B252" t="s">
        <v>2412</v>
      </c>
      <c r="C252" t="s">
        <v>662</v>
      </c>
      <c r="D252" t="s">
        <v>830</v>
      </c>
      <c r="E252" t="s">
        <v>2419</v>
      </c>
      <c r="F252" t="s">
        <v>2420</v>
      </c>
      <c r="G252">
        <v>0.88401266138629564</v>
      </c>
      <c r="H252">
        <v>8040</v>
      </c>
      <c r="I252" t="s">
        <v>636</v>
      </c>
      <c r="J252" t="s">
        <v>635</v>
      </c>
      <c r="K252" t="s">
        <v>635</v>
      </c>
      <c r="L252" t="s">
        <v>636</v>
      </c>
      <c r="M252" t="s">
        <v>635</v>
      </c>
      <c r="N252" t="s">
        <v>636</v>
      </c>
      <c r="O252" t="s">
        <v>636</v>
      </c>
      <c r="P252" t="s">
        <v>636</v>
      </c>
      <c r="Q252" t="s">
        <v>635</v>
      </c>
      <c r="R252" t="s">
        <v>635</v>
      </c>
      <c r="S252" t="s">
        <v>1327</v>
      </c>
      <c r="T252">
        <v>6</v>
      </c>
      <c r="U252">
        <f>IF(ISERROR(VLOOKUP(A252,seg_u_base_fitted!$A$1:$C$608,2,FALSE)),0,VLOOKUP(A252,seg_u_base_fitted!$A$1:$C$608,2,FALSE))</f>
        <v>0</v>
      </c>
      <c r="V252">
        <f>IF(ISERROR(VLOOKUP(A252,seg_u_base_fitted!$A$1:$C$608,3,FALSE)),0,VLOOKUP(A252,seg_u_base_fitted!$A$1:$C$608,3,FALSE))</f>
        <v>0.79800000000000004</v>
      </c>
      <c r="W252">
        <v>196</v>
      </c>
      <c r="Y252">
        <f>IF(ISERROR(VLOOKUP(A252,seg_u_full_fitted!$A$1:$C$608,2,FALSE)),0,VLOOKUP(A252,seg_u_full_fitted!$A$1:$C$608,2,FALSE))</f>
        <v>0.55600000000000005</v>
      </c>
      <c r="Z252">
        <v>251</v>
      </c>
      <c r="AB252">
        <f>V252-Y252</f>
        <v>0.24199999999999999</v>
      </c>
    </row>
    <row r="253" spans="1:28" x14ac:dyDescent="0.2">
      <c r="A253" t="s">
        <v>802</v>
      </c>
      <c r="B253" t="s">
        <v>737</v>
      </c>
      <c r="C253" t="s">
        <v>631</v>
      </c>
      <c r="D253" t="s">
        <v>738</v>
      </c>
      <c r="E253" t="s">
        <v>803</v>
      </c>
      <c r="F253" t="s">
        <v>804</v>
      </c>
      <c r="G253">
        <v>5.8624483681472332</v>
      </c>
      <c r="H253">
        <v>4135</v>
      </c>
      <c r="I253" t="s">
        <v>635</v>
      </c>
      <c r="J253" t="s">
        <v>635</v>
      </c>
      <c r="K253" t="s">
        <v>635</v>
      </c>
      <c r="L253" t="s">
        <v>635</v>
      </c>
      <c r="M253" t="s">
        <v>635</v>
      </c>
      <c r="N253" t="s">
        <v>635</v>
      </c>
      <c r="O253" t="s">
        <v>635</v>
      </c>
      <c r="P253" t="s">
        <v>635</v>
      </c>
      <c r="Q253" t="s">
        <v>635</v>
      </c>
      <c r="R253" t="s">
        <v>635</v>
      </c>
      <c r="S253" t="s">
        <v>635</v>
      </c>
      <c r="T253">
        <v>11</v>
      </c>
      <c r="U253">
        <f>IF(ISERROR(VLOOKUP(A253,seg_u_base_fitted!$A$1:$C$608,2,FALSE)),0,VLOOKUP(A253,seg_u_base_fitted!$A$1:$C$608,2,FALSE))</f>
        <v>1</v>
      </c>
      <c r="V253">
        <f>IF(ISERROR(VLOOKUP(A253,seg_u_base_fitted!$A$1:$C$608,3,FALSE)),0,VLOOKUP(A253,seg_u_base_fitted!$A$1:$C$608,3,FALSE))</f>
        <v>0.56299999999999994</v>
      </c>
      <c r="W253">
        <v>290</v>
      </c>
      <c r="Y253">
        <f>IF(ISERROR(VLOOKUP(A253,seg_u_full_fitted!$A$1:$C$608,2,FALSE)),0,VLOOKUP(A253,seg_u_full_fitted!$A$1:$C$608,2,FALSE))</f>
        <v>0.55500000000000005</v>
      </c>
      <c r="Z253">
        <v>252</v>
      </c>
      <c r="AB253">
        <f>V253-Y253</f>
        <v>7.9999999999998961E-3</v>
      </c>
    </row>
    <row r="254" spans="1:28" x14ac:dyDescent="0.2">
      <c r="A254" t="s">
        <v>1288</v>
      </c>
      <c r="B254" t="s">
        <v>994</v>
      </c>
      <c r="C254">
        <v>0</v>
      </c>
      <c r="D254">
        <v>61</v>
      </c>
      <c r="E254" t="s">
        <v>1289</v>
      </c>
      <c r="F254" t="s">
        <v>1290</v>
      </c>
      <c r="G254">
        <v>1.107736750999013</v>
      </c>
      <c r="H254">
        <v>9805</v>
      </c>
      <c r="I254" t="s">
        <v>636</v>
      </c>
      <c r="J254" t="s">
        <v>636</v>
      </c>
      <c r="K254" t="s">
        <v>635</v>
      </c>
      <c r="L254" t="s">
        <v>636</v>
      </c>
      <c r="M254" t="s">
        <v>635</v>
      </c>
      <c r="N254" t="s">
        <v>635</v>
      </c>
      <c r="O254" t="s">
        <v>636</v>
      </c>
      <c r="P254" t="s">
        <v>636</v>
      </c>
      <c r="Q254" t="s">
        <v>636</v>
      </c>
      <c r="R254" t="s">
        <v>635</v>
      </c>
      <c r="S254" t="s">
        <v>1131</v>
      </c>
      <c r="T254">
        <v>5</v>
      </c>
      <c r="U254">
        <f>IF(ISERROR(VLOOKUP(A254,seg_u_base_fitted!$A$1:$C$608,2,FALSE)),0,VLOOKUP(A254,seg_u_base_fitted!$A$1:$C$608,2,FALSE))</f>
        <v>0</v>
      </c>
      <c r="V254">
        <f>IF(ISERROR(VLOOKUP(A254,seg_u_base_fitted!$A$1:$C$608,3,FALSE)),0,VLOOKUP(A254,seg_u_base_fitted!$A$1:$C$608,3,FALSE))</f>
        <v>1.4830000000000001</v>
      </c>
      <c r="W254">
        <v>51</v>
      </c>
      <c r="X254">
        <f>IF(W254&lt;115,1,0)</f>
        <v>1</v>
      </c>
      <c r="Y254">
        <f>IF(ISERROR(VLOOKUP(A254,seg_u_full_fitted!$A$1:$C$608,2,FALSE)),0,VLOOKUP(A254,seg_u_full_fitted!$A$1:$C$608,2,FALSE))</f>
        <v>0.55300000000000005</v>
      </c>
      <c r="Z254">
        <v>253</v>
      </c>
      <c r="AA254">
        <f>IF(Z254&lt;115,1,0)</f>
        <v>0</v>
      </c>
      <c r="AB254">
        <f>V254-Y254</f>
        <v>0.93</v>
      </c>
    </row>
    <row r="255" spans="1:28" x14ac:dyDescent="0.2">
      <c r="A255" t="s">
        <v>1587</v>
      </c>
      <c r="B255" t="s">
        <v>994</v>
      </c>
      <c r="C255">
        <v>0</v>
      </c>
      <c r="D255">
        <v>110</v>
      </c>
      <c r="E255" t="s">
        <v>1588</v>
      </c>
      <c r="F255" t="s">
        <v>1589</v>
      </c>
      <c r="G255">
        <v>1.3778493131307759</v>
      </c>
      <c r="H255">
        <v>9085</v>
      </c>
      <c r="I255" t="s">
        <v>635</v>
      </c>
      <c r="J255" t="s">
        <v>636</v>
      </c>
      <c r="K255" t="s">
        <v>635</v>
      </c>
      <c r="L255" t="s">
        <v>635</v>
      </c>
      <c r="M255" t="s">
        <v>635</v>
      </c>
      <c r="N255" t="s">
        <v>635</v>
      </c>
      <c r="O255" t="s">
        <v>636</v>
      </c>
      <c r="P255" t="s">
        <v>636</v>
      </c>
      <c r="Q255" t="s">
        <v>636</v>
      </c>
      <c r="R255" t="s">
        <v>635</v>
      </c>
      <c r="S255" t="s">
        <v>833</v>
      </c>
      <c r="T255">
        <v>7</v>
      </c>
      <c r="U255">
        <f>IF(ISERROR(VLOOKUP(A255,seg_u_base_fitted!$A$1:$C$608,2,FALSE)),0,VLOOKUP(A255,seg_u_base_fitted!$A$1:$C$608,2,FALSE))</f>
        <v>0</v>
      </c>
      <c r="V255">
        <f>IF(ISERROR(VLOOKUP(A255,seg_u_base_fitted!$A$1:$C$608,3,FALSE)),0,VLOOKUP(A255,seg_u_base_fitted!$A$1:$C$608,3,FALSE))</f>
        <v>1.129</v>
      </c>
      <c r="W255">
        <v>102</v>
      </c>
      <c r="X255">
        <f>IF(W255&lt;115,1,0)</f>
        <v>1</v>
      </c>
      <c r="Y255">
        <f>IF(ISERROR(VLOOKUP(A255,seg_u_full_fitted!$A$1:$C$608,2,FALSE)),0,VLOOKUP(A255,seg_u_full_fitted!$A$1:$C$608,2,FALSE))</f>
        <v>0.55300000000000005</v>
      </c>
      <c r="Z255">
        <v>254</v>
      </c>
      <c r="AB255">
        <f>V255-Y255</f>
        <v>0.57599999999999996</v>
      </c>
    </row>
    <row r="256" spans="1:28" x14ac:dyDescent="0.2">
      <c r="A256" t="s">
        <v>801</v>
      </c>
      <c r="B256" t="s">
        <v>737</v>
      </c>
      <c r="C256" t="s">
        <v>631</v>
      </c>
      <c r="D256" t="s">
        <v>738</v>
      </c>
      <c r="E256" t="s">
        <v>740</v>
      </c>
      <c r="F256" t="s">
        <v>742</v>
      </c>
      <c r="G256">
        <v>6.1395602980112152</v>
      </c>
      <c r="H256">
        <v>4935</v>
      </c>
      <c r="I256" t="s">
        <v>635</v>
      </c>
      <c r="J256" t="s">
        <v>635</v>
      </c>
      <c r="K256" t="s">
        <v>635</v>
      </c>
      <c r="L256" t="s">
        <v>635</v>
      </c>
      <c r="M256" t="s">
        <v>635</v>
      </c>
      <c r="N256" t="s">
        <v>635</v>
      </c>
      <c r="O256" t="s">
        <v>635</v>
      </c>
      <c r="P256" t="s">
        <v>635</v>
      </c>
      <c r="Q256" t="s">
        <v>635</v>
      </c>
      <c r="R256" t="s">
        <v>635</v>
      </c>
      <c r="S256" t="s">
        <v>635</v>
      </c>
      <c r="T256">
        <v>11</v>
      </c>
      <c r="U256">
        <f>IF(ISERROR(VLOOKUP(A256,seg_u_base_fitted!$A$1:$C$608,2,FALSE)),0,VLOOKUP(A256,seg_u_base_fitted!$A$1:$C$608,2,FALSE))</f>
        <v>0</v>
      </c>
      <c r="V256">
        <f>IF(ISERROR(VLOOKUP(A256,seg_u_base_fitted!$A$1:$C$608,3,FALSE)),0,VLOOKUP(A256,seg_u_base_fitted!$A$1:$C$608,3,FALSE))</f>
        <v>1.0069999999999999</v>
      </c>
      <c r="W256">
        <v>129</v>
      </c>
      <c r="Y256">
        <f>IF(ISERROR(VLOOKUP(A256,seg_u_full_fitted!$A$1:$C$608,2,FALSE)),0,VLOOKUP(A256,seg_u_full_fitted!$A$1:$C$608,2,FALSE))</f>
        <v>0.54900000000000004</v>
      </c>
      <c r="Z256">
        <v>255</v>
      </c>
      <c r="AB256">
        <f>V256-Y256</f>
        <v>0.45799999999999985</v>
      </c>
    </row>
    <row r="257" spans="1:28" x14ac:dyDescent="0.2">
      <c r="A257" t="s">
        <v>1689</v>
      </c>
      <c r="B257" t="s">
        <v>994</v>
      </c>
      <c r="C257">
        <v>0</v>
      </c>
      <c r="D257">
        <v>14</v>
      </c>
      <c r="E257" t="s">
        <v>1690</v>
      </c>
      <c r="F257" t="s">
        <v>1691</v>
      </c>
      <c r="G257">
        <v>1.4781017987690162</v>
      </c>
      <c r="H257">
        <v>8010</v>
      </c>
      <c r="I257" t="s">
        <v>635</v>
      </c>
      <c r="J257" t="s">
        <v>636</v>
      </c>
      <c r="K257" t="s">
        <v>635</v>
      </c>
      <c r="L257" t="s">
        <v>636</v>
      </c>
      <c r="M257" t="s">
        <v>635</v>
      </c>
      <c r="N257" t="s">
        <v>635</v>
      </c>
      <c r="O257" t="s">
        <v>636</v>
      </c>
      <c r="P257" t="s">
        <v>635</v>
      </c>
      <c r="Q257" t="s">
        <v>635</v>
      </c>
      <c r="R257" t="s">
        <v>636</v>
      </c>
      <c r="S257" t="s">
        <v>833</v>
      </c>
      <c r="T257">
        <v>7</v>
      </c>
      <c r="U257">
        <f>IF(ISERROR(VLOOKUP(A257,seg_u_base_fitted!$A$1:$C$608,2,FALSE)),0,VLOOKUP(A257,seg_u_base_fitted!$A$1:$C$608,2,FALSE))</f>
        <v>0</v>
      </c>
      <c r="V257">
        <f>IF(ISERROR(VLOOKUP(A257,seg_u_base_fitted!$A$1:$C$608,3,FALSE)),0,VLOOKUP(A257,seg_u_base_fitted!$A$1:$C$608,3,FALSE))</f>
        <v>0.501</v>
      </c>
      <c r="W257">
        <v>325</v>
      </c>
      <c r="Y257">
        <f>IF(ISERROR(VLOOKUP(A257,seg_u_full_fitted!$A$1:$C$608,2,FALSE)),0,VLOOKUP(A257,seg_u_full_fitted!$A$1:$C$608,2,FALSE))</f>
        <v>0.54500000000000004</v>
      </c>
      <c r="Z257">
        <v>256</v>
      </c>
      <c r="AB257">
        <f>V257-Y257</f>
        <v>-4.4000000000000039E-2</v>
      </c>
    </row>
    <row r="258" spans="1:28" x14ac:dyDescent="0.2">
      <c r="A258" t="s">
        <v>2022</v>
      </c>
      <c r="B258" t="s">
        <v>994</v>
      </c>
      <c r="C258">
        <v>0</v>
      </c>
      <c r="D258">
        <v>1</v>
      </c>
      <c r="E258" t="s">
        <v>2023</v>
      </c>
      <c r="F258" t="s">
        <v>2024</v>
      </c>
      <c r="G258">
        <v>1.658852464705046</v>
      </c>
      <c r="H258">
        <v>5730</v>
      </c>
      <c r="I258" t="s">
        <v>635</v>
      </c>
      <c r="J258" t="s">
        <v>636</v>
      </c>
      <c r="K258" t="s">
        <v>635</v>
      </c>
      <c r="L258" t="s">
        <v>635</v>
      </c>
      <c r="M258" t="s">
        <v>635</v>
      </c>
      <c r="N258" t="s">
        <v>635</v>
      </c>
      <c r="O258" t="s">
        <v>635</v>
      </c>
      <c r="P258" t="s">
        <v>635</v>
      </c>
      <c r="Q258" t="s">
        <v>635</v>
      </c>
      <c r="R258" t="s">
        <v>635</v>
      </c>
      <c r="S258" t="s">
        <v>636</v>
      </c>
      <c r="T258">
        <v>10</v>
      </c>
      <c r="U258">
        <f>IF(ISERROR(VLOOKUP(A258,seg_u_base_fitted!$A$1:$C$608,2,FALSE)),0,VLOOKUP(A258,seg_u_base_fitted!$A$1:$C$608,2,FALSE))</f>
        <v>0</v>
      </c>
      <c r="V258">
        <f>IF(ISERROR(VLOOKUP(A258,seg_u_base_fitted!$A$1:$C$608,3,FALSE)),0,VLOOKUP(A258,seg_u_base_fitted!$A$1:$C$608,3,FALSE))</f>
        <v>0.36699999999999999</v>
      </c>
      <c r="W258">
        <v>388</v>
      </c>
      <c r="Y258">
        <f>IF(ISERROR(VLOOKUP(A258,seg_u_full_fitted!$A$1:$C$608,2,FALSE)),0,VLOOKUP(A258,seg_u_full_fitted!$A$1:$C$608,2,FALSE))</f>
        <v>0.54400000000000004</v>
      </c>
      <c r="Z258">
        <v>257</v>
      </c>
      <c r="AB258">
        <f>V258-Y258</f>
        <v>-0.17700000000000005</v>
      </c>
    </row>
    <row r="259" spans="1:28" x14ac:dyDescent="0.2">
      <c r="A259" t="s">
        <v>1525</v>
      </c>
      <c r="B259" t="s">
        <v>994</v>
      </c>
      <c r="C259">
        <v>0</v>
      </c>
      <c r="D259">
        <v>6</v>
      </c>
      <c r="E259" t="s">
        <v>1526</v>
      </c>
      <c r="F259" t="s">
        <v>1527</v>
      </c>
      <c r="G259">
        <v>0.74928002559483853</v>
      </c>
      <c r="H259">
        <v>13290</v>
      </c>
      <c r="I259" t="s">
        <v>636</v>
      </c>
      <c r="J259" t="s">
        <v>636</v>
      </c>
      <c r="K259" t="s">
        <v>635</v>
      </c>
      <c r="L259" t="s">
        <v>636</v>
      </c>
      <c r="M259" t="s">
        <v>635</v>
      </c>
      <c r="N259" t="s">
        <v>635</v>
      </c>
      <c r="O259" t="s">
        <v>636</v>
      </c>
      <c r="P259" t="s">
        <v>635</v>
      </c>
      <c r="Q259" t="s">
        <v>635</v>
      </c>
      <c r="R259" t="s">
        <v>636</v>
      </c>
      <c r="S259" t="s">
        <v>1327</v>
      </c>
      <c r="T259">
        <v>6</v>
      </c>
      <c r="U259">
        <f>IF(ISERROR(VLOOKUP(A259,seg_u_base_fitted!$A$1:$C$608,2,FALSE)),0,VLOOKUP(A259,seg_u_base_fitted!$A$1:$C$608,2,FALSE))</f>
        <v>1</v>
      </c>
      <c r="V259">
        <f>IF(ISERROR(VLOOKUP(A259,seg_u_base_fitted!$A$1:$C$608,3,FALSE)),0,VLOOKUP(A259,seg_u_base_fitted!$A$1:$C$608,3,FALSE))</f>
        <v>0.66700000000000004</v>
      </c>
      <c r="W259">
        <v>246</v>
      </c>
      <c r="Y259">
        <f>IF(ISERROR(VLOOKUP(A259,seg_u_full_fitted!$A$1:$C$608,2,FALSE)),0,VLOOKUP(A259,seg_u_full_fitted!$A$1:$C$608,2,FALSE))</f>
        <v>0.54100000000000004</v>
      </c>
      <c r="Z259">
        <v>258</v>
      </c>
      <c r="AB259">
        <f>V259-Y259</f>
        <v>0.126</v>
      </c>
    </row>
    <row r="260" spans="1:28" x14ac:dyDescent="0.2">
      <c r="A260" t="s">
        <v>2538</v>
      </c>
      <c r="B260" t="s">
        <v>2468</v>
      </c>
      <c r="C260" t="s">
        <v>631</v>
      </c>
      <c r="D260" t="s">
        <v>2441</v>
      </c>
      <c r="E260" t="s">
        <v>2539</v>
      </c>
      <c r="F260" t="s">
        <v>2478</v>
      </c>
      <c r="G260">
        <v>2.3093550956039599</v>
      </c>
      <c r="H260">
        <v>4875</v>
      </c>
      <c r="I260" t="s">
        <v>635</v>
      </c>
      <c r="J260" t="s">
        <v>635</v>
      </c>
      <c r="K260" t="s">
        <v>635</v>
      </c>
      <c r="L260" t="s">
        <v>635</v>
      </c>
      <c r="M260" t="s">
        <v>635</v>
      </c>
      <c r="N260" t="s">
        <v>635</v>
      </c>
      <c r="O260" t="s">
        <v>636</v>
      </c>
      <c r="P260" t="s">
        <v>635</v>
      </c>
      <c r="Q260" t="s">
        <v>635</v>
      </c>
      <c r="R260" t="s">
        <v>635</v>
      </c>
      <c r="S260" t="s">
        <v>636</v>
      </c>
      <c r="T260">
        <v>10</v>
      </c>
      <c r="U260">
        <f>IF(ISERROR(VLOOKUP(A260,seg_u_base_fitted!$A$1:$C$608,2,FALSE)),0,VLOOKUP(A260,seg_u_base_fitted!$A$1:$C$608,2,FALSE))</f>
        <v>0</v>
      </c>
      <c r="V260">
        <f>IF(ISERROR(VLOOKUP(A260,seg_u_base_fitted!$A$1:$C$608,3,FALSE)),0,VLOOKUP(A260,seg_u_base_fitted!$A$1:$C$608,3,FALSE))</f>
        <v>0.83</v>
      </c>
      <c r="W260">
        <v>178</v>
      </c>
      <c r="Y260">
        <f>IF(ISERROR(VLOOKUP(A260,seg_u_full_fitted!$A$1:$C$608,2,FALSE)),0,VLOOKUP(A260,seg_u_full_fitted!$A$1:$C$608,2,FALSE))</f>
        <v>0.53900000000000003</v>
      </c>
      <c r="Z260">
        <v>259</v>
      </c>
      <c r="AB260">
        <f>V260-Y260</f>
        <v>0.29099999999999993</v>
      </c>
    </row>
    <row r="261" spans="1:28" x14ac:dyDescent="0.2">
      <c r="A261" t="s">
        <v>1486</v>
      </c>
      <c r="B261" t="s">
        <v>994</v>
      </c>
      <c r="C261">
        <v>0</v>
      </c>
      <c r="D261">
        <v>3</v>
      </c>
      <c r="E261" t="s">
        <v>1487</v>
      </c>
      <c r="F261" t="s">
        <v>1488</v>
      </c>
      <c r="G261">
        <v>0.66898320683696977</v>
      </c>
      <c r="H261">
        <v>15000</v>
      </c>
      <c r="I261" t="s">
        <v>635</v>
      </c>
      <c r="J261" t="s">
        <v>636</v>
      </c>
      <c r="K261" t="s">
        <v>635</v>
      </c>
      <c r="L261" t="s">
        <v>636</v>
      </c>
      <c r="M261" t="s">
        <v>635</v>
      </c>
      <c r="N261" t="s">
        <v>635</v>
      </c>
      <c r="O261" t="s">
        <v>636</v>
      </c>
      <c r="P261" t="s">
        <v>636</v>
      </c>
      <c r="Q261" t="s">
        <v>636</v>
      </c>
      <c r="R261" t="s">
        <v>635</v>
      </c>
      <c r="S261" t="s">
        <v>1327</v>
      </c>
      <c r="T261">
        <v>6</v>
      </c>
      <c r="U261">
        <f>IF(ISERROR(VLOOKUP(A261,seg_u_base_fitted!$A$1:$C$608,2,FALSE)),0,VLOOKUP(A261,seg_u_base_fitted!$A$1:$C$608,2,FALSE))</f>
        <v>2</v>
      </c>
      <c r="V261">
        <f>IF(ISERROR(VLOOKUP(A261,seg_u_base_fitted!$A$1:$C$608,3,FALSE)),0,VLOOKUP(A261,seg_u_base_fitted!$A$1:$C$608,3,FALSE))</f>
        <v>1.5840000000000001</v>
      </c>
      <c r="W261">
        <v>45</v>
      </c>
      <c r="X261">
        <f>IF(W261&lt;115,1,0)</f>
        <v>1</v>
      </c>
      <c r="Y261">
        <f>IF(ISERROR(VLOOKUP(A261,seg_u_full_fitted!$A$1:$C$608,2,FALSE)),0,VLOOKUP(A261,seg_u_full_fitted!$A$1:$C$608,2,FALSE))</f>
        <v>0.53600000000000003</v>
      </c>
      <c r="Z261">
        <v>260</v>
      </c>
      <c r="AB261">
        <f>V261-Y261</f>
        <v>1.048</v>
      </c>
    </row>
    <row r="262" spans="1:28" x14ac:dyDescent="0.2">
      <c r="A262" t="s">
        <v>1626</v>
      </c>
      <c r="B262" t="s">
        <v>994</v>
      </c>
      <c r="C262">
        <v>0</v>
      </c>
      <c r="D262">
        <v>73</v>
      </c>
      <c r="E262" t="s">
        <v>996</v>
      </c>
      <c r="F262" t="s">
        <v>1627</v>
      </c>
      <c r="G262">
        <v>0.65989428135458128</v>
      </c>
      <c r="H262">
        <v>15990</v>
      </c>
      <c r="I262" t="s">
        <v>635</v>
      </c>
      <c r="J262" t="s">
        <v>636</v>
      </c>
      <c r="K262" t="s">
        <v>635</v>
      </c>
      <c r="L262" t="s">
        <v>636</v>
      </c>
      <c r="M262" t="s">
        <v>635</v>
      </c>
      <c r="N262" t="s">
        <v>635</v>
      </c>
      <c r="O262" t="s">
        <v>635</v>
      </c>
      <c r="P262" t="s">
        <v>635</v>
      </c>
      <c r="Q262" t="s">
        <v>636</v>
      </c>
      <c r="R262" t="s">
        <v>636</v>
      </c>
      <c r="S262" t="s">
        <v>833</v>
      </c>
      <c r="T262">
        <v>7</v>
      </c>
      <c r="U262">
        <f>IF(ISERROR(VLOOKUP(A262,seg_u_base_fitted!$A$1:$C$608,2,FALSE)),0,VLOOKUP(A262,seg_u_base_fitted!$A$1:$C$608,2,FALSE))</f>
        <v>2</v>
      </c>
      <c r="V262">
        <f>IF(ISERROR(VLOOKUP(A262,seg_u_base_fitted!$A$1:$C$608,3,FALSE)),0,VLOOKUP(A262,seg_u_base_fitted!$A$1:$C$608,3,FALSE))</f>
        <v>0.93899999999999995</v>
      </c>
      <c r="W262">
        <v>145</v>
      </c>
      <c r="Y262">
        <f>IF(ISERROR(VLOOKUP(A262,seg_u_full_fitted!$A$1:$C$608,2,FALSE)),0,VLOOKUP(A262,seg_u_full_fitted!$A$1:$C$608,2,FALSE))</f>
        <v>0.53600000000000003</v>
      </c>
      <c r="Z262">
        <v>261</v>
      </c>
      <c r="AB262">
        <f>V262-Y262</f>
        <v>0.40299999999999991</v>
      </c>
    </row>
    <row r="263" spans="1:28" x14ac:dyDescent="0.2">
      <c r="A263" t="s">
        <v>1942</v>
      </c>
      <c r="B263" t="s">
        <v>994</v>
      </c>
      <c r="C263">
        <v>0</v>
      </c>
      <c r="D263">
        <v>112</v>
      </c>
      <c r="E263" t="s">
        <v>1943</v>
      </c>
      <c r="F263" t="s">
        <v>1944</v>
      </c>
      <c r="G263">
        <v>1.4006217641096692</v>
      </c>
      <c r="H263">
        <v>11000</v>
      </c>
      <c r="I263" t="s">
        <v>635</v>
      </c>
      <c r="J263" t="s">
        <v>636</v>
      </c>
      <c r="K263" t="s">
        <v>635</v>
      </c>
      <c r="L263" t="s">
        <v>635</v>
      </c>
      <c r="M263" t="s">
        <v>635</v>
      </c>
      <c r="N263" t="s">
        <v>635</v>
      </c>
      <c r="O263" t="s">
        <v>636</v>
      </c>
      <c r="P263" t="s">
        <v>635</v>
      </c>
      <c r="Q263" t="s">
        <v>635</v>
      </c>
      <c r="R263" t="s">
        <v>635</v>
      </c>
      <c r="S263" t="s">
        <v>637</v>
      </c>
      <c r="T263">
        <v>9</v>
      </c>
      <c r="U263">
        <f>IF(ISERROR(VLOOKUP(A263,seg_u_base_fitted!$A$1:$C$608,2,FALSE)),0,VLOOKUP(A263,seg_u_base_fitted!$A$1:$C$608,2,FALSE))</f>
        <v>2</v>
      </c>
      <c r="V263">
        <f>IF(ISERROR(VLOOKUP(A263,seg_u_base_fitted!$A$1:$C$608,3,FALSE)),0,VLOOKUP(A263,seg_u_base_fitted!$A$1:$C$608,3,FALSE))</f>
        <v>0.61499999999999999</v>
      </c>
      <c r="W263">
        <v>271</v>
      </c>
      <c r="Y263">
        <f>IF(ISERROR(VLOOKUP(A263,seg_u_full_fitted!$A$1:$C$608,2,FALSE)),0,VLOOKUP(A263,seg_u_full_fitted!$A$1:$C$608,2,FALSE))</f>
        <v>0.53400000000000003</v>
      </c>
      <c r="Z263">
        <v>262</v>
      </c>
      <c r="AB263">
        <f>V263-Y263</f>
        <v>8.0999999999999961E-2</v>
      </c>
    </row>
    <row r="264" spans="1:28" x14ac:dyDescent="0.2">
      <c r="A264" t="s">
        <v>2001</v>
      </c>
      <c r="B264" t="s">
        <v>994</v>
      </c>
      <c r="C264" t="s">
        <v>631</v>
      </c>
      <c r="D264">
        <v>81</v>
      </c>
      <c r="E264" t="s">
        <v>2002</v>
      </c>
      <c r="F264" t="s">
        <v>2003</v>
      </c>
      <c r="G264">
        <v>1.259576514108347</v>
      </c>
      <c r="H264">
        <v>15500</v>
      </c>
      <c r="I264" t="s">
        <v>635</v>
      </c>
      <c r="J264" t="s">
        <v>636</v>
      </c>
      <c r="K264" t="s">
        <v>635</v>
      </c>
      <c r="L264" t="s">
        <v>635</v>
      </c>
      <c r="M264" t="s">
        <v>635</v>
      </c>
      <c r="N264" t="s">
        <v>635</v>
      </c>
      <c r="O264" t="s">
        <v>635</v>
      </c>
      <c r="P264" t="s">
        <v>635</v>
      </c>
      <c r="Q264" t="s">
        <v>635</v>
      </c>
      <c r="R264" t="s">
        <v>635</v>
      </c>
      <c r="S264" t="s">
        <v>636</v>
      </c>
      <c r="T264">
        <v>10</v>
      </c>
      <c r="U264">
        <f>IF(ISERROR(VLOOKUP(A264,seg_u_base_fitted!$A$1:$C$608,2,FALSE)),0,VLOOKUP(A264,seg_u_base_fitted!$A$1:$C$608,2,FALSE))</f>
        <v>0</v>
      </c>
      <c r="V264">
        <f>IF(ISERROR(VLOOKUP(A264,seg_u_base_fitted!$A$1:$C$608,3,FALSE)),0,VLOOKUP(A264,seg_u_base_fitted!$A$1:$C$608,3,FALSE))</f>
        <v>3.6669999999999998</v>
      </c>
      <c r="W264">
        <v>9</v>
      </c>
      <c r="X264">
        <f>IF(W264&lt;115,1,0)</f>
        <v>1</v>
      </c>
      <c r="Y264">
        <f>IF(ISERROR(VLOOKUP(A264,seg_u_full_fitted!$A$1:$C$608,2,FALSE)),0,VLOOKUP(A264,seg_u_full_fitted!$A$1:$C$608,2,FALSE))</f>
        <v>0.53400000000000003</v>
      </c>
      <c r="Z264">
        <v>263</v>
      </c>
      <c r="AB264">
        <f>V264-Y264</f>
        <v>3.133</v>
      </c>
    </row>
    <row r="265" spans="1:28" x14ac:dyDescent="0.2">
      <c r="A265" t="s">
        <v>1828</v>
      </c>
      <c r="B265" t="s">
        <v>994</v>
      </c>
      <c r="C265">
        <v>0</v>
      </c>
      <c r="D265">
        <v>103</v>
      </c>
      <c r="E265" t="s">
        <v>1829</v>
      </c>
      <c r="F265" t="s">
        <v>1830</v>
      </c>
      <c r="G265">
        <v>0.62334668843629271</v>
      </c>
      <c r="H265">
        <v>12035</v>
      </c>
      <c r="I265" t="s">
        <v>635</v>
      </c>
      <c r="J265" t="s">
        <v>636</v>
      </c>
      <c r="K265" t="s">
        <v>635</v>
      </c>
      <c r="L265" t="s">
        <v>636</v>
      </c>
      <c r="M265" t="s">
        <v>635</v>
      </c>
      <c r="N265" t="s">
        <v>635</v>
      </c>
      <c r="O265" t="s">
        <v>635</v>
      </c>
      <c r="P265" t="s">
        <v>635</v>
      </c>
      <c r="Q265" t="s">
        <v>635</v>
      </c>
      <c r="R265" t="s">
        <v>636</v>
      </c>
      <c r="S265" t="s">
        <v>721</v>
      </c>
      <c r="T265">
        <v>8</v>
      </c>
      <c r="U265">
        <f>IF(ISERROR(VLOOKUP(A265,seg_u_base_fitted!$A$1:$C$608,2,FALSE)),0,VLOOKUP(A265,seg_u_base_fitted!$A$1:$C$608,2,FALSE))</f>
        <v>0</v>
      </c>
      <c r="V265">
        <f>IF(ISERROR(VLOOKUP(A265,seg_u_base_fitted!$A$1:$C$608,3,FALSE)),0,VLOOKUP(A265,seg_u_base_fitted!$A$1:$C$608,3,FALSE))</f>
        <v>0.59699999999999998</v>
      </c>
      <c r="W265">
        <v>280</v>
      </c>
      <c r="Y265">
        <f>IF(ISERROR(VLOOKUP(A265,seg_u_full_fitted!$A$1:$C$608,2,FALSE)),0,VLOOKUP(A265,seg_u_full_fitted!$A$1:$C$608,2,FALSE))</f>
        <v>0.53</v>
      </c>
      <c r="Z265">
        <v>264</v>
      </c>
      <c r="AB265">
        <f>V265-Y265</f>
        <v>6.6999999999999948E-2</v>
      </c>
    </row>
    <row r="266" spans="1:28" x14ac:dyDescent="0.2">
      <c r="A266" t="s">
        <v>2089</v>
      </c>
      <c r="B266" t="s">
        <v>2085</v>
      </c>
      <c r="C266" t="s">
        <v>631</v>
      </c>
      <c r="D266" t="s">
        <v>675</v>
      </c>
      <c r="E266" t="s">
        <v>2090</v>
      </c>
      <c r="F266" t="s">
        <v>2091</v>
      </c>
      <c r="G266">
        <v>2.0095708358818785</v>
      </c>
      <c r="H266">
        <v>2175</v>
      </c>
      <c r="I266" t="s">
        <v>635</v>
      </c>
      <c r="J266" t="s">
        <v>635</v>
      </c>
      <c r="K266" t="s">
        <v>635</v>
      </c>
      <c r="L266" t="s">
        <v>635</v>
      </c>
      <c r="M266" t="s">
        <v>635</v>
      </c>
      <c r="N266" t="s">
        <v>635</v>
      </c>
      <c r="O266" t="s">
        <v>636</v>
      </c>
      <c r="P266" t="s">
        <v>635</v>
      </c>
      <c r="Q266" t="s">
        <v>635</v>
      </c>
      <c r="R266" t="s">
        <v>635</v>
      </c>
      <c r="S266" t="s">
        <v>636</v>
      </c>
      <c r="T266">
        <v>10</v>
      </c>
      <c r="U266">
        <f>IF(ISERROR(VLOOKUP(A266,seg_u_base_fitted!$A$1:$C$608,2,FALSE)),0,VLOOKUP(A266,seg_u_base_fitted!$A$1:$C$608,2,FALSE))</f>
        <v>1</v>
      </c>
      <c r="V266">
        <f>IF(ISERROR(VLOOKUP(A266,seg_u_base_fitted!$A$1:$C$608,3,FALSE)),0,VLOOKUP(A266,seg_u_base_fitted!$A$1:$C$608,3,FALSE))</f>
        <v>0.219</v>
      </c>
      <c r="W266">
        <v>475</v>
      </c>
      <c r="Y266">
        <f>IF(ISERROR(VLOOKUP(A266,seg_u_full_fitted!$A$1:$C$608,2,FALSE)),0,VLOOKUP(A266,seg_u_full_fitted!$A$1:$C$608,2,FALSE))</f>
        <v>0.52800000000000002</v>
      </c>
      <c r="Z266">
        <v>265</v>
      </c>
      <c r="AB266">
        <f>V266-Y266</f>
        <v>-0.30900000000000005</v>
      </c>
    </row>
    <row r="267" spans="1:28" x14ac:dyDescent="0.2">
      <c r="A267" t="s">
        <v>1963</v>
      </c>
      <c r="B267" t="s">
        <v>994</v>
      </c>
      <c r="C267">
        <v>0</v>
      </c>
      <c r="D267">
        <v>144</v>
      </c>
      <c r="E267" t="s">
        <v>1964</v>
      </c>
      <c r="F267" t="s">
        <v>1965</v>
      </c>
      <c r="G267">
        <v>4.6495054972416918</v>
      </c>
      <c r="H267">
        <v>3745</v>
      </c>
      <c r="I267" t="s">
        <v>635</v>
      </c>
      <c r="J267" t="s">
        <v>636</v>
      </c>
      <c r="K267" t="s">
        <v>635</v>
      </c>
      <c r="L267" t="s">
        <v>635</v>
      </c>
      <c r="M267" t="s">
        <v>635</v>
      </c>
      <c r="N267" t="s">
        <v>635</v>
      </c>
      <c r="O267" t="s">
        <v>636</v>
      </c>
      <c r="P267" t="s">
        <v>635</v>
      </c>
      <c r="Q267" t="s">
        <v>635</v>
      </c>
      <c r="R267" t="s">
        <v>635</v>
      </c>
      <c r="S267" t="s">
        <v>637</v>
      </c>
      <c r="T267">
        <v>9</v>
      </c>
      <c r="U267">
        <f>IF(ISERROR(VLOOKUP(A267,seg_u_base_fitted!$A$1:$C$608,2,FALSE)),0,VLOOKUP(A267,seg_u_base_fitted!$A$1:$C$608,2,FALSE))</f>
        <v>1</v>
      </c>
      <c r="V267">
        <f>IF(ISERROR(VLOOKUP(A267,seg_u_base_fitted!$A$1:$C$608,3,FALSE)),0,VLOOKUP(A267,seg_u_base_fitted!$A$1:$C$608,3,FALSE))</f>
        <v>0.875</v>
      </c>
      <c r="W267">
        <v>163</v>
      </c>
      <c r="Y267">
        <f>IF(ISERROR(VLOOKUP(A267,seg_u_full_fitted!$A$1:$C$608,2,FALSE)),0,VLOOKUP(A267,seg_u_full_fitted!$A$1:$C$608,2,FALSE))</f>
        <v>0.52400000000000002</v>
      </c>
      <c r="Z267">
        <v>266</v>
      </c>
      <c r="AB267">
        <f>V267-Y267</f>
        <v>0.35099999999999998</v>
      </c>
    </row>
    <row r="268" spans="1:28" x14ac:dyDescent="0.2">
      <c r="A268" t="s">
        <v>1257</v>
      </c>
      <c r="B268" t="s">
        <v>994</v>
      </c>
      <c r="C268">
        <v>0</v>
      </c>
      <c r="D268">
        <v>61</v>
      </c>
      <c r="E268" t="s">
        <v>1258</v>
      </c>
      <c r="F268" t="s">
        <v>1259</v>
      </c>
      <c r="G268">
        <v>0.76842996348639458</v>
      </c>
      <c r="H268">
        <v>16285</v>
      </c>
      <c r="I268" t="s">
        <v>636</v>
      </c>
      <c r="J268" t="s">
        <v>636</v>
      </c>
      <c r="K268" t="s">
        <v>635</v>
      </c>
      <c r="L268" t="s">
        <v>636</v>
      </c>
      <c r="M268" t="s">
        <v>635</v>
      </c>
      <c r="N268" t="s">
        <v>635</v>
      </c>
      <c r="O268" t="s">
        <v>636</v>
      </c>
      <c r="P268" t="s">
        <v>635</v>
      </c>
      <c r="Q268" t="s">
        <v>636</v>
      </c>
      <c r="R268" t="s">
        <v>636</v>
      </c>
      <c r="S268" t="s">
        <v>1131</v>
      </c>
      <c r="T268">
        <v>5</v>
      </c>
      <c r="U268">
        <f>IF(ISERROR(VLOOKUP(A268,seg_u_base_fitted!$A$1:$C$608,2,FALSE)),0,VLOOKUP(A268,seg_u_base_fitted!$A$1:$C$608,2,FALSE))</f>
        <v>0</v>
      </c>
      <c r="V268">
        <f>IF(ISERROR(VLOOKUP(A268,seg_u_base_fitted!$A$1:$C$608,3,FALSE)),0,VLOOKUP(A268,seg_u_base_fitted!$A$1:$C$608,3,FALSE))</f>
        <v>0.93200000000000005</v>
      </c>
      <c r="W268">
        <v>146</v>
      </c>
      <c r="Y268">
        <f>IF(ISERROR(VLOOKUP(A268,seg_u_full_fitted!$A$1:$C$608,2,FALSE)),0,VLOOKUP(A268,seg_u_full_fitted!$A$1:$C$608,2,FALSE))</f>
        <v>0.52100000000000002</v>
      </c>
      <c r="Z268">
        <v>267</v>
      </c>
      <c r="AA268">
        <f>IF(Z268&lt;115,1,0)</f>
        <v>0</v>
      </c>
      <c r="AB268">
        <f>V268-Y268</f>
        <v>0.41100000000000003</v>
      </c>
    </row>
    <row r="269" spans="1:28" x14ac:dyDescent="0.2">
      <c r="A269" t="s">
        <v>1126</v>
      </c>
      <c r="B269" t="s">
        <v>994</v>
      </c>
      <c r="C269">
        <v>0</v>
      </c>
      <c r="D269">
        <v>5</v>
      </c>
      <c r="E269" t="s">
        <v>1127</v>
      </c>
      <c r="F269" t="s">
        <v>1127</v>
      </c>
      <c r="G269">
        <v>0.55387472900502877</v>
      </c>
      <c r="H269">
        <v>14800</v>
      </c>
      <c r="I269" t="s">
        <v>635</v>
      </c>
      <c r="J269" t="s">
        <v>636</v>
      </c>
      <c r="K269" t="s">
        <v>636</v>
      </c>
      <c r="L269" t="s">
        <v>636</v>
      </c>
      <c r="M269" t="s">
        <v>635</v>
      </c>
      <c r="N269" t="s">
        <v>635</v>
      </c>
      <c r="O269" t="s">
        <v>636</v>
      </c>
      <c r="P269" t="s">
        <v>636</v>
      </c>
      <c r="Q269" t="s">
        <v>636</v>
      </c>
      <c r="R269" t="s">
        <v>636</v>
      </c>
      <c r="S269" t="s">
        <v>1049</v>
      </c>
      <c r="T269">
        <v>4</v>
      </c>
      <c r="U269">
        <f>IF(ISERROR(VLOOKUP(A269,seg_u_base_fitted!$A$1:$C$608,2,FALSE)),0,VLOOKUP(A269,seg_u_base_fitted!$A$1:$C$608,2,FALSE))</f>
        <v>0</v>
      </c>
      <c r="V269">
        <f>IF(ISERROR(VLOOKUP(A269,seg_u_base_fitted!$A$1:$C$608,3,FALSE)),0,VLOOKUP(A269,seg_u_base_fitted!$A$1:$C$608,3,FALSE))</f>
        <v>1.2809999999999999</v>
      </c>
      <c r="W269">
        <v>77</v>
      </c>
      <c r="X269">
        <f>IF(W269&lt;115,1,0)</f>
        <v>1</v>
      </c>
      <c r="Y269">
        <f>IF(ISERROR(VLOOKUP(A269,seg_u_full_fitted!$A$1:$C$608,2,FALSE)),0,VLOOKUP(A269,seg_u_full_fitted!$A$1:$C$608,2,FALSE))</f>
        <v>0.52</v>
      </c>
      <c r="Z269">
        <v>268</v>
      </c>
      <c r="AA269">
        <f>IF(Z269&lt;115,1,0)</f>
        <v>0</v>
      </c>
      <c r="AB269">
        <f>V269-Y269</f>
        <v>0.7609999999999999</v>
      </c>
    </row>
    <row r="270" spans="1:28" x14ac:dyDescent="0.2">
      <c r="A270" t="s">
        <v>1845</v>
      </c>
      <c r="B270" t="s">
        <v>994</v>
      </c>
      <c r="C270">
        <v>0</v>
      </c>
      <c r="D270">
        <v>81</v>
      </c>
      <c r="E270" t="s">
        <v>1846</v>
      </c>
      <c r="F270" t="s">
        <v>1847</v>
      </c>
      <c r="G270">
        <v>0.83056027764328155</v>
      </c>
      <c r="H270">
        <v>25200</v>
      </c>
      <c r="I270" t="s">
        <v>635</v>
      </c>
      <c r="J270" t="s">
        <v>636</v>
      </c>
      <c r="K270" t="s">
        <v>635</v>
      </c>
      <c r="L270" t="s">
        <v>635</v>
      </c>
      <c r="M270" t="s">
        <v>635</v>
      </c>
      <c r="N270" t="s">
        <v>636</v>
      </c>
      <c r="O270" t="s">
        <v>635</v>
      </c>
      <c r="P270" t="s">
        <v>635</v>
      </c>
      <c r="Q270" t="s">
        <v>635</v>
      </c>
      <c r="R270" t="s">
        <v>635</v>
      </c>
      <c r="S270" t="s">
        <v>637</v>
      </c>
      <c r="T270">
        <v>9</v>
      </c>
      <c r="U270">
        <f>IF(ISERROR(VLOOKUP(A270,seg_u_base_fitted!$A$1:$C$608,2,FALSE)),0,VLOOKUP(A270,seg_u_base_fitted!$A$1:$C$608,2,FALSE))</f>
        <v>1</v>
      </c>
      <c r="V270">
        <f>IF(ISERROR(VLOOKUP(A270,seg_u_base_fitted!$A$1:$C$608,3,FALSE)),0,VLOOKUP(A270,seg_u_base_fitted!$A$1:$C$608,3,FALSE))</f>
        <v>0.56599999999999995</v>
      </c>
      <c r="W270">
        <v>288</v>
      </c>
      <c r="Y270">
        <f>IF(ISERROR(VLOOKUP(A270,seg_u_full_fitted!$A$1:$C$608,2,FALSE)),0,VLOOKUP(A270,seg_u_full_fitted!$A$1:$C$608,2,FALSE))</f>
        <v>0.52</v>
      </c>
      <c r="Z270">
        <v>269</v>
      </c>
      <c r="AB270">
        <f>V270-Y270</f>
        <v>4.599999999999993E-2</v>
      </c>
    </row>
    <row r="271" spans="1:28" x14ac:dyDescent="0.2">
      <c r="A271" t="s">
        <v>2346</v>
      </c>
      <c r="B271" t="s">
        <v>2210</v>
      </c>
      <c r="C271" t="s">
        <v>631</v>
      </c>
      <c r="D271" t="s">
        <v>839</v>
      </c>
      <c r="E271" t="s">
        <v>682</v>
      </c>
      <c r="F271" t="s">
        <v>2347</v>
      </c>
      <c r="G271">
        <v>1.9412099734991015</v>
      </c>
      <c r="H271">
        <v>2860</v>
      </c>
      <c r="I271" t="s">
        <v>635</v>
      </c>
      <c r="J271" t="s">
        <v>635</v>
      </c>
      <c r="K271" t="s">
        <v>635</v>
      </c>
      <c r="L271" t="s">
        <v>635</v>
      </c>
      <c r="M271" t="s">
        <v>635</v>
      </c>
      <c r="N271" t="s">
        <v>635</v>
      </c>
      <c r="O271" t="s">
        <v>636</v>
      </c>
      <c r="P271" t="s">
        <v>635</v>
      </c>
      <c r="Q271" t="s">
        <v>635</v>
      </c>
      <c r="R271" t="s">
        <v>635</v>
      </c>
      <c r="S271" t="s">
        <v>636</v>
      </c>
      <c r="T271">
        <v>10</v>
      </c>
      <c r="U271">
        <f>IF(ISERROR(VLOOKUP(A271,seg_u_base_fitted!$A$1:$C$608,2,FALSE)),0,VLOOKUP(A271,seg_u_base_fitted!$A$1:$C$608,2,FALSE))</f>
        <v>0</v>
      </c>
      <c r="V271">
        <f>IF(ISERROR(VLOOKUP(A271,seg_u_base_fitted!$A$1:$C$608,3,FALSE)),0,VLOOKUP(A271,seg_u_base_fitted!$A$1:$C$608,3,FALSE))</f>
        <v>0.23400000000000001</v>
      </c>
      <c r="W271">
        <v>467</v>
      </c>
      <c r="Y271">
        <f>IF(ISERROR(VLOOKUP(A271,seg_u_full_fitted!$A$1:$C$608,2,FALSE)),0,VLOOKUP(A271,seg_u_full_fitted!$A$1:$C$608,2,FALSE))</f>
        <v>0.51900000000000002</v>
      </c>
      <c r="Z271">
        <v>270</v>
      </c>
      <c r="AB271">
        <f>V271-Y271</f>
        <v>-0.28500000000000003</v>
      </c>
    </row>
    <row r="272" spans="1:28" x14ac:dyDescent="0.2">
      <c r="A272" t="s">
        <v>1857</v>
      </c>
      <c r="B272" t="s">
        <v>994</v>
      </c>
      <c r="C272">
        <v>0</v>
      </c>
      <c r="D272">
        <v>19</v>
      </c>
      <c r="E272" t="s">
        <v>1249</v>
      </c>
      <c r="F272" t="s">
        <v>1858</v>
      </c>
      <c r="G272">
        <v>0.53928032715401775</v>
      </c>
      <c r="H272">
        <v>12945</v>
      </c>
      <c r="I272" t="s">
        <v>635</v>
      </c>
      <c r="J272" t="s">
        <v>636</v>
      </c>
      <c r="K272" t="s">
        <v>635</v>
      </c>
      <c r="L272" t="s">
        <v>635</v>
      </c>
      <c r="M272" t="s">
        <v>635</v>
      </c>
      <c r="N272" t="s">
        <v>635</v>
      </c>
      <c r="O272" t="s">
        <v>636</v>
      </c>
      <c r="P272" t="s">
        <v>635</v>
      </c>
      <c r="Q272" t="s">
        <v>635</v>
      </c>
      <c r="R272" t="s">
        <v>635</v>
      </c>
      <c r="S272" t="s">
        <v>637</v>
      </c>
      <c r="T272">
        <v>9</v>
      </c>
      <c r="U272">
        <f>IF(ISERROR(VLOOKUP(A272,seg_u_base_fitted!$A$1:$C$608,2,FALSE)),0,VLOOKUP(A272,seg_u_base_fitted!$A$1:$C$608,2,FALSE))</f>
        <v>0</v>
      </c>
      <c r="V272">
        <f>IF(ISERROR(VLOOKUP(A272,seg_u_base_fitted!$A$1:$C$608,3,FALSE)),0,VLOOKUP(A272,seg_u_base_fitted!$A$1:$C$608,3,FALSE))</f>
        <v>0.53300000000000003</v>
      </c>
      <c r="W272">
        <v>304</v>
      </c>
      <c r="Y272">
        <f>IF(ISERROR(VLOOKUP(A272,seg_u_full_fitted!$A$1:$C$608,2,FALSE)),0,VLOOKUP(A272,seg_u_full_fitted!$A$1:$C$608,2,FALSE))</f>
        <v>0.51700000000000002</v>
      </c>
      <c r="Z272">
        <v>271</v>
      </c>
      <c r="AB272">
        <f>V272-Y272</f>
        <v>1.6000000000000014E-2</v>
      </c>
    </row>
    <row r="273" spans="1:28" x14ac:dyDescent="0.2">
      <c r="A273" t="s">
        <v>1005</v>
      </c>
      <c r="B273" t="s">
        <v>994</v>
      </c>
      <c r="C273">
        <v>0</v>
      </c>
      <c r="D273">
        <v>81</v>
      </c>
      <c r="E273" t="s">
        <v>1006</v>
      </c>
      <c r="F273" t="s">
        <v>1007</v>
      </c>
      <c r="G273">
        <v>0.30989412264663896</v>
      </c>
      <c r="H273">
        <v>9700</v>
      </c>
      <c r="I273" t="s">
        <v>636</v>
      </c>
      <c r="J273" t="s">
        <v>636</v>
      </c>
      <c r="K273" t="s">
        <v>636</v>
      </c>
      <c r="L273" t="s">
        <v>636</v>
      </c>
      <c r="M273" t="s">
        <v>636</v>
      </c>
      <c r="N273" t="s">
        <v>635</v>
      </c>
      <c r="O273" t="s">
        <v>636</v>
      </c>
      <c r="P273" t="s">
        <v>636</v>
      </c>
      <c r="Q273" t="s">
        <v>636</v>
      </c>
      <c r="R273" t="s">
        <v>636</v>
      </c>
      <c r="S273" t="s">
        <v>1001</v>
      </c>
      <c r="T273">
        <v>2</v>
      </c>
      <c r="U273">
        <f>IF(ISERROR(VLOOKUP(A273,seg_u_base_fitted!$A$1:$C$608,2,FALSE)),0,VLOOKUP(A273,seg_u_base_fitted!$A$1:$C$608,2,FALSE))</f>
        <v>1</v>
      </c>
      <c r="V273">
        <f>IF(ISERROR(VLOOKUP(A273,seg_u_base_fitted!$A$1:$C$608,3,FALSE)),0,VLOOKUP(A273,seg_u_base_fitted!$A$1:$C$608,3,FALSE))</f>
        <v>1.399</v>
      </c>
      <c r="W273">
        <v>57</v>
      </c>
      <c r="X273">
        <f>IF(W273&lt;115,1,0)</f>
        <v>1</v>
      </c>
      <c r="Y273">
        <f>IF(ISERROR(VLOOKUP(A273,seg_u_full_fitted!$A$1:$C$608,2,FALSE)),0,VLOOKUP(A273,seg_u_full_fitted!$A$1:$C$608,2,FALSE))</f>
        <v>0.51600000000000001</v>
      </c>
      <c r="Z273">
        <v>272</v>
      </c>
      <c r="AA273">
        <f>IF(Z273&lt;115,1,0)</f>
        <v>0</v>
      </c>
      <c r="AB273">
        <f>V273-Y273</f>
        <v>0.88300000000000001</v>
      </c>
    </row>
    <row r="274" spans="1:28" x14ac:dyDescent="0.2">
      <c r="A274" t="s">
        <v>1305</v>
      </c>
      <c r="B274" t="s">
        <v>994</v>
      </c>
      <c r="C274">
        <v>0</v>
      </c>
      <c r="D274">
        <v>14</v>
      </c>
      <c r="E274" t="s">
        <v>1306</v>
      </c>
      <c r="F274" t="s">
        <v>1307</v>
      </c>
      <c r="G274">
        <v>0.6092184596708472</v>
      </c>
      <c r="H274">
        <v>12200</v>
      </c>
      <c r="I274" t="s">
        <v>635</v>
      </c>
      <c r="J274" t="s">
        <v>636</v>
      </c>
      <c r="K274" t="s">
        <v>635</v>
      </c>
      <c r="L274" t="s">
        <v>636</v>
      </c>
      <c r="M274" t="s">
        <v>635</v>
      </c>
      <c r="N274" t="s">
        <v>635</v>
      </c>
      <c r="O274" t="s">
        <v>636</v>
      </c>
      <c r="P274" t="s">
        <v>636</v>
      </c>
      <c r="Q274" t="s">
        <v>636</v>
      </c>
      <c r="R274" t="s">
        <v>636</v>
      </c>
      <c r="S274" t="s">
        <v>1131</v>
      </c>
      <c r="T274">
        <v>5</v>
      </c>
      <c r="U274">
        <f>IF(ISERROR(VLOOKUP(A274,seg_u_base_fitted!$A$1:$C$608,2,FALSE)),0,VLOOKUP(A274,seg_u_base_fitted!$A$1:$C$608,2,FALSE))</f>
        <v>0</v>
      </c>
      <c r="V274">
        <f>IF(ISERROR(VLOOKUP(A274,seg_u_base_fitted!$A$1:$C$608,3,FALSE)),0,VLOOKUP(A274,seg_u_base_fitted!$A$1:$C$608,3,FALSE))</f>
        <v>0.81499999999999995</v>
      </c>
      <c r="W274">
        <v>185</v>
      </c>
      <c r="Y274">
        <f>IF(ISERROR(VLOOKUP(A274,seg_u_full_fitted!$A$1:$C$608,2,FALSE)),0,VLOOKUP(A274,seg_u_full_fitted!$A$1:$C$608,2,FALSE))</f>
        <v>0.51600000000000001</v>
      </c>
      <c r="Z274">
        <v>273</v>
      </c>
      <c r="AA274">
        <f>IF(Z274&lt;115,1,0)</f>
        <v>0</v>
      </c>
      <c r="AB274">
        <f>V274-Y274</f>
        <v>0.29899999999999993</v>
      </c>
    </row>
    <row r="275" spans="1:28" x14ac:dyDescent="0.2">
      <c r="A275" t="s">
        <v>1697</v>
      </c>
      <c r="B275" t="s">
        <v>994</v>
      </c>
      <c r="C275">
        <v>0</v>
      </c>
      <c r="D275">
        <v>61</v>
      </c>
      <c r="E275" t="s">
        <v>1698</v>
      </c>
      <c r="F275" t="s">
        <v>1698</v>
      </c>
      <c r="G275">
        <v>0.43910266669614184</v>
      </c>
      <c r="H275">
        <v>13940</v>
      </c>
      <c r="I275" t="s">
        <v>635</v>
      </c>
      <c r="J275" t="s">
        <v>636</v>
      </c>
      <c r="K275" t="s">
        <v>635</v>
      </c>
      <c r="L275" t="s">
        <v>635</v>
      </c>
      <c r="M275" t="s">
        <v>635</v>
      </c>
      <c r="N275" t="s">
        <v>635</v>
      </c>
      <c r="O275" t="s">
        <v>636</v>
      </c>
      <c r="P275" t="s">
        <v>636</v>
      </c>
      <c r="Q275" t="s">
        <v>635</v>
      </c>
      <c r="R275" t="s">
        <v>636</v>
      </c>
      <c r="S275" t="s">
        <v>833</v>
      </c>
      <c r="T275">
        <v>7</v>
      </c>
      <c r="U275">
        <f>IF(ISERROR(VLOOKUP(A275,seg_u_base_fitted!$A$1:$C$608,2,FALSE)),0,VLOOKUP(A275,seg_u_base_fitted!$A$1:$C$608,2,FALSE))</f>
        <v>0</v>
      </c>
      <c r="V275">
        <f>IF(ISERROR(VLOOKUP(A275,seg_u_base_fitted!$A$1:$C$608,3,FALSE)),0,VLOOKUP(A275,seg_u_base_fitted!$A$1:$C$608,3,FALSE))</f>
        <v>0.38900000000000001</v>
      </c>
      <c r="W275">
        <v>375</v>
      </c>
      <c r="Y275">
        <f>IF(ISERROR(VLOOKUP(A275,seg_u_full_fitted!$A$1:$C$608,2,FALSE)),0,VLOOKUP(A275,seg_u_full_fitted!$A$1:$C$608,2,FALSE))</f>
        <v>0.51300000000000001</v>
      </c>
      <c r="Z275">
        <v>274</v>
      </c>
      <c r="AB275">
        <f>V275-Y275</f>
        <v>-0.124</v>
      </c>
    </row>
    <row r="276" spans="1:28" x14ac:dyDescent="0.2">
      <c r="A276" t="s">
        <v>716</v>
      </c>
      <c r="B276" t="s">
        <v>717</v>
      </c>
      <c r="C276" t="s">
        <v>631</v>
      </c>
      <c r="D276" t="s">
        <v>718</v>
      </c>
      <c r="E276" t="s">
        <v>719</v>
      </c>
      <c r="F276" t="s">
        <v>720</v>
      </c>
      <c r="G276">
        <v>1.3957295267247103</v>
      </c>
      <c r="H276">
        <v>9410</v>
      </c>
      <c r="I276" t="s">
        <v>636</v>
      </c>
      <c r="J276" t="s">
        <v>635</v>
      </c>
      <c r="K276" t="s">
        <v>635</v>
      </c>
      <c r="L276" t="s">
        <v>635</v>
      </c>
      <c r="M276" t="s">
        <v>635</v>
      </c>
      <c r="N276" t="s">
        <v>636</v>
      </c>
      <c r="O276" t="s">
        <v>635</v>
      </c>
      <c r="P276" t="s">
        <v>636</v>
      </c>
      <c r="Q276" t="s">
        <v>635</v>
      </c>
      <c r="R276" t="s">
        <v>635</v>
      </c>
      <c r="S276" t="s">
        <v>721</v>
      </c>
      <c r="T276">
        <v>8</v>
      </c>
      <c r="U276">
        <f>IF(ISERROR(VLOOKUP(A276,seg_u_base_fitted!$A$1:$C$608,2,FALSE)),0,VLOOKUP(A276,seg_u_base_fitted!$A$1:$C$608,2,FALSE))</f>
        <v>0</v>
      </c>
      <c r="V276">
        <f>IF(ISERROR(VLOOKUP(A276,seg_u_base_fitted!$A$1:$C$608,3,FALSE)),0,VLOOKUP(A276,seg_u_base_fitted!$A$1:$C$608,3,FALSE))</f>
        <v>0.746</v>
      </c>
      <c r="W276">
        <v>215</v>
      </c>
      <c r="Y276">
        <f>IF(ISERROR(VLOOKUP(A276,seg_u_full_fitted!$A$1:$C$608,2,FALSE)),0,VLOOKUP(A276,seg_u_full_fitted!$A$1:$C$608,2,FALSE))</f>
        <v>0.51</v>
      </c>
      <c r="Z276">
        <v>275</v>
      </c>
      <c r="AB276">
        <f>V276-Y276</f>
        <v>0.23599999999999999</v>
      </c>
    </row>
    <row r="277" spans="1:28" x14ac:dyDescent="0.2">
      <c r="A277" t="s">
        <v>1887</v>
      </c>
      <c r="B277" t="s">
        <v>994</v>
      </c>
      <c r="C277">
        <v>0</v>
      </c>
      <c r="D277">
        <v>3</v>
      </c>
      <c r="E277" t="s">
        <v>1888</v>
      </c>
      <c r="F277" t="s">
        <v>1816</v>
      </c>
      <c r="G277">
        <v>1.0197123002155348</v>
      </c>
      <c r="H277">
        <v>11000</v>
      </c>
      <c r="I277" t="s">
        <v>635</v>
      </c>
      <c r="J277" t="s">
        <v>636</v>
      </c>
      <c r="K277" t="s">
        <v>635</v>
      </c>
      <c r="L277" t="s">
        <v>635</v>
      </c>
      <c r="M277" t="s">
        <v>635</v>
      </c>
      <c r="N277" t="s">
        <v>635</v>
      </c>
      <c r="O277" t="s">
        <v>636</v>
      </c>
      <c r="P277" t="s">
        <v>635</v>
      </c>
      <c r="Q277" t="s">
        <v>635</v>
      </c>
      <c r="R277" t="s">
        <v>635</v>
      </c>
      <c r="S277" t="s">
        <v>637</v>
      </c>
      <c r="T277">
        <v>9</v>
      </c>
      <c r="U277">
        <f>IF(ISERROR(VLOOKUP(A277,seg_u_base_fitted!$A$1:$C$608,2,FALSE)),0,VLOOKUP(A277,seg_u_base_fitted!$A$1:$C$608,2,FALSE))</f>
        <v>1</v>
      </c>
      <c r="V277">
        <f>IF(ISERROR(VLOOKUP(A277,seg_u_base_fitted!$A$1:$C$608,3,FALSE)),0,VLOOKUP(A277,seg_u_base_fitted!$A$1:$C$608,3,FALSE))</f>
        <v>0.54200000000000004</v>
      </c>
      <c r="W277">
        <v>301</v>
      </c>
      <c r="Y277">
        <f>IF(ISERROR(VLOOKUP(A277,seg_u_full_fitted!$A$1:$C$608,2,FALSE)),0,VLOOKUP(A277,seg_u_full_fitted!$A$1:$C$608,2,FALSE))</f>
        <v>0.503</v>
      </c>
      <c r="Z277">
        <v>276</v>
      </c>
      <c r="AB277">
        <f>V277-Y277</f>
        <v>3.9000000000000035E-2</v>
      </c>
    </row>
    <row r="278" spans="1:28" x14ac:dyDescent="0.2">
      <c r="A278" t="s">
        <v>1094</v>
      </c>
      <c r="B278" t="s">
        <v>994</v>
      </c>
      <c r="C278">
        <v>0</v>
      </c>
      <c r="D278">
        <v>152</v>
      </c>
      <c r="E278" t="s">
        <v>1095</v>
      </c>
      <c r="F278" t="s">
        <v>1096</v>
      </c>
      <c r="G278">
        <v>0.72144821619618793</v>
      </c>
      <c r="H278">
        <v>10880</v>
      </c>
      <c r="I278" t="s">
        <v>636</v>
      </c>
      <c r="J278" t="s">
        <v>636</v>
      </c>
      <c r="K278" t="s">
        <v>635</v>
      </c>
      <c r="L278" t="s">
        <v>636</v>
      </c>
      <c r="M278" t="s">
        <v>636</v>
      </c>
      <c r="N278" t="s">
        <v>635</v>
      </c>
      <c r="O278" t="s">
        <v>636</v>
      </c>
      <c r="P278" t="s">
        <v>635</v>
      </c>
      <c r="Q278" t="s">
        <v>636</v>
      </c>
      <c r="R278" t="s">
        <v>636</v>
      </c>
      <c r="S278" t="s">
        <v>1049</v>
      </c>
      <c r="T278">
        <v>4</v>
      </c>
      <c r="U278">
        <f>IF(ISERROR(VLOOKUP(A278,seg_u_base_fitted!$A$1:$C$608,2,FALSE)),0,VLOOKUP(A278,seg_u_base_fitted!$A$1:$C$608,2,FALSE))</f>
        <v>1</v>
      </c>
      <c r="V278">
        <f>IF(ISERROR(VLOOKUP(A278,seg_u_base_fitted!$A$1:$C$608,3,FALSE)),0,VLOOKUP(A278,seg_u_base_fitted!$A$1:$C$608,3,FALSE))</f>
        <v>1.1100000000000001</v>
      </c>
      <c r="W278">
        <v>104</v>
      </c>
      <c r="X278">
        <f>IF(W278&lt;115,1,0)</f>
        <v>1</v>
      </c>
      <c r="Y278">
        <f>IF(ISERROR(VLOOKUP(A278,seg_u_full_fitted!$A$1:$C$608,2,FALSE)),0,VLOOKUP(A278,seg_u_full_fitted!$A$1:$C$608,2,FALSE))</f>
        <v>0.502</v>
      </c>
      <c r="Z278">
        <v>277</v>
      </c>
      <c r="AA278">
        <f>IF(Z278&lt;115,1,0)</f>
        <v>0</v>
      </c>
      <c r="AB278">
        <f>V278-Y278</f>
        <v>0.6080000000000001</v>
      </c>
    </row>
    <row r="279" spans="1:28" x14ac:dyDescent="0.2">
      <c r="A279" t="s">
        <v>1097</v>
      </c>
      <c r="B279" t="s">
        <v>994</v>
      </c>
      <c r="C279">
        <v>0</v>
      </c>
      <c r="D279">
        <v>153</v>
      </c>
      <c r="E279" t="s">
        <v>1098</v>
      </c>
      <c r="F279" t="s">
        <v>1099</v>
      </c>
      <c r="G279">
        <v>0.58984247084528729</v>
      </c>
      <c r="H279">
        <v>8045</v>
      </c>
      <c r="I279" t="s">
        <v>636</v>
      </c>
      <c r="J279" t="s">
        <v>636</v>
      </c>
      <c r="K279" t="s">
        <v>636</v>
      </c>
      <c r="L279" t="s">
        <v>636</v>
      </c>
      <c r="M279" t="s">
        <v>635</v>
      </c>
      <c r="N279" t="s">
        <v>635</v>
      </c>
      <c r="O279" t="s">
        <v>636</v>
      </c>
      <c r="P279" t="s">
        <v>635</v>
      </c>
      <c r="Q279" t="s">
        <v>636</v>
      </c>
      <c r="R279" t="s">
        <v>636</v>
      </c>
      <c r="S279" t="s">
        <v>1049</v>
      </c>
      <c r="T279">
        <v>4</v>
      </c>
      <c r="U279">
        <f>IF(ISERROR(VLOOKUP(A279,seg_u_base_fitted!$A$1:$C$608,2,FALSE)),0,VLOOKUP(A279,seg_u_base_fitted!$A$1:$C$608,2,FALSE))</f>
        <v>1</v>
      </c>
      <c r="V279">
        <f>IF(ISERROR(VLOOKUP(A279,seg_u_base_fitted!$A$1:$C$608,3,FALSE)),0,VLOOKUP(A279,seg_u_base_fitted!$A$1:$C$608,3,FALSE))</f>
        <v>0.53</v>
      </c>
      <c r="W279">
        <v>309</v>
      </c>
      <c r="Y279">
        <f>IF(ISERROR(VLOOKUP(A279,seg_u_full_fitted!$A$1:$C$608,2,FALSE)),0,VLOOKUP(A279,seg_u_full_fitted!$A$1:$C$608,2,FALSE))</f>
        <v>0.501</v>
      </c>
      <c r="Z279">
        <v>278</v>
      </c>
      <c r="AA279">
        <f>IF(Z279&lt;115,1,0)</f>
        <v>0</v>
      </c>
      <c r="AB279">
        <f>V279-Y279</f>
        <v>2.9000000000000026E-2</v>
      </c>
    </row>
    <row r="280" spans="1:28" x14ac:dyDescent="0.2">
      <c r="A280" t="s">
        <v>2557</v>
      </c>
      <c r="B280" t="s">
        <v>2468</v>
      </c>
      <c r="C280" t="s">
        <v>631</v>
      </c>
      <c r="D280" t="s">
        <v>2187</v>
      </c>
      <c r="E280" t="s">
        <v>2558</v>
      </c>
      <c r="F280" t="s">
        <v>2559</v>
      </c>
      <c r="G280">
        <v>1.7133031573804722</v>
      </c>
      <c r="H280">
        <v>6075</v>
      </c>
      <c r="I280" t="s">
        <v>635</v>
      </c>
      <c r="J280" t="s">
        <v>635</v>
      </c>
      <c r="K280" t="s">
        <v>635</v>
      </c>
      <c r="L280" t="s">
        <v>635</v>
      </c>
      <c r="M280" t="s">
        <v>635</v>
      </c>
      <c r="N280" t="s">
        <v>635</v>
      </c>
      <c r="O280" t="s">
        <v>635</v>
      </c>
      <c r="P280" t="s">
        <v>635</v>
      </c>
      <c r="Q280" t="s">
        <v>635</v>
      </c>
      <c r="R280" t="s">
        <v>635</v>
      </c>
      <c r="S280" t="s">
        <v>635</v>
      </c>
      <c r="T280">
        <v>11</v>
      </c>
      <c r="U280">
        <f>IF(ISERROR(VLOOKUP(A280,seg_u_base_fitted!$A$1:$C$608,2,FALSE)),0,VLOOKUP(A280,seg_u_base_fitted!$A$1:$C$608,2,FALSE))</f>
        <v>0</v>
      </c>
      <c r="V280">
        <f>IF(ISERROR(VLOOKUP(A280,seg_u_base_fitted!$A$1:$C$608,3,FALSE)),0,VLOOKUP(A280,seg_u_base_fitted!$A$1:$C$608,3,FALSE))</f>
        <v>0.32900000000000001</v>
      </c>
      <c r="W280">
        <v>407</v>
      </c>
      <c r="Y280">
        <f>IF(ISERROR(VLOOKUP(A280,seg_u_full_fitted!$A$1:$C$608,2,FALSE)),0,VLOOKUP(A280,seg_u_full_fitted!$A$1:$C$608,2,FALSE))</f>
        <v>0.501</v>
      </c>
      <c r="Z280">
        <v>279</v>
      </c>
      <c r="AB280">
        <f>V280-Y280</f>
        <v>-0.17199999999999999</v>
      </c>
    </row>
    <row r="281" spans="1:28" x14ac:dyDescent="0.2">
      <c r="A281" t="s">
        <v>2019</v>
      </c>
      <c r="B281" t="s">
        <v>994</v>
      </c>
      <c r="C281">
        <v>0</v>
      </c>
      <c r="D281">
        <v>16</v>
      </c>
      <c r="E281" t="s">
        <v>2020</v>
      </c>
      <c r="F281" t="s">
        <v>2021</v>
      </c>
      <c r="G281">
        <v>2.658236417178605</v>
      </c>
      <c r="H281">
        <v>3345</v>
      </c>
      <c r="I281" t="s">
        <v>635</v>
      </c>
      <c r="J281" t="s">
        <v>636</v>
      </c>
      <c r="K281" t="s">
        <v>635</v>
      </c>
      <c r="L281" t="s">
        <v>635</v>
      </c>
      <c r="M281" t="s">
        <v>635</v>
      </c>
      <c r="N281" t="s">
        <v>635</v>
      </c>
      <c r="O281" t="s">
        <v>635</v>
      </c>
      <c r="P281" t="s">
        <v>635</v>
      </c>
      <c r="Q281" t="s">
        <v>635</v>
      </c>
      <c r="R281" t="s">
        <v>635</v>
      </c>
      <c r="S281" t="s">
        <v>636</v>
      </c>
      <c r="T281">
        <v>10</v>
      </c>
      <c r="U281">
        <f>IF(ISERROR(VLOOKUP(A281,seg_u_base_fitted!$A$1:$C$608,2,FALSE)),0,VLOOKUP(A281,seg_u_base_fitted!$A$1:$C$608,2,FALSE))</f>
        <v>1</v>
      </c>
      <c r="V281">
        <f>IF(ISERROR(VLOOKUP(A281,seg_u_base_fitted!$A$1:$C$608,3,FALSE)),0,VLOOKUP(A281,seg_u_base_fitted!$A$1:$C$608,3,FALSE))</f>
        <v>0.18099999999999999</v>
      </c>
      <c r="W281">
        <v>505</v>
      </c>
      <c r="Y281">
        <f>IF(ISERROR(VLOOKUP(A281,seg_u_full_fitted!$A$1:$C$608,2,FALSE)),0,VLOOKUP(A281,seg_u_full_fitted!$A$1:$C$608,2,FALSE))</f>
        <v>0.5</v>
      </c>
      <c r="Z281">
        <v>280</v>
      </c>
      <c r="AB281">
        <f>V281-Y281</f>
        <v>-0.31900000000000001</v>
      </c>
    </row>
    <row r="282" spans="1:28" x14ac:dyDescent="0.2">
      <c r="A282" t="s">
        <v>1647</v>
      </c>
      <c r="B282" t="s">
        <v>994</v>
      </c>
      <c r="C282">
        <v>0</v>
      </c>
      <c r="D282">
        <v>93</v>
      </c>
      <c r="E282" t="s">
        <v>1648</v>
      </c>
      <c r="F282" t="s">
        <v>1649</v>
      </c>
      <c r="G282">
        <v>0.49785051597702551</v>
      </c>
      <c r="H282">
        <v>13100</v>
      </c>
      <c r="I282" t="s">
        <v>635</v>
      </c>
      <c r="J282" t="s">
        <v>636</v>
      </c>
      <c r="K282" t="s">
        <v>635</v>
      </c>
      <c r="L282" t="s">
        <v>635</v>
      </c>
      <c r="M282" t="s">
        <v>635</v>
      </c>
      <c r="N282" t="s">
        <v>635</v>
      </c>
      <c r="O282" t="s">
        <v>636</v>
      </c>
      <c r="P282" t="s">
        <v>636</v>
      </c>
      <c r="Q282" t="s">
        <v>635</v>
      </c>
      <c r="R282" t="s">
        <v>636</v>
      </c>
      <c r="S282" t="s">
        <v>833</v>
      </c>
      <c r="T282">
        <v>7</v>
      </c>
      <c r="U282">
        <f>IF(ISERROR(VLOOKUP(A282,seg_u_base_fitted!$A$1:$C$608,2,FALSE)),0,VLOOKUP(A282,seg_u_base_fitted!$A$1:$C$608,2,FALSE))</f>
        <v>1</v>
      </c>
      <c r="V282">
        <f>IF(ISERROR(VLOOKUP(A282,seg_u_base_fitted!$A$1:$C$608,3,FALSE)),0,VLOOKUP(A282,seg_u_base_fitted!$A$1:$C$608,3,FALSE))</f>
        <v>0.61199999999999999</v>
      </c>
      <c r="W282">
        <v>272</v>
      </c>
      <c r="Y282">
        <f>IF(ISERROR(VLOOKUP(A282,seg_u_full_fitted!$A$1:$C$608,2,FALSE)),0,VLOOKUP(A282,seg_u_full_fitted!$A$1:$C$608,2,FALSE))</f>
        <v>0.499</v>
      </c>
      <c r="Z282">
        <v>281</v>
      </c>
      <c r="AB282">
        <f>V282-Y282</f>
        <v>0.11299999999999999</v>
      </c>
    </row>
    <row r="283" spans="1:28" x14ac:dyDescent="0.2">
      <c r="A283" t="s">
        <v>1914</v>
      </c>
      <c r="B283" t="s">
        <v>994</v>
      </c>
      <c r="C283">
        <v>0</v>
      </c>
      <c r="D283">
        <v>73</v>
      </c>
      <c r="E283" t="s">
        <v>1915</v>
      </c>
      <c r="F283" t="s">
        <v>1916</v>
      </c>
      <c r="G283">
        <v>0.90985438800054308</v>
      </c>
      <c r="H283">
        <v>14500</v>
      </c>
      <c r="I283" t="s">
        <v>635</v>
      </c>
      <c r="J283" t="s">
        <v>636</v>
      </c>
      <c r="K283" t="s">
        <v>635</v>
      </c>
      <c r="L283" t="s">
        <v>635</v>
      </c>
      <c r="M283" t="s">
        <v>635</v>
      </c>
      <c r="N283" t="s">
        <v>635</v>
      </c>
      <c r="O283" t="s">
        <v>636</v>
      </c>
      <c r="P283" t="s">
        <v>635</v>
      </c>
      <c r="Q283" t="s">
        <v>635</v>
      </c>
      <c r="R283" t="s">
        <v>635</v>
      </c>
      <c r="S283" t="s">
        <v>637</v>
      </c>
      <c r="T283">
        <v>9</v>
      </c>
      <c r="U283">
        <f>IF(ISERROR(VLOOKUP(A283,seg_u_base_fitted!$A$1:$C$608,2,FALSE)),0,VLOOKUP(A283,seg_u_base_fitted!$A$1:$C$608,2,FALSE))</f>
        <v>0</v>
      </c>
      <c r="V283">
        <f>IF(ISERROR(VLOOKUP(A283,seg_u_base_fitted!$A$1:$C$608,3,FALSE)),0,VLOOKUP(A283,seg_u_base_fitted!$A$1:$C$608,3,FALSE))</f>
        <v>0.53300000000000003</v>
      </c>
      <c r="W283">
        <v>305</v>
      </c>
      <c r="Y283">
        <f>IF(ISERROR(VLOOKUP(A283,seg_u_full_fitted!$A$1:$C$608,2,FALSE)),0,VLOOKUP(A283,seg_u_full_fitted!$A$1:$C$608,2,FALSE))</f>
        <v>0.498</v>
      </c>
      <c r="Z283">
        <v>282</v>
      </c>
      <c r="AB283">
        <f>V283-Y283</f>
        <v>3.5000000000000031E-2</v>
      </c>
    </row>
    <row r="284" spans="1:28" x14ac:dyDescent="0.2">
      <c r="A284" t="s">
        <v>1510</v>
      </c>
      <c r="B284" t="s">
        <v>994</v>
      </c>
      <c r="C284">
        <v>0</v>
      </c>
      <c r="D284">
        <v>10</v>
      </c>
      <c r="E284" t="s">
        <v>1511</v>
      </c>
      <c r="F284" t="s">
        <v>1512</v>
      </c>
      <c r="G284">
        <v>0.45579660873960332</v>
      </c>
      <c r="H284">
        <v>15600</v>
      </c>
      <c r="I284" t="s">
        <v>635</v>
      </c>
      <c r="J284" t="s">
        <v>636</v>
      </c>
      <c r="K284" t="s">
        <v>635</v>
      </c>
      <c r="L284" t="s">
        <v>636</v>
      </c>
      <c r="M284" t="s">
        <v>635</v>
      </c>
      <c r="N284" t="s">
        <v>635</v>
      </c>
      <c r="O284" t="s">
        <v>636</v>
      </c>
      <c r="P284" t="s">
        <v>636</v>
      </c>
      <c r="Q284" t="s">
        <v>635</v>
      </c>
      <c r="R284" t="s">
        <v>636</v>
      </c>
      <c r="S284" t="s">
        <v>1327</v>
      </c>
      <c r="T284">
        <v>6</v>
      </c>
      <c r="U284">
        <f>IF(ISERROR(VLOOKUP(A284,seg_u_base_fitted!$A$1:$C$608,2,FALSE)),0,VLOOKUP(A284,seg_u_base_fitted!$A$1:$C$608,2,FALSE))</f>
        <v>0</v>
      </c>
      <c r="V284">
        <f>IF(ISERROR(VLOOKUP(A284,seg_u_base_fitted!$A$1:$C$608,3,FALSE)),0,VLOOKUP(A284,seg_u_base_fitted!$A$1:$C$608,3,FALSE))</f>
        <v>1.0209999999999999</v>
      </c>
      <c r="W284">
        <v>124</v>
      </c>
      <c r="Y284">
        <f>IF(ISERROR(VLOOKUP(A284,seg_u_full_fitted!$A$1:$C$608,2,FALSE)),0,VLOOKUP(A284,seg_u_full_fitted!$A$1:$C$608,2,FALSE))</f>
        <v>0.497</v>
      </c>
      <c r="Z284">
        <v>283</v>
      </c>
      <c r="AB284">
        <f>V284-Y284</f>
        <v>0.52399999999999991</v>
      </c>
    </row>
    <row r="285" spans="1:28" x14ac:dyDescent="0.2">
      <c r="A285" t="s">
        <v>1871</v>
      </c>
      <c r="B285" t="s">
        <v>994</v>
      </c>
      <c r="C285">
        <v>0</v>
      </c>
      <c r="D285">
        <v>44</v>
      </c>
      <c r="E285" t="s">
        <v>1249</v>
      </c>
      <c r="F285" t="s">
        <v>1872</v>
      </c>
      <c r="G285">
        <v>2.5017462431392894</v>
      </c>
      <c r="H285">
        <v>4610</v>
      </c>
      <c r="I285" t="s">
        <v>635</v>
      </c>
      <c r="J285" t="s">
        <v>636</v>
      </c>
      <c r="K285" t="s">
        <v>635</v>
      </c>
      <c r="L285" t="s">
        <v>635</v>
      </c>
      <c r="M285" t="s">
        <v>635</v>
      </c>
      <c r="N285" t="s">
        <v>635</v>
      </c>
      <c r="O285" t="s">
        <v>636</v>
      </c>
      <c r="P285" t="s">
        <v>635</v>
      </c>
      <c r="Q285" t="s">
        <v>635</v>
      </c>
      <c r="R285" t="s">
        <v>635</v>
      </c>
      <c r="S285" t="s">
        <v>637</v>
      </c>
      <c r="T285">
        <v>9</v>
      </c>
      <c r="U285">
        <f>IF(ISERROR(VLOOKUP(A285,seg_u_base_fitted!$A$1:$C$608,2,FALSE)),0,VLOOKUP(A285,seg_u_base_fitted!$A$1:$C$608,2,FALSE))</f>
        <v>0</v>
      </c>
      <c r="V285">
        <f>IF(ISERROR(VLOOKUP(A285,seg_u_base_fitted!$A$1:$C$608,3,FALSE)),0,VLOOKUP(A285,seg_u_base_fitted!$A$1:$C$608,3,FALSE))</f>
        <v>0.40300000000000002</v>
      </c>
      <c r="W285">
        <v>366</v>
      </c>
      <c r="Y285">
        <f>IF(ISERROR(VLOOKUP(A285,seg_u_full_fitted!$A$1:$C$608,2,FALSE)),0,VLOOKUP(A285,seg_u_full_fitted!$A$1:$C$608,2,FALSE))</f>
        <v>0.49399999999999999</v>
      </c>
      <c r="Z285">
        <v>284</v>
      </c>
      <c r="AB285">
        <f>V285-Y285</f>
        <v>-9.099999999999997E-2</v>
      </c>
    </row>
    <row r="286" spans="1:28" x14ac:dyDescent="0.2">
      <c r="A286" t="s">
        <v>1317</v>
      </c>
      <c r="B286" t="s">
        <v>994</v>
      </c>
      <c r="C286">
        <v>0</v>
      </c>
      <c r="D286">
        <v>34</v>
      </c>
      <c r="E286" t="s">
        <v>1124</v>
      </c>
      <c r="F286" t="s">
        <v>1318</v>
      </c>
      <c r="G286">
        <v>0.58883186747516947</v>
      </c>
      <c r="H286">
        <v>12800</v>
      </c>
      <c r="I286" t="s">
        <v>635</v>
      </c>
      <c r="J286" t="s">
        <v>636</v>
      </c>
      <c r="K286" t="s">
        <v>635</v>
      </c>
      <c r="L286" t="s">
        <v>636</v>
      </c>
      <c r="M286" t="s">
        <v>635</v>
      </c>
      <c r="N286" t="s">
        <v>635</v>
      </c>
      <c r="O286" t="s">
        <v>636</v>
      </c>
      <c r="P286" t="s">
        <v>636</v>
      </c>
      <c r="Q286" t="s">
        <v>636</v>
      </c>
      <c r="R286" t="s">
        <v>636</v>
      </c>
      <c r="S286" t="s">
        <v>1131</v>
      </c>
      <c r="T286">
        <v>5</v>
      </c>
      <c r="U286">
        <f>IF(ISERROR(VLOOKUP(A286,seg_u_base_fitted!$A$1:$C$608,2,FALSE)),0,VLOOKUP(A286,seg_u_base_fitted!$A$1:$C$608,2,FALSE))</f>
        <v>0</v>
      </c>
      <c r="V286">
        <f>IF(ISERROR(VLOOKUP(A286,seg_u_base_fitted!$A$1:$C$608,3,FALSE)),0,VLOOKUP(A286,seg_u_base_fitted!$A$1:$C$608,3,FALSE))</f>
        <v>0.83499999999999996</v>
      </c>
      <c r="W286">
        <v>177</v>
      </c>
      <c r="Y286">
        <f>IF(ISERROR(VLOOKUP(A286,seg_u_full_fitted!$A$1:$C$608,2,FALSE)),0,VLOOKUP(A286,seg_u_full_fitted!$A$1:$C$608,2,FALSE))</f>
        <v>0.49199999999999999</v>
      </c>
      <c r="Z286">
        <v>285</v>
      </c>
      <c r="AA286">
        <f>IF(Z286&lt;115,1,0)</f>
        <v>0</v>
      </c>
      <c r="AB286">
        <f>V286-Y286</f>
        <v>0.34299999999999997</v>
      </c>
    </row>
    <row r="287" spans="1:28" x14ac:dyDescent="0.2">
      <c r="A287" t="s">
        <v>1238</v>
      </c>
      <c r="B287" t="s">
        <v>994</v>
      </c>
      <c r="C287">
        <v>0</v>
      </c>
      <c r="D287">
        <v>9</v>
      </c>
      <c r="E287" t="s">
        <v>1239</v>
      </c>
      <c r="F287" t="s">
        <v>1240</v>
      </c>
      <c r="G287">
        <v>0.44736212801242431</v>
      </c>
      <c r="H287">
        <v>12175</v>
      </c>
      <c r="I287" t="s">
        <v>635</v>
      </c>
      <c r="J287" t="s">
        <v>636</v>
      </c>
      <c r="K287" t="s">
        <v>635</v>
      </c>
      <c r="L287" t="s">
        <v>636</v>
      </c>
      <c r="M287" t="s">
        <v>635</v>
      </c>
      <c r="N287" t="s">
        <v>635</v>
      </c>
      <c r="O287" t="s">
        <v>636</v>
      </c>
      <c r="P287" t="s">
        <v>636</v>
      </c>
      <c r="Q287" t="s">
        <v>636</v>
      </c>
      <c r="R287" t="s">
        <v>636</v>
      </c>
      <c r="S287" t="s">
        <v>1131</v>
      </c>
      <c r="T287">
        <v>5</v>
      </c>
      <c r="U287">
        <f>IF(ISERROR(VLOOKUP(A287,seg_u_base_fitted!$A$1:$C$608,2,FALSE)),0,VLOOKUP(A287,seg_u_base_fitted!$A$1:$C$608,2,FALSE))</f>
        <v>0</v>
      </c>
      <c r="V287">
        <f>IF(ISERROR(VLOOKUP(A287,seg_u_base_fitted!$A$1:$C$608,3,FALSE)),0,VLOOKUP(A287,seg_u_base_fitted!$A$1:$C$608,3,FALSE))</f>
        <v>0.95299999999999996</v>
      </c>
      <c r="W287">
        <v>140</v>
      </c>
      <c r="Y287">
        <f>IF(ISERROR(VLOOKUP(A287,seg_u_full_fitted!$A$1:$C$608,2,FALSE)),0,VLOOKUP(A287,seg_u_full_fitted!$A$1:$C$608,2,FALSE))</f>
        <v>0.48799999999999999</v>
      </c>
      <c r="Z287">
        <v>286</v>
      </c>
      <c r="AA287">
        <f>IF(Z287&lt;115,1,0)</f>
        <v>0</v>
      </c>
      <c r="AB287">
        <f>V287-Y287</f>
        <v>0.46499999999999997</v>
      </c>
    </row>
    <row r="288" spans="1:28" x14ac:dyDescent="0.2">
      <c r="A288" t="s">
        <v>1834</v>
      </c>
      <c r="B288" t="s">
        <v>994</v>
      </c>
      <c r="C288">
        <v>0</v>
      </c>
      <c r="D288">
        <v>30</v>
      </c>
      <c r="E288" t="s">
        <v>1835</v>
      </c>
      <c r="F288" t="s">
        <v>1836</v>
      </c>
      <c r="G288">
        <v>2.1804946538391703</v>
      </c>
      <c r="H288">
        <v>14710</v>
      </c>
      <c r="I288" t="s">
        <v>635</v>
      </c>
      <c r="J288" t="s">
        <v>636</v>
      </c>
      <c r="K288" t="s">
        <v>635</v>
      </c>
      <c r="L288" t="s">
        <v>636</v>
      </c>
      <c r="M288" t="s">
        <v>635</v>
      </c>
      <c r="N288" t="s">
        <v>635</v>
      </c>
      <c r="O288" t="s">
        <v>635</v>
      </c>
      <c r="P288" t="s">
        <v>635</v>
      </c>
      <c r="Q288" t="s">
        <v>635</v>
      </c>
      <c r="R288" t="s">
        <v>636</v>
      </c>
      <c r="S288" t="s">
        <v>721</v>
      </c>
      <c r="T288">
        <v>8</v>
      </c>
      <c r="U288">
        <f>IF(ISERROR(VLOOKUP(A288,seg_u_base_fitted!$A$1:$C$608,2,FALSE)),0,VLOOKUP(A288,seg_u_base_fitted!$A$1:$C$608,2,FALSE))</f>
        <v>0</v>
      </c>
      <c r="V288">
        <f>IF(ISERROR(VLOOKUP(A288,seg_u_base_fitted!$A$1:$C$608,3,FALSE)),0,VLOOKUP(A288,seg_u_base_fitted!$A$1:$C$608,3,FALSE))</f>
        <v>0.98</v>
      </c>
      <c r="W288">
        <v>134</v>
      </c>
      <c r="Y288">
        <f>IF(ISERROR(VLOOKUP(A288,seg_u_full_fitted!$A$1:$C$608,2,FALSE)),0,VLOOKUP(A288,seg_u_full_fitted!$A$1:$C$608,2,FALSE))</f>
        <v>0.47599999999999998</v>
      </c>
      <c r="Z288">
        <v>287</v>
      </c>
      <c r="AB288">
        <f>V288-Y288</f>
        <v>0.504</v>
      </c>
    </row>
    <row r="289" spans="1:28" x14ac:dyDescent="0.2">
      <c r="A289" t="s">
        <v>2562</v>
      </c>
      <c r="B289" t="s">
        <v>2468</v>
      </c>
      <c r="C289" t="s">
        <v>662</v>
      </c>
      <c r="D289" t="s">
        <v>2563</v>
      </c>
      <c r="E289" t="s">
        <v>2502</v>
      </c>
      <c r="F289" t="s">
        <v>2564</v>
      </c>
      <c r="G289">
        <v>1.5012406919851764</v>
      </c>
      <c r="H289">
        <v>4350</v>
      </c>
      <c r="I289" t="s">
        <v>635</v>
      </c>
      <c r="J289" t="s">
        <v>635</v>
      </c>
      <c r="K289" t="s">
        <v>635</v>
      </c>
      <c r="L289" t="s">
        <v>635</v>
      </c>
      <c r="M289" t="s">
        <v>635</v>
      </c>
      <c r="N289" t="s">
        <v>635</v>
      </c>
      <c r="O289" t="s">
        <v>635</v>
      </c>
      <c r="P289" t="s">
        <v>635</v>
      </c>
      <c r="Q289" t="s">
        <v>635</v>
      </c>
      <c r="R289" t="s">
        <v>635</v>
      </c>
      <c r="S289" t="s">
        <v>635</v>
      </c>
      <c r="T289">
        <v>11</v>
      </c>
      <c r="U289">
        <f>IF(ISERROR(VLOOKUP(A289,seg_u_base_fitted!$A$1:$C$608,2,FALSE)),0,VLOOKUP(A289,seg_u_base_fitted!$A$1:$C$608,2,FALSE))</f>
        <v>0</v>
      </c>
      <c r="V289">
        <f>IF(ISERROR(VLOOKUP(A289,seg_u_base_fitted!$A$1:$C$608,3,FALSE)),0,VLOOKUP(A289,seg_u_base_fitted!$A$1:$C$608,3,FALSE))</f>
        <v>0.34599999999999997</v>
      </c>
      <c r="W289">
        <v>400</v>
      </c>
      <c r="Y289">
        <f>IF(ISERROR(VLOOKUP(A289,seg_u_full_fitted!$A$1:$C$608,2,FALSE)),0,VLOOKUP(A289,seg_u_full_fitted!$A$1:$C$608,2,FALSE))</f>
        <v>0.47499999999999998</v>
      </c>
      <c r="Z289">
        <v>288</v>
      </c>
      <c r="AB289">
        <f>V289-Y289</f>
        <v>-0.129</v>
      </c>
    </row>
    <row r="290" spans="1:28" x14ac:dyDescent="0.2">
      <c r="A290" t="s">
        <v>1492</v>
      </c>
      <c r="B290" t="s">
        <v>994</v>
      </c>
      <c r="C290">
        <v>0</v>
      </c>
      <c r="D290">
        <v>61</v>
      </c>
      <c r="E290" t="s">
        <v>1493</v>
      </c>
      <c r="F290" t="s">
        <v>1494</v>
      </c>
      <c r="G290">
        <v>0.83828712892357904</v>
      </c>
      <c r="H290">
        <v>11900</v>
      </c>
      <c r="I290" t="s">
        <v>635</v>
      </c>
      <c r="J290" t="s">
        <v>636</v>
      </c>
      <c r="K290" t="s">
        <v>635</v>
      </c>
      <c r="L290" t="s">
        <v>636</v>
      </c>
      <c r="M290" t="s">
        <v>635</v>
      </c>
      <c r="N290" t="s">
        <v>635</v>
      </c>
      <c r="O290" t="s">
        <v>636</v>
      </c>
      <c r="P290" t="s">
        <v>636</v>
      </c>
      <c r="Q290" t="s">
        <v>636</v>
      </c>
      <c r="R290" t="s">
        <v>635</v>
      </c>
      <c r="S290" t="s">
        <v>1327</v>
      </c>
      <c r="T290">
        <v>6</v>
      </c>
      <c r="U290">
        <f>IF(ISERROR(VLOOKUP(A290,seg_u_base_fitted!$A$1:$C$608,2,FALSE)),0,VLOOKUP(A290,seg_u_base_fitted!$A$1:$C$608,2,FALSE))</f>
        <v>0</v>
      </c>
      <c r="V290">
        <f>IF(ISERROR(VLOOKUP(A290,seg_u_base_fitted!$A$1:$C$608,3,FALSE)),0,VLOOKUP(A290,seg_u_base_fitted!$A$1:$C$608,3,FALSE))</f>
        <v>1.103</v>
      </c>
      <c r="W290">
        <v>108</v>
      </c>
      <c r="X290">
        <f>IF(W290&lt;115,1,0)</f>
        <v>1</v>
      </c>
      <c r="Y290">
        <f>IF(ISERROR(VLOOKUP(A290,seg_u_full_fitted!$A$1:$C$608,2,FALSE)),0,VLOOKUP(A290,seg_u_full_fitted!$A$1:$C$608,2,FALSE))</f>
        <v>0.46899999999999997</v>
      </c>
      <c r="Z290">
        <v>289</v>
      </c>
      <c r="AB290">
        <f>V290-Y290</f>
        <v>0.63400000000000001</v>
      </c>
    </row>
    <row r="291" spans="1:28" x14ac:dyDescent="0.2">
      <c r="A291" t="s">
        <v>726</v>
      </c>
      <c r="B291" t="s">
        <v>717</v>
      </c>
      <c r="C291" t="s">
        <v>631</v>
      </c>
      <c r="D291" t="s">
        <v>727</v>
      </c>
      <c r="E291" t="s">
        <v>728</v>
      </c>
      <c r="F291" t="s">
        <v>729</v>
      </c>
      <c r="G291">
        <v>1.5658344936012902</v>
      </c>
      <c r="H291">
        <v>4800</v>
      </c>
      <c r="I291" t="s">
        <v>635</v>
      </c>
      <c r="J291" t="s">
        <v>635</v>
      </c>
      <c r="K291" t="s">
        <v>635</v>
      </c>
      <c r="L291" t="s">
        <v>635</v>
      </c>
      <c r="M291" t="s">
        <v>635</v>
      </c>
      <c r="N291" t="s">
        <v>635</v>
      </c>
      <c r="O291" t="s">
        <v>636</v>
      </c>
      <c r="P291" t="s">
        <v>635</v>
      </c>
      <c r="Q291" t="s">
        <v>635</v>
      </c>
      <c r="R291" t="s">
        <v>635</v>
      </c>
      <c r="S291" t="s">
        <v>636</v>
      </c>
      <c r="T291">
        <v>10</v>
      </c>
      <c r="U291">
        <f>IF(ISERROR(VLOOKUP(A291,seg_u_base_fitted!$A$1:$C$608,2,FALSE)),0,VLOOKUP(A291,seg_u_base_fitted!$A$1:$C$608,2,FALSE))</f>
        <v>0</v>
      </c>
      <c r="V291">
        <f>IF(ISERROR(VLOOKUP(A291,seg_u_base_fitted!$A$1:$C$608,3,FALSE)),0,VLOOKUP(A291,seg_u_base_fitted!$A$1:$C$608,3,FALSE))</f>
        <v>0.55300000000000005</v>
      </c>
      <c r="W291">
        <v>296</v>
      </c>
      <c r="Y291">
        <f>IF(ISERROR(VLOOKUP(A291,seg_u_full_fitted!$A$1:$C$608,2,FALSE)),0,VLOOKUP(A291,seg_u_full_fitted!$A$1:$C$608,2,FALSE))</f>
        <v>0.46899999999999997</v>
      </c>
      <c r="Z291">
        <v>290</v>
      </c>
      <c r="AB291">
        <f>V291-Y291</f>
        <v>8.4000000000000075E-2</v>
      </c>
    </row>
    <row r="292" spans="1:28" x14ac:dyDescent="0.2">
      <c r="A292" t="s">
        <v>1848</v>
      </c>
      <c r="B292" t="s">
        <v>994</v>
      </c>
      <c r="C292">
        <v>0</v>
      </c>
      <c r="D292">
        <v>15</v>
      </c>
      <c r="E292" t="s">
        <v>1849</v>
      </c>
      <c r="F292" t="s">
        <v>1850</v>
      </c>
      <c r="G292">
        <v>0.60868251248304239</v>
      </c>
      <c r="H292">
        <v>20290</v>
      </c>
      <c r="I292" t="s">
        <v>635</v>
      </c>
      <c r="J292" t="s">
        <v>636</v>
      </c>
      <c r="K292" t="s">
        <v>635</v>
      </c>
      <c r="L292" t="s">
        <v>635</v>
      </c>
      <c r="M292" t="s">
        <v>635</v>
      </c>
      <c r="N292" t="s">
        <v>636</v>
      </c>
      <c r="O292" t="s">
        <v>635</v>
      </c>
      <c r="P292" t="s">
        <v>635</v>
      </c>
      <c r="Q292" t="s">
        <v>635</v>
      </c>
      <c r="R292" t="s">
        <v>635</v>
      </c>
      <c r="S292" t="s">
        <v>637</v>
      </c>
      <c r="T292">
        <v>9</v>
      </c>
      <c r="U292">
        <f>IF(ISERROR(VLOOKUP(A292,seg_u_base_fitted!$A$1:$C$608,2,FALSE)),0,VLOOKUP(A292,seg_u_base_fitted!$A$1:$C$608,2,FALSE))</f>
        <v>0</v>
      </c>
      <c r="V292">
        <f>IF(ISERROR(VLOOKUP(A292,seg_u_base_fitted!$A$1:$C$608,3,FALSE)),0,VLOOKUP(A292,seg_u_base_fitted!$A$1:$C$608,3,FALSE))</f>
        <v>0.83899999999999997</v>
      </c>
      <c r="W292">
        <v>175</v>
      </c>
      <c r="Y292">
        <f>IF(ISERROR(VLOOKUP(A292,seg_u_full_fitted!$A$1:$C$608,2,FALSE)),0,VLOOKUP(A292,seg_u_full_fitted!$A$1:$C$608,2,FALSE))</f>
        <v>0.46600000000000003</v>
      </c>
      <c r="Z292">
        <v>291</v>
      </c>
      <c r="AB292">
        <f>V292-Y292</f>
        <v>0.37299999999999994</v>
      </c>
    </row>
    <row r="293" spans="1:28" x14ac:dyDescent="0.2">
      <c r="A293" t="s">
        <v>2489</v>
      </c>
      <c r="B293" t="s">
        <v>2468</v>
      </c>
      <c r="C293" t="s">
        <v>631</v>
      </c>
      <c r="D293" t="s">
        <v>761</v>
      </c>
      <c r="E293" t="s">
        <v>2490</v>
      </c>
      <c r="F293" t="s">
        <v>2491</v>
      </c>
      <c r="G293">
        <v>1.3601561092148786</v>
      </c>
      <c r="H293">
        <v>9300</v>
      </c>
      <c r="I293" t="s">
        <v>635</v>
      </c>
      <c r="J293" t="s">
        <v>635</v>
      </c>
      <c r="K293" t="s">
        <v>635</v>
      </c>
      <c r="L293" t="s">
        <v>635</v>
      </c>
      <c r="M293" t="s">
        <v>635</v>
      </c>
      <c r="N293" t="s">
        <v>636</v>
      </c>
      <c r="O293" t="s">
        <v>636</v>
      </c>
      <c r="P293" t="s">
        <v>635</v>
      </c>
      <c r="Q293" t="s">
        <v>635</v>
      </c>
      <c r="R293" t="s">
        <v>635</v>
      </c>
      <c r="S293" t="s">
        <v>637</v>
      </c>
      <c r="T293">
        <v>9</v>
      </c>
      <c r="U293">
        <f>IF(ISERROR(VLOOKUP(A293,seg_u_base_fitted!$A$1:$C$608,2,FALSE)),0,VLOOKUP(A293,seg_u_base_fitted!$A$1:$C$608,2,FALSE))</f>
        <v>2</v>
      </c>
      <c r="V293">
        <f>IF(ISERROR(VLOOKUP(A293,seg_u_base_fitted!$A$1:$C$608,3,FALSE)),0,VLOOKUP(A293,seg_u_base_fitted!$A$1:$C$608,3,FALSE))</f>
        <v>0.73299999999999998</v>
      </c>
      <c r="W293">
        <v>225</v>
      </c>
      <c r="Y293">
        <f>IF(ISERROR(VLOOKUP(A293,seg_u_full_fitted!$A$1:$C$608,2,FALSE)),0,VLOOKUP(A293,seg_u_full_fitted!$A$1:$C$608,2,FALSE))</f>
        <v>0.46600000000000003</v>
      </c>
      <c r="Z293">
        <v>292</v>
      </c>
      <c r="AB293">
        <f>V293-Y293</f>
        <v>0.26699999999999996</v>
      </c>
    </row>
    <row r="294" spans="1:28" x14ac:dyDescent="0.2">
      <c r="A294" t="s">
        <v>1896</v>
      </c>
      <c r="B294" t="s">
        <v>994</v>
      </c>
      <c r="C294">
        <v>0</v>
      </c>
      <c r="D294">
        <v>73</v>
      </c>
      <c r="E294" t="s">
        <v>1249</v>
      </c>
      <c r="F294" t="s">
        <v>1897</v>
      </c>
      <c r="G294">
        <v>0.79987171085110043</v>
      </c>
      <c r="H294">
        <v>12600</v>
      </c>
      <c r="I294" t="s">
        <v>635</v>
      </c>
      <c r="J294" t="s">
        <v>636</v>
      </c>
      <c r="K294" t="s">
        <v>635</v>
      </c>
      <c r="L294" t="s">
        <v>635</v>
      </c>
      <c r="M294" t="s">
        <v>635</v>
      </c>
      <c r="N294" t="s">
        <v>635</v>
      </c>
      <c r="O294" t="s">
        <v>636</v>
      </c>
      <c r="P294" t="s">
        <v>635</v>
      </c>
      <c r="Q294" t="s">
        <v>635</v>
      </c>
      <c r="R294" t="s">
        <v>635</v>
      </c>
      <c r="S294" t="s">
        <v>637</v>
      </c>
      <c r="T294">
        <v>9</v>
      </c>
      <c r="U294">
        <f>IF(ISERROR(VLOOKUP(A294,seg_u_base_fitted!$A$1:$C$608,2,FALSE)),0,VLOOKUP(A294,seg_u_base_fitted!$A$1:$C$608,2,FALSE))</f>
        <v>0</v>
      </c>
      <c r="V294">
        <f>IF(ISERROR(VLOOKUP(A294,seg_u_base_fitted!$A$1:$C$608,3,FALSE)),0,VLOOKUP(A294,seg_u_base_fitted!$A$1:$C$608,3,FALSE))</f>
        <v>0.40600000000000003</v>
      </c>
      <c r="W294">
        <v>364</v>
      </c>
      <c r="Y294">
        <f>IF(ISERROR(VLOOKUP(A294,seg_u_full_fitted!$A$1:$C$608,2,FALSE)),0,VLOOKUP(A294,seg_u_full_fitted!$A$1:$C$608,2,FALSE))</f>
        <v>0.46400000000000002</v>
      </c>
      <c r="Z294">
        <v>293</v>
      </c>
      <c r="AB294">
        <f>V294-Y294</f>
        <v>-5.7999999999999996E-2</v>
      </c>
    </row>
    <row r="295" spans="1:28" x14ac:dyDescent="0.2">
      <c r="A295" t="s">
        <v>1408</v>
      </c>
      <c r="B295" t="s">
        <v>994</v>
      </c>
      <c r="C295">
        <v>0</v>
      </c>
      <c r="D295">
        <v>112</v>
      </c>
      <c r="E295" t="s">
        <v>1409</v>
      </c>
      <c r="F295" t="s">
        <v>1410</v>
      </c>
      <c r="G295">
        <v>0.54024064391283555</v>
      </c>
      <c r="H295">
        <v>11390</v>
      </c>
      <c r="I295" t="s">
        <v>636</v>
      </c>
      <c r="J295" t="s">
        <v>636</v>
      </c>
      <c r="K295" t="s">
        <v>635</v>
      </c>
      <c r="L295" t="s">
        <v>635</v>
      </c>
      <c r="M295" t="s">
        <v>635</v>
      </c>
      <c r="N295" t="s">
        <v>635</v>
      </c>
      <c r="O295" t="s">
        <v>636</v>
      </c>
      <c r="P295" t="s">
        <v>636</v>
      </c>
      <c r="Q295" t="s">
        <v>636</v>
      </c>
      <c r="R295" t="s">
        <v>635</v>
      </c>
      <c r="S295" t="s">
        <v>1327</v>
      </c>
      <c r="T295">
        <v>6</v>
      </c>
      <c r="U295">
        <f>IF(ISERROR(VLOOKUP(A295,seg_u_base_fitted!$A$1:$C$608,2,FALSE)),0,VLOOKUP(A295,seg_u_base_fitted!$A$1:$C$608,2,FALSE))</f>
        <v>2</v>
      </c>
      <c r="V295">
        <f>IF(ISERROR(VLOOKUP(A295,seg_u_base_fitted!$A$1:$C$608,3,FALSE)),0,VLOOKUP(A295,seg_u_base_fitted!$A$1:$C$608,3,FALSE))</f>
        <v>0.59799999999999998</v>
      </c>
      <c r="W295">
        <v>278</v>
      </c>
      <c r="Y295">
        <f>IF(ISERROR(VLOOKUP(A295,seg_u_full_fitted!$A$1:$C$608,2,FALSE)),0,VLOOKUP(A295,seg_u_full_fitted!$A$1:$C$608,2,FALSE))</f>
        <v>0.46300000000000002</v>
      </c>
      <c r="Z295">
        <v>294</v>
      </c>
      <c r="AB295">
        <f>V295-Y295</f>
        <v>0.13499999999999995</v>
      </c>
    </row>
    <row r="296" spans="1:28" x14ac:dyDescent="0.2">
      <c r="A296" t="s">
        <v>1170</v>
      </c>
      <c r="B296" t="s">
        <v>994</v>
      </c>
      <c r="C296">
        <v>0</v>
      </c>
      <c r="D296">
        <v>101</v>
      </c>
      <c r="E296" t="s">
        <v>1171</v>
      </c>
      <c r="F296" t="s">
        <v>1172</v>
      </c>
      <c r="G296">
        <v>0.3420801613499424</v>
      </c>
      <c r="H296">
        <v>19575</v>
      </c>
      <c r="I296" t="s">
        <v>635</v>
      </c>
      <c r="J296" t="s">
        <v>636</v>
      </c>
      <c r="K296" t="s">
        <v>635</v>
      </c>
      <c r="L296" t="s">
        <v>636</v>
      </c>
      <c r="M296" t="s">
        <v>635</v>
      </c>
      <c r="N296" t="s">
        <v>636</v>
      </c>
      <c r="O296" t="s">
        <v>636</v>
      </c>
      <c r="P296" t="s">
        <v>636</v>
      </c>
      <c r="Q296" t="s">
        <v>636</v>
      </c>
      <c r="R296" t="s">
        <v>635</v>
      </c>
      <c r="S296" t="s">
        <v>1131</v>
      </c>
      <c r="T296">
        <v>5</v>
      </c>
      <c r="U296">
        <f>IF(ISERROR(VLOOKUP(A296,seg_u_base_fitted!$A$1:$C$608,2,FALSE)),0,VLOOKUP(A296,seg_u_base_fitted!$A$1:$C$608,2,FALSE))</f>
        <v>0</v>
      </c>
      <c r="V296">
        <f>IF(ISERROR(VLOOKUP(A296,seg_u_base_fitted!$A$1:$C$608,3,FALSE)),0,VLOOKUP(A296,seg_u_base_fitted!$A$1:$C$608,3,FALSE))</f>
        <v>1.105</v>
      </c>
      <c r="W296">
        <v>106</v>
      </c>
      <c r="X296">
        <f>IF(W296&lt;115,1,0)</f>
        <v>1</v>
      </c>
      <c r="Y296">
        <f>IF(ISERROR(VLOOKUP(A296,seg_u_full_fitted!$A$1:$C$608,2,FALSE)),0,VLOOKUP(A296,seg_u_full_fitted!$A$1:$C$608,2,FALSE))</f>
        <v>0.46200000000000002</v>
      </c>
      <c r="Z296">
        <v>295</v>
      </c>
      <c r="AA296">
        <f>IF(Z296&lt;115,1,0)</f>
        <v>0</v>
      </c>
      <c r="AB296">
        <f>V296-Y296</f>
        <v>0.64300000000000002</v>
      </c>
    </row>
    <row r="297" spans="1:28" x14ac:dyDescent="0.2">
      <c r="A297" t="s">
        <v>1245</v>
      </c>
      <c r="B297" t="s">
        <v>994</v>
      </c>
      <c r="C297">
        <v>0</v>
      </c>
      <c r="D297">
        <v>61</v>
      </c>
      <c r="E297" t="s">
        <v>1246</v>
      </c>
      <c r="F297" t="s">
        <v>1247</v>
      </c>
      <c r="G297">
        <v>0.55885663871085289</v>
      </c>
      <c r="H297">
        <v>12900</v>
      </c>
      <c r="I297" t="s">
        <v>636</v>
      </c>
      <c r="J297" t="s">
        <v>636</v>
      </c>
      <c r="K297" t="s">
        <v>635</v>
      </c>
      <c r="L297" t="s">
        <v>636</v>
      </c>
      <c r="M297" t="s">
        <v>635</v>
      </c>
      <c r="N297" t="s">
        <v>635</v>
      </c>
      <c r="O297" t="s">
        <v>636</v>
      </c>
      <c r="P297" t="s">
        <v>635</v>
      </c>
      <c r="Q297" t="s">
        <v>636</v>
      </c>
      <c r="R297" t="s">
        <v>636</v>
      </c>
      <c r="S297" t="s">
        <v>1131</v>
      </c>
      <c r="T297">
        <v>5</v>
      </c>
      <c r="U297">
        <f>IF(ISERROR(VLOOKUP(A297,seg_u_base_fitted!$A$1:$C$608,2,FALSE)),0,VLOOKUP(A297,seg_u_base_fitted!$A$1:$C$608,2,FALSE))</f>
        <v>1</v>
      </c>
      <c r="V297">
        <f>IF(ISERROR(VLOOKUP(A297,seg_u_base_fitted!$A$1:$C$608,3,FALSE)),0,VLOOKUP(A297,seg_u_base_fitted!$A$1:$C$608,3,FALSE))</f>
        <v>0.59699999999999998</v>
      </c>
      <c r="W297">
        <v>279</v>
      </c>
      <c r="Y297">
        <f>IF(ISERROR(VLOOKUP(A297,seg_u_full_fitted!$A$1:$C$608,2,FALSE)),0,VLOOKUP(A297,seg_u_full_fitted!$A$1:$C$608,2,FALSE))</f>
        <v>0.46200000000000002</v>
      </c>
      <c r="Z297">
        <v>296</v>
      </c>
      <c r="AA297">
        <f>IF(Z297&lt;115,1,0)</f>
        <v>0</v>
      </c>
      <c r="AB297">
        <f>V297-Y297</f>
        <v>0.13499999999999995</v>
      </c>
    </row>
    <row r="298" spans="1:28" x14ac:dyDescent="0.2">
      <c r="A298" t="s">
        <v>1590</v>
      </c>
      <c r="B298" t="s">
        <v>994</v>
      </c>
      <c r="C298">
        <v>0</v>
      </c>
      <c r="D298">
        <v>102</v>
      </c>
      <c r="E298" t="s">
        <v>1591</v>
      </c>
      <c r="F298" t="s">
        <v>1592</v>
      </c>
      <c r="G298">
        <v>3.70160674204954</v>
      </c>
      <c r="H298">
        <v>9340</v>
      </c>
      <c r="I298" t="s">
        <v>635</v>
      </c>
      <c r="J298" t="s">
        <v>636</v>
      </c>
      <c r="K298" t="s">
        <v>635</v>
      </c>
      <c r="L298" t="s">
        <v>635</v>
      </c>
      <c r="M298" t="s">
        <v>635</v>
      </c>
      <c r="N298" t="s">
        <v>635</v>
      </c>
      <c r="O298" t="s">
        <v>636</v>
      </c>
      <c r="P298" t="s">
        <v>636</v>
      </c>
      <c r="Q298" t="s">
        <v>636</v>
      </c>
      <c r="R298" t="s">
        <v>635</v>
      </c>
      <c r="S298" t="s">
        <v>833</v>
      </c>
      <c r="T298">
        <v>7</v>
      </c>
      <c r="U298">
        <f>IF(ISERROR(VLOOKUP(A298,seg_u_base_fitted!$A$1:$C$608,2,FALSE)),0,VLOOKUP(A298,seg_u_base_fitted!$A$1:$C$608,2,FALSE))</f>
        <v>1</v>
      </c>
      <c r="V298">
        <f>IF(ISERROR(VLOOKUP(A298,seg_u_base_fitted!$A$1:$C$608,3,FALSE)),0,VLOOKUP(A298,seg_u_base_fitted!$A$1:$C$608,3,FALSE))</f>
        <v>1.498</v>
      </c>
      <c r="W298">
        <v>49</v>
      </c>
      <c r="X298">
        <f>IF(W298&lt;115,1,0)</f>
        <v>1</v>
      </c>
      <c r="Y298">
        <f>IF(ISERROR(VLOOKUP(A298,seg_u_full_fitted!$A$1:$C$608,2,FALSE)),0,VLOOKUP(A298,seg_u_full_fitted!$A$1:$C$608,2,FALSE))</f>
        <v>0.46200000000000002</v>
      </c>
      <c r="Z298">
        <v>297</v>
      </c>
      <c r="AB298">
        <f>V298-Y298</f>
        <v>1.036</v>
      </c>
    </row>
    <row r="299" spans="1:28" x14ac:dyDescent="0.2">
      <c r="A299" t="s">
        <v>1551</v>
      </c>
      <c r="B299" t="s">
        <v>994</v>
      </c>
      <c r="C299">
        <v>0</v>
      </c>
      <c r="D299">
        <v>6</v>
      </c>
      <c r="E299" t="s">
        <v>1552</v>
      </c>
      <c r="F299" t="s">
        <v>1553</v>
      </c>
      <c r="G299">
        <v>0.53948244627784336</v>
      </c>
      <c r="H299">
        <v>17500</v>
      </c>
      <c r="I299" t="s">
        <v>635</v>
      </c>
      <c r="J299" t="s">
        <v>636</v>
      </c>
      <c r="K299" t="s">
        <v>635</v>
      </c>
      <c r="L299" t="s">
        <v>636</v>
      </c>
      <c r="M299" t="s">
        <v>635</v>
      </c>
      <c r="N299" t="s">
        <v>636</v>
      </c>
      <c r="O299" t="s">
        <v>635</v>
      </c>
      <c r="P299" t="s">
        <v>635</v>
      </c>
      <c r="Q299" t="s">
        <v>635</v>
      </c>
      <c r="R299" t="s">
        <v>636</v>
      </c>
      <c r="S299" t="s">
        <v>833</v>
      </c>
      <c r="T299">
        <v>7</v>
      </c>
      <c r="U299">
        <f>IF(ISERROR(VLOOKUP(A299,seg_u_base_fitted!$A$1:$C$608,2,FALSE)),0,VLOOKUP(A299,seg_u_base_fitted!$A$1:$C$608,2,FALSE))</f>
        <v>0</v>
      </c>
      <c r="V299">
        <f>IF(ISERROR(VLOOKUP(A299,seg_u_base_fitted!$A$1:$C$608,3,FALSE)),0,VLOOKUP(A299,seg_u_base_fitted!$A$1:$C$608,3,FALSE))</f>
        <v>0.72799999999999998</v>
      </c>
      <c r="W299">
        <v>226</v>
      </c>
      <c r="Y299">
        <f>IF(ISERROR(VLOOKUP(A299,seg_u_full_fitted!$A$1:$C$608,2,FALSE)),0,VLOOKUP(A299,seg_u_full_fitted!$A$1:$C$608,2,FALSE))</f>
        <v>0.46100000000000002</v>
      </c>
      <c r="Z299">
        <v>298</v>
      </c>
      <c r="AB299">
        <f>V299-Y299</f>
        <v>0.26699999999999996</v>
      </c>
    </row>
    <row r="300" spans="1:28" x14ac:dyDescent="0.2">
      <c r="A300" t="s">
        <v>2025</v>
      </c>
      <c r="B300" t="s">
        <v>994</v>
      </c>
      <c r="C300">
        <v>0</v>
      </c>
      <c r="D300">
        <v>3</v>
      </c>
      <c r="E300" t="s">
        <v>2026</v>
      </c>
      <c r="F300" t="s">
        <v>2027</v>
      </c>
      <c r="G300">
        <v>1.0401047908954637</v>
      </c>
      <c r="H300">
        <v>9965</v>
      </c>
      <c r="I300" t="s">
        <v>635</v>
      </c>
      <c r="J300" t="s">
        <v>636</v>
      </c>
      <c r="K300" t="s">
        <v>635</v>
      </c>
      <c r="L300" t="s">
        <v>635</v>
      </c>
      <c r="M300" t="s">
        <v>635</v>
      </c>
      <c r="N300" t="s">
        <v>635</v>
      </c>
      <c r="O300" t="s">
        <v>635</v>
      </c>
      <c r="P300" t="s">
        <v>635</v>
      </c>
      <c r="Q300" t="s">
        <v>635</v>
      </c>
      <c r="R300" t="s">
        <v>635</v>
      </c>
      <c r="S300" t="s">
        <v>636</v>
      </c>
      <c r="T300">
        <v>10</v>
      </c>
      <c r="U300">
        <f>IF(ISERROR(VLOOKUP(A300,seg_u_base_fitted!$A$1:$C$608,2,FALSE)),0,VLOOKUP(A300,seg_u_base_fitted!$A$1:$C$608,2,FALSE))</f>
        <v>0</v>
      </c>
      <c r="V300">
        <f>IF(ISERROR(VLOOKUP(A300,seg_u_base_fitted!$A$1:$C$608,3,FALSE)),0,VLOOKUP(A300,seg_u_base_fitted!$A$1:$C$608,3,FALSE))</f>
        <v>0.68600000000000005</v>
      </c>
      <c r="W300">
        <v>239</v>
      </c>
      <c r="Y300">
        <f>IF(ISERROR(VLOOKUP(A300,seg_u_full_fitted!$A$1:$C$608,2,FALSE)),0,VLOOKUP(A300,seg_u_full_fitted!$A$1:$C$608,2,FALSE))</f>
        <v>0.45800000000000002</v>
      </c>
      <c r="Z300">
        <v>299</v>
      </c>
      <c r="AB300">
        <f>V300-Y300</f>
        <v>0.22800000000000004</v>
      </c>
    </row>
    <row r="301" spans="1:28" x14ac:dyDescent="0.2">
      <c r="A301" t="s">
        <v>1565</v>
      </c>
      <c r="B301" t="s">
        <v>994</v>
      </c>
      <c r="C301">
        <v>0</v>
      </c>
      <c r="D301">
        <v>34</v>
      </c>
      <c r="E301" t="s">
        <v>1566</v>
      </c>
      <c r="F301" t="s">
        <v>1567</v>
      </c>
      <c r="G301">
        <v>0.65869473801181289</v>
      </c>
      <c r="H301">
        <v>37395</v>
      </c>
      <c r="I301" t="s">
        <v>636</v>
      </c>
      <c r="J301" t="s">
        <v>636</v>
      </c>
      <c r="K301" t="s">
        <v>635</v>
      </c>
      <c r="L301" t="s">
        <v>635</v>
      </c>
      <c r="M301" t="s">
        <v>635</v>
      </c>
      <c r="N301" t="s">
        <v>636</v>
      </c>
      <c r="O301" t="s">
        <v>635</v>
      </c>
      <c r="P301" t="s">
        <v>635</v>
      </c>
      <c r="Q301" t="s">
        <v>635</v>
      </c>
      <c r="R301" t="s">
        <v>636</v>
      </c>
      <c r="S301" t="s">
        <v>833</v>
      </c>
      <c r="T301">
        <v>7</v>
      </c>
      <c r="U301">
        <f>IF(ISERROR(VLOOKUP(A301,seg_u_base_fitted!$A$1:$C$608,2,FALSE)),0,VLOOKUP(A301,seg_u_base_fitted!$A$1:$C$608,2,FALSE))</f>
        <v>0</v>
      </c>
      <c r="V301">
        <f>IF(ISERROR(VLOOKUP(A301,seg_u_base_fitted!$A$1:$C$608,3,FALSE)),0,VLOOKUP(A301,seg_u_base_fitted!$A$1:$C$608,3,FALSE))</f>
        <v>0.65100000000000002</v>
      </c>
      <c r="W301">
        <v>254</v>
      </c>
      <c r="Y301">
        <f>IF(ISERROR(VLOOKUP(A301,seg_u_full_fitted!$A$1:$C$608,2,FALSE)),0,VLOOKUP(A301,seg_u_full_fitted!$A$1:$C$608,2,FALSE))</f>
        <v>0.45700000000000002</v>
      </c>
      <c r="Z301">
        <v>300</v>
      </c>
      <c r="AB301">
        <f>V301-Y301</f>
        <v>0.19400000000000001</v>
      </c>
    </row>
    <row r="302" spans="1:28" x14ac:dyDescent="0.2">
      <c r="A302" t="s">
        <v>2433</v>
      </c>
      <c r="B302" t="s">
        <v>2412</v>
      </c>
      <c r="C302" t="s">
        <v>631</v>
      </c>
      <c r="D302" t="s">
        <v>935</v>
      </c>
      <c r="E302" t="s">
        <v>2415</v>
      </c>
      <c r="F302" t="s">
        <v>2434</v>
      </c>
      <c r="G302">
        <v>3.1115671317712565</v>
      </c>
      <c r="H302">
        <v>9240</v>
      </c>
      <c r="I302" t="s">
        <v>635</v>
      </c>
      <c r="J302" t="s">
        <v>635</v>
      </c>
      <c r="K302" t="s">
        <v>635</v>
      </c>
      <c r="L302" t="s">
        <v>635</v>
      </c>
      <c r="M302" t="s">
        <v>635</v>
      </c>
      <c r="N302" t="s">
        <v>636</v>
      </c>
      <c r="O302" t="s">
        <v>636</v>
      </c>
      <c r="P302" t="s">
        <v>635</v>
      </c>
      <c r="Q302" t="s">
        <v>635</v>
      </c>
      <c r="R302" t="s">
        <v>635</v>
      </c>
      <c r="S302" t="s">
        <v>637</v>
      </c>
      <c r="T302">
        <v>9</v>
      </c>
      <c r="U302">
        <f>IF(ISERROR(VLOOKUP(A302,seg_u_base_fitted!$A$1:$C$608,2,FALSE)),0,VLOOKUP(A302,seg_u_base_fitted!$A$1:$C$608,2,FALSE))</f>
        <v>1</v>
      </c>
      <c r="V302">
        <f>IF(ISERROR(VLOOKUP(A302,seg_u_base_fitted!$A$1:$C$608,3,FALSE)),0,VLOOKUP(A302,seg_u_base_fitted!$A$1:$C$608,3,FALSE))</f>
        <v>0.77200000000000002</v>
      </c>
      <c r="W302">
        <v>204</v>
      </c>
      <c r="Y302">
        <f>IF(ISERROR(VLOOKUP(A302,seg_u_full_fitted!$A$1:$C$608,2,FALSE)),0,VLOOKUP(A302,seg_u_full_fitted!$A$1:$C$608,2,FALSE))</f>
        <v>0.45400000000000001</v>
      </c>
      <c r="Z302">
        <v>301</v>
      </c>
      <c r="AB302">
        <f>V302-Y302</f>
        <v>0.318</v>
      </c>
    </row>
    <row r="303" spans="1:28" x14ac:dyDescent="0.2">
      <c r="A303" t="s">
        <v>1083</v>
      </c>
      <c r="B303" t="s">
        <v>994</v>
      </c>
      <c r="C303">
        <v>0</v>
      </c>
      <c r="D303">
        <v>81</v>
      </c>
      <c r="E303" t="s">
        <v>1084</v>
      </c>
      <c r="F303" t="s">
        <v>1085</v>
      </c>
      <c r="G303">
        <v>0.28990402443909363</v>
      </c>
      <c r="H303">
        <v>35715</v>
      </c>
      <c r="I303" t="s">
        <v>636</v>
      </c>
      <c r="J303" t="s">
        <v>636</v>
      </c>
      <c r="K303" t="s">
        <v>635</v>
      </c>
      <c r="L303" t="s">
        <v>636</v>
      </c>
      <c r="M303" t="s">
        <v>635</v>
      </c>
      <c r="N303" t="s">
        <v>636</v>
      </c>
      <c r="O303" t="s">
        <v>636</v>
      </c>
      <c r="P303" t="s">
        <v>635</v>
      </c>
      <c r="Q303" t="s">
        <v>636</v>
      </c>
      <c r="R303" t="s">
        <v>636</v>
      </c>
      <c r="S303" t="s">
        <v>1049</v>
      </c>
      <c r="T303">
        <v>4</v>
      </c>
      <c r="U303">
        <f>IF(ISERROR(VLOOKUP(A303,seg_u_base_fitted!$A$1:$C$608,2,FALSE)),0,VLOOKUP(A303,seg_u_base_fitted!$A$1:$C$608,2,FALSE))</f>
        <v>0</v>
      </c>
      <c r="V303">
        <f>IF(ISERROR(VLOOKUP(A303,seg_u_base_fitted!$A$1:$C$608,3,FALSE)),0,VLOOKUP(A303,seg_u_base_fitted!$A$1:$C$608,3,FALSE))</f>
        <v>0.81100000000000005</v>
      </c>
      <c r="W303">
        <v>188</v>
      </c>
      <c r="Y303">
        <f>IF(ISERROR(VLOOKUP(A303,seg_u_full_fitted!$A$1:$C$608,2,FALSE)),0,VLOOKUP(A303,seg_u_full_fitted!$A$1:$C$608,2,FALSE))</f>
        <v>0.44800000000000001</v>
      </c>
      <c r="Z303">
        <v>302</v>
      </c>
      <c r="AA303">
        <f>IF(Z303&lt;115,1,0)</f>
        <v>0</v>
      </c>
      <c r="AB303">
        <f>V303-Y303</f>
        <v>0.36300000000000004</v>
      </c>
    </row>
    <row r="304" spans="1:28" x14ac:dyDescent="0.2">
      <c r="A304" t="s">
        <v>2284</v>
      </c>
      <c r="B304" t="s">
        <v>2210</v>
      </c>
      <c r="C304" t="s">
        <v>631</v>
      </c>
      <c r="D304" t="s">
        <v>632</v>
      </c>
      <c r="E304" t="s">
        <v>2285</v>
      </c>
      <c r="F304" t="s">
        <v>2286</v>
      </c>
      <c r="G304">
        <v>0.82014982289964877</v>
      </c>
      <c r="H304">
        <v>2830</v>
      </c>
      <c r="I304" t="s">
        <v>636</v>
      </c>
      <c r="J304" t="s">
        <v>635</v>
      </c>
      <c r="K304" t="s">
        <v>635</v>
      </c>
      <c r="L304" t="s">
        <v>635</v>
      </c>
      <c r="M304" t="s">
        <v>635</v>
      </c>
      <c r="N304" t="s">
        <v>635</v>
      </c>
      <c r="O304" t="s">
        <v>636</v>
      </c>
      <c r="P304" t="s">
        <v>635</v>
      </c>
      <c r="Q304" t="s">
        <v>635</v>
      </c>
      <c r="R304" t="s">
        <v>635</v>
      </c>
      <c r="S304" t="s">
        <v>637</v>
      </c>
      <c r="T304">
        <v>9</v>
      </c>
      <c r="U304">
        <f>IF(ISERROR(VLOOKUP(A304,seg_u_base_fitted!$A$1:$C$608,2,FALSE)),0,VLOOKUP(A304,seg_u_base_fitted!$A$1:$C$608,2,FALSE))</f>
        <v>0</v>
      </c>
      <c r="V304">
        <f>IF(ISERROR(VLOOKUP(A304,seg_u_base_fitted!$A$1:$C$608,3,FALSE)),0,VLOOKUP(A304,seg_u_base_fitted!$A$1:$C$608,3,FALSE))</f>
        <v>0.19500000000000001</v>
      </c>
      <c r="W304">
        <v>497</v>
      </c>
      <c r="Y304">
        <f>IF(ISERROR(VLOOKUP(A304,seg_u_full_fitted!$A$1:$C$608,2,FALSE)),0,VLOOKUP(A304,seg_u_full_fitted!$A$1:$C$608,2,FALSE))</f>
        <v>0.44800000000000001</v>
      </c>
      <c r="Z304">
        <v>303</v>
      </c>
      <c r="AB304">
        <f>V304-Y304</f>
        <v>-0.253</v>
      </c>
    </row>
    <row r="305" spans="1:28" x14ac:dyDescent="0.2">
      <c r="A305" t="s">
        <v>741</v>
      </c>
      <c r="B305" t="s">
        <v>737</v>
      </c>
      <c r="C305" t="s">
        <v>631</v>
      </c>
      <c r="D305" t="s">
        <v>738</v>
      </c>
      <c r="E305" t="s">
        <v>742</v>
      </c>
      <c r="F305" t="s">
        <v>743</v>
      </c>
      <c r="G305">
        <v>1.5014184927223801</v>
      </c>
      <c r="H305">
        <v>5505</v>
      </c>
      <c r="I305" t="s">
        <v>636</v>
      </c>
      <c r="J305" t="s">
        <v>636</v>
      </c>
      <c r="K305" t="s">
        <v>635</v>
      </c>
      <c r="L305" t="s">
        <v>635</v>
      </c>
      <c r="M305" t="s">
        <v>635</v>
      </c>
      <c r="N305" t="s">
        <v>635</v>
      </c>
      <c r="O305" t="s">
        <v>636</v>
      </c>
      <c r="P305" t="s">
        <v>635</v>
      </c>
      <c r="Q305" t="s">
        <v>635</v>
      </c>
      <c r="R305" t="s">
        <v>635</v>
      </c>
      <c r="S305" t="s">
        <v>721</v>
      </c>
      <c r="T305">
        <v>8</v>
      </c>
      <c r="U305">
        <f>IF(ISERROR(VLOOKUP(A305,seg_u_base_fitted!$A$1:$C$608,2,FALSE)),0,VLOOKUP(A305,seg_u_base_fitted!$A$1:$C$608,2,FALSE))</f>
        <v>1</v>
      </c>
      <c r="V305">
        <f>IF(ISERROR(VLOOKUP(A305,seg_u_base_fitted!$A$1:$C$608,3,FALSE)),0,VLOOKUP(A305,seg_u_base_fitted!$A$1:$C$608,3,FALSE))</f>
        <v>0.38900000000000001</v>
      </c>
      <c r="W305">
        <v>376</v>
      </c>
      <c r="Y305">
        <f>IF(ISERROR(VLOOKUP(A305,seg_u_full_fitted!$A$1:$C$608,2,FALSE)),0,VLOOKUP(A305,seg_u_full_fitted!$A$1:$C$608,2,FALSE))</f>
        <v>0.44700000000000001</v>
      </c>
      <c r="Z305">
        <v>304</v>
      </c>
      <c r="AB305">
        <f>V305-Y305</f>
        <v>-5.7999999999999996E-2</v>
      </c>
    </row>
    <row r="306" spans="1:28" x14ac:dyDescent="0.2">
      <c r="A306" t="s">
        <v>2156</v>
      </c>
      <c r="B306" t="s">
        <v>2148</v>
      </c>
      <c r="C306" t="s">
        <v>631</v>
      </c>
      <c r="D306" t="s">
        <v>2157</v>
      </c>
      <c r="E306" t="s">
        <v>2158</v>
      </c>
      <c r="F306" t="s">
        <v>2152</v>
      </c>
      <c r="G306">
        <v>2.0196840080608762</v>
      </c>
      <c r="H306">
        <v>5200</v>
      </c>
      <c r="I306" t="s">
        <v>636</v>
      </c>
      <c r="J306" t="s">
        <v>635</v>
      </c>
      <c r="K306" t="s">
        <v>635</v>
      </c>
      <c r="L306" t="s">
        <v>635</v>
      </c>
      <c r="M306" t="s">
        <v>635</v>
      </c>
      <c r="N306" t="s">
        <v>635</v>
      </c>
      <c r="O306" t="s">
        <v>636</v>
      </c>
      <c r="P306" t="s">
        <v>635</v>
      </c>
      <c r="Q306" t="s">
        <v>635</v>
      </c>
      <c r="R306" t="s">
        <v>635</v>
      </c>
      <c r="S306" t="s">
        <v>637</v>
      </c>
      <c r="T306">
        <v>9</v>
      </c>
      <c r="U306">
        <f>IF(ISERROR(VLOOKUP(A306,seg_u_base_fitted!$A$1:$C$608,2,FALSE)),0,VLOOKUP(A306,seg_u_base_fitted!$A$1:$C$608,2,FALSE))</f>
        <v>1</v>
      </c>
      <c r="V306">
        <f>IF(ISERROR(VLOOKUP(A306,seg_u_base_fitted!$A$1:$C$608,3,FALSE)),0,VLOOKUP(A306,seg_u_base_fitted!$A$1:$C$608,3,FALSE))</f>
        <v>0.84</v>
      </c>
      <c r="W306">
        <v>173</v>
      </c>
      <c r="Y306">
        <f>IF(ISERROR(VLOOKUP(A306,seg_u_full_fitted!$A$1:$C$608,2,FALSE)),0,VLOOKUP(A306,seg_u_full_fitted!$A$1:$C$608,2,FALSE))</f>
        <v>0.44400000000000001</v>
      </c>
      <c r="Z306">
        <v>305</v>
      </c>
      <c r="AB306">
        <f>V306-Y306</f>
        <v>0.39599999999999996</v>
      </c>
    </row>
    <row r="307" spans="1:28" x14ac:dyDescent="0.2">
      <c r="A307" t="s">
        <v>1089</v>
      </c>
      <c r="B307" t="s">
        <v>994</v>
      </c>
      <c r="C307">
        <v>0</v>
      </c>
      <c r="D307">
        <v>53</v>
      </c>
      <c r="E307" t="s">
        <v>1090</v>
      </c>
      <c r="F307" t="s">
        <v>1091</v>
      </c>
      <c r="G307">
        <v>0.31955757240030086</v>
      </c>
      <c r="H307">
        <v>18500</v>
      </c>
      <c r="I307" t="s">
        <v>635</v>
      </c>
      <c r="J307" t="s">
        <v>636</v>
      </c>
      <c r="K307" t="s">
        <v>635</v>
      </c>
      <c r="L307" t="s">
        <v>636</v>
      </c>
      <c r="M307" t="s">
        <v>635</v>
      </c>
      <c r="N307" t="s">
        <v>636</v>
      </c>
      <c r="O307" t="s">
        <v>636</v>
      </c>
      <c r="P307" t="s">
        <v>636</v>
      </c>
      <c r="Q307" t="s">
        <v>636</v>
      </c>
      <c r="R307" t="s">
        <v>636</v>
      </c>
      <c r="S307" t="s">
        <v>1049</v>
      </c>
      <c r="T307">
        <v>4</v>
      </c>
      <c r="U307">
        <f>IF(ISERROR(VLOOKUP(A307,seg_u_base_fitted!$A$1:$C$608,2,FALSE)),0,VLOOKUP(A307,seg_u_base_fitted!$A$1:$C$608,2,FALSE))</f>
        <v>0</v>
      </c>
      <c r="V307">
        <f>IF(ISERROR(VLOOKUP(A307,seg_u_base_fitted!$A$1:$C$608,3,FALSE)),0,VLOOKUP(A307,seg_u_base_fitted!$A$1:$C$608,3,FALSE))</f>
        <v>0.68400000000000005</v>
      </c>
      <c r="W307">
        <v>241</v>
      </c>
      <c r="Y307">
        <f>IF(ISERROR(VLOOKUP(A307,seg_u_full_fitted!$A$1:$C$608,2,FALSE)),0,VLOOKUP(A307,seg_u_full_fitted!$A$1:$C$608,2,FALSE))</f>
        <v>0.443</v>
      </c>
      <c r="Z307">
        <v>306</v>
      </c>
      <c r="AA307">
        <f>IF(Z307&lt;115,1,0)</f>
        <v>0</v>
      </c>
      <c r="AB307">
        <f>V307-Y307</f>
        <v>0.24100000000000005</v>
      </c>
    </row>
    <row r="308" spans="1:28" x14ac:dyDescent="0.2">
      <c r="A308" t="s">
        <v>1071</v>
      </c>
      <c r="B308" t="s">
        <v>994</v>
      </c>
      <c r="C308">
        <v>0</v>
      </c>
      <c r="D308">
        <v>5</v>
      </c>
      <c r="E308" t="s">
        <v>1072</v>
      </c>
      <c r="F308" t="s">
        <v>1073</v>
      </c>
      <c r="G308">
        <v>0.22937424660554123</v>
      </c>
      <c r="H308">
        <v>27795</v>
      </c>
      <c r="I308" t="s">
        <v>636</v>
      </c>
      <c r="J308" t="s">
        <v>636</v>
      </c>
      <c r="K308" t="s">
        <v>635</v>
      </c>
      <c r="L308" t="s">
        <v>636</v>
      </c>
      <c r="M308" t="s">
        <v>635</v>
      </c>
      <c r="N308" t="s">
        <v>636</v>
      </c>
      <c r="O308" t="s">
        <v>636</v>
      </c>
      <c r="P308" t="s">
        <v>635</v>
      </c>
      <c r="Q308" t="s">
        <v>636</v>
      </c>
      <c r="R308" t="s">
        <v>636</v>
      </c>
      <c r="S308" t="s">
        <v>1049</v>
      </c>
      <c r="T308">
        <v>4</v>
      </c>
      <c r="U308">
        <f>IF(ISERROR(VLOOKUP(A308,seg_u_base_fitted!$A$1:$C$608,2,FALSE)),0,VLOOKUP(A308,seg_u_base_fitted!$A$1:$C$608,2,FALSE))</f>
        <v>0</v>
      </c>
      <c r="V308">
        <f>IF(ISERROR(VLOOKUP(A308,seg_u_base_fitted!$A$1:$C$608,3,FALSE)),0,VLOOKUP(A308,seg_u_base_fitted!$A$1:$C$608,3,FALSE))</f>
        <v>0.55200000000000005</v>
      </c>
      <c r="W308">
        <v>297</v>
      </c>
      <c r="Y308">
        <f>IF(ISERROR(VLOOKUP(A308,seg_u_full_fitted!$A$1:$C$608,2,FALSE)),0,VLOOKUP(A308,seg_u_full_fitted!$A$1:$C$608,2,FALSE))</f>
        <v>0.441</v>
      </c>
      <c r="Z308">
        <v>307</v>
      </c>
      <c r="AA308">
        <f>IF(Z308&lt;115,1,0)</f>
        <v>0</v>
      </c>
      <c r="AB308">
        <f>V308-Y308</f>
        <v>0.11100000000000004</v>
      </c>
    </row>
    <row r="309" spans="1:28" x14ac:dyDescent="0.2">
      <c r="A309" t="s">
        <v>1178</v>
      </c>
      <c r="B309" t="s">
        <v>994</v>
      </c>
      <c r="C309">
        <v>0</v>
      </c>
      <c r="D309">
        <v>31</v>
      </c>
      <c r="E309" t="s">
        <v>1179</v>
      </c>
      <c r="F309" t="s">
        <v>1180</v>
      </c>
      <c r="G309">
        <v>0.29903409643826656</v>
      </c>
      <c r="H309">
        <v>20200</v>
      </c>
      <c r="I309" t="s">
        <v>636</v>
      </c>
      <c r="J309" t="s">
        <v>636</v>
      </c>
      <c r="K309" t="s">
        <v>635</v>
      </c>
      <c r="L309" t="s">
        <v>636</v>
      </c>
      <c r="M309" t="s">
        <v>635</v>
      </c>
      <c r="N309" t="s">
        <v>636</v>
      </c>
      <c r="O309" t="s">
        <v>636</v>
      </c>
      <c r="P309" t="s">
        <v>635</v>
      </c>
      <c r="Q309" t="s">
        <v>635</v>
      </c>
      <c r="R309" t="s">
        <v>636</v>
      </c>
      <c r="S309" t="s">
        <v>1131</v>
      </c>
      <c r="T309">
        <v>5</v>
      </c>
      <c r="U309">
        <f>IF(ISERROR(VLOOKUP(A309,seg_u_base_fitted!$A$1:$C$608,2,FALSE)),0,VLOOKUP(A309,seg_u_base_fitted!$A$1:$C$608,2,FALSE))</f>
        <v>0</v>
      </c>
      <c r="V309">
        <f>IF(ISERROR(VLOOKUP(A309,seg_u_base_fitted!$A$1:$C$608,3,FALSE)),0,VLOOKUP(A309,seg_u_base_fitted!$A$1:$C$608,3,FALSE))</f>
        <v>0.48399999999999999</v>
      </c>
      <c r="W309">
        <v>331</v>
      </c>
      <c r="Y309">
        <f>IF(ISERROR(VLOOKUP(A309,seg_u_full_fitted!$A$1:$C$608,2,FALSE)),0,VLOOKUP(A309,seg_u_full_fitted!$A$1:$C$608,2,FALSE))</f>
        <v>0.44</v>
      </c>
      <c r="Z309">
        <v>308</v>
      </c>
      <c r="AA309">
        <f>IF(Z309&lt;115,1,0)</f>
        <v>0</v>
      </c>
      <c r="AB309">
        <f>V309-Y309</f>
        <v>4.3999999999999984E-2</v>
      </c>
    </row>
    <row r="310" spans="1:28" x14ac:dyDescent="0.2">
      <c r="A310" t="s">
        <v>1132</v>
      </c>
      <c r="B310" t="s">
        <v>994</v>
      </c>
      <c r="C310">
        <v>0</v>
      </c>
      <c r="D310">
        <v>152</v>
      </c>
      <c r="E310" t="s">
        <v>1133</v>
      </c>
      <c r="F310" t="s">
        <v>1134</v>
      </c>
      <c r="G310">
        <v>0.29268887316994729</v>
      </c>
      <c r="H310">
        <v>18885</v>
      </c>
      <c r="I310" t="s">
        <v>635</v>
      </c>
      <c r="J310" t="s">
        <v>636</v>
      </c>
      <c r="K310" t="s">
        <v>635</v>
      </c>
      <c r="L310" t="s">
        <v>636</v>
      </c>
      <c r="M310" t="s">
        <v>635</v>
      </c>
      <c r="N310" t="s">
        <v>636</v>
      </c>
      <c r="O310" t="s">
        <v>636</v>
      </c>
      <c r="P310" t="s">
        <v>635</v>
      </c>
      <c r="Q310" t="s">
        <v>636</v>
      </c>
      <c r="R310" t="s">
        <v>636</v>
      </c>
      <c r="S310" t="s">
        <v>1131</v>
      </c>
      <c r="T310">
        <v>5</v>
      </c>
      <c r="U310">
        <f>IF(ISERROR(VLOOKUP(A310,seg_u_base_fitted!$A$1:$C$608,2,FALSE)),0,VLOOKUP(A310,seg_u_base_fitted!$A$1:$C$608,2,FALSE))</f>
        <v>3</v>
      </c>
      <c r="V310">
        <f>IF(ISERROR(VLOOKUP(A310,seg_u_base_fitted!$A$1:$C$608,3,FALSE)),0,VLOOKUP(A310,seg_u_base_fitted!$A$1:$C$608,3,FALSE))</f>
        <v>0.58399999999999996</v>
      </c>
      <c r="W310">
        <v>282</v>
      </c>
      <c r="Y310">
        <f>IF(ISERROR(VLOOKUP(A310,seg_u_full_fitted!$A$1:$C$608,2,FALSE)),0,VLOOKUP(A310,seg_u_full_fitted!$A$1:$C$608,2,FALSE))</f>
        <v>0.438</v>
      </c>
      <c r="Z310">
        <v>309</v>
      </c>
      <c r="AA310">
        <f>IF(Z310&lt;115,1,0)</f>
        <v>0</v>
      </c>
      <c r="AB310">
        <f>V310-Y310</f>
        <v>0.14599999999999996</v>
      </c>
    </row>
    <row r="311" spans="1:28" x14ac:dyDescent="0.2">
      <c r="A311" t="s">
        <v>1656</v>
      </c>
      <c r="B311" t="s">
        <v>994</v>
      </c>
      <c r="C311">
        <v>0</v>
      </c>
      <c r="D311">
        <v>153</v>
      </c>
      <c r="E311" t="s">
        <v>1657</v>
      </c>
      <c r="F311" t="s">
        <v>1658</v>
      </c>
      <c r="G311">
        <v>0.51016240493466503</v>
      </c>
      <c r="H311">
        <v>8615</v>
      </c>
      <c r="I311" t="s">
        <v>635</v>
      </c>
      <c r="J311" t="s">
        <v>636</v>
      </c>
      <c r="K311" t="s">
        <v>635</v>
      </c>
      <c r="L311" t="s">
        <v>635</v>
      </c>
      <c r="M311" t="s">
        <v>636</v>
      </c>
      <c r="N311" t="s">
        <v>635</v>
      </c>
      <c r="O311" t="s">
        <v>636</v>
      </c>
      <c r="P311" t="s">
        <v>635</v>
      </c>
      <c r="Q311" t="s">
        <v>636</v>
      </c>
      <c r="R311" t="s">
        <v>635</v>
      </c>
      <c r="S311" t="s">
        <v>833</v>
      </c>
      <c r="T311">
        <v>7</v>
      </c>
      <c r="U311">
        <f>IF(ISERROR(VLOOKUP(A311,seg_u_base_fitted!$A$1:$C$608,2,FALSE)),0,VLOOKUP(A311,seg_u_base_fitted!$A$1:$C$608,2,FALSE))</f>
        <v>1</v>
      </c>
      <c r="V311">
        <f>IF(ISERROR(VLOOKUP(A311,seg_u_base_fitted!$A$1:$C$608,3,FALSE)),0,VLOOKUP(A311,seg_u_base_fitted!$A$1:$C$608,3,FALSE))</f>
        <v>0.38700000000000001</v>
      </c>
      <c r="W311">
        <v>380</v>
      </c>
      <c r="Y311">
        <f>IF(ISERROR(VLOOKUP(A311,seg_u_full_fitted!$A$1:$C$608,2,FALSE)),0,VLOOKUP(A311,seg_u_full_fitted!$A$1:$C$608,2,FALSE))</f>
        <v>0.436</v>
      </c>
      <c r="Z311">
        <v>310</v>
      </c>
      <c r="AB311">
        <f>V311-Y311</f>
        <v>-4.8999999999999988E-2</v>
      </c>
    </row>
    <row r="312" spans="1:28" x14ac:dyDescent="0.2">
      <c r="A312" t="s">
        <v>1211</v>
      </c>
      <c r="B312" t="s">
        <v>994</v>
      </c>
      <c r="C312">
        <v>0</v>
      </c>
      <c r="D312">
        <v>156</v>
      </c>
      <c r="E312" t="s">
        <v>1212</v>
      </c>
      <c r="F312" t="s">
        <v>1213</v>
      </c>
      <c r="G312">
        <v>0.40966563029700104</v>
      </c>
      <c r="H312">
        <v>13965</v>
      </c>
      <c r="I312" t="s">
        <v>636</v>
      </c>
      <c r="J312" t="s">
        <v>636</v>
      </c>
      <c r="K312" t="s">
        <v>635</v>
      </c>
      <c r="L312" t="s">
        <v>636</v>
      </c>
      <c r="M312" t="s">
        <v>635</v>
      </c>
      <c r="N312" t="s">
        <v>635</v>
      </c>
      <c r="O312" t="s">
        <v>636</v>
      </c>
      <c r="P312" t="s">
        <v>635</v>
      </c>
      <c r="Q312" t="s">
        <v>636</v>
      </c>
      <c r="R312" t="s">
        <v>636</v>
      </c>
      <c r="S312" t="s">
        <v>1131</v>
      </c>
      <c r="T312">
        <v>5</v>
      </c>
      <c r="U312">
        <f>IF(ISERROR(VLOOKUP(A312,seg_u_base_fitted!$A$1:$C$608,2,FALSE)),0,VLOOKUP(A312,seg_u_base_fitted!$A$1:$C$608,2,FALSE))</f>
        <v>1</v>
      </c>
      <c r="V312">
        <f>IF(ISERROR(VLOOKUP(A312,seg_u_base_fitted!$A$1:$C$608,3,FALSE)),0,VLOOKUP(A312,seg_u_base_fitted!$A$1:$C$608,3,FALSE))</f>
        <v>0.52500000000000002</v>
      </c>
      <c r="W312">
        <v>314</v>
      </c>
      <c r="Y312">
        <f>IF(ISERROR(VLOOKUP(A312,seg_u_full_fitted!$A$1:$C$608,2,FALSE)),0,VLOOKUP(A312,seg_u_full_fitted!$A$1:$C$608,2,FALSE))</f>
        <v>0.435</v>
      </c>
      <c r="Z312">
        <v>311</v>
      </c>
      <c r="AA312">
        <f>IF(Z312&lt;115,1,0)</f>
        <v>0</v>
      </c>
      <c r="AB312">
        <f>V312-Y312</f>
        <v>9.0000000000000024E-2</v>
      </c>
    </row>
    <row r="313" spans="1:28" x14ac:dyDescent="0.2">
      <c r="A313" t="s">
        <v>1347</v>
      </c>
      <c r="B313" t="s">
        <v>994</v>
      </c>
      <c r="C313">
        <v>0</v>
      </c>
      <c r="D313">
        <v>61</v>
      </c>
      <c r="E313" t="s">
        <v>1348</v>
      </c>
      <c r="F313" t="s">
        <v>1348</v>
      </c>
      <c r="G313">
        <v>0.30936732886056567</v>
      </c>
      <c r="H313">
        <v>20600</v>
      </c>
      <c r="I313" t="s">
        <v>635</v>
      </c>
      <c r="J313" t="s">
        <v>636</v>
      </c>
      <c r="K313" t="s">
        <v>635</v>
      </c>
      <c r="L313" t="s">
        <v>636</v>
      </c>
      <c r="M313" t="s">
        <v>635</v>
      </c>
      <c r="N313" t="s">
        <v>636</v>
      </c>
      <c r="O313" t="s">
        <v>636</v>
      </c>
      <c r="P313" t="s">
        <v>635</v>
      </c>
      <c r="Q313" t="s">
        <v>635</v>
      </c>
      <c r="R313" t="s">
        <v>636</v>
      </c>
      <c r="S313" t="s">
        <v>1327</v>
      </c>
      <c r="T313">
        <v>6</v>
      </c>
      <c r="U313">
        <f>IF(ISERROR(VLOOKUP(A313,seg_u_base_fitted!$A$1:$C$608,2,FALSE)),0,VLOOKUP(A313,seg_u_base_fitted!$A$1:$C$608,2,FALSE))</f>
        <v>1</v>
      </c>
      <c r="V313">
        <f>IF(ISERROR(VLOOKUP(A313,seg_u_base_fitted!$A$1:$C$608,3,FALSE)),0,VLOOKUP(A313,seg_u_base_fitted!$A$1:$C$608,3,FALSE))</f>
        <v>0.51400000000000001</v>
      </c>
      <c r="W313">
        <v>318</v>
      </c>
      <c r="Y313">
        <f>IF(ISERROR(VLOOKUP(A313,seg_u_full_fitted!$A$1:$C$608,2,FALSE)),0,VLOOKUP(A313,seg_u_full_fitted!$A$1:$C$608,2,FALSE))</f>
        <v>0.43099999999999999</v>
      </c>
      <c r="Z313">
        <v>312</v>
      </c>
      <c r="AB313">
        <f>V313-Y313</f>
        <v>8.3000000000000018E-2</v>
      </c>
    </row>
    <row r="314" spans="1:28" x14ac:dyDescent="0.2">
      <c r="A314" t="s">
        <v>2095</v>
      </c>
      <c r="B314" t="s">
        <v>2096</v>
      </c>
      <c r="C314" t="s">
        <v>631</v>
      </c>
      <c r="D314" t="s">
        <v>2097</v>
      </c>
      <c r="E314" t="s">
        <v>2098</v>
      </c>
      <c r="F314" t="s">
        <v>2099</v>
      </c>
      <c r="G314">
        <v>2.5723539021122366</v>
      </c>
      <c r="H314">
        <v>2795</v>
      </c>
      <c r="I314" t="s">
        <v>636</v>
      </c>
      <c r="J314" t="s">
        <v>635</v>
      </c>
      <c r="K314" t="s">
        <v>635</v>
      </c>
      <c r="L314" t="s">
        <v>635</v>
      </c>
      <c r="M314" t="s">
        <v>635</v>
      </c>
      <c r="N314" t="s">
        <v>635</v>
      </c>
      <c r="O314" t="s">
        <v>635</v>
      </c>
      <c r="P314" t="s">
        <v>636</v>
      </c>
      <c r="Q314" t="s">
        <v>635</v>
      </c>
      <c r="R314" t="s">
        <v>635</v>
      </c>
      <c r="S314" t="s">
        <v>637</v>
      </c>
      <c r="T314">
        <v>9</v>
      </c>
      <c r="U314">
        <f>IF(ISERROR(VLOOKUP(A314,seg_u_base_fitted!$A$1:$C$608,2,FALSE)),0,VLOOKUP(A314,seg_u_base_fitted!$A$1:$C$608,2,FALSE))</f>
        <v>0</v>
      </c>
      <c r="V314">
        <f>IF(ISERROR(VLOOKUP(A314,seg_u_base_fitted!$A$1:$C$608,3,FALSE)),0,VLOOKUP(A314,seg_u_base_fitted!$A$1:$C$608,3,FALSE))</f>
        <v>1.0860000000000001</v>
      </c>
      <c r="W314">
        <v>113</v>
      </c>
      <c r="X314">
        <f>IF(W314&lt;115,1,0)</f>
        <v>1</v>
      </c>
      <c r="Y314">
        <f>IF(ISERROR(VLOOKUP(A314,seg_u_full_fitted!$A$1:$C$608,2,FALSE)),0,VLOOKUP(A314,seg_u_full_fitted!$A$1:$C$608,2,FALSE))</f>
        <v>0.43099999999999999</v>
      </c>
      <c r="Z314">
        <v>313</v>
      </c>
      <c r="AB314">
        <f>V314-Y314</f>
        <v>0.65500000000000003</v>
      </c>
    </row>
    <row r="315" spans="1:28" x14ac:dyDescent="0.2">
      <c r="A315" t="s">
        <v>1214</v>
      </c>
      <c r="B315" t="s">
        <v>994</v>
      </c>
      <c r="C315">
        <v>0</v>
      </c>
      <c r="D315">
        <v>27</v>
      </c>
      <c r="E315" t="s">
        <v>1215</v>
      </c>
      <c r="F315" t="s">
        <v>1216</v>
      </c>
      <c r="G315">
        <v>0.99639232022202662</v>
      </c>
      <c r="H315">
        <v>12125</v>
      </c>
      <c r="I315" t="s">
        <v>636</v>
      </c>
      <c r="J315" t="s">
        <v>636</v>
      </c>
      <c r="K315" t="s">
        <v>635</v>
      </c>
      <c r="L315" t="s">
        <v>636</v>
      </c>
      <c r="M315" t="s">
        <v>635</v>
      </c>
      <c r="N315" t="s">
        <v>635</v>
      </c>
      <c r="O315" t="s">
        <v>636</v>
      </c>
      <c r="P315" t="s">
        <v>635</v>
      </c>
      <c r="Q315" t="s">
        <v>636</v>
      </c>
      <c r="R315" t="s">
        <v>636</v>
      </c>
      <c r="S315" t="s">
        <v>1131</v>
      </c>
      <c r="T315">
        <v>5</v>
      </c>
      <c r="U315">
        <f>IF(ISERROR(VLOOKUP(A315,seg_u_base_fitted!$A$1:$C$608,2,FALSE)),0,VLOOKUP(A315,seg_u_base_fitted!$A$1:$C$608,2,FALSE))</f>
        <v>0</v>
      </c>
      <c r="V315">
        <f>IF(ISERROR(VLOOKUP(A315,seg_u_base_fitted!$A$1:$C$608,3,FALSE)),0,VLOOKUP(A315,seg_u_base_fitted!$A$1:$C$608,3,FALSE))</f>
        <v>0.83599999999999997</v>
      </c>
      <c r="W315">
        <v>176</v>
      </c>
      <c r="Y315">
        <f>IF(ISERROR(VLOOKUP(A315,seg_u_full_fitted!$A$1:$C$608,2,FALSE)),0,VLOOKUP(A315,seg_u_full_fitted!$A$1:$C$608,2,FALSE))</f>
        <v>0.43</v>
      </c>
      <c r="Z315">
        <v>314</v>
      </c>
      <c r="AA315">
        <f>IF(Z315&lt;115,1,0)</f>
        <v>0</v>
      </c>
      <c r="AB315">
        <f>V315-Y315</f>
        <v>0.40599999999999997</v>
      </c>
    </row>
    <row r="316" spans="1:28" x14ac:dyDescent="0.2">
      <c r="A316" t="s">
        <v>1448</v>
      </c>
      <c r="B316" t="s">
        <v>994</v>
      </c>
      <c r="C316">
        <v>0</v>
      </c>
      <c r="D316">
        <v>73</v>
      </c>
      <c r="E316" t="s">
        <v>1449</v>
      </c>
      <c r="F316" t="s">
        <v>1450</v>
      </c>
      <c r="G316">
        <v>0.65989448592538391</v>
      </c>
      <c r="H316">
        <v>11020</v>
      </c>
      <c r="I316" t="s">
        <v>636</v>
      </c>
      <c r="J316" t="s">
        <v>636</v>
      </c>
      <c r="K316" t="s">
        <v>635</v>
      </c>
      <c r="L316" t="s">
        <v>636</v>
      </c>
      <c r="M316" t="s">
        <v>635</v>
      </c>
      <c r="N316" t="s">
        <v>635</v>
      </c>
      <c r="O316" t="s">
        <v>635</v>
      </c>
      <c r="P316" t="s">
        <v>635</v>
      </c>
      <c r="Q316" t="s">
        <v>636</v>
      </c>
      <c r="R316" t="s">
        <v>636</v>
      </c>
      <c r="S316" t="s">
        <v>1327</v>
      </c>
      <c r="T316">
        <v>6</v>
      </c>
      <c r="U316">
        <f>IF(ISERROR(VLOOKUP(A316,seg_u_base_fitted!$A$1:$C$608,2,FALSE)),0,VLOOKUP(A316,seg_u_base_fitted!$A$1:$C$608,2,FALSE))</f>
        <v>0</v>
      </c>
      <c r="V316">
        <f>IF(ISERROR(VLOOKUP(A316,seg_u_base_fitted!$A$1:$C$608,3,FALSE)),0,VLOOKUP(A316,seg_u_base_fitted!$A$1:$C$608,3,FALSE))</f>
        <v>0.626</v>
      </c>
      <c r="W316">
        <v>264</v>
      </c>
      <c r="Y316">
        <f>IF(ISERROR(VLOOKUP(A316,seg_u_full_fitted!$A$1:$C$608,2,FALSE)),0,VLOOKUP(A316,seg_u_full_fitted!$A$1:$C$608,2,FALSE))</f>
        <v>0.42599999999999999</v>
      </c>
      <c r="Z316">
        <v>315</v>
      </c>
      <c r="AB316">
        <f>V316-Y316</f>
        <v>0.2</v>
      </c>
    </row>
    <row r="317" spans="1:28" x14ac:dyDescent="0.2">
      <c r="A317" t="s">
        <v>1913</v>
      </c>
      <c r="B317" t="s">
        <v>994</v>
      </c>
      <c r="C317">
        <v>0</v>
      </c>
      <c r="D317">
        <v>51</v>
      </c>
      <c r="E317" t="s">
        <v>1601</v>
      </c>
      <c r="F317" t="s">
        <v>1409</v>
      </c>
      <c r="G317">
        <v>2.4096820417149241</v>
      </c>
      <c r="H317">
        <v>4425</v>
      </c>
      <c r="I317" t="s">
        <v>635</v>
      </c>
      <c r="J317" t="s">
        <v>636</v>
      </c>
      <c r="K317" t="s">
        <v>635</v>
      </c>
      <c r="L317" t="s">
        <v>635</v>
      </c>
      <c r="M317" t="s">
        <v>635</v>
      </c>
      <c r="N317" t="s">
        <v>635</v>
      </c>
      <c r="O317" t="s">
        <v>636</v>
      </c>
      <c r="P317" t="s">
        <v>635</v>
      </c>
      <c r="Q317" t="s">
        <v>635</v>
      </c>
      <c r="R317" t="s">
        <v>635</v>
      </c>
      <c r="S317" t="s">
        <v>637</v>
      </c>
      <c r="T317">
        <v>9</v>
      </c>
      <c r="U317">
        <f>IF(ISERROR(VLOOKUP(A317,seg_u_base_fitted!$A$1:$C$608,2,FALSE)),0,VLOOKUP(A317,seg_u_base_fitted!$A$1:$C$608,2,FALSE))</f>
        <v>1</v>
      </c>
      <c r="V317">
        <f>IF(ISERROR(VLOOKUP(A317,seg_u_base_fitted!$A$1:$C$608,3,FALSE)),0,VLOOKUP(A317,seg_u_base_fitted!$A$1:$C$608,3,FALSE))</f>
        <v>0.312</v>
      </c>
      <c r="W317">
        <v>418</v>
      </c>
      <c r="Y317">
        <f>IF(ISERROR(VLOOKUP(A317,seg_u_full_fitted!$A$1:$C$608,2,FALSE)),0,VLOOKUP(A317,seg_u_full_fitted!$A$1:$C$608,2,FALSE))</f>
        <v>0.42299999999999999</v>
      </c>
      <c r="Z317">
        <v>316</v>
      </c>
      <c r="AB317">
        <f>V317-Y317</f>
        <v>-0.11099999999999999</v>
      </c>
    </row>
    <row r="318" spans="1:28" x14ac:dyDescent="0.2">
      <c r="A318" t="s">
        <v>1572</v>
      </c>
      <c r="B318" t="s">
        <v>994</v>
      </c>
      <c r="C318">
        <v>0</v>
      </c>
      <c r="D318">
        <v>31</v>
      </c>
      <c r="E318" t="s">
        <v>1573</v>
      </c>
      <c r="F318" t="s">
        <v>1574</v>
      </c>
      <c r="G318">
        <v>0.35884088543652598</v>
      </c>
      <c r="H318">
        <v>17080</v>
      </c>
      <c r="I318" t="s">
        <v>635</v>
      </c>
      <c r="J318" t="s">
        <v>636</v>
      </c>
      <c r="K318" t="s">
        <v>635</v>
      </c>
      <c r="L318" t="s">
        <v>636</v>
      </c>
      <c r="M318" t="s">
        <v>636</v>
      </c>
      <c r="N318" t="s">
        <v>635</v>
      </c>
      <c r="O318" t="s">
        <v>636</v>
      </c>
      <c r="P318" t="s">
        <v>635</v>
      </c>
      <c r="Q318" t="s">
        <v>635</v>
      </c>
      <c r="R318" t="s">
        <v>635</v>
      </c>
      <c r="S318" t="s">
        <v>833</v>
      </c>
      <c r="T318">
        <v>7</v>
      </c>
      <c r="U318">
        <f>IF(ISERROR(VLOOKUP(A318,seg_u_base_fitted!$A$1:$C$608,2,FALSE)),0,VLOOKUP(A318,seg_u_base_fitted!$A$1:$C$608,2,FALSE))</f>
        <v>0</v>
      </c>
      <c r="V318">
        <f>IF(ISERROR(VLOOKUP(A318,seg_u_base_fitted!$A$1:$C$608,3,FALSE)),0,VLOOKUP(A318,seg_u_base_fitted!$A$1:$C$608,3,FALSE))</f>
        <v>0.74099999999999999</v>
      </c>
      <c r="W318">
        <v>216</v>
      </c>
      <c r="Y318">
        <f>IF(ISERROR(VLOOKUP(A318,seg_u_full_fitted!$A$1:$C$608,2,FALSE)),0,VLOOKUP(A318,seg_u_full_fitted!$A$1:$C$608,2,FALSE))</f>
        <v>0.42199999999999999</v>
      </c>
      <c r="Z318">
        <v>317</v>
      </c>
      <c r="AB318">
        <f>V318-Y318</f>
        <v>0.31900000000000001</v>
      </c>
    </row>
    <row r="319" spans="1:28" x14ac:dyDescent="0.2">
      <c r="A319" t="s">
        <v>973</v>
      </c>
      <c r="B319" t="s">
        <v>931</v>
      </c>
      <c r="C319" t="s">
        <v>631</v>
      </c>
      <c r="D319" t="s">
        <v>974</v>
      </c>
      <c r="E319" t="s">
        <v>975</v>
      </c>
      <c r="F319" t="s">
        <v>976</v>
      </c>
      <c r="G319">
        <v>12.925470212691964</v>
      </c>
      <c r="H319">
        <v>675</v>
      </c>
      <c r="I319" t="s">
        <v>635</v>
      </c>
      <c r="J319" t="s">
        <v>635</v>
      </c>
      <c r="K319" t="s">
        <v>635</v>
      </c>
      <c r="L319" t="s">
        <v>636</v>
      </c>
      <c r="M319" t="s">
        <v>635</v>
      </c>
      <c r="N319" t="s">
        <v>635</v>
      </c>
      <c r="O319" t="s">
        <v>635</v>
      </c>
      <c r="P319" t="s">
        <v>635</v>
      </c>
      <c r="Q319" t="s">
        <v>635</v>
      </c>
      <c r="R319" t="s">
        <v>635</v>
      </c>
      <c r="S319" t="s">
        <v>636</v>
      </c>
      <c r="T319">
        <v>10</v>
      </c>
      <c r="U319">
        <f>IF(ISERROR(VLOOKUP(A319,seg_u_base_fitted!$A$1:$C$608,2,FALSE)),0,VLOOKUP(A319,seg_u_base_fitted!$A$1:$C$608,2,FALSE))</f>
        <v>1</v>
      </c>
      <c r="V319">
        <f>IF(ISERROR(VLOOKUP(A319,seg_u_base_fitted!$A$1:$C$608,3,FALSE)),0,VLOOKUP(A319,seg_u_base_fitted!$A$1:$C$608,3,FALSE))</f>
        <v>0.81899999999999995</v>
      </c>
      <c r="W319">
        <v>183</v>
      </c>
      <c r="Y319">
        <f>IF(ISERROR(VLOOKUP(A319,seg_u_full_fitted!$A$1:$C$608,2,FALSE)),0,VLOOKUP(A319,seg_u_full_fitted!$A$1:$C$608,2,FALSE))</f>
        <v>0.42199999999999999</v>
      </c>
      <c r="Z319">
        <v>318</v>
      </c>
      <c r="AB319">
        <f>V319-Y319</f>
        <v>0.39699999999999996</v>
      </c>
    </row>
    <row r="320" spans="1:28" x14ac:dyDescent="0.2">
      <c r="A320" t="s">
        <v>1513</v>
      </c>
      <c r="B320" t="s">
        <v>994</v>
      </c>
      <c r="C320">
        <v>0</v>
      </c>
      <c r="D320">
        <v>130</v>
      </c>
      <c r="E320" t="s">
        <v>1514</v>
      </c>
      <c r="F320" t="s">
        <v>1515</v>
      </c>
      <c r="G320">
        <v>0.63811193758092732</v>
      </c>
      <c r="H320">
        <v>15860</v>
      </c>
      <c r="I320" t="s">
        <v>635</v>
      </c>
      <c r="J320" t="s">
        <v>636</v>
      </c>
      <c r="K320" t="s">
        <v>635</v>
      </c>
      <c r="L320" t="s">
        <v>636</v>
      </c>
      <c r="M320" t="s">
        <v>635</v>
      </c>
      <c r="N320" t="s">
        <v>635</v>
      </c>
      <c r="O320" t="s">
        <v>636</v>
      </c>
      <c r="P320" t="s">
        <v>636</v>
      </c>
      <c r="Q320" t="s">
        <v>635</v>
      </c>
      <c r="R320" t="s">
        <v>636</v>
      </c>
      <c r="S320" t="s">
        <v>1327</v>
      </c>
      <c r="T320">
        <v>6</v>
      </c>
      <c r="U320">
        <f>IF(ISERROR(VLOOKUP(A320,seg_u_base_fitted!$A$1:$C$608,2,FALSE)),0,VLOOKUP(A320,seg_u_base_fitted!$A$1:$C$608,2,FALSE))</f>
        <v>0</v>
      </c>
      <c r="V320">
        <f>IF(ISERROR(VLOOKUP(A320,seg_u_base_fitted!$A$1:$C$608,3,FALSE)),0,VLOOKUP(A320,seg_u_base_fitted!$A$1:$C$608,3,FALSE))</f>
        <v>1.343</v>
      </c>
      <c r="W320">
        <v>68</v>
      </c>
      <c r="X320">
        <f>IF(W320&lt;115,1,0)</f>
        <v>1</v>
      </c>
      <c r="Y320">
        <f>IF(ISERROR(VLOOKUP(A320,seg_u_full_fitted!$A$1:$C$608,2,FALSE)),0,VLOOKUP(A320,seg_u_full_fitted!$A$1:$C$608,2,FALSE))</f>
        <v>0.42</v>
      </c>
      <c r="Z320">
        <v>319</v>
      </c>
      <c r="AB320">
        <f>V320-Y320</f>
        <v>0.92300000000000004</v>
      </c>
    </row>
    <row r="321" spans="1:28" x14ac:dyDescent="0.2">
      <c r="A321" t="s">
        <v>1355</v>
      </c>
      <c r="B321" t="s">
        <v>994</v>
      </c>
      <c r="C321">
        <v>0</v>
      </c>
      <c r="D321">
        <v>61</v>
      </c>
      <c r="E321" t="s">
        <v>1356</v>
      </c>
      <c r="F321" t="s">
        <v>1357</v>
      </c>
      <c r="G321">
        <v>0.32932643187857075</v>
      </c>
      <c r="H321">
        <v>18800</v>
      </c>
      <c r="I321" t="s">
        <v>635</v>
      </c>
      <c r="J321" t="s">
        <v>636</v>
      </c>
      <c r="K321" t="s">
        <v>635</v>
      </c>
      <c r="L321" t="s">
        <v>636</v>
      </c>
      <c r="M321" t="s">
        <v>635</v>
      </c>
      <c r="N321" t="s">
        <v>636</v>
      </c>
      <c r="O321" t="s">
        <v>636</v>
      </c>
      <c r="P321" t="s">
        <v>635</v>
      </c>
      <c r="Q321" t="s">
        <v>635</v>
      </c>
      <c r="R321" t="s">
        <v>636</v>
      </c>
      <c r="S321" t="s">
        <v>1327</v>
      </c>
      <c r="T321">
        <v>6</v>
      </c>
      <c r="U321">
        <f>IF(ISERROR(VLOOKUP(A321,seg_u_base_fitted!$A$1:$C$608,2,FALSE)),0,VLOOKUP(A321,seg_u_base_fitted!$A$1:$C$608,2,FALSE))</f>
        <v>0</v>
      </c>
      <c r="V321">
        <f>IF(ISERROR(VLOOKUP(A321,seg_u_base_fitted!$A$1:$C$608,3,FALSE)),0,VLOOKUP(A321,seg_u_base_fitted!$A$1:$C$608,3,FALSE))</f>
        <v>0.504</v>
      </c>
      <c r="W321">
        <v>322</v>
      </c>
      <c r="Y321">
        <f>IF(ISERROR(VLOOKUP(A321,seg_u_full_fitted!$A$1:$C$608,2,FALSE)),0,VLOOKUP(A321,seg_u_full_fitted!$A$1:$C$608,2,FALSE))</f>
        <v>0.41799999999999998</v>
      </c>
      <c r="Z321">
        <v>320</v>
      </c>
      <c r="AB321">
        <f>V321-Y321</f>
        <v>8.6000000000000021E-2</v>
      </c>
    </row>
    <row r="322" spans="1:28" x14ac:dyDescent="0.2">
      <c r="A322" t="s">
        <v>2141</v>
      </c>
      <c r="B322" t="s">
        <v>2118</v>
      </c>
      <c r="C322" t="s">
        <v>662</v>
      </c>
      <c r="D322" t="s">
        <v>846</v>
      </c>
      <c r="E322" t="s">
        <v>2142</v>
      </c>
      <c r="F322" t="s">
        <v>2132</v>
      </c>
      <c r="G322">
        <v>1.7191125301651125</v>
      </c>
      <c r="H322">
        <v>1435</v>
      </c>
      <c r="I322" t="s">
        <v>635</v>
      </c>
      <c r="J322" t="s">
        <v>636</v>
      </c>
      <c r="K322" t="s">
        <v>635</v>
      </c>
      <c r="L322" t="s">
        <v>635</v>
      </c>
      <c r="M322" t="s">
        <v>635</v>
      </c>
      <c r="N322" t="s">
        <v>635</v>
      </c>
      <c r="O322" t="s">
        <v>635</v>
      </c>
      <c r="P322" t="s">
        <v>635</v>
      </c>
      <c r="Q322" t="s">
        <v>635</v>
      </c>
      <c r="R322" t="s">
        <v>635</v>
      </c>
      <c r="S322" t="s">
        <v>636</v>
      </c>
      <c r="T322">
        <v>10</v>
      </c>
      <c r="U322">
        <f>IF(ISERROR(VLOOKUP(A322,seg_u_base_fitted!$A$1:$C$608,2,FALSE)),0,VLOOKUP(A322,seg_u_base_fitted!$A$1:$C$608,2,FALSE))</f>
        <v>1</v>
      </c>
      <c r="V322">
        <f>IF(ISERROR(VLOOKUP(A322,seg_u_base_fitted!$A$1:$C$608,3,FALSE)),0,VLOOKUP(A322,seg_u_base_fitted!$A$1:$C$608,3,FALSE))</f>
        <v>9.4E-2</v>
      </c>
      <c r="W322">
        <v>577</v>
      </c>
      <c r="Y322">
        <f>IF(ISERROR(VLOOKUP(A322,seg_u_full_fitted!$A$1:$C$608,2,FALSE)),0,VLOOKUP(A322,seg_u_full_fitted!$A$1:$C$608,2,FALSE))</f>
        <v>0.41799999999999998</v>
      </c>
      <c r="Z322">
        <v>321</v>
      </c>
      <c r="AB322">
        <f>V322-Y322</f>
        <v>-0.32399999999999995</v>
      </c>
    </row>
    <row r="323" spans="1:28" x14ac:dyDescent="0.2">
      <c r="A323" t="s">
        <v>2410</v>
      </c>
      <c r="B323" t="s">
        <v>2210</v>
      </c>
      <c r="C323" t="s">
        <v>631</v>
      </c>
      <c r="D323" t="s">
        <v>808</v>
      </c>
      <c r="E323" t="s">
        <v>2173</v>
      </c>
      <c r="F323" t="s">
        <v>2106</v>
      </c>
      <c r="G323">
        <v>7.6850789161001707</v>
      </c>
      <c r="H323">
        <v>870</v>
      </c>
      <c r="I323" t="s">
        <v>635</v>
      </c>
      <c r="J323" t="s">
        <v>635</v>
      </c>
      <c r="K323" t="s">
        <v>635</v>
      </c>
      <c r="L323" t="s">
        <v>635</v>
      </c>
      <c r="M323" t="s">
        <v>635</v>
      </c>
      <c r="N323" t="s">
        <v>635</v>
      </c>
      <c r="O323" t="s">
        <v>635</v>
      </c>
      <c r="P323" t="s">
        <v>635</v>
      </c>
      <c r="Q323" t="s">
        <v>635</v>
      </c>
      <c r="R323" t="s">
        <v>635</v>
      </c>
      <c r="S323" t="s">
        <v>635</v>
      </c>
      <c r="T323">
        <v>11</v>
      </c>
      <c r="U323">
        <f>IF(ISERROR(VLOOKUP(A323,seg_u_base_fitted!$A$1:$C$608,2,FALSE)),0,VLOOKUP(A323,seg_u_base_fitted!$A$1:$C$608,2,FALSE))</f>
        <v>0</v>
      </c>
      <c r="V323">
        <f>IF(ISERROR(VLOOKUP(A323,seg_u_base_fitted!$A$1:$C$608,3,FALSE)),0,VLOOKUP(A323,seg_u_base_fitted!$A$1:$C$608,3,FALSE))</f>
        <v>0.10199999999999999</v>
      </c>
      <c r="W323">
        <v>568</v>
      </c>
      <c r="Y323">
        <f>IF(ISERROR(VLOOKUP(A323,seg_u_full_fitted!$A$1:$C$608,2,FALSE)),0,VLOOKUP(A323,seg_u_full_fitted!$A$1:$C$608,2,FALSE))</f>
        <v>0.41699999999999998</v>
      </c>
      <c r="Z323">
        <v>322</v>
      </c>
      <c r="AB323">
        <f>V323-Y323</f>
        <v>-0.315</v>
      </c>
    </row>
    <row r="324" spans="1:28" x14ac:dyDescent="0.2">
      <c r="A324" t="s">
        <v>1334</v>
      </c>
      <c r="B324" t="s">
        <v>994</v>
      </c>
      <c r="C324">
        <v>0</v>
      </c>
      <c r="D324">
        <v>3</v>
      </c>
      <c r="E324" t="s">
        <v>1335</v>
      </c>
      <c r="F324" t="s">
        <v>1335</v>
      </c>
      <c r="G324">
        <v>0.43068077074464756</v>
      </c>
      <c r="H324">
        <v>20300</v>
      </c>
      <c r="I324" t="s">
        <v>635</v>
      </c>
      <c r="J324" t="s">
        <v>636</v>
      </c>
      <c r="K324" t="s">
        <v>635</v>
      </c>
      <c r="L324" t="s">
        <v>635</v>
      </c>
      <c r="M324" t="s">
        <v>635</v>
      </c>
      <c r="N324" t="s">
        <v>636</v>
      </c>
      <c r="O324" t="s">
        <v>636</v>
      </c>
      <c r="P324" t="s">
        <v>636</v>
      </c>
      <c r="Q324" t="s">
        <v>636</v>
      </c>
      <c r="R324" t="s">
        <v>635</v>
      </c>
      <c r="S324" t="s">
        <v>1327</v>
      </c>
      <c r="T324">
        <v>6</v>
      </c>
      <c r="U324">
        <f>IF(ISERROR(VLOOKUP(A324,seg_u_base_fitted!$A$1:$C$608,2,FALSE)),0,VLOOKUP(A324,seg_u_base_fitted!$A$1:$C$608,2,FALSE))</f>
        <v>1</v>
      </c>
      <c r="V324">
        <f>IF(ISERROR(VLOOKUP(A324,seg_u_base_fitted!$A$1:$C$608,3,FALSE)),0,VLOOKUP(A324,seg_u_base_fitted!$A$1:$C$608,3,FALSE))</f>
        <v>1.2210000000000001</v>
      </c>
      <c r="W324">
        <v>82</v>
      </c>
      <c r="X324">
        <f>IF(W324&lt;115,1,0)</f>
        <v>1</v>
      </c>
      <c r="Y324">
        <f>IF(ISERROR(VLOOKUP(A324,seg_u_full_fitted!$A$1:$C$608,2,FALSE)),0,VLOOKUP(A324,seg_u_full_fitted!$A$1:$C$608,2,FALSE))</f>
        <v>0.41499999999999998</v>
      </c>
      <c r="Z324">
        <v>323</v>
      </c>
      <c r="AB324">
        <f>V324-Y324</f>
        <v>0.80600000000000005</v>
      </c>
    </row>
    <row r="325" spans="1:28" x14ac:dyDescent="0.2">
      <c r="A325" t="s">
        <v>2421</v>
      </c>
      <c r="B325" t="s">
        <v>2412</v>
      </c>
      <c r="C325" t="s">
        <v>631</v>
      </c>
      <c r="D325" t="s">
        <v>935</v>
      </c>
      <c r="E325" t="s">
        <v>2422</v>
      </c>
      <c r="F325" t="s">
        <v>2415</v>
      </c>
      <c r="G325">
        <v>1.566639356234625</v>
      </c>
      <c r="H325">
        <v>11240</v>
      </c>
      <c r="I325" t="s">
        <v>635</v>
      </c>
      <c r="J325" t="s">
        <v>636</v>
      </c>
      <c r="K325" t="s">
        <v>635</v>
      </c>
      <c r="L325" t="s">
        <v>635</v>
      </c>
      <c r="M325" t="s">
        <v>635</v>
      </c>
      <c r="N325" t="s">
        <v>636</v>
      </c>
      <c r="O325" t="s">
        <v>636</v>
      </c>
      <c r="P325" t="s">
        <v>635</v>
      </c>
      <c r="Q325" t="s">
        <v>635</v>
      </c>
      <c r="R325" t="s">
        <v>635</v>
      </c>
      <c r="S325" t="s">
        <v>721</v>
      </c>
      <c r="T325">
        <v>8</v>
      </c>
      <c r="U325">
        <f>IF(ISERROR(VLOOKUP(A325,seg_u_base_fitted!$A$1:$C$608,2,FALSE)),0,VLOOKUP(A325,seg_u_base_fitted!$A$1:$C$608,2,FALSE))</f>
        <v>0</v>
      </c>
      <c r="V325">
        <f>IF(ISERROR(VLOOKUP(A325,seg_u_base_fitted!$A$1:$C$608,3,FALSE)),0,VLOOKUP(A325,seg_u_base_fitted!$A$1:$C$608,3,FALSE))</f>
        <v>0.67</v>
      </c>
      <c r="W325">
        <v>245</v>
      </c>
      <c r="Y325">
        <f>IF(ISERROR(VLOOKUP(A325,seg_u_full_fitted!$A$1:$C$608,2,FALSE)),0,VLOOKUP(A325,seg_u_full_fitted!$A$1:$C$608,2,FALSE))</f>
        <v>0.41399999999999998</v>
      </c>
      <c r="Z325">
        <v>324</v>
      </c>
      <c r="AB325">
        <f>V325-Y325</f>
        <v>0.25600000000000006</v>
      </c>
    </row>
    <row r="326" spans="1:28" x14ac:dyDescent="0.2">
      <c r="A326" t="s">
        <v>1763</v>
      </c>
      <c r="B326" t="s">
        <v>994</v>
      </c>
      <c r="C326">
        <v>0</v>
      </c>
      <c r="D326">
        <v>110</v>
      </c>
      <c r="E326" t="s">
        <v>1764</v>
      </c>
      <c r="F326" t="s">
        <v>1765</v>
      </c>
      <c r="G326">
        <v>0.39131553321269519</v>
      </c>
      <c r="H326">
        <v>9700</v>
      </c>
      <c r="I326" t="s">
        <v>635</v>
      </c>
      <c r="J326" t="s">
        <v>636</v>
      </c>
      <c r="K326" t="s">
        <v>636</v>
      </c>
      <c r="L326" t="s">
        <v>635</v>
      </c>
      <c r="M326" t="s">
        <v>635</v>
      </c>
      <c r="N326" t="s">
        <v>635</v>
      </c>
      <c r="O326" t="s">
        <v>636</v>
      </c>
      <c r="P326" t="s">
        <v>635</v>
      </c>
      <c r="Q326" t="s">
        <v>635</v>
      </c>
      <c r="R326" t="s">
        <v>635</v>
      </c>
      <c r="S326" t="s">
        <v>721</v>
      </c>
      <c r="T326">
        <v>8</v>
      </c>
      <c r="U326">
        <f>IF(ISERROR(VLOOKUP(A326,seg_u_base_fitted!$A$1:$C$608,2,FALSE)),0,VLOOKUP(A326,seg_u_base_fitted!$A$1:$C$608,2,FALSE))</f>
        <v>0</v>
      </c>
      <c r="V326">
        <f>IF(ISERROR(VLOOKUP(A326,seg_u_base_fitted!$A$1:$C$608,3,FALSE)),0,VLOOKUP(A326,seg_u_base_fitted!$A$1:$C$608,3,FALSE))</f>
        <v>0.09</v>
      </c>
      <c r="W326">
        <v>579</v>
      </c>
      <c r="Y326">
        <f>IF(ISERROR(VLOOKUP(A326,seg_u_full_fitted!$A$1:$C$608,2,FALSE)),0,VLOOKUP(A326,seg_u_full_fitted!$A$1:$C$608,2,FALSE))</f>
        <v>0.41299999999999998</v>
      </c>
      <c r="Z326">
        <v>325</v>
      </c>
      <c r="AB326">
        <f>V326-Y326</f>
        <v>-0.32299999999999995</v>
      </c>
    </row>
    <row r="327" spans="1:28" x14ac:dyDescent="0.2">
      <c r="A327" t="s">
        <v>951</v>
      </c>
      <c r="B327" t="s">
        <v>931</v>
      </c>
      <c r="C327" t="s">
        <v>631</v>
      </c>
      <c r="D327" t="s">
        <v>952</v>
      </c>
      <c r="E327" t="s">
        <v>953</v>
      </c>
      <c r="F327" t="s">
        <v>954</v>
      </c>
      <c r="G327">
        <v>0.66523442583724191</v>
      </c>
      <c r="H327">
        <v>6190</v>
      </c>
      <c r="I327" t="s">
        <v>635</v>
      </c>
      <c r="J327" t="s">
        <v>635</v>
      </c>
      <c r="K327" t="s">
        <v>635</v>
      </c>
      <c r="L327" t="s">
        <v>636</v>
      </c>
      <c r="M327" t="s">
        <v>635</v>
      </c>
      <c r="N327" t="s">
        <v>635</v>
      </c>
      <c r="O327" t="s">
        <v>636</v>
      </c>
      <c r="P327" t="s">
        <v>635</v>
      </c>
      <c r="Q327" t="s">
        <v>635</v>
      </c>
      <c r="R327" t="s">
        <v>635</v>
      </c>
      <c r="S327" t="s">
        <v>637</v>
      </c>
      <c r="T327">
        <v>9</v>
      </c>
      <c r="U327">
        <f>IF(ISERROR(VLOOKUP(A327,seg_u_base_fitted!$A$1:$C$608,2,FALSE)),0,VLOOKUP(A327,seg_u_base_fitted!$A$1:$C$608,2,FALSE))</f>
        <v>0</v>
      </c>
      <c r="V327">
        <f>IF(ISERROR(VLOOKUP(A327,seg_u_base_fitted!$A$1:$C$608,3,FALSE)),0,VLOOKUP(A327,seg_u_base_fitted!$A$1:$C$608,3,FALSE))</f>
        <v>0.245</v>
      </c>
      <c r="W327">
        <v>461</v>
      </c>
      <c r="Y327">
        <f>IF(ISERROR(VLOOKUP(A327,seg_u_full_fitted!$A$1:$C$608,2,FALSE)),0,VLOOKUP(A327,seg_u_full_fitted!$A$1:$C$608,2,FALSE))</f>
        <v>0.41099999999999998</v>
      </c>
      <c r="Z327">
        <v>326</v>
      </c>
      <c r="AB327">
        <f>V327-Y327</f>
        <v>-0.16599999999999998</v>
      </c>
    </row>
    <row r="328" spans="1:28" x14ac:dyDescent="0.2">
      <c r="A328" t="s">
        <v>794</v>
      </c>
      <c r="B328" t="s">
        <v>737</v>
      </c>
      <c r="C328" t="s">
        <v>662</v>
      </c>
      <c r="D328" t="s">
        <v>795</v>
      </c>
      <c r="E328" t="s">
        <v>796</v>
      </c>
      <c r="F328" t="s">
        <v>797</v>
      </c>
      <c r="G328">
        <v>1.5541586448021614</v>
      </c>
      <c r="H328">
        <v>3990</v>
      </c>
      <c r="I328" t="s">
        <v>635</v>
      </c>
      <c r="J328" t="s">
        <v>635</v>
      </c>
      <c r="K328" t="s">
        <v>635</v>
      </c>
      <c r="L328" t="s">
        <v>635</v>
      </c>
      <c r="M328" t="s">
        <v>635</v>
      </c>
      <c r="N328" t="s">
        <v>635</v>
      </c>
      <c r="O328" t="s">
        <v>636</v>
      </c>
      <c r="P328" t="s">
        <v>635</v>
      </c>
      <c r="Q328" t="s">
        <v>635</v>
      </c>
      <c r="R328" t="s">
        <v>635</v>
      </c>
      <c r="S328" t="s">
        <v>636</v>
      </c>
      <c r="T328">
        <v>10</v>
      </c>
      <c r="U328">
        <f>IF(ISERROR(VLOOKUP(A328,seg_u_base_fitted!$A$1:$C$608,2,FALSE)),0,VLOOKUP(A328,seg_u_base_fitted!$A$1:$C$608,2,FALSE))</f>
        <v>0</v>
      </c>
      <c r="V328">
        <f>IF(ISERROR(VLOOKUP(A328,seg_u_base_fitted!$A$1:$C$608,3,FALSE)),0,VLOOKUP(A328,seg_u_base_fitted!$A$1:$C$608,3,FALSE))</f>
        <v>0.53300000000000003</v>
      </c>
      <c r="W328">
        <v>307</v>
      </c>
      <c r="Y328">
        <f>IF(ISERROR(VLOOKUP(A328,seg_u_full_fitted!$A$1:$C$608,2,FALSE)),0,VLOOKUP(A328,seg_u_full_fitted!$A$1:$C$608,2,FALSE))</f>
        <v>0.41099999999999998</v>
      </c>
      <c r="Z328">
        <v>327</v>
      </c>
      <c r="AB328">
        <f>V328-Y328</f>
        <v>0.12200000000000005</v>
      </c>
    </row>
    <row r="329" spans="1:28" x14ac:dyDescent="0.2">
      <c r="A329" t="s">
        <v>2349</v>
      </c>
      <c r="B329" t="s">
        <v>2210</v>
      </c>
      <c r="C329" t="s">
        <v>631</v>
      </c>
      <c r="D329" t="s">
        <v>2350</v>
      </c>
      <c r="E329" t="s">
        <v>682</v>
      </c>
      <c r="F329" t="s">
        <v>2351</v>
      </c>
      <c r="G329">
        <v>5.6711895163891075</v>
      </c>
      <c r="H329">
        <v>2740</v>
      </c>
      <c r="I329" t="s">
        <v>635</v>
      </c>
      <c r="J329" t="s">
        <v>635</v>
      </c>
      <c r="K329" t="s">
        <v>635</v>
      </c>
      <c r="L329" t="s">
        <v>635</v>
      </c>
      <c r="M329" t="s">
        <v>635</v>
      </c>
      <c r="N329" t="s">
        <v>635</v>
      </c>
      <c r="O329" t="s">
        <v>636</v>
      </c>
      <c r="P329" t="s">
        <v>635</v>
      </c>
      <c r="Q329" t="s">
        <v>635</v>
      </c>
      <c r="R329" t="s">
        <v>635</v>
      </c>
      <c r="S329" t="s">
        <v>636</v>
      </c>
      <c r="T329">
        <v>10</v>
      </c>
      <c r="U329">
        <f>IF(ISERROR(VLOOKUP(A329,seg_u_base_fitted!$A$1:$C$608,2,FALSE)),0,VLOOKUP(A329,seg_u_base_fitted!$A$1:$C$608,2,FALSE))</f>
        <v>0</v>
      </c>
      <c r="V329">
        <f>IF(ISERROR(VLOOKUP(A329,seg_u_base_fitted!$A$1:$C$608,3,FALSE)),0,VLOOKUP(A329,seg_u_base_fitted!$A$1:$C$608,3,FALSE))</f>
        <v>0.45600000000000002</v>
      </c>
      <c r="W329">
        <v>341</v>
      </c>
      <c r="Y329">
        <f>IF(ISERROR(VLOOKUP(A329,seg_u_full_fitted!$A$1:$C$608,2,FALSE)),0,VLOOKUP(A329,seg_u_full_fitted!$A$1:$C$608,2,FALSE))</f>
        <v>0.41099999999999998</v>
      </c>
      <c r="Z329">
        <v>328</v>
      </c>
      <c r="AB329">
        <f>V329-Y329</f>
        <v>4.500000000000004E-2</v>
      </c>
    </row>
    <row r="330" spans="1:28" x14ac:dyDescent="0.2">
      <c r="A330" t="s">
        <v>820</v>
      </c>
      <c r="B330" t="s">
        <v>737</v>
      </c>
      <c r="C330" t="s">
        <v>662</v>
      </c>
      <c r="D330" t="s">
        <v>821</v>
      </c>
      <c r="E330" t="s">
        <v>822</v>
      </c>
      <c r="F330" t="s">
        <v>823</v>
      </c>
      <c r="G330">
        <v>3.7144689897498018</v>
      </c>
      <c r="H330">
        <v>1795</v>
      </c>
      <c r="I330" t="s">
        <v>635</v>
      </c>
      <c r="J330" t="s">
        <v>635</v>
      </c>
      <c r="K330" t="s">
        <v>635</v>
      </c>
      <c r="L330" t="s">
        <v>635</v>
      </c>
      <c r="M330" t="s">
        <v>635</v>
      </c>
      <c r="N330" t="s">
        <v>635</v>
      </c>
      <c r="O330" t="s">
        <v>635</v>
      </c>
      <c r="P330" t="s">
        <v>635</v>
      </c>
      <c r="Q330" t="s">
        <v>635</v>
      </c>
      <c r="R330" t="s">
        <v>635</v>
      </c>
      <c r="S330" t="s">
        <v>635</v>
      </c>
      <c r="T330">
        <v>11</v>
      </c>
      <c r="U330">
        <f>IF(ISERROR(VLOOKUP(A330,seg_u_base_fitted!$A$1:$C$608,2,FALSE)),0,VLOOKUP(A330,seg_u_base_fitted!$A$1:$C$608,2,FALSE))</f>
        <v>0</v>
      </c>
      <c r="V330">
        <f>IF(ISERROR(VLOOKUP(A330,seg_u_base_fitted!$A$1:$C$608,3,FALSE)),0,VLOOKUP(A330,seg_u_base_fitted!$A$1:$C$608,3,FALSE))</f>
        <v>0.40300000000000002</v>
      </c>
      <c r="W330">
        <v>367</v>
      </c>
      <c r="Y330">
        <f>IF(ISERROR(VLOOKUP(A330,seg_u_full_fitted!$A$1:$C$608,2,FALSE)),0,VLOOKUP(A330,seg_u_full_fitted!$A$1:$C$608,2,FALSE))</f>
        <v>0.41099999999999998</v>
      </c>
      <c r="Z330">
        <v>329</v>
      </c>
      <c r="AB330">
        <f>V330-Y330</f>
        <v>-7.9999999999999516E-3</v>
      </c>
    </row>
    <row r="331" spans="1:28" x14ac:dyDescent="0.2">
      <c r="A331" t="s">
        <v>714</v>
      </c>
      <c r="B331" t="s">
        <v>630</v>
      </c>
      <c r="C331" t="s">
        <v>631</v>
      </c>
      <c r="D331" t="s">
        <v>675</v>
      </c>
      <c r="E331" t="s">
        <v>710</v>
      </c>
      <c r="F331" t="s">
        <v>676</v>
      </c>
      <c r="G331">
        <v>3.0495950484309593</v>
      </c>
      <c r="H331">
        <v>2555</v>
      </c>
      <c r="I331" t="s">
        <v>635</v>
      </c>
      <c r="J331" t="s">
        <v>635</v>
      </c>
      <c r="K331" t="s">
        <v>635</v>
      </c>
      <c r="L331" t="s">
        <v>635</v>
      </c>
      <c r="M331" t="s">
        <v>635</v>
      </c>
      <c r="N331" t="s">
        <v>635</v>
      </c>
      <c r="O331" t="s">
        <v>635</v>
      </c>
      <c r="P331" t="s">
        <v>635</v>
      </c>
      <c r="Q331" t="s">
        <v>635</v>
      </c>
      <c r="R331" t="s">
        <v>635</v>
      </c>
      <c r="S331" t="s">
        <v>635</v>
      </c>
      <c r="T331">
        <v>11</v>
      </c>
      <c r="U331">
        <f>IF(ISERROR(VLOOKUP(A331,seg_u_base_fitted!$A$1:$C$608,2,FALSE)),0,VLOOKUP(A331,seg_u_base_fitted!$A$1:$C$608,2,FALSE))</f>
        <v>0</v>
      </c>
      <c r="V331">
        <f>IF(ISERROR(VLOOKUP(A331,seg_u_base_fitted!$A$1:$C$608,3,FALSE)),0,VLOOKUP(A331,seg_u_base_fitted!$A$1:$C$608,3,FALSE))</f>
        <v>0.34799999999999998</v>
      </c>
      <c r="W331">
        <v>399</v>
      </c>
      <c r="Y331">
        <f>IF(ISERROR(VLOOKUP(A331,seg_u_full_fitted!$A$1:$C$608,2,FALSE)),0,VLOOKUP(A331,seg_u_full_fitted!$A$1:$C$608,2,FALSE))</f>
        <v>0.40899999999999997</v>
      </c>
      <c r="Z331">
        <v>330</v>
      </c>
      <c r="AB331">
        <f>V331-Y331</f>
        <v>-6.0999999999999999E-2</v>
      </c>
    </row>
    <row r="332" spans="1:28" x14ac:dyDescent="0.2">
      <c r="A332" t="s">
        <v>1568</v>
      </c>
      <c r="B332" t="s">
        <v>994</v>
      </c>
      <c r="C332">
        <v>0</v>
      </c>
      <c r="D332">
        <v>14</v>
      </c>
      <c r="E332" t="s">
        <v>1569</v>
      </c>
      <c r="F332" t="s">
        <v>1570</v>
      </c>
      <c r="G332">
        <v>0.51933335616321663</v>
      </c>
      <c r="H332">
        <v>22100</v>
      </c>
      <c r="I332" t="s">
        <v>635</v>
      </c>
      <c r="J332" t="s">
        <v>636</v>
      </c>
      <c r="K332" t="s">
        <v>635</v>
      </c>
      <c r="L332" t="s">
        <v>636</v>
      </c>
      <c r="M332" t="s">
        <v>635</v>
      </c>
      <c r="N332" t="s">
        <v>636</v>
      </c>
      <c r="O332" t="s">
        <v>635</v>
      </c>
      <c r="P332" t="s">
        <v>635</v>
      </c>
      <c r="Q332" t="s">
        <v>635</v>
      </c>
      <c r="R332" t="s">
        <v>636</v>
      </c>
      <c r="S332" t="s">
        <v>833</v>
      </c>
      <c r="T332">
        <v>7</v>
      </c>
      <c r="U332">
        <f>IF(ISERROR(VLOOKUP(A332,seg_u_base_fitted!$A$1:$C$608,2,FALSE)),0,VLOOKUP(A332,seg_u_base_fitted!$A$1:$C$608,2,FALSE))</f>
        <v>0</v>
      </c>
      <c r="V332">
        <f>IF(ISERROR(VLOOKUP(A332,seg_u_base_fitted!$A$1:$C$608,3,FALSE)),0,VLOOKUP(A332,seg_u_base_fitted!$A$1:$C$608,3,FALSE))</f>
        <v>0.81699999999999995</v>
      </c>
      <c r="W332">
        <v>184</v>
      </c>
      <c r="Y332">
        <f>IF(ISERROR(VLOOKUP(A332,seg_u_full_fitted!$A$1:$C$608,2,FALSE)),0,VLOOKUP(A332,seg_u_full_fitted!$A$1:$C$608,2,FALSE))</f>
        <v>0.40799999999999997</v>
      </c>
      <c r="Z332">
        <v>331</v>
      </c>
      <c r="AB332">
        <f>V332-Y332</f>
        <v>0.40899999999999997</v>
      </c>
    </row>
    <row r="333" spans="1:28" x14ac:dyDescent="0.2">
      <c r="A333" t="s">
        <v>1291</v>
      </c>
      <c r="B333" t="s">
        <v>994</v>
      </c>
      <c r="C333">
        <v>0</v>
      </c>
      <c r="D333">
        <v>66</v>
      </c>
      <c r="E333" t="s">
        <v>1292</v>
      </c>
      <c r="F333" t="s">
        <v>1293</v>
      </c>
      <c r="G333">
        <v>0.42926240108042713</v>
      </c>
      <c r="H333">
        <v>16975</v>
      </c>
      <c r="I333" t="s">
        <v>635</v>
      </c>
      <c r="J333" t="s">
        <v>636</v>
      </c>
      <c r="K333" t="s">
        <v>635</v>
      </c>
      <c r="L333" t="s">
        <v>636</v>
      </c>
      <c r="M333" t="s">
        <v>635</v>
      </c>
      <c r="N333" t="s">
        <v>635</v>
      </c>
      <c r="O333" t="s">
        <v>636</v>
      </c>
      <c r="P333" t="s">
        <v>636</v>
      </c>
      <c r="Q333" t="s">
        <v>636</v>
      </c>
      <c r="R333" t="s">
        <v>636</v>
      </c>
      <c r="S333" t="s">
        <v>1131</v>
      </c>
      <c r="T333">
        <v>5</v>
      </c>
      <c r="U333">
        <f>IF(ISERROR(VLOOKUP(A333,seg_u_base_fitted!$A$1:$C$608,2,FALSE)),0,VLOOKUP(A333,seg_u_base_fitted!$A$1:$C$608,2,FALSE))</f>
        <v>1</v>
      </c>
      <c r="V333">
        <f>IF(ISERROR(VLOOKUP(A333,seg_u_base_fitted!$A$1:$C$608,3,FALSE)),0,VLOOKUP(A333,seg_u_base_fitted!$A$1:$C$608,3,FALSE))</f>
        <v>0.90600000000000003</v>
      </c>
      <c r="W333">
        <v>152</v>
      </c>
      <c r="Y333">
        <f>IF(ISERROR(VLOOKUP(A333,seg_u_full_fitted!$A$1:$C$608,2,FALSE)),0,VLOOKUP(A333,seg_u_full_fitted!$A$1:$C$608,2,FALSE))</f>
        <v>0.40600000000000003</v>
      </c>
      <c r="Z333">
        <v>332</v>
      </c>
      <c r="AA333">
        <f>IF(Z333&lt;115,1,0)</f>
        <v>0</v>
      </c>
      <c r="AB333">
        <f>V333-Y333</f>
        <v>0.5</v>
      </c>
    </row>
    <row r="334" spans="1:28" x14ac:dyDescent="0.2">
      <c r="A334" t="s">
        <v>2343</v>
      </c>
      <c r="B334" t="s">
        <v>2210</v>
      </c>
      <c r="C334" t="s">
        <v>631</v>
      </c>
      <c r="D334" t="s">
        <v>727</v>
      </c>
      <c r="E334" t="s">
        <v>2344</v>
      </c>
      <c r="F334" t="s">
        <v>2345</v>
      </c>
      <c r="G334">
        <v>8.1130955778850655</v>
      </c>
      <c r="H334">
        <v>960</v>
      </c>
      <c r="I334" t="s">
        <v>635</v>
      </c>
      <c r="J334" t="s">
        <v>635</v>
      </c>
      <c r="K334" t="s">
        <v>635</v>
      </c>
      <c r="L334" t="s">
        <v>635</v>
      </c>
      <c r="M334" t="s">
        <v>635</v>
      </c>
      <c r="N334" t="s">
        <v>635</v>
      </c>
      <c r="O334" t="s">
        <v>636</v>
      </c>
      <c r="P334" t="s">
        <v>635</v>
      </c>
      <c r="Q334" t="s">
        <v>635</v>
      </c>
      <c r="R334" t="s">
        <v>635</v>
      </c>
      <c r="S334" t="s">
        <v>636</v>
      </c>
      <c r="T334">
        <v>10</v>
      </c>
      <c r="U334">
        <f>IF(ISERROR(VLOOKUP(A334,seg_u_base_fitted!$A$1:$C$608,2,FALSE)),0,VLOOKUP(A334,seg_u_base_fitted!$A$1:$C$608,2,FALSE))</f>
        <v>0</v>
      </c>
      <c r="V334">
        <f>IF(ISERROR(VLOOKUP(A334,seg_u_base_fitted!$A$1:$C$608,3,FALSE)),0,VLOOKUP(A334,seg_u_base_fitted!$A$1:$C$608,3,FALSE))</f>
        <v>0.21299999999999999</v>
      </c>
      <c r="W334">
        <v>482</v>
      </c>
      <c r="Y334">
        <f>IF(ISERROR(VLOOKUP(A334,seg_u_full_fitted!$A$1:$C$608,2,FALSE)),0,VLOOKUP(A334,seg_u_full_fitted!$A$1:$C$608,2,FALSE))</f>
        <v>0.40600000000000003</v>
      </c>
      <c r="Z334">
        <v>333</v>
      </c>
      <c r="AB334">
        <f>V334-Y334</f>
        <v>-0.19300000000000003</v>
      </c>
    </row>
    <row r="335" spans="1:28" x14ac:dyDescent="0.2">
      <c r="A335" t="s">
        <v>1536</v>
      </c>
      <c r="B335" t="s">
        <v>994</v>
      </c>
      <c r="C335">
        <v>0</v>
      </c>
      <c r="D335">
        <v>9</v>
      </c>
      <c r="E335" t="s">
        <v>1537</v>
      </c>
      <c r="F335" t="s">
        <v>1268</v>
      </c>
      <c r="G335">
        <v>0.25869875852843438</v>
      </c>
      <c r="H335">
        <v>22090</v>
      </c>
      <c r="I335" t="s">
        <v>635</v>
      </c>
      <c r="J335" t="s">
        <v>636</v>
      </c>
      <c r="K335" t="s">
        <v>635</v>
      </c>
      <c r="L335" t="s">
        <v>635</v>
      </c>
      <c r="M335" t="s">
        <v>635</v>
      </c>
      <c r="N335" t="s">
        <v>636</v>
      </c>
      <c r="O335" t="s">
        <v>635</v>
      </c>
      <c r="P335" t="s">
        <v>635</v>
      </c>
      <c r="Q335" t="s">
        <v>636</v>
      </c>
      <c r="R335" t="s">
        <v>636</v>
      </c>
      <c r="S335" t="s">
        <v>833</v>
      </c>
      <c r="T335">
        <v>7</v>
      </c>
      <c r="U335">
        <f>IF(ISERROR(VLOOKUP(A335,seg_u_base_fitted!$A$1:$C$608,2,FALSE)),0,VLOOKUP(A335,seg_u_base_fitted!$A$1:$C$608,2,FALSE))</f>
        <v>0</v>
      </c>
      <c r="V335">
        <f>IF(ISERROR(VLOOKUP(A335,seg_u_base_fitted!$A$1:$C$608,3,FALSE)),0,VLOOKUP(A335,seg_u_base_fitted!$A$1:$C$608,3,FALSE))</f>
        <v>0.27800000000000002</v>
      </c>
      <c r="W335">
        <v>442</v>
      </c>
      <c r="Y335">
        <f>IF(ISERROR(VLOOKUP(A335,seg_u_full_fitted!$A$1:$C$608,2,FALSE)),0,VLOOKUP(A335,seg_u_full_fitted!$A$1:$C$608,2,FALSE))</f>
        <v>0.40500000000000003</v>
      </c>
      <c r="Z335">
        <v>334</v>
      </c>
      <c r="AB335">
        <f>V335-Y335</f>
        <v>-0.127</v>
      </c>
    </row>
    <row r="336" spans="1:28" x14ac:dyDescent="0.2">
      <c r="A336" t="s">
        <v>1680</v>
      </c>
      <c r="B336" t="s">
        <v>994</v>
      </c>
      <c r="C336">
        <v>0</v>
      </c>
      <c r="D336">
        <v>61</v>
      </c>
      <c r="E336" t="s">
        <v>1681</v>
      </c>
      <c r="F336" t="s">
        <v>1682</v>
      </c>
      <c r="G336">
        <v>0.44908221847172147</v>
      </c>
      <c r="H336">
        <v>13800</v>
      </c>
      <c r="I336" t="s">
        <v>636</v>
      </c>
      <c r="J336" t="s">
        <v>636</v>
      </c>
      <c r="K336" t="s">
        <v>635</v>
      </c>
      <c r="L336" t="s">
        <v>636</v>
      </c>
      <c r="M336" t="s">
        <v>635</v>
      </c>
      <c r="N336" t="s">
        <v>635</v>
      </c>
      <c r="O336" t="s">
        <v>635</v>
      </c>
      <c r="P336" t="s">
        <v>635</v>
      </c>
      <c r="Q336" t="s">
        <v>635</v>
      </c>
      <c r="R336" t="s">
        <v>636</v>
      </c>
      <c r="S336" t="s">
        <v>833</v>
      </c>
      <c r="T336">
        <v>7</v>
      </c>
      <c r="U336">
        <f>IF(ISERROR(VLOOKUP(A336,seg_u_base_fitted!$A$1:$C$608,2,FALSE)),0,VLOOKUP(A336,seg_u_base_fitted!$A$1:$C$608,2,FALSE))</f>
        <v>0</v>
      </c>
      <c r="V336">
        <f>IF(ISERROR(VLOOKUP(A336,seg_u_base_fitted!$A$1:$C$608,3,FALSE)),0,VLOOKUP(A336,seg_u_base_fitted!$A$1:$C$608,3,FALSE))</f>
        <v>0.44900000000000001</v>
      </c>
      <c r="W336">
        <v>345</v>
      </c>
      <c r="Y336">
        <f>IF(ISERROR(VLOOKUP(A336,seg_u_full_fitted!$A$1:$C$608,2,FALSE)),0,VLOOKUP(A336,seg_u_full_fitted!$A$1:$C$608,2,FALSE))</f>
        <v>0.40400000000000003</v>
      </c>
      <c r="Z336">
        <v>335</v>
      </c>
      <c r="AB336">
        <f>V336-Y336</f>
        <v>4.4999999999999984E-2</v>
      </c>
    </row>
    <row r="337" spans="1:28" x14ac:dyDescent="0.2">
      <c r="A337" t="s">
        <v>2521</v>
      </c>
      <c r="B337" t="s">
        <v>2468</v>
      </c>
      <c r="C337" t="s">
        <v>631</v>
      </c>
      <c r="D337" t="s">
        <v>2522</v>
      </c>
      <c r="E337" t="s">
        <v>937</v>
      </c>
      <c r="F337" t="s">
        <v>2523</v>
      </c>
      <c r="G337">
        <v>1.0959383085104435</v>
      </c>
      <c r="H337">
        <v>3600</v>
      </c>
      <c r="I337" t="s">
        <v>635</v>
      </c>
      <c r="J337" t="s">
        <v>635</v>
      </c>
      <c r="K337" t="s">
        <v>635</v>
      </c>
      <c r="L337" t="s">
        <v>635</v>
      </c>
      <c r="M337" t="s">
        <v>635</v>
      </c>
      <c r="N337" t="s">
        <v>635</v>
      </c>
      <c r="O337" t="s">
        <v>636</v>
      </c>
      <c r="P337" t="s">
        <v>635</v>
      </c>
      <c r="Q337" t="s">
        <v>635</v>
      </c>
      <c r="R337" t="s">
        <v>635</v>
      </c>
      <c r="S337" t="s">
        <v>636</v>
      </c>
      <c r="T337">
        <v>10</v>
      </c>
      <c r="U337">
        <f>IF(ISERROR(VLOOKUP(A337,seg_u_base_fitted!$A$1:$C$608,2,FALSE)),0,VLOOKUP(A337,seg_u_base_fitted!$A$1:$C$608,2,FALSE))</f>
        <v>0</v>
      </c>
      <c r="V337">
        <f>IF(ISERROR(VLOOKUP(A337,seg_u_base_fitted!$A$1:$C$608,3,FALSE)),0,VLOOKUP(A337,seg_u_base_fitted!$A$1:$C$608,3,FALSE))</f>
        <v>0.309</v>
      </c>
      <c r="W337">
        <v>423</v>
      </c>
      <c r="Y337">
        <f>IF(ISERROR(VLOOKUP(A337,seg_u_full_fitted!$A$1:$C$608,2,FALSE)),0,VLOOKUP(A337,seg_u_full_fitted!$A$1:$C$608,2,FALSE))</f>
        <v>0.40300000000000002</v>
      </c>
      <c r="Z337">
        <v>336</v>
      </c>
      <c r="AB337">
        <f>V337-Y337</f>
        <v>-9.4000000000000028E-2</v>
      </c>
    </row>
    <row r="338" spans="1:28" x14ac:dyDescent="0.2">
      <c r="A338" t="s">
        <v>1628</v>
      </c>
      <c r="B338" t="s">
        <v>994</v>
      </c>
      <c r="C338">
        <v>0</v>
      </c>
      <c r="D338">
        <v>88</v>
      </c>
      <c r="E338" t="s">
        <v>1629</v>
      </c>
      <c r="F338" t="s">
        <v>1058</v>
      </c>
      <c r="G338">
        <v>0.60148500951603801</v>
      </c>
      <c r="H338">
        <v>11400</v>
      </c>
      <c r="I338" t="s">
        <v>636</v>
      </c>
      <c r="J338" t="s">
        <v>636</v>
      </c>
      <c r="K338" t="s">
        <v>635</v>
      </c>
      <c r="L338" t="s">
        <v>635</v>
      </c>
      <c r="M338" t="s">
        <v>635</v>
      </c>
      <c r="N338" t="s">
        <v>635</v>
      </c>
      <c r="O338" t="s">
        <v>636</v>
      </c>
      <c r="P338" t="s">
        <v>635</v>
      </c>
      <c r="Q338" t="s">
        <v>635</v>
      </c>
      <c r="R338" t="s">
        <v>636</v>
      </c>
      <c r="S338" t="s">
        <v>833</v>
      </c>
      <c r="T338">
        <v>7</v>
      </c>
      <c r="U338">
        <f>IF(ISERROR(VLOOKUP(A338,seg_u_base_fitted!$A$1:$C$608,2,FALSE)),0,VLOOKUP(A338,seg_u_base_fitted!$A$1:$C$608,2,FALSE))</f>
        <v>0</v>
      </c>
      <c r="V338">
        <f>IF(ISERROR(VLOOKUP(A338,seg_u_base_fitted!$A$1:$C$608,3,FALSE)),0,VLOOKUP(A338,seg_u_base_fitted!$A$1:$C$608,3,FALSE))</f>
        <v>0.26</v>
      </c>
      <c r="W338">
        <v>457</v>
      </c>
      <c r="Y338">
        <f>IF(ISERROR(VLOOKUP(A338,seg_u_full_fitted!$A$1:$C$608,2,FALSE)),0,VLOOKUP(A338,seg_u_full_fitted!$A$1:$C$608,2,FALSE))</f>
        <v>0.40200000000000002</v>
      </c>
      <c r="Z338">
        <v>337</v>
      </c>
      <c r="AB338">
        <f>V338-Y338</f>
        <v>-0.14200000000000002</v>
      </c>
    </row>
    <row r="339" spans="1:28" x14ac:dyDescent="0.2">
      <c r="A339" t="s">
        <v>1135</v>
      </c>
      <c r="B339" t="s">
        <v>994</v>
      </c>
      <c r="C339">
        <v>0</v>
      </c>
      <c r="D339">
        <v>52</v>
      </c>
      <c r="E339" t="s">
        <v>1136</v>
      </c>
      <c r="F339" t="s">
        <v>1137</v>
      </c>
      <c r="G339">
        <v>0.41970167014162635</v>
      </c>
      <c r="H339">
        <v>24080</v>
      </c>
      <c r="I339" t="s">
        <v>636</v>
      </c>
      <c r="J339" t="s">
        <v>636</v>
      </c>
      <c r="K339" t="s">
        <v>635</v>
      </c>
      <c r="L339" t="s">
        <v>636</v>
      </c>
      <c r="M339" t="s">
        <v>635</v>
      </c>
      <c r="N339" t="s">
        <v>636</v>
      </c>
      <c r="O339" t="s">
        <v>635</v>
      </c>
      <c r="P339" t="s">
        <v>635</v>
      </c>
      <c r="Q339" t="s">
        <v>636</v>
      </c>
      <c r="R339" t="s">
        <v>636</v>
      </c>
      <c r="S339" t="s">
        <v>1131</v>
      </c>
      <c r="T339">
        <v>5</v>
      </c>
      <c r="U339">
        <f>IF(ISERROR(VLOOKUP(A339,seg_u_base_fitted!$A$1:$C$608,2,FALSE)),0,VLOOKUP(A339,seg_u_base_fitted!$A$1:$C$608,2,FALSE))</f>
        <v>2</v>
      </c>
      <c r="V339">
        <f>IF(ISERROR(VLOOKUP(A339,seg_u_base_fitted!$A$1:$C$608,3,FALSE)),0,VLOOKUP(A339,seg_u_base_fitted!$A$1:$C$608,3,FALSE))</f>
        <v>0.86599999999999999</v>
      </c>
      <c r="W339">
        <v>166</v>
      </c>
      <c r="Y339">
        <f>IF(ISERROR(VLOOKUP(A339,seg_u_full_fitted!$A$1:$C$608,2,FALSE)),0,VLOOKUP(A339,seg_u_full_fitted!$A$1:$C$608,2,FALSE))</f>
        <v>0.40100000000000002</v>
      </c>
      <c r="Z339">
        <v>338</v>
      </c>
      <c r="AA339">
        <f>IF(Z339&lt;115,1,0)</f>
        <v>0</v>
      </c>
      <c r="AB339">
        <f>V339-Y339</f>
        <v>0.46499999999999997</v>
      </c>
    </row>
    <row r="340" spans="1:28" x14ac:dyDescent="0.2">
      <c r="A340" t="s">
        <v>692</v>
      </c>
      <c r="B340" t="s">
        <v>630</v>
      </c>
      <c r="C340" t="s">
        <v>631</v>
      </c>
      <c r="D340" t="s">
        <v>632</v>
      </c>
      <c r="E340" t="s">
        <v>693</v>
      </c>
      <c r="F340" t="s">
        <v>694</v>
      </c>
      <c r="G340">
        <v>3.1251460888036635</v>
      </c>
      <c r="H340">
        <v>5515</v>
      </c>
      <c r="I340" t="s">
        <v>635</v>
      </c>
      <c r="J340" t="s">
        <v>635</v>
      </c>
      <c r="K340" t="s">
        <v>635</v>
      </c>
      <c r="L340" t="s">
        <v>635</v>
      </c>
      <c r="M340" t="s">
        <v>635</v>
      </c>
      <c r="N340" t="s">
        <v>635</v>
      </c>
      <c r="O340" t="s">
        <v>636</v>
      </c>
      <c r="P340" t="s">
        <v>635</v>
      </c>
      <c r="Q340" t="s">
        <v>635</v>
      </c>
      <c r="R340" t="s">
        <v>635</v>
      </c>
      <c r="S340" t="s">
        <v>636</v>
      </c>
      <c r="T340">
        <v>10</v>
      </c>
      <c r="U340">
        <f>IF(ISERROR(VLOOKUP(A340,seg_u_base_fitted!$A$1:$C$608,2,FALSE)),0,VLOOKUP(A340,seg_u_base_fitted!$A$1:$C$608,2,FALSE))</f>
        <v>0</v>
      </c>
      <c r="V340">
        <f>IF(ISERROR(VLOOKUP(A340,seg_u_base_fitted!$A$1:$C$608,3,FALSE)),0,VLOOKUP(A340,seg_u_base_fitted!$A$1:$C$608,3,FALSE))</f>
        <v>0.66500000000000004</v>
      </c>
      <c r="W340">
        <v>247</v>
      </c>
      <c r="Y340">
        <f>IF(ISERROR(VLOOKUP(A340,seg_u_full_fitted!$A$1:$C$608,2,FALSE)),0,VLOOKUP(A340,seg_u_full_fitted!$A$1:$C$608,2,FALSE))</f>
        <v>0.40100000000000002</v>
      </c>
      <c r="Z340">
        <v>339</v>
      </c>
      <c r="AB340">
        <f>V340-Y340</f>
        <v>0.26400000000000001</v>
      </c>
    </row>
    <row r="341" spans="1:28" x14ac:dyDescent="0.2">
      <c r="A341" t="s">
        <v>1457</v>
      </c>
      <c r="B341" t="s">
        <v>994</v>
      </c>
      <c r="C341">
        <v>0</v>
      </c>
      <c r="D341">
        <v>5</v>
      </c>
      <c r="E341" t="s">
        <v>1458</v>
      </c>
      <c r="F341" t="s">
        <v>1003</v>
      </c>
      <c r="G341">
        <v>0.55131042358895199</v>
      </c>
      <c r="H341">
        <v>12675</v>
      </c>
      <c r="I341" t="s">
        <v>635</v>
      </c>
      <c r="J341" t="s">
        <v>636</v>
      </c>
      <c r="K341" t="s">
        <v>635</v>
      </c>
      <c r="L341" t="s">
        <v>635</v>
      </c>
      <c r="M341" t="s">
        <v>636</v>
      </c>
      <c r="N341" t="s">
        <v>635</v>
      </c>
      <c r="O341" t="s">
        <v>636</v>
      </c>
      <c r="P341" t="s">
        <v>635</v>
      </c>
      <c r="Q341" t="s">
        <v>636</v>
      </c>
      <c r="R341" t="s">
        <v>636</v>
      </c>
      <c r="S341" t="s">
        <v>1327</v>
      </c>
      <c r="T341">
        <v>6</v>
      </c>
      <c r="U341">
        <f>IF(ISERROR(VLOOKUP(A341,seg_u_base_fitted!$A$1:$C$608,2,FALSE)),0,VLOOKUP(A341,seg_u_base_fitted!$A$1:$C$608,2,FALSE))</f>
        <v>1</v>
      </c>
      <c r="V341">
        <f>IF(ISERROR(VLOOKUP(A341,seg_u_base_fitted!$A$1:$C$608,3,FALSE)),0,VLOOKUP(A341,seg_u_base_fitted!$A$1:$C$608,3,FALSE))</f>
        <v>0.58199999999999996</v>
      </c>
      <c r="W341">
        <v>284</v>
      </c>
      <c r="Y341">
        <f>IF(ISERROR(VLOOKUP(A341,seg_u_full_fitted!$A$1:$C$608,2,FALSE)),0,VLOOKUP(A341,seg_u_full_fitted!$A$1:$C$608,2,FALSE))</f>
        <v>0.39600000000000002</v>
      </c>
      <c r="Z341">
        <v>340</v>
      </c>
      <c r="AB341">
        <f>V341-Y341</f>
        <v>0.18599999999999994</v>
      </c>
    </row>
    <row r="342" spans="1:28" x14ac:dyDescent="0.2">
      <c r="A342" t="s">
        <v>2143</v>
      </c>
      <c r="B342" t="s">
        <v>2118</v>
      </c>
      <c r="C342" t="s">
        <v>662</v>
      </c>
      <c r="D342" t="s">
        <v>2144</v>
      </c>
      <c r="E342" t="s">
        <v>2145</v>
      </c>
      <c r="F342" t="s">
        <v>2146</v>
      </c>
      <c r="G342">
        <v>3.3149243766509815</v>
      </c>
      <c r="H342">
        <v>1965</v>
      </c>
      <c r="I342" t="s">
        <v>635</v>
      </c>
      <c r="J342" t="s">
        <v>635</v>
      </c>
      <c r="K342" t="s">
        <v>635</v>
      </c>
      <c r="L342" t="s">
        <v>635</v>
      </c>
      <c r="M342" t="s">
        <v>635</v>
      </c>
      <c r="N342" t="s">
        <v>635</v>
      </c>
      <c r="O342" t="s">
        <v>635</v>
      </c>
      <c r="P342" t="s">
        <v>635</v>
      </c>
      <c r="Q342" t="s">
        <v>635</v>
      </c>
      <c r="R342" t="s">
        <v>635</v>
      </c>
      <c r="S342" t="s">
        <v>635</v>
      </c>
      <c r="T342">
        <v>11</v>
      </c>
      <c r="U342">
        <f>IF(ISERROR(VLOOKUP(A342,seg_u_base_fitted!$A$1:$C$608,2,FALSE)),0,VLOOKUP(A342,seg_u_base_fitted!$A$1:$C$608,2,FALSE))</f>
        <v>0</v>
      </c>
      <c r="V342">
        <f>IF(ISERROR(VLOOKUP(A342,seg_u_base_fitted!$A$1:$C$608,3,FALSE)),0,VLOOKUP(A342,seg_u_base_fitted!$A$1:$C$608,3,FALSE))</f>
        <v>0.39600000000000002</v>
      </c>
      <c r="W342">
        <v>372</v>
      </c>
      <c r="Y342">
        <f>IF(ISERROR(VLOOKUP(A342,seg_u_full_fitted!$A$1:$C$608,2,FALSE)),0,VLOOKUP(A342,seg_u_full_fitted!$A$1:$C$608,2,FALSE))</f>
        <v>0.39500000000000002</v>
      </c>
      <c r="Z342">
        <v>341</v>
      </c>
      <c r="AB342">
        <f>V342-Y342</f>
        <v>1.0000000000000009E-3</v>
      </c>
    </row>
    <row r="343" spans="1:28" x14ac:dyDescent="0.2">
      <c r="A343" t="s">
        <v>1884</v>
      </c>
      <c r="B343" t="s">
        <v>994</v>
      </c>
      <c r="C343">
        <v>0</v>
      </c>
      <c r="D343">
        <v>19</v>
      </c>
      <c r="E343" t="s">
        <v>1885</v>
      </c>
      <c r="F343" t="s">
        <v>1886</v>
      </c>
      <c r="G343">
        <v>0.65912107750760585</v>
      </c>
      <c r="H343">
        <v>14500</v>
      </c>
      <c r="I343" t="s">
        <v>635</v>
      </c>
      <c r="J343" t="s">
        <v>636</v>
      </c>
      <c r="K343" t="s">
        <v>635</v>
      </c>
      <c r="L343" t="s">
        <v>635</v>
      </c>
      <c r="M343" t="s">
        <v>635</v>
      </c>
      <c r="N343" t="s">
        <v>635</v>
      </c>
      <c r="O343" t="s">
        <v>636</v>
      </c>
      <c r="P343" t="s">
        <v>635</v>
      </c>
      <c r="Q343" t="s">
        <v>635</v>
      </c>
      <c r="R343" t="s">
        <v>635</v>
      </c>
      <c r="S343" t="s">
        <v>637</v>
      </c>
      <c r="T343">
        <v>9</v>
      </c>
      <c r="U343">
        <f>IF(ISERROR(VLOOKUP(A343,seg_u_base_fitted!$A$1:$C$608,2,FALSE)),0,VLOOKUP(A343,seg_u_base_fitted!$A$1:$C$608,2,FALSE))</f>
        <v>0</v>
      </c>
      <c r="V343">
        <f>IF(ISERROR(VLOOKUP(A343,seg_u_base_fitted!$A$1:$C$608,3,FALSE)),0,VLOOKUP(A343,seg_u_base_fitted!$A$1:$C$608,3,FALSE))</f>
        <v>0.67600000000000005</v>
      </c>
      <c r="W343">
        <v>244</v>
      </c>
      <c r="Y343">
        <f>IF(ISERROR(VLOOKUP(A343,seg_u_full_fitted!$A$1:$C$608,2,FALSE)),0,VLOOKUP(A343,seg_u_full_fitted!$A$1:$C$608,2,FALSE))</f>
        <v>0.39300000000000002</v>
      </c>
      <c r="Z343">
        <v>342</v>
      </c>
      <c r="AB343">
        <f>V343-Y343</f>
        <v>0.28300000000000003</v>
      </c>
    </row>
    <row r="344" spans="1:28" x14ac:dyDescent="0.2">
      <c r="A344" t="s">
        <v>1611</v>
      </c>
      <c r="B344" t="s">
        <v>994</v>
      </c>
      <c r="C344">
        <v>0</v>
      </c>
      <c r="D344">
        <v>112</v>
      </c>
      <c r="E344" t="s">
        <v>1612</v>
      </c>
      <c r="F344" t="s">
        <v>1612</v>
      </c>
      <c r="G344">
        <v>0.34015173008087091</v>
      </c>
      <c r="H344">
        <v>12000</v>
      </c>
      <c r="I344" t="s">
        <v>635</v>
      </c>
      <c r="J344" t="s">
        <v>636</v>
      </c>
      <c r="K344" t="s">
        <v>636</v>
      </c>
      <c r="L344" t="s">
        <v>635</v>
      </c>
      <c r="M344" t="s">
        <v>635</v>
      </c>
      <c r="N344" t="s">
        <v>635</v>
      </c>
      <c r="O344" t="s">
        <v>636</v>
      </c>
      <c r="P344" t="s">
        <v>635</v>
      </c>
      <c r="Q344" t="s">
        <v>636</v>
      </c>
      <c r="R344" t="s">
        <v>635</v>
      </c>
      <c r="S344" t="s">
        <v>833</v>
      </c>
      <c r="T344">
        <v>7</v>
      </c>
      <c r="U344">
        <f>IF(ISERROR(VLOOKUP(A344,seg_u_base_fitted!$A$1:$C$608,2,FALSE)),0,VLOOKUP(A344,seg_u_base_fitted!$A$1:$C$608,2,FALSE))</f>
        <v>0</v>
      </c>
      <c r="V344">
        <f>IF(ISERROR(VLOOKUP(A344,seg_u_base_fitted!$A$1:$C$608,3,FALSE)),0,VLOOKUP(A344,seg_u_base_fitted!$A$1:$C$608,3,FALSE))</f>
        <v>0.29499999999999998</v>
      </c>
      <c r="W344">
        <v>433</v>
      </c>
      <c r="Y344">
        <f>IF(ISERROR(VLOOKUP(A344,seg_u_full_fitted!$A$1:$C$608,2,FALSE)),0,VLOOKUP(A344,seg_u_full_fitted!$A$1:$C$608,2,FALSE))</f>
        <v>0.39200000000000002</v>
      </c>
      <c r="Z344">
        <v>343</v>
      </c>
      <c r="AB344">
        <f>V344-Y344</f>
        <v>-9.7000000000000031E-2</v>
      </c>
    </row>
    <row r="345" spans="1:28" x14ac:dyDescent="0.2">
      <c r="A345" t="s">
        <v>1772</v>
      </c>
      <c r="B345" t="s">
        <v>994</v>
      </c>
      <c r="C345">
        <v>0</v>
      </c>
      <c r="D345">
        <v>152</v>
      </c>
      <c r="E345" t="s">
        <v>1773</v>
      </c>
      <c r="F345" t="s">
        <v>1774</v>
      </c>
      <c r="G345">
        <v>0.44012415050405224</v>
      </c>
      <c r="H345">
        <v>17300</v>
      </c>
      <c r="I345" t="s">
        <v>635</v>
      </c>
      <c r="J345" t="s">
        <v>636</v>
      </c>
      <c r="K345" t="s">
        <v>635</v>
      </c>
      <c r="L345" t="s">
        <v>635</v>
      </c>
      <c r="M345" t="s">
        <v>635</v>
      </c>
      <c r="N345" t="s">
        <v>635</v>
      </c>
      <c r="O345" t="s">
        <v>636</v>
      </c>
      <c r="P345" t="s">
        <v>635</v>
      </c>
      <c r="Q345" t="s">
        <v>636</v>
      </c>
      <c r="R345" t="s">
        <v>635</v>
      </c>
      <c r="S345" t="s">
        <v>721</v>
      </c>
      <c r="T345">
        <v>8</v>
      </c>
      <c r="U345">
        <f>IF(ISERROR(VLOOKUP(A345,seg_u_base_fitted!$A$1:$C$608,2,FALSE)),0,VLOOKUP(A345,seg_u_base_fitted!$A$1:$C$608,2,FALSE))</f>
        <v>0</v>
      </c>
      <c r="V345">
        <f>IF(ISERROR(VLOOKUP(A345,seg_u_base_fitted!$A$1:$C$608,3,FALSE)),0,VLOOKUP(A345,seg_u_base_fitted!$A$1:$C$608,3,FALSE))</f>
        <v>0.55200000000000005</v>
      </c>
      <c r="W345">
        <v>298</v>
      </c>
      <c r="Y345">
        <f>IF(ISERROR(VLOOKUP(A345,seg_u_full_fitted!$A$1:$C$608,2,FALSE)),0,VLOOKUP(A345,seg_u_full_fitted!$A$1:$C$608,2,FALSE))</f>
        <v>0.39200000000000002</v>
      </c>
      <c r="Z345">
        <v>344</v>
      </c>
      <c r="AB345">
        <f>V345-Y345</f>
        <v>0.16000000000000003</v>
      </c>
    </row>
    <row r="346" spans="1:28" x14ac:dyDescent="0.2">
      <c r="A346" t="s">
        <v>2337</v>
      </c>
      <c r="B346" t="s">
        <v>2210</v>
      </c>
      <c r="C346" t="s">
        <v>631</v>
      </c>
      <c r="D346" t="s">
        <v>2338</v>
      </c>
      <c r="E346" t="s">
        <v>2339</v>
      </c>
      <c r="F346" t="s">
        <v>2339</v>
      </c>
      <c r="G346">
        <v>1.3278831637480364</v>
      </c>
      <c r="H346">
        <v>1745</v>
      </c>
      <c r="I346" t="s">
        <v>635</v>
      </c>
      <c r="J346" t="s">
        <v>635</v>
      </c>
      <c r="K346" t="s">
        <v>635</v>
      </c>
      <c r="L346" t="s">
        <v>635</v>
      </c>
      <c r="M346" t="s">
        <v>635</v>
      </c>
      <c r="N346" t="s">
        <v>635</v>
      </c>
      <c r="O346" t="s">
        <v>636</v>
      </c>
      <c r="P346" t="s">
        <v>635</v>
      </c>
      <c r="Q346" t="s">
        <v>635</v>
      </c>
      <c r="R346" t="s">
        <v>635</v>
      </c>
      <c r="S346" t="s">
        <v>636</v>
      </c>
      <c r="T346">
        <v>10</v>
      </c>
      <c r="U346">
        <f>IF(ISERROR(VLOOKUP(A346,seg_u_base_fitted!$A$1:$C$608,2,FALSE)),0,VLOOKUP(A346,seg_u_base_fitted!$A$1:$C$608,2,FALSE))</f>
        <v>0</v>
      </c>
      <c r="V346">
        <f>IF(ISERROR(VLOOKUP(A346,seg_u_base_fitted!$A$1:$C$608,3,FALSE)),0,VLOOKUP(A346,seg_u_base_fitted!$A$1:$C$608,3,FALSE))</f>
        <v>8.5000000000000006E-2</v>
      </c>
      <c r="W346">
        <v>585</v>
      </c>
      <c r="Y346">
        <f>IF(ISERROR(VLOOKUP(A346,seg_u_full_fitted!$A$1:$C$608,2,FALSE)),0,VLOOKUP(A346,seg_u_full_fitted!$A$1:$C$608,2,FALSE))</f>
        <v>0.39100000000000001</v>
      </c>
      <c r="Z346">
        <v>345</v>
      </c>
      <c r="AB346">
        <f>V346-Y346</f>
        <v>-0.30599999999999999</v>
      </c>
    </row>
    <row r="347" spans="1:28" x14ac:dyDescent="0.2">
      <c r="A347" t="s">
        <v>1538</v>
      </c>
      <c r="B347" t="s">
        <v>994</v>
      </c>
      <c r="C347">
        <v>0</v>
      </c>
      <c r="D347">
        <v>15</v>
      </c>
      <c r="E347" t="s">
        <v>1539</v>
      </c>
      <c r="F347" t="s">
        <v>1539</v>
      </c>
      <c r="G347">
        <v>0.33900200923308998</v>
      </c>
      <c r="H347">
        <v>17600</v>
      </c>
      <c r="I347" t="s">
        <v>635</v>
      </c>
      <c r="J347" t="s">
        <v>636</v>
      </c>
      <c r="K347" t="s">
        <v>635</v>
      </c>
      <c r="L347" t="s">
        <v>635</v>
      </c>
      <c r="M347" t="s">
        <v>635</v>
      </c>
      <c r="N347" t="s">
        <v>636</v>
      </c>
      <c r="O347" t="s">
        <v>636</v>
      </c>
      <c r="P347" t="s">
        <v>635</v>
      </c>
      <c r="Q347" t="s">
        <v>636</v>
      </c>
      <c r="R347" t="s">
        <v>635</v>
      </c>
      <c r="S347" t="s">
        <v>833</v>
      </c>
      <c r="T347">
        <v>7</v>
      </c>
      <c r="U347">
        <f>IF(ISERROR(VLOOKUP(A347,seg_u_base_fitted!$A$1:$C$608,2,FALSE)),0,VLOOKUP(A347,seg_u_base_fitted!$A$1:$C$608,2,FALSE))</f>
        <v>0</v>
      </c>
      <c r="V347">
        <f>IF(ISERROR(VLOOKUP(A347,seg_u_base_fitted!$A$1:$C$608,3,FALSE)),0,VLOOKUP(A347,seg_u_base_fitted!$A$1:$C$608,3,FALSE))</f>
        <v>0.251</v>
      </c>
      <c r="W347">
        <v>459</v>
      </c>
      <c r="Y347">
        <f>IF(ISERROR(VLOOKUP(A347,seg_u_full_fitted!$A$1:$C$608,2,FALSE)),0,VLOOKUP(A347,seg_u_full_fitted!$A$1:$C$608,2,FALSE))</f>
        <v>0.39</v>
      </c>
      <c r="Z347">
        <v>346</v>
      </c>
      <c r="AB347">
        <f>V347-Y347</f>
        <v>-0.13900000000000001</v>
      </c>
    </row>
    <row r="348" spans="1:28" x14ac:dyDescent="0.2">
      <c r="A348" t="s">
        <v>1114</v>
      </c>
      <c r="B348" t="s">
        <v>994</v>
      </c>
      <c r="C348">
        <v>0</v>
      </c>
      <c r="D348">
        <v>3</v>
      </c>
      <c r="E348" t="s">
        <v>1115</v>
      </c>
      <c r="F348" t="s">
        <v>1116</v>
      </c>
      <c r="G348">
        <v>0.37426231372996754</v>
      </c>
      <c r="H348">
        <v>10300</v>
      </c>
      <c r="I348" t="s">
        <v>636</v>
      </c>
      <c r="J348" t="s">
        <v>636</v>
      </c>
      <c r="K348" t="s">
        <v>636</v>
      </c>
      <c r="L348" t="s">
        <v>636</v>
      </c>
      <c r="M348" t="s">
        <v>635</v>
      </c>
      <c r="N348" t="s">
        <v>635</v>
      </c>
      <c r="O348" t="s">
        <v>636</v>
      </c>
      <c r="P348" t="s">
        <v>635</v>
      </c>
      <c r="Q348" t="s">
        <v>636</v>
      </c>
      <c r="R348" t="s">
        <v>636</v>
      </c>
      <c r="S348" t="s">
        <v>1049</v>
      </c>
      <c r="T348">
        <v>4</v>
      </c>
      <c r="U348">
        <f>IF(ISERROR(VLOOKUP(A348,seg_u_base_fitted!$A$1:$C$608,2,FALSE)),0,VLOOKUP(A348,seg_u_base_fitted!$A$1:$C$608,2,FALSE))</f>
        <v>0</v>
      </c>
      <c r="V348">
        <f>IF(ISERROR(VLOOKUP(A348,seg_u_base_fitted!$A$1:$C$608,3,FALSE)),0,VLOOKUP(A348,seg_u_base_fitted!$A$1:$C$608,3,FALSE))</f>
        <v>0.375</v>
      </c>
      <c r="W348">
        <v>386</v>
      </c>
      <c r="Y348">
        <f>IF(ISERROR(VLOOKUP(A348,seg_u_full_fitted!$A$1:$C$608,2,FALSE)),0,VLOOKUP(A348,seg_u_full_fitted!$A$1:$C$608,2,FALSE))</f>
        <v>0.38700000000000001</v>
      </c>
      <c r="Z348">
        <v>347</v>
      </c>
      <c r="AA348">
        <f>IF(Z348&lt;115,1,0)</f>
        <v>0</v>
      </c>
      <c r="AB348">
        <f>V348-Y348</f>
        <v>-1.2000000000000011E-2</v>
      </c>
    </row>
    <row r="349" spans="1:28" x14ac:dyDescent="0.2">
      <c r="A349" t="s">
        <v>1021</v>
      </c>
      <c r="B349" t="s">
        <v>994</v>
      </c>
      <c r="C349">
        <v>0</v>
      </c>
      <c r="D349">
        <v>52</v>
      </c>
      <c r="E349" t="s">
        <v>1022</v>
      </c>
      <c r="F349" t="s">
        <v>1023</v>
      </c>
      <c r="G349">
        <v>0.30977938933404064</v>
      </c>
      <c r="H349">
        <v>19680</v>
      </c>
      <c r="I349" t="s">
        <v>636</v>
      </c>
      <c r="J349" t="s">
        <v>636</v>
      </c>
      <c r="K349" t="s">
        <v>635</v>
      </c>
      <c r="L349" t="s">
        <v>636</v>
      </c>
      <c r="M349" t="s">
        <v>635</v>
      </c>
      <c r="N349" t="s">
        <v>636</v>
      </c>
      <c r="O349" t="s">
        <v>636</v>
      </c>
      <c r="P349" t="s">
        <v>636</v>
      </c>
      <c r="Q349" t="s">
        <v>636</v>
      </c>
      <c r="R349" t="s">
        <v>636</v>
      </c>
      <c r="S349" t="s">
        <v>1011</v>
      </c>
      <c r="T349">
        <v>3</v>
      </c>
      <c r="U349">
        <f>IF(ISERROR(VLOOKUP(A349,seg_u_base_fitted!$A$1:$C$608,2,FALSE)),0,VLOOKUP(A349,seg_u_base_fitted!$A$1:$C$608,2,FALSE))</f>
        <v>0</v>
      </c>
      <c r="V349">
        <f>IF(ISERROR(VLOOKUP(A349,seg_u_base_fitted!$A$1:$C$608,3,FALSE)),0,VLOOKUP(A349,seg_u_base_fitted!$A$1:$C$608,3,FALSE))</f>
        <v>0.91600000000000004</v>
      </c>
      <c r="W349">
        <v>151</v>
      </c>
      <c r="Y349">
        <f>IF(ISERROR(VLOOKUP(A349,seg_u_full_fitted!$A$1:$C$608,2,FALSE)),0,VLOOKUP(A349,seg_u_full_fitted!$A$1:$C$608,2,FALSE))</f>
        <v>0.38600000000000001</v>
      </c>
      <c r="Z349">
        <v>348</v>
      </c>
      <c r="AA349">
        <f>IF(Z349&lt;115,1,0)</f>
        <v>0</v>
      </c>
      <c r="AB349">
        <f>V349-Y349</f>
        <v>0.53</v>
      </c>
    </row>
    <row r="350" spans="1:28" x14ac:dyDescent="0.2">
      <c r="A350" t="s">
        <v>1954</v>
      </c>
      <c r="B350" t="s">
        <v>994</v>
      </c>
      <c r="C350">
        <v>0</v>
      </c>
      <c r="D350">
        <v>12</v>
      </c>
      <c r="E350" t="s">
        <v>1955</v>
      </c>
      <c r="F350" t="s">
        <v>1956</v>
      </c>
      <c r="G350">
        <v>1.3497423583197214</v>
      </c>
      <c r="H350">
        <v>6300</v>
      </c>
      <c r="I350" t="s">
        <v>635</v>
      </c>
      <c r="J350" t="s">
        <v>636</v>
      </c>
      <c r="K350" t="s">
        <v>635</v>
      </c>
      <c r="L350" t="s">
        <v>635</v>
      </c>
      <c r="M350" t="s">
        <v>635</v>
      </c>
      <c r="N350" t="s">
        <v>635</v>
      </c>
      <c r="O350" t="s">
        <v>636</v>
      </c>
      <c r="P350" t="s">
        <v>635</v>
      </c>
      <c r="Q350" t="s">
        <v>635</v>
      </c>
      <c r="R350" t="s">
        <v>635</v>
      </c>
      <c r="S350" t="s">
        <v>637</v>
      </c>
      <c r="T350">
        <v>9</v>
      </c>
      <c r="U350">
        <f>IF(ISERROR(VLOOKUP(A350,seg_u_base_fitted!$A$1:$C$608,2,FALSE)),0,VLOOKUP(A350,seg_u_base_fitted!$A$1:$C$608,2,FALSE))</f>
        <v>1</v>
      </c>
      <c r="V350">
        <f>IF(ISERROR(VLOOKUP(A350,seg_u_base_fitted!$A$1:$C$608,3,FALSE)),0,VLOOKUP(A350,seg_u_base_fitted!$A$1:$C$608,3,FALSE))</f>
        <v>0.45700000000000002</v>
      </c>
      <c r="W350">
        <v>340</v>
      </c>
      <c r="Y350">
        <f>IF(ISERROR(VLOOKUP(A350,seg_u_full_fitted!$A$1:$C$608,2,FALSE)),0,VLOOKUP(A350,seg_u_full_fitted!$A$1:$C$608,2,FALSE))</f>
        <v>0.38600000000000001</v>
      </c>
      <c r="Z350">
        <v>349</v>
      </c>
      <c r="AB350">
        <f>V350-Y350</f>
        <v>7.1000000000000008E-2</v>
      </c>
    </row>
    <row r="351" spans="1:28" x14ac:dyDescent="0.2">
      <c r="A351" t="s">
        <v>1948</v>
      </c>
      <c r="B351" t="s">
        <v>994</v>
      </c>
      <c r="C351">
        <v>0</v>
      </c>
      <c r="D351">
        <v>101</v>
      </c>
      <c r="E351" t="s">
        <v>1949</v>
      </c>
      <c r="F351" t="s">
        <v>1950</v>
      </c>
      <c r="G351">
        <v>0.99882999986567023</v>
      </c>
      <c r="H351">
        <v>9600</v>
      </c>
      <c r="I351" t="s">
        <v>635</v>
      </c>
      <c r="J351" t="s">
        <v>636</v>
      </c>
      <c r="K351" t="s">
        <v>635</v>
      </c>
      <c r="L351" t="s">
        <v>635</v>
      </c>
      <c r="M351" t="s">
        <v>635</v>
      </c>
      <c r="N351" t="s">
        <v>635</v>
      </c>
      <c r="O351" t="s">
        <v>636</v>
      </c>
      <c r="P351" t="s">
        <v>635</v>
      </c>
      <c r="Q351" t="s">
        <v>635</v>
      </c>
      <c r="R351" t="s">
        <v>635</v>
      </c>
      <c r="S351" t="s">
        <v>637</v>
      </c>
      <c r="T351">
        <v>9</v>
      </c>
      <c r="U351">
        <f>IF(ISERROR(VLOOKUP(A351,seg_u_base_fitted!$A$1:$C$608,2,FALSE)),0,VLOOKUP(A351,seg_u_base_fitted!$A$1:$C$608,2,FALSE))</f>
        <v>0</v>
      </c>
      <c r="V351">
        <f>IF(ISERROR(VLOOKUP(A351,seg_u_base_fitted!$A$1:$C$608,3,FALSE)),0,VLOOKUP(A351,seg_u_base_fitted!$A$1:$C$608,3,FALSE))</f>
        <v>0.39500000000000002</v>
      </c>
      <c r="W351">
        <v>373</v>
      </c>
      <c r="Y351">
        <f>IF(ISERROR(VLOOKUP(A351,seg_u_full_fitted!$A$1:$C$608,2,FALSE)),0,VLOOKUP(A351,seg_u_full_fitted!$A$1:$C$608,2,FALSE))</f>
        <v>0.38300000000000001</v>
      </c>
      <c r="Z351">
        <v>350</v>
      </c>
      <c r="AB351">
        <f>V351-Y351</f>
        <v>1.2000000000000011E-2</v>
      </c>
    </row>
    <row r="352" spans="1:28" x14ac:dyDescent="0.2">
      <c r="A352" t="s">
        <v>2030</v>
      </c>
      <c r="B352" t="s">
        <v>994</v>
      </c>
      <c r="C352">
        <v>0</v>
      </c>
      <c r="D352">
        <v>101</v>
      </c>
      <c r="E352" t="s">
        <v>2031</v>
      </c>
      <c r="F352" t="s">
        <v>2031</v>
      </c>
      <c r="G352">
        <v>1.3284419637319573</v>
      </c>
      <c r="H352">
        <v>8900</v>
      </c>
      <c r="I352" t="s">
        <v>635</v>
      </c>
      <c r="J352" t="s">
        <v>636</v>
      </c>
      <c r="K352" t="s">
        <v>635</v>
      </c>
      <c r="L352" t="s">
        <v>635</v>
      </c>
      <c r="M352" t="s">
        <v>635</v>
      </c>
      <c r="N352" t="s">
        <v>635</v>
      </c>
      <c r="O352" t="s">
        <v>635</v>
      </c>
      <c r="P352" t="s">
        <v>635</v>
      </c>
      <c r="Q352" t="s">
        <v>635</v>
      </c>
      <c r="R352" t="s">
        <v>635</v>
      </c>
      <c r="S352" t="s">
        <v>636</v>
      </c>
      <c r="T352">
        <v>10</v>
      </c>
      <c r="U352">
        <f>IF(ISERROR(VLOOKUP(A352,seg_u_base_fitted!$A$1:$C$608,2,FALSE)),0,VLOOKUP(A352,seg_u_base_fitted!$A$1:$C$608,2,FALSE))</f>
        <v>0</v>
      </c>
      <c r="V352">
        <f>IF(ISERROR(VLOOKUP(A352,seg_u_base_fitted!$A$1:$C$608,3,FALSE)),0,VLOOKUP(A352,seg_u_base_fitted!$A$1:$C$608,3,FALSE))</f>
        <v>0.55000000000000004</v>
      </c>
      <c r="W352">
        <v>300</v>
      </c>
      <c r="Y352">
        <f>IF(ISERROR(VLOOKUP(A352,seg_u_full_fitted!$A$1:$C$608,2,FALSE)),0,VLOOKUP(A352,seg_u_full_fitted!$A$1:$C$608,2,FALSE))</f>
        <v>0.38300000000000001</v>
      </c>
      <c r="Z352">
        <v>351</v>
      </c>
      <c r="AB352">
        <f>V352-Y352</f>
        <v>0.16700000000000004</v>
      </c>
    </row>
    <row r="353" spans="1:28" x14ac:dyDescent="0.2">
      <c r="A353" t="s">
        <v>1778</v>
      </c>
      <c r="B353" t="s">
        <v>994</v>
      </c>
      <c r="C353">
        <v>0</v>
      </c>
      <c r="D353">
        <v>40</v>
      </c>
      <c r="E353" t="s">
        <v>1779</v>
      </c>
      <c r="F353" t="s">
        <v>1780</v>
      </c>
      <c r="G353">
        <v>1.3288520445460879</v>
      </c>
      <c r="H353">
        <v>4675</v>
      </c>
      <c r="I353" t="s">
        <v>635</v>
      </c>
      <c r="J353" t="s">
        <v>636</v>
      </c>
      <c r="K353" t="s">
        <v>635</v>
      </c>
      <c r="L353" t="s">
        <v>635</v>
      </c>
      <c r="M353" t="s">
        <v>635</v>
      </c>
      <c r="N353" t="s">
        <v>635</v>
      </c>
      <c r="O353" t="s">
        <v>636</v>
      </c>
      <c r="P353" t="s">
        <v>635</v>
      </c>
      <c r="Q353" t="s">
        <v>636</v>
      </c>
      <c r="R353" t="s">
        <v>635</v>
      </c>
      <c r="S353" t="s">
        <v>721</v>
      </c>
      <c r="T353">
        <v>8</v>
      </c>
      <c r="U353">
        <f>IF(ISERROR(VLOOKUP(A353,seg_u_base_fitted!$A$1:$C$608,2,FALSE)),0,VLOOKUP(A353,seg_u_base_fitted!$A$1:$C$608,2,FALSE))</f>
        <v>1</v>
      </c>
      <c r="V353">
        <f>IF(ISERROR(VLOOKUP(A353,seg_u_base_fitted!$A$1:$C$608,3,FALSE)),0,VLOOKUP(A353,seg_u_base_fitted!$A$1:$C$608,3,FALSE))</f>
        <v>0.65200000000000002</v>
      </c>
      <c r="W353">
        <v>253</v>
      </c>
      <c r="Y353">
        <f>IF(ISERROR(VLOOKUP(A353,seg_u_full_fitted!$A$1:$C$608,2,FALSE)),0,VLOOKUP(A353,seg_u_full_fitted!$A$1:$C$608,2,FALSE))</f>
        <v>0.38200000000000001</v>
      </c>
      <c r="Z353">
        <v>352</v>
      </c>
      <c r="AB353">
        <f>V353-Y353</f>
        <v>0.27</v>
      </c>
    </row>
    <row r="354" spans="1:28" x14ac:dyDescent="0.2">
      <c r="A354" t="s">
        <v>2513</v>
      </c>
      <c r="B354" t="s">
        <v>2468</v>
      </c>
      <c r="C354" t="s">
        <v>631</v>
      </c>
      <c r="D354" t="s">
        <v>688</v>
      </c>
      <c r="E354" t="s">
        <v>2514</v>
      </c>
      <c r="F354" t="s">
        <v>2515</v>
      </c>
      <c r="G354">
        <v>1.6975590551092703</v>
      </c>
      <c r="H354">
        <v>3295</v>
      </c>
      <c r="I354" t="s">
        <v>635</v>
      </c>
      <c r="J354" t="s">
        <v>635</v>
      </c>
      <c r="K354" t="s">
        <v>635</v>
      </c>
      <c r="L354" t="s">
        <v>635</v>
      </c>
      <c r="M354" t="s">
        <v>635</v>
      </c>
      <c r="N354" t="s">
        <v>635</v>
      </c>
      <c r="O354" t="s">
        <v>636</v>
      </c>
      <c r="P354" t="s">
        <v>635</v>
      </c>
      <c r="Q354" t="s">
        <v>635</v>
      </c>
      <c r="R354" t="s">
        <v>635</v>
      </c>
      <c r="S354" t="s">
        <v>636</v>
      </c>
      <c r="T354">
        <v>10</v>
      </c>
      <c r="U354">
        <f>IF(ISERROR(VLOOKUP(A354,seg_u_base_fitted!$A$1:$C$608,2,FALSE)),0,VLOOKUP(A354,seg_u_base_fitted!$A$1:$C$608,2,FALSE))</f>
        <v>1</v>
      </c>
      <c r="V354">
        <f>IF(ISERROR(VLOOKUP(A354,seg_u_base_fitted!$A$1:$C$608,3,FALSE)),0,VLOOKUP(A354,seg_u_base_fitted!$A$1:$C$608,3,FALSE))</f>
        <v>0.45900000000000002</v>
      </c>
      <c r="W354">
        <v>339</v>
      </c>
      <c r="Y354">
        <f>IF(ISERROR(VLOOKUP(A354,seg_u_full_fitted!$A$1:$C$608,2,FALSE)),0,VLOOKUP(A354,seg_u_full_fitted!$A$1:$C$608,2,FALSE))</f>
        <v>0.38100000000000001</v>
      </c>
      <c r="Z354">
        <v>353</v>
      </c>
      <c r="AB354">
        <f>V354-Y354</f>
        <v>7.8000000000000014E-2</v>
      </c>
    </row>
    <row r="355" spans="1:28" x14ac:dyDescent="0.2">
      <c r="A355" t="s">
        <v>657</v>
      </c>
      <c r="B355" t="s">
        <v>630</v>
      </c>
      <c r="C355" t="s">
        <v>631</v>
      </c>
      <c r="D355" t="s">
        <v>658</v>
      </c>
      <c r="E355" t="s">
        <v>659</v>
      </c>
      <c r="F355" t="s">
        <v>660</v>
      </c>
      <c r="G355">
        <v>0.8289578617856006</v>
      </c>
      <c r="H355">
        <v>4750</v>
      </c>
      <c r="I355" t="s">
        <v>635</v>
      </c>
      <c r="J355" t="s">
        <v>636</v>
      </c>
      <c r="K355" t="s">
        <v>635</v>
      </c>
      <c r="L355" t="s">
        <v>635</v>
      </c>
      <c r="M355" t="s">
        <v>635</v>
      </c>
      <c r="N355" t="s">
        <v>635</v>
      </c>
      <c r="O355" t="s">
        <v>636</v>
      </c>
      <c r="P355" t="s">
        <v>635</v>
      </c>
      <c r="Q355" t="s">
        <v>635</v>
      </c>
      <c r="R355" t="s">
        <v>635</v>
      </c>
      <c r="S355" t="s">
        <v>637</v>
      </c>
      <c r="T355">
        <v>9</v>
      </c>
      <c r="U355">
        <f>IF(ISERROR(VLOOKUP(A355,seg_u_base_fitted!$A$1:$C$608,2,FALSE)),0,VLOOKUP(A355,seg_u_base_fitted!$A$1:$C$608,2,FALSE))</f>
        <v>0</v>
      </c>
      <c r="V355">
        <f>IF(ISERROR(VLOOKUP(A355,seg_u_base_fitted!$A$1:$C$608,3,FALSE)),0,VLOOKUP(A355,seg_u_base_fitted!$A$1:$C$608,3,FALSE))</f>
        <v>0.26200000000000001</v>
      </c>
      <c r="W355">
        <v>455</v>
      </c>
      <c r="Y355">
        <f>IF(ISERROR(VLOOKUP(A355,seg_u_full_fitted!$A$1:$C$608,2,FALSE)),0,VLOOKUP(A355,seg_u_full_fitted!$A$1:$C$608,2,FALSE))</f>
        <v>0.373</v>
      </c>
      <c r="Z355">
        <v>354</v>
      </c>
      <c r="AB355">
        <f>V355-Y355</f>
        <v>-0.11099999999999999</v>
      </c>
    </row>
    <row r="356" spans="1:28" x14ac:dyDescent="0.2">
      <c r="A356" t="s">
        <v>1050</v>
      </c>
      <c r="B356" t="s">
        <v>994</v>
      </c>
      <c r="C356">
        <v>0</v>
      </c>
      <c r="D356">
        <v>31</v>
      </c>
      <c r="E356" t="s">
        <v>1051</v>
      </c>
      <c r="F356" t="s">
        <v>1052</v>
      </c>
      <c r="G356">
        <v>0.27909847170878066</v>
      </c>
      <c r="H356">
        <v>21405</v>
      </c>
      <c r="I356" t="s">
        <v>635</v>
      </c>
      <c r="J356" t="s">
        <v>636</v>
      </c>
      <c r="K356" t="s">
        <v>635</v>
      </c>
      <c r="L356" t="s">
        <v>636</v>
      </c>
      <c r="M356" t="s">
        <v>635</v>
      </c>
      <c r="N356" t="s">
        <v>636</v>
      </c>
      <c r="O356" t="s">
        <v>636</v>
      </c>
      <c r="P356" t="s">
        <v>636</v>
      </c>
      <c r="Q356" t="s">
        <v>636</v>
      </c>
      <c r="R356" t="s">
        <v>636</v>
      </c>
      <c r="S356" t="s">
        <v>1049</v>
      </c>
      <c r="T356">
        <v>4</v>
      </c>
      <c r="U356">
        <f>IF(ISERROR(VLOOKUP(A356,seg_u_base_fitted!$A$1:$C$608,2,FALSE)),0,VLOOKUP(A356,seg_u_base_fitted!$A$1:$C$608,2,FALSE))</f>
        <v>0</v>
      </c>
      <c r="V356">
        <f>IF(ISERROR(VLOOKUP(A356,seg_u_base_fitted!$A$1:$C$608,3,FALSE)),0,VLOOKUP(A356,seg_u_base_fitted!$A$1:$C$608,3,FALSE))</f>
        <v>0.70899999999999996</v>
      </c>
      <c r="W356">
        <v>233</v>
      </c>
      <c r="Y356">
        <f>IF(ISERROR(VLOOKUP(A356,seg_u_full_fitted!$A$1:$C$608,2,FALSE)),0,VLOOKUP(A356,seg_u_full_fitted!$A$1:$C$608,2,FALSE))</f>
        <v>0.372</v>
      </c>
      <c r="Z356">
        <v>355</v>
      </c>
      <c r="AA356">
        <f>IF(Z356&lt;115,1,0)</f>
        <v>0</v>
      </c>
      <c r="AB356">
        <f>V356-Y356</f>
        <v>0.33699999999999997</v>
      </c>
    </row>
    <row r="357" spans="1:28" x14ac:dyDescent="0.2">
      <c r="A357" t="s">
        <v>1701</v>
      </c>
      <c r="B357" t="s">
        <v>994</v>
      </c>
      <c r="C357">
        <v>0</v>
      </c>
      <c r="D357">
        <v>27</v>
      </c>
      <c r="E357" t="s">
        <v>1216</v>
      </c>
      <c r="F357" t="s">
        <v>1702</v>
      </c>
      <c r="G357">
        <v>0.96650061833340462</v>
      </c>
      <c r="H357">
        <v>6000</v>
      </c>
      <c r="I357" t="s">
        <v>635</v>
      </c>
      <c r="J357" t="s">
        <v>635</v>
      </c>
      <c r="K357" t="s">
        <v>635</v>
      </c>
      <c r="L357" t="s">
        <v>636</v>
      </c>
      <c r="M357" t="s">
        <v>636</v>
      </c>
      <c r="N357" t="s">
        <v>635</v>
      </c>
      <c r="O357" t="s">
        <v>636</v>
      </c>
      <c r="P357" t="s">
        <v>635</v>
      </c>
      <c r="Q357" t="s">
        <v>636</v>
      </c>
      <c r="R357" t="s">
        <v>635</v>
      </c>
      <c r="S357" t="s">
        <v>833</v>
      </c>
      <c r="T357">
        <v>7</v>
      </c>
      <c r="U357">
        <f>IF(ISERROR(VLOOKUP(A357,seg_u_base_fitted!$A$1:$C$608,2,FALSE)),0,VLOOKUP(A357,seg_u_base_fitted!$A$1:$C$608,2,FALSE))</f>
        <v>0</v>
      </c>
      <c r="V357">
        <f>IF(ISERROR(VLOOKUP(A357,seg_u_base_fitted!$A$1:$C$608,3,FALSE)),0,VLOOKUP(A357,seg_u_base_fitted!$A$1:$C$608,3,FALSE))</f>
        <v>0.32800000000000001</v>
      </c>
      <c r="W357">
        <v>408</v>
      </c>
      <c r="Y357">
        <f>IF(ISERROR(VLOOKUP(A357,seg_u_full_fitted!$A$1:$C$608,2,FALSE)),0,VLOOKUP(A357,seg_u_full_fitted!$A$1:$C$608,2,FALSE))</f>
        <v>0.371</v>
      </c>
      <c r="Z357">
        <v>356</v>
      </c>
      <c r="AB357">
        <f>V357-Y357</f>
        <v>-4.2999999999999983E-2</v>
      </c>
    </row>
    <row r="358" spans="1:28" x14ac:dyDescent="0.2">
      <c r="A358" t="s">
        <v>1382</v>
      </c>
      <c r="B358" t="s">
        <v>994</v>
      </c>
      <c r="C358">
        <v>0</v>
      </c>
      <c r="D358">
        <v>36</v>
      </c>
      <c r="E358" t="s">
        <v>1383</v>
      </c>
      <c r="F358" t="s">
        <v>1384</v>
      </c>
      <c r="G358">
        <v>0.44726360621084582</v>
      </c>
      <c r="H358">
        <v>12775</v>
      </c>
      <c r="I358" t="s">
        <v>635</v>
      </c>
      <c r="J358" t="s">
        <v>636</v>
      </c>
      <c r="K358" t="s">
        <v>635</v>
      </c>
      <c r="L358" t="s">
        <v>636</v>
      </c>
      <c r="M358" t="s">
        <v>635</v>
      </c>
      <c r="N358" t="s">
        <v>635</v>
      </c>
      <c r="O358" t="s">
        <v>636</v>
      </c>
      <c r="P358" t="s">
        <v>635</v>
      </c>
      <c r="Q358" t="s">
        <v>636</v>
      </c>
      <c r="R358" t="s">
        <v>636</v>
      </c>
      <c r="S358" t="s">
        <v>1327</v>
      </c>
      <c r="T358">
        <v>6</v>
      </c>
      <c r="U358">
        <f>IF(ISERROR(VLOOKUP(A358,seg_u_base_fitted!$A$1:$C$608,2,FALSE)),0,VLOOKUP(A358,seg_u_base_fitted!$A$1:$C$608,2,FALSE))</f>
        <v>1</v>
      </c>
      <c r="V358">
        <f>IF(ISERROR(VLOOKUP(A358,seg_u_base_fitted!$A$1:$C$608,3,FALSE)),0,VLOOKUP(A358,seg_u_base_fitted!$A$1:$C$608,3,FALSE))</f>
        <v>0.34</v>
      </c>
      <c r="W358">
        <v>402</v>
      </c>
      <c r="Y358">
        <f>IF(ISERROR(VLOOKUP(A358,seg_u_full_fitted!$A$1:$C$608,2,FALSE)),0,VLOOKUP(A358,seg_u_full_fitted!$A$1:$C$608,2,FALSE))</f>
        <v>0.36899999999999999</v>
      </c>
      <c r="Z358">
        <v>357</v>
      </c>
      <c r="AB358">
        <f>V358-Y358</f>
        <v>-2.899999999999997E-2</v>
      </c>
    </row>
    <row r="359" spans="1:28" x14ac:dyDescent="0.2">
      <c r="A359" t="s">
        <v>2035</v>
      </c>
      <c r="B359" t="s">
        <v>994</v>
      </c>
      <c r="C359">
        <v>0</v>
      </c>
      <c r="D359">
        <v>103</v>
      </c>
      <c r="E359" t="s">
        <v>2036</v>
      </c>
      <c r="F359" t="s">
        <v>2037</v>
      </c>
      <c r="G359">
        <v>0.78011541430184794</v>
      </c>
      <c r="H359">
        <v>8900</v>
      </c>
      <c r="I359" t="s">
        <v>635</v>
      </c>
      <c r="J359" t="s">
        <v>636</v>
      </c>
      <c r="K359" t="s">
        <v>635</v>
      </c>
      <c r="L359" t="s">
        <v>635</v>
      </c>
      <c r="M359" t="s">
        <v>635</v>
      </c>
      <c r="N359" t="s">
        <v>635</v>
      </c>
      <c r="O359" t="s">
        <v>635</v>
      </c>
      <c r="P359" t="s">
        <v>635</v>
      </c>
      <c r="Q359" t="s">
        <v>635</v>
      </c>
      <c r="R359" t="s">
        <v>635</v>
      </c>
      <c r="S359" t="s">
        <v>636</v>
      </c>
      <c r="T359">
        <v>10</v>
      </c>
      <c r="U359">
        <f>IF(ISERROR(VLOOKUP(A359,seg_u_base_fitted!$A$1:$C$608,2,FALSE)),0,VLOOKUP(A359,seg_u_base_fitted!$A$1:$C$608,2,FALSE))</f>
        <v>0</v>
      </c>
      <c r="V359">
        <f>IF(ISERROR(VLOOKUP(A359,seg_u_base_fitted!$A$1:$C$608,3,FALSE)),0,VLOOKUP(A359,seg_u_base_fitted!$A$1:$C$608,3,FALSE))</f>
        <v>0.64700000000000002</v>
      </c>
      <c r="W359">
        <v>255</v>
      </c>
      <c r="Y359">
        <f>IF(ISERROR(VLOOKUP(A359,seg_u_full_fitted!$A$1:$C$608,2,FALSE)),0,VLOOKUP(A359,seg_u_full_fitted!$A$1:$C$608,2,FALSE))</f>
        <v>0.36799999999999999</v>
      </c>
      <c r="Z359">
        <v>358</v>
      </c>
      <c r="AB359">
        <f>V359-Y359</f>
        <v>0.27900000000000003</v>
      </c>
    </row>
    <row r="360" spans="1:28" x14ac:dyDescent="0.2">
      <c r="A360" t="s">
        <v>1804</v>
      </c>
      <c r="B360" t="s">
        <v>994</v>
      </c>
      <c r="C360">
        <v>0</v>
      </c>
      <c r="D360">
        <v>121</v>
      </c>
      <c r="E360" t="s">
        <v>1805</v>
      </c>
      <c r="F360" t="s">
        <v>1806</v>
      </c>
      <c r="G360">
        <v>1.1916020006345052</v>
      </c>
      <c r="H360">
        <v>5770</v>
      </c>
      <c r="I360" t="s">
        <v>635</v>
      </c>
      <c r="J360" t="s">
        <v>636</v>
      </c>
      <c r="K360" t="s">
        <v>635</v>
      </c>
      <c r="L360" t="s">
        <v>635</v>
      </c>
      <c r="M360" t="s">
        <v>635</v>
      </c>
      <c r="N360" t="s">
        <v>635</v>
      </c>
      <c r="O360" t="s">
        <v>635</v>
      </c>
      <c r="P360" t="s">
        <v>635</v>
      </c>
      <c r="Q360" t="s">
        <v>636</v>
      </c>
      <c r="R360" t="s">
        <v>636</v>
      </c>
      <c r="S360" t="s">
        <v>721</v>
      </c>
      <c r="T360">
        <v>8</v>
      </c>
      <c r="U360">
        <f>IF(ISERROR(VLOOKUP(A360,seg_u_base_fitted!$A$1:$C$608,2,FALSE)),0,VLOOKUP(A360,seg_u_base_fitted!$A$1:$C$608,2,FALSE))</f>
        <v>0</v>
      </c>
      <c r="V360">
        <f>IF(ISERROR(VLOOKUP(A360,seg_u_base_fitted!$A$1:$C$608,3,FALSE)),0,VLOOKUP(A360,seg_u_base_fitted!$A$1:$C$608,3,FALSE))</f>
        <v>0.44400000000000001</v>
      </c>
      <c r="W360">
        <v>350</v>
      </c>
      <c r="Y360">
        <f>IF(ISERROR(VLOOKUP(A360,seg_u_full_fitted!$A$1:$C$608,2,FALSE)),0,VLOOKUP(A360,seg_u_full_fitted!$A$1:$C$608,2,FALSE))</f>
        <v>0.36599999999999999</v>
      </c>
      <c r="Z360">
        <v>359</v>
      </c>
      <c r="AB360">
        <f>V360-Y360</f>
        <v>7.8000000000000014E-2</v>
      </c>
    </row>
    <row r="361" spans="1:28" x14ac:dyDescent="0.2">
      <c r="A361" t="s">
        <v>2272</v>
      </c>
      <c r="B361" t="s">
        <v>2210</v>
      </c>
      <c r="C361" t="s">
        <v>631</v>
      </c>
      <c r="D361" t="s">
        <v>2273</v>
      </c>
      <c r="E361" t="s">
        <v>2268</v>
      </c>
      <c r="F361" t="s">
        <v>2274</v>
      </c>
      <c r="G361">
        <v>1.2114468332284674</v>
      </c>
      <c r="H361">
        <v>1700</v>
      </c>
      <c r="I361" t="s">
        <v>635</v>
      </c>
      <c r="J361" t="s">
        <v>635</v>
      </c>
      <c r="K361" t="s">
        <v>635</v>
      </c>
      <c r="L361" t="s">
        <v>636</v>
      </c>
      <c r="M361" t="s">
        <v>635</v>
      </c>
      <c r="N361" t="s">
        <v>635</v>
      </c>
      <c r="O361" t="s">
        <v>636</v>
      </c>
      <c r="P361" t="s">
        <v>635</v>
      </c>
      <c r="Q361" t="s">
        <v>635</v>
      </c>
      <c r="R361" t="s">
        <v>635</v>
      </c>
      <c r="S361" t="s">
        <v>637</v>
      </c>
      <c r="T361">
        <v>9</v>
      </c>
      <c r="U361">
        <f>IF(ISERROR(VLOOKUP(A361,seg_u_base_fitted!$A$1:$C$608,2,FALSE)),0,VLOOKUP(A361,seg_u_base_fitted!$A$1:$C$608,2,FALSE))</f>
        <v>0</v>
      </c>
      <c r="V361">
        <f>IF(ISERROR(VLOOKUP(A361,seg_u_base_fitted!$A$1:$C$608,3,FALSE)),0,VLOOKUP(A361,seg_u_base_fitted!$A$1:$C$608,3,FALSE))</f>
        <v>0.39700000000000002</v>
      </c>
      <c r="W361">
        <v>371</v>
      </c>
      <c r="Y361">
        <f>IF(ISERROR(VLOOKUP(A361,seg_u_full_fitted!$A$1:$C$608,2,FALSE)),0,VLOOKUP(A361,seg_u_full_fitted!$A$1:$C$608,2,FALSE))</f>
        <v>0.36299999999999999</v>
      </c>
      <c r="Z361">
        <v>360</v>
      </c>
      <c r="AB361">
        <f>V361-Y361</f>
        <v>3.400000000000003E-2</v>
      </c>
    </row>
    <row r="362" spans="1:28" x14ac:dyDescent="0.2">
      <c r="A362" t="s">
        <v>1217</v>
      </c>
      <c r="B362" t="s">
        <v>994</v>
      </c>
      <c r="C362">
        <v>0</v>
      </c>
      <c r="D362">
        <v>57</v>
      </c>
      <c r="E362" t="s">
        <v>1218</v>
      </c>
      <c r="F362" t="s">
        <v>1090</v>
      </c>
      <c r="G362">
        <v>0.29471849468225964</v>
      </c>
      <c r="H362">
        <v>16025</v>
      </c>
      <c r="I362" t="s">
        <v>636</v>
      </c>
      <c r="J362" t="s">
        <v>636</v>
      </c>
      <c r="K362" t="s">
        <v>635</v>
      </c>
      <c r="L362" t="s">
        <v>636</v>
      </c>
      <c r="M362" t="s">
        <v>635</v>
      </c>
      <c r="N362" t="s">
        <v>635</v>
      </c>
      <c r="O362" t="s">
        <v>636</v>
      </c>
      <c r="P362" t="s">
        <v>635</v>
      </c>
      <c r="Q362" t="s">
        <v>636</v>
      </c>
      <c r="R362" t="s">
        <v>636</v>
      </c>
      <c r="S362" t="s">
        <v>1131</v>
      </c>
      <c r="T362">
        <v>5</v>
      </c>
      <c r="U362">
        <f>IF(ISERROR(VLOOKUP(A362,seg_u_base_fitted!$A$1:$C$608,2,FALSE)),0,VLOOKUP(A362,seg_u_base_fitted!$A$1:$C$608,2,FALSE))</f>
        <v>0</v>
      </c>
      <c r="V362">
        <f>IF(ISERROR(VLOOKUP(A362,seg_u_base_fitted!$A$1:$C$608,3,FALSE)),0,VLOOKUP(A362,seg_u_base_fitted!$A$1:$C$608,3,FALSE))</f>
        <v>0.45400000000000001</v>
      </c>
      <c r="W362">
        <v>342</v>
      </c>
      <c r="Y362">
        <f>IF(ISERROR(VLOOKUP(A362,seg_u_full_fitted!$A$1:$C$608,2,FALSE)),0,VLOOKUP(A362,seg_u_full_fitted!$A$1:$C$608,2,FALSE))</f>
        <v>0.35899999999999999</v>
      </c>
      <c r="Z362">
        <v>361</v>
      </c>
      <c r="AA362">
        <f>IF(Z362&lt;115,1,0)</f>
        <v>0</v>
      </c>
      <c r="AB362">
        <f>V362-Y362</f>
        <v>9.5000000000000029E-2</v>
      </c>
    </row>
    <row r="363" spans="1:28" x14ac:dyDescent="0.2">
      <c r="A363" t="s">
        <v>2565</v>
      </c>
      <c r="B363" t="s">
        <v>2468</v>
      </c>
      <c r="C363" t="s">
        <v>662</v>
      </c>
      <c r="D363" t="s">
        <v>2436</v>
      </c>
      <c r="E363" t="s">
        <v>2543</v>
      </c>
      <c r="F363" t="s">
        <v>2566</v>
      </c>
      <c r="G363">
        <v>1.7978021159253785</v>
      </c>
      <c r="H363">
        <v>4610</v>
      </c>
      <c r="I363" t="s">
        <v>635</v>
      </c>
      <c r="J363" t="s">
        <v>635</v>
      </c>
      <c r="K363" t="s">
        <v>635</v>
      </c>
      <c r="L363" t="s">
        <v>635</v>
      </c>
      <c r="M363" t="s">
        <v>635</v>
      </c>
      <c r="N363" t="s">
        <v>635</v>
      </c>
      <c r="O363" t="s">
        <v>635</v>
      </c>
      <c r="P363" t="s">
        <v>635</v>
      </c>
      <c r="Q363" t="s">
        <v>635</v>
      </c>
      <c r="R363" t="s">
        <v>635</v>
      </c>
      <c r="S363" t="s">
        <v>635</v>
      </c>
      <c r="T363">
        <v>11</v>
      </c>
      <c r="U363">
        <f>IF(ISERROR(VLOOKUP(A363,seg_u_base_fitted!$A$1:$C$608,2,FALSE)),0,VLOOKUP(A363,seg_u_base_fitted!$A$1:$C$608,2,FALSE))</f>
        <v>0</v>
      </c>
      <c r="V363">
        <f>IF(ISERROR(VLOOKUP(A363,seg_u_base_fitted!$A$1:$C$608,3,FALSE)),0,VLOOKUP(A363,seg_u_base_fitted!$A$1:$C$608,3,FALSE))</f>
        <v>0.41599999999999998</v>
      </c>
      <c r="W363">
        <v>360</v>
      </c>
      <c r="Y363">
        <f>IF(ISERROR(VLOOKUP(A363,seg_u_full_fitted!$A$1:$C$608,2,FALSE)),0,VLOOKUP(A363,seg_u_full_fitted!$A$1:$C$608,2,FALSE))</f>
        <v>0.35699999999999998</v>
      </c>
      <c r="Z363">
        <v>362</v>
      </c>
      <c r="AB363">
        <f>V363-Y363</f>
        <v>5.8999999999999997E-2</v>
      </c>
    </row>
    <row r="364" spans="1:28" x14ac:dyDescent="0.2">
      <c r="A364" t="s">
        <v>1925</v>
      </c>
      <c r="B364" t="s">
        <v>994</v>
      </c>
      <c r="C364">
        <v>0</v>
      </c>
      <c r="D364">
        <v>61</v>
      </c>
      <c r="E364" t="s">
        <v>1926</v>
      </c>
      <c r="F364" t="s">
        <v>1927</v>
      </c>
      <c r="G364">
        <v>0.68545916647308403</v>
      </c>
      <c r="H364">
        <v>11200</v>
      </c>
      <c r="I364" t="s">
        <v>635</v>
      </c>
      <c r="J364" t="s">
        <v>636</v>
      </c>
      <c r="K364" t="s">
        <v>635</v>
      </c>
      <c r="L364" t="s">
        <v>635</v>
      </c>
      <c r="M364" t="s">
        <v>635</v>
      </c>
      <c r="N364" t="s">
        <v>635</v>
      </c>
      <c r="O364" t="s">
        <v>636</v>
      </c>
      <c r="P364" t="s">
        <v>635</v>
      </c>
      <c r="Q364" t="s">
        <v>635</v>
      </c>
      <c r="R364" t="s">
        <v>635</v>
      </c>
      <c r="S364" t="s">
        <v>637</v>
      </c>
      <c r="T364">
        <v>9</v>
      </c>
      <c r="U364">
        <f>IF(ISERROR(VLOOKUP(A364,seg_u_base_fitted!$A$1:$C$608,2,FALSE)),0,VLOOKUP(A364,seg_u_base_fitted!$A$1:$C$608,2,FALSE))</f>
        <v>0</v>
      </c>
      <c r="V364">
        <f>IF(ISERROR(VLOOKUP(A364,seg_u_base_fitted!$A$1:$C$608,3,FALSE)),0,VLOOKUP(A364,seg_u_base_fitted!$A$1:$C$608,3,FALSE))</f>
        <v>0.62</v>
      </c>
      <c r="W364">
        <v>268</v>
      </c>
      <c r="Y364">
        <f>IF(ISERROR(VLOOKUP(A364,seg_u_full_fitted!$A$1:$C$608,2,FALSE)),0,VLOOKUP(A364,seg_u_full_fitted!$A$1:$C$608,2,FALSE))</f>
        <v>0.35399999999999998</v>
      </c>
      <c r="Z364">
        <v>363</v>
      </c>
      <c r="AB364">
        <f>V364-Y364</f>
        <v>0.26600000000000001</v>
      </c>
    </row>
    <row r="365" spans="1:28" x14ac:dyDescent="0.2">
      <c r="A365" t="s">
        <v>1960</v>
      </c>
      <c r="B365" t="s">
        <v>994</v>
      </c>
      <c r="C365">
        <v>0</v>
      </c>
      <c r="D365">
        <v>12</v>
      </c>
      <c r="E365" t="s">
        <v>1961</v>
      </c>
      <c r="F365" t="s">
        <v>1962</v>
      </c>
      <c r="G365">
        <v>4.287778315588203</v>
      </c>
      <c r="H365">
        <v>3590</v>
      </c>
      <c r="I365" t="s">
        <v>635</v>
      </c>
      <c r="J365" t="s">
        <v>636</v>
      </c>
      <c r="K365" t="s">
        <v>635</v>
      </c>
      <c r="L365" t="s">
        <v>635</v>
      </c>
      <c r="M365" t="s">
        <v>635</v>
      </c>
      <c r="N365" t="s">
        <v>635</v>
      </c>
      <c r="O365" t="s">
        <v>636</v>
      </c>
      <c r="P365" t="s">
        <v>635</v>
      </c>
      <c r="Q365" t="s">
        <v>635</v>
      </c>
      <c r="R365" t="s">
        <v>635</v>
      </c>
      <c r="S365" t="s">
        <v>637</v>
      </c>
      <c r="T365">
        <v>9</v>
      </c>
      <c r="U365">
        <f>IF(ISERROR(VLOOKUP(A365,seg_u_base_fitted!$A$1:$C$608,2,FALSE)),0,VLOOKUP(A365,seg_u_base_fitted!$A$1:$C$608,2,FALSE))</f>
        <v>2</v>
      </c>
      <c r="V365">
        <f>IF(ISERROR(VLOOKUP(A365,seg_u_base_fitted!$A$1:$C$608,3,FALSE)),0,VLOOKUP(A365,seg_u_base_fitted!$A$1:$C$608,3,FALSE))</f>
        <v>0.76900000000000002</v>
      </c>
      <c r="W365">
        <v>206</v>
      </c>
      <c r="Y365">
        <f>IF(ISERROR(VLOOKUP(A365,seg_u_full_fitted!$A$1:$C$608,2,FALSE)),0,VLOOKUP(A365,seg_u_full_fitted!$A$1:$C$608,2,FALSE))</f>
        <v>0.35299999999999998</v>
      </c>
      <c r="Z365">
        <v>364</v>
      </c>
      <c r="AB365">
        <f>V365-Y365</f>
        <v>0.41600000000000004</v>
      </c>
    </row>
    <row r="366" spans="1:28" x14ac:dyDescent="0.2">
      <c r="A366" t="s">
        <v>1531</v>
      </c>
      <c r="B366" t="s">
        <v>994</v>
      </c>
      <c r="C366">
        <v>0</v>
      </c>
      <c r="D366">
        <v>81</v>
      </c>
      <c r="E366" t="s">
        <v>1532</v>
      </c>
      <c r="F366" t="s">
        <v>1533</v>
      </c>
      <c r="G366">
        <v>0.3098940035665953</v>
      </c>
      <c r="H366">
        <v>9880</v>
      </c>
      <c r="I366" t="s">
        <v>635</v>
      </c>
      <c r="J366" t="s">
        <v>636</v>
      </c>
      <c r="K366" t="s">
        <v>636</v>
      </c>
      <c r="L366" t="s">
        <v>636</v>
      </c>
      <c r="M366" t="s">
        <v>635</v>
      </c>
      <c r="N366" t="s">
        <v>635</v>
      </c>
      <c r="O366" t="s">
        <v>636</v>
      </c>
      <c r="P366" t="s">
        <v>635</v>
      </c>
      <c r="Q366" t="s">
        <v>635</v>
      </c>
      <c r="R366" t="s">
        <v>636</v>
      </c>
      <c r="S366" t="s">
        <v>1327</v>
      </c>
      <c r="T366">
        <v>6</v>
      </c>
      <c r="U366">
        <f>IF(ISERROR(VLOOKUP(A366,seg_u_base_fitted!$A$1:$C$608,2,FALSE)),0,VLOOKUP(A366,seg_u_base_fitted!$A$1:$C$608,2,FALSE))</f>
        <v>1</v>
      </c>
      <c r="V366">
        <f>IF(ISERROR(VLOOKUP(A366,seg_u_base_fitted!$A$1:$C$608,3,FALSE)),0,VLOOKUP(A366,seg_u_base_fitted!$A$1:$C$608,3,FALSE))</f>
        <v>0.38400000000000001</v>
      </c>
      <c r="W366">
        <v>381</v>
      </c>
      <c r="Y366">
        <f>IF(ISERROR(VLOOKUP(A366,seg_u_full_fitted!$A$1:$C$608,2,FALSE)),0,VLOOKUP(A366,seg_u_full_fitted!$A$1:$C$608,2,FALSE))</f>
        <v>0.34799999999999998</v>
      </c>
      <c r="Z366">
        <v>365</v>
      </c>
      <c r="AB366">
        <f>V366-Y366</f>
        <v>3.6000000000000032E-2</v>
      </c>
    </row>
    <row r="367" spans="1:28" x14ac:dyDescent="0.2">
      <c r="A367" t="s">
        <v>1411</v>
      </c>
      <c r="B367" t="s">
        <v>994</v>
      </c>
      <c r="C367">
        <v>0</v>
      </c>
      <c r="D367">
        <v>125</v>
      </c>
      <c r="E367" t="s">
        <v>1412</v>
      </c>
      <c r="F367" t="s">
        <v>1413</v>
      </c>
      <c r="G367">
        <v>2.3989340318494197</v>
      </c>
      <c r="H367">
        <v>3050</v>
      </c>
      <c r="I367" t="s">
        <v>635</v>
      </c>
      <c r="J367" t="s">
        <v>636</v>
      </c>
      <c r="K367" t="s">
        <v>636</v>
      </c>
      <c r="L367" t="s">
        <v>635</v>
      </c>
      <c r="M367" t="s">
        <v>636</v>
      </c>
      <c r="N367" t="s">
        <v>635</v>
      </c>
      <c r="O367" t="s">
        <v>636</v>
      </c>
      <c r="P367" t="s">
        <v>635</v>
      </c>
      <c r="Q367" t="s">
        <v>636</v>
      </c>
      <c r="R367" t="s">
        <v>635</v>
      </c>
      <c r="S367" t="s">
        <v>1327</v>
      </c>
      <c r="T367">
        <v>6</v>
      </c>
      <c r="U367">
        <f>IF(ISERROR(VLOOKUP(A367,seg_u_base_fitted!$A$1:$C$608,2,FALSE)),0,VLOOKUP(A367,seg_u_base_fitted!$A$1:$C$608,2,FALSE))</f>
        <v>0</v>
      </c>
      <c r="V367">
        <f>IF(ISERROR(VLOOKUP(A367,seg_u_base_fitted!$A$1:$C$608,3,FALSE)),0,VLOOKUP(A367,seg_u_base_fitted!$A$1:$C$608,3,FALSE))</f>
        <v>0.53600000000000003</v>
      </c>
      <c r="W367">
        <v>303</v>
      </c>
      <c r="Y367">
        <f>IF(ISERROR(VLOOKUP(A367,seg_u_full_fitted!$A$1:$C$608,2,FALSE)),0,VLOOKUP(A367,seg_u_full_fitted!$A$1:$C$608,2,FALSE))</f>
        <v>0.34399999999999997</v>
      </c>
      <c r="Z367">
        <v>366</v>
      </c>
      <c r="AB367">
        <f>V367-Y367</f>
        <v>0.19200000000000006</v>
      </c>
    </row>
    <row r="368" spans="1:28" x14ac:dyDescent="0.2">
      <c r="A368" t="s">
        <v>1230</v>
      </c>
      <c r="B368" t="s">
        <v>994</v>
      </c>
      <c r="C368">
        <v>0</v>
      </c>
      <c r="D368">
        <v>40</v>
      </c>
      <c r="E368" t="s">
        <v>1231</v>
      </c>
      <c r="F368" t="s">
        <v>1232</v>
      </c>
      <c r="G368">
        <v>0.87923952371338743</v>
      </c>
      <c r="H368">
        <v>7020</v>
      </c>
      <c r="I368" t="s">
        <v>636</v>
      </c>
      <c r="J368" t="s">
        <v>636</v>
      </c>
      <c r="K368" t="s">
        <v>635</v>
      </c>
      <c r="L368" t="s">
        <v>635</v>
      </c>
      <c r="M368" t="s">
        <v>636</v>
      </c>
      <c r="N368" t="s">
        <v>635</v>
      </c>
      <c r="O368" t="s">
        <v>636</v>
      </c>
      <c r="P368" t="s">
        <v>635</v>
      </c>
      <c r="Q368" t="s">
        <v>636</v>
      </c>
      <c r="R368" t="s">
        <v>636</v>
      </c>
      <c r="S368" t="s">
        <v>1131</v>
      </c>
      <c r="T368">
        <v>5</v>
      </c>
      <c r="U368">
        <f>IF(ISERROR(VLOOKUP(A368,seg_u_base_fitted!$A$1:$C$608,2,FALSE)),0,VLOOKUP(A368,seg_u_base_fitted!$A$1:$C$608,2,FALSE))</f>
        <v>0</v>
      </c>
      <c r="V368">
        <f>IF(ISERROR(VLOOKUP(A368,seg_u_base_fitted!$A$1:$C$608,3,FALSE)),0,VLOOKUP(A368,seg_u_base_fitted!$A$1:$C$608,3,FALSE))</f>
        <v>0.76500000000000001</v>
      </c>
      <c r="W368">
        <v>208</v>
      </c>
      <c r="Y368">
        <f>IF(ISERROR(VLOOKUP(A368,seg_u_full_fitted!$A$1:$C$608,2,FALSE)),0,VLOOKUP(A368,seg_u_full_fitted!$A$1:$C$608,2,FALSE))</f>
        <v>0.34300000000000003</v>
      </c>
      <c r="Z368">
        <v>367</v>
      </c>
      <c r="AA368">
        <f>IF(Z368&lt;115,1,0)</f>
        <v>0</v>
      </c>
      <c r="AB368">
        <f>V368-Y368</f>
        <v>0.42199999999999999</v>
      </c>
    </row>
    <row r="369" spans="1:28" x14ac:dyDescent="0.2">
      <c r="A369" t="s">
        <v>1251</v>
      </c>
      <c r="B369" t="s">
        <v>994</v>
      </c>
      <c r="C369">
        <v>0</v>
      </c>
      <c r="D369">
        <v>15</v>
      </c>
      <c r="E369" t="s">
        <v>1252</v>
      </c>
      <c r="F369" t="s">
        <v>1253</v>
      </c>
      <c r="G369">
        <v>0.40334168615750904</v>
      </c>
      <c r="H369">
        <v>11000</v>
      </c>
      <c r="I369" t="s">
        <v>636</v>
      </c>
      <c r="J369" t="s">
        <v>636</v>
      </c>
      <c r="K369" t="s">
        <v>635</v>
      </c>
      <c r="L369" t="s">
        <v>636</v>
      </c>
      <c r="M369" t="s">
        <v>635</v>
      </c>
      <c r="N369" t="s">
        <v>635</v>
      </c>
      <c r="O369" t="s">
        <v>636</v>
      </c>
      <c r="P369" t="s">
        <v>635</v>
      </c>
      <c r="Q369" t="s">
        <v>636</v>
      </c>
      <c r="R369" t="s">
        <v>636</v>
      </c>
      <c r="S369" t="s">
        <v>1131</v>
      </c>
      <c r="T369">
        <v>5</v>
      </c>
      <c r="U369">
        <f>IF(ISERROR(VLOOKUP(A369,seg_u_base_fitted!$A$1:$C$608,2,FALSE)),0,VLOOKUP(A369,seg_u_base_fitted!$A$1:$C$608,2,FALSE))</f>
        <v>0</v>
      </c>
      <c r="V369">
        <f>IF(ISERROR(VLOOKUP(A369,seg_u_base_fitted!$A$1:$C$608,3,FALSE)),0,VLOOKUP(A369,seg_u_base_fitted!$A$1:$C$608,3,FALSE))</f>
        <v>0.433</v>
      </c>
      <c r="W369">
        <v>352</v>
      </c>
      <c r="Y369">
        <f>IF(ISERROR(VLOOKUP(A369,seg_u_full_fitted!$A$1:$C$608,2,FALSE)),0,VLOOKUP(A369,seg_u_full_fitted!$A$1:$C$608,2,FALSE))</f>
        <v>0.34200000000000003</v>
      </c>
      <c r="Z369">
        <v>368</v>
      </c>
      <c r="AA369">
        <f>IF(Z369&lt;115,1,0)</f>
        <v>0</v>
      </c>
      <c r="AB369">
        <f>V369-Y369</f>
        <v>9.099999999999997E-2</v>
      </c>
    </row>
    <row r="370" spans="1:28" x14ac:dyDescent="0.2">
      <c r="A370" t="s">
        <v>1639</v>
      </c>
      <c r="B370" t="s">
        <v>994</v>
      </c>
      <c r="C370">
        <v>0</v>
      </c>
      <c r="D370">
        <v>14</v>
      </c>
      <c r="E370" t="s">
        <v>1640</v>
      </c>
      <c r="F370" t="s">
        <v>1641</v>
      </c>
      <c r="G370">
        <v>0.3495515430855673</v>
      </c>
      <c r="H370">
        <v>13245</v>
      </c>
      <c r="I370" t="s">
        <v>635</v>
      </c>
      <c r="J370" t="s">
        <v>636</v>
      </c>
      <c r="K370" t="s">
        <v>635</v>
      </c>
      <c r="L370" t="s">
        <v>636</v>
      </c>
      <c r="M370" t="s">
        <v>635</v>
      </c>
      <c r="N370" t="s">
        <v>635</v>
      </c>
      <c r="O370" t="s">
        <v>636</v>
      </c>
      <c r="P370" t="s">
        <v>635</v>
      </c>
      <c r="Q370" t="s">
        <v>635</v>
      </c>
      <c r="R370" t="s">
        <v>636</v>
      </c>
      <c r="S370" t="s">
        <v>833</v>
      </c>
      <c r="T370">
        <v>7</v>
      </c>
      <c r="U370">
        <f>IF(ISERROR(VLOOKUP(A370,seg_u_base_fitted!$A$1:$C$608,2,FALSE)),0,VLOOKUP(A370,seg_u_base_fitted!$A$1:$C$608,2,FALSE))</f>
        <v>0</v>
      </c>
      <c r="V370">
        <f>IF(ISERROR(VLOOKUP(A370,seg_u_base_fitted!$A$1:$C$608,3,FALSE)),0,VLOOKUP(A370,seg_u_base_fitted!$A$1:$C$608,3,FALSE))</f>
        <v>0.29399999999999998</v>
      </c>
      <c r="W370">
        <v>434</v>
      </c>
      <c r="Y370">
        <f>IF(ISERROR(VLOOKUP(A370,seg_u_full_fitted!$A$1:$C$608,2,FALSE)),0,VLOOKUP(A370,seg_u_full_fitted!$A$1:$C$608,2,FALSE))</f>
        <v>0.34100000000000003</v>
      </c>
      <c r="Z370">
        <v>369</v>
      </c>
      <c r="AB370">
        <f>V370-Y370</f>
        <v>-4.7000000000000042E-2</v>
      </c>
    </row>
    <row r="371" spans="1:28" x14ac:dyDescent="0.2">
      <c r="A371" t="s">
        <v>1440</v>
      </c>
      <c r="B371" t="s">
        <v>994</v>
      </c>
      <c r="C371">
        <v>0</v>
      </c>
      <c r="D371">
        <v>48</v>
      </c>
      <c r="E371" t="s">
        <v>1441</v>
      </c>
      <c r="F371" t="s">
        <v>996</v>
      </c>
      <c r="G371">
        <v>0.70914034339487386</v>
      </c>
      <c r="H371">
        <v>6300</v>
      </c>
      <c r="I371" t="s">
        <v>635</v>
      </c>
      <c r="J371" t="s">
        <v>636</v>
      </c>
      <c r="K371" t="s">
        <v>636</v>
      </c>
      <c r="L371" t="s">
        <v>635</v>
      </c>
      <c r="M371" t="s">
        <v>636</v>
      </c>
      <c r="N371" t="s">
        <v>635</v>
      </c>
      <c r="O371" t="s">
        <v>636</v>
      </c>
      <c r="P371" t="s">
        <v>635</v>
      </c>
      <c r="Q371" t="s">
        <v>636</v>
      </c>
      <c r="R371" t="s">
        <v>635</v>
      </c>
      <c r="S371" t="s">
        <v>1327</v>
      </c>
      <c r="T371">
        <v>6</v>
      </c>
      <c r="U371">
        <f>IF(ISERROR(VLOOKUP(A371,seg_u_base_fitted!$A$1:$C$608,2,FALSE)),0,VLOOKUP(A371,seg_u_base_fitted!$A$1:$C$608,2,FALSE))</f>
        <v>0</v>
      </c>
      <c r="V371">
        <f>IF(ISERROR(VLOOKUP(A371,seg_u_base_fitted!$A$1:$C$608,3,FALSE)),0,VLOOKUP(A371,seg_u_base_fitted!$A$1:$C$608,3,FALSE))</f>
        <v>0.65800000000000003</v>
      </c>
      <c r="W371">
        <v>251</v>
      </c>
      <c r="Y371">
        <f>IF(ISERROR(VLOOKUP(A371,seg_u_full_fitted!$A$1:$C$608,2,FALSE)),0,VLOOKUP(A371,seg_u_full_fitted!$A$1:$C$608,2,FALSE))</f>
        <v>0.33500000000000002</v>
      </c>
      <c r="Z371">
        <v>370</v>
      </c>
      <c r="AB371">
        <f>V371-Y371</f>
        <v>0.32300000000000001</v>
      </c>
    </row>
    <row r="372" spans="1:28" x14ac:dyDescent="0.2">
      <c r="A372" t="s">
        <v>1909</v>
      </c>
      <c r="B372" t="s">
        <v>994</v>
      </c>
      <c r="C372">
        <v>0</v>
      </c>
      <c r="D372">
        <v>61</v>
      </c>
      <c r="E372" t="s">
        <v>1231</v>
      </c>
      <c r="F372" t="s">
        <v>1910</v>
      </c>
      <c r="G372">
        <v>0.72851081891685487</v>
      </c>
      <c r="H372">
        <v>9800</v>
      </c>
      <c r="I372" t="s">
        <v>635</v>
      </c>
      <c r="J372" t="s">
        <v>636</v>
      </c>
      <c r="K372" t="s">
        <v>635</v>
      </c>
      <c r="L372" t="s">
        <v>635</v>
      </c>
      <c r="M372" t="s">
        <v>635</v>
      </c>
      <c r="N372" t="s">
        <v>635</v>
      </c>
      <c r="O372" t="s">
        <v>636</v>
      </c>
      <c r="P372" t="s">
        <v>635</v>
      </c>
      <c r="Q372" t="s">
        <v>635</v>
      </c>
      <c r="R372" t="s">
        <v>635</v>
      </c>
      <c r="S372" t="s">
        <v>637</v>
      </c>
      <c r="T372">
        <v>9</v>
      </c>
      <c r="U372">
        <f>IF(ISERROR(VLOOKUP(A372,seg_u_base_fitted!$A$1:$C$608,2,FALSE)),0,VLOOKUP(A372,seg_u_base_fitted!$A$1:$C$608,2,FALSE))</f>
        <v>0</v>
      </c>
      <c r="V372">
        <f>IF(ISERROR(VLOOKUP(A372,seg_u_base_fitted!$A$1:$C$608,3,FALSE)),0,VLOOKUP(A372,seg_u_base_fitted!$A$1:$C$608,3,FALSE))</f>
        <v>0.27</v>
      </c>
      <c r="W372">
        <v>452</v>
      </c>
      <c r="Y372">
        <f>IF(ISERROR(VLOOKUP(A372,seg_u_full_fitted!$A$1:$C$608,2,FALSE)),0,VLOOKUP(A372,seg_u_full_fitted!$A$1:$C$608,2,FALSE))</f>
        <v>0.33500000000000002</v>
      </c>
      <c r="Z372">
        <v>371</v>
      </c>
      <c r="AB372">
        <f>V372-Y372</f>
        <v>-6.5000000000000002E-2</v>
      </c>
    </row>
    <row r="373" spans="1:28" x14ac:dyDescent="0.2">
      <c r="A373" t="s">
        <v>1990</v>
      </c>
      <c r="B373" t="s">
        <v>994</v>
      </c>
      <c r="C373">
        <v>0</v>
      </c>
      <c r="D373">
        <v>70</v>
      </c>
      <c r="E373" t="s">
        <v>1991</v>
      </c>
      <c r="F373" t="s">
        <v>1992</v>
      </c>
      <c r="G373">
        <v>0.46787606294378031</v>
      </c>
      <c r="H373">
        <v>7700</v>
      </c>
      <c r="I373" t="s">
        <v>635</v>
      </c>
      <c r="J373" t="s">
        <v>636</v>
      </c>
      <c r="K373" t="s">
        <v>635</v>
      </c>
      <c r="L373" t="s">
        <v>635</v>
      </c>
      <c r="M373" t="s">
        <v>635</v>
      </c>
      <c r="N373" t="s">
        <v>635</v>
      </c>
      <c r="O373" t="s">
        <v>636</v>
      </c>
      <c r="P373" t="s">
        <v>635</v>
      </c>
      <c r="Q373" t="s">
        <v>635</v>
      </c>
      <c r="R373" t="s">
        <v>635</v>
      </c>
      <c r="S373" t="s">
        <v>637</v>
      </c>
      <c r="T373">
        <v>9</v>
      </c>
      <c r="U373">
        <f>IF(ISERROR(VLOOKUP(A373,seg_u_base_fitted!$A$1:$C$608,2,FALSE)),0,VLOOKUP(A373,seg_u_base_fitted!$A$1:$C$608,2,FALSE))</f>
        <v>1</v>
      </c>
      <c r="V373">
        <f>IF(ISERROR(VLOOKUP(A373,seg_u_base_fitted!$A$1:$C$608,3,FALSE)),0,VLOOKUP(A373,seg_u_base_fitted!$A$1:$C$608,3,FALSE))</f>
        <v>0.14399999999999999</v>
      </c>
      <c r="W373">
        <v>533</v>
      </c>
      <c r="Y373">
        <f>IF(ISERROR(VLOOKUP(A373,seg_u_full_fitted!$A$1:$C$608,2,FALSE)),0,VLOOKUP(A373,seg_u_full_fitted!$A$1:$C$608,2,FALSE))</f>
        <v>0.33400000000000002</v>
      </c>
      <c r="Z373">
        <v>372</v>
      </c>
      <c r="AB373">
        <f>V373-Y373</f>
        <v>-0.19000000000000003</v>
      </c>
    </row>
    <row r="374" spans="1:28" x14ac:dyDescent="0.2">
      <c r="A374" t="s">
        <v>1202</v>
      </c>
      <c r="B374" t="s">
        <v>994</v>
      </c>
      <c r="C374">
        <v>0</v>
      </c>
      <c r="D374">
        <v>40</v>
      </c>
      <c r="E374" t="s">
        <v>1203</v>
      </c>
      <c r="F374" t="s">
        <v>1204</v>
      </c>
      <c r="G374">
        <v>0.24978378491644518</v>
      </c>
      <c r="H374">
        <v>5940</v>
      </c>
      <c r="I374" t="s">
        <v>636</v>
      </c>
      <c r="J374" t="s">
        <v>636</v>
      </c>
      <c r="K374" t="s">
        <v>636</v>
      </c>
      <c r="L374" t="s">
        <v>635</v>
      </c>
      <c r="M374" t="s">
        <v>635</v>
      </c>
      <c r="N374" t="s">
        <v>635</v>
      </c>
      <c r="O374" t="s">
        <v>636</v>
      </c>
      <c r="P374" t="s">
        <v>635</v>
      </c>
      <c r="Q374" t="s">
        <v>636</v>
      </c>
      <c r="R374" t="s">
        <v>636</v>
      </c>
      <c r="S374" t="s">
        <v>1131</v>
      </c>
      <c r="T374">
        <v>5</v>
      </c>
      <c r="U374">
        <f>IF(ISERROR(VLOOKUP(A374,seg_u_base_fitted!$A$1:$C$608,2,FALSE)),0,VLOOKUP(A374,seg_u_base_fitted!$A$1:$C$608,2,FALSE))</f>
        <v>0</v>
      </c>
      <c r="V374">
        <f>IF(ISERROR(VLOOKUP(A374,seg_u_base_fitted!$A$1:$C$608,3,FALSE)),0,VLOOKUP(A374,seg_u_base_fitted!$A$1:$C$608,3,FALSE))</f>
        <v>0.51900000000000002</v>
      </c>
      <c r="W374">
        <v>316</v>
      </c>
      <c r="Y374">
        <f>IF(ISERROR(VLOOKUP(A374,seg_u_full_fitted!$A$1:$C$608,2,FALSE)),0,VLOOKUP(A374,seg_u_full_fitted!$A$1:$C$608,2,FALSE))</f>
        <v>0.33200000000000002</v>
      </c>
      <c r="Z374">
        <v>373</v>
      </c>
      <c r="AA374">
        <f>IF(Z374&lt;115,1,0)</f>
        <v>0</v>
      </c>
      <c r="AB374">
        <f>V374-Y374</f>
        <v>0.187</v>
      </c>
    </row>
    <row r="375" spans="1:28" x14ac:dyDescent="0.2">
      <c r="A375" t="s">
        <v>1894</v>
      </c>
      <c r="B375" t="s">
        <v>994</v>
      </c>
      <c r="C375">
        <v>0</v>
      </c>
      <c r="D375">
        <v>60</v>
      </c>
      <c r="E375" t="s">
        <v>1895</v>
      </c>
      <c r="F375" t="s">
        <v>996</v>
      </c>
      <c r="G375">
        <v>0.94046082401810793</v>
      </c>
      <c r="H375">
        <v>7500</v>
      </c>
      <c r="I375" t="s">
        <v>635</v>
      </c>
      <c r="J375" t="s">
        <v>636</v>
      </c>
      <c r="K375" t="s">
        <v>635</v>
      </c>
      <c r="L375" t="s">
        <v>635</v>
      </c>
      <c r="M375" t="s">
        <v>635</v>
      </c>
      <c r="N375" t="s">
        <v>635</v>
      </c>
      <c r="O375" t="s">
        <v>636</v>
      </c>
      <c r="P375" t="s">
        <v>635</v>
      </c>
      <c r="Q375" t="s">
        <v>635</v>
      </c>
      <c r="R375" t="s">
        <v>635</v>
      </c>
      <c r="S375" t="s">
        <v>637</v>
      </c>
      <c r="T375">
        <v>9</v>
      </c>
      <c r="U375">
        <f>IF(ISERROR(VLOOKUP(A375,seg_u_base_fitted!$A$1:$C$608,2,FALSE)),0,VLOOKUP(A375,seg_u_base_fitted!$A$1:$C$608,2,FALSE))</f>
        <v>1</v>
      </c>
      <c r="V375">
        <f>IF(ISERROR(VLOOKUP(A375,seg_u_base_fitted!$A$1:$C$608,3,FALSE)),0,VLOOKUP(A375,seg_u_base_fitted!$A$1:$C$608,3,FALSE))</f>
        <v>0.308</v>
      </c>
      <c r="W375">
        <v>424</v>
      </c>
      <c r="Y375">
        <f>IF(ISERROR(VLOOKUP(A375,seg_u_full_fitted!$A$1:$C$608,2,FALSE)),0,VLOOKUP(A375,seg_u_full_fitted!$A$1:$C$608,2,FALSE))</f>
        <v>0.33200000000000002</v>
      </c>
      <c r="Z375">
        <v>374</v>
      </c>
      <c r="AB375">
        <f>V375-Y375</f>
        <v>-2.4000000000000021E-2</v>
      </c>
    </row>
    <row r="376" spans="1:28" x14ac:dyDescent="0.2">
      <c r="A376" t="s">
        <v>1677</v>
      </c>
      <c r="B376" t="s">
        <v>994</v>
      </c>
      <c r="C376">
        <v>0</v>
      </c>
      <c r="D376">
        <v>61</v>
      </c>
      <c r="E376" t="s">
        <v>1678</v>
      </c>
      <c r="F376" t="s">
        <v>1679</v>
      </c>
      <c r="G376">
        <v>0.5488783236334418</v>
      </c>
      <c r="H376">
        <v>12890</v>
      </c>
      <c r="I376" t="s">
        <v>636</v>
      </c>
      <c r="J376" t="s">
        <v>636</v>
      </c>
      <c r="K376" t="s">
        <v>635</v>
      </c>
      <c r="L376" t="s">
        <v>636</v>
      </c>
      <c r="M376" t="s">
        <v>635</v>
      </c>
      <c r="N376" t="s">
        <v>635</v>
      </c>
      <c r="O376" t="s">
        <v>635</v>
      </c>
      <c r="P376" t="s">
        <v>635</v>
      </c>
      <c r="Q376" t="s">
        <v>635</v>
      </c>
      <c r="R376" t="s">
        <v>636</v>
      </c>
      <c r="S376" t="s">
        <v>833</v>
      </c>
      <c r="T376">
        <v>7</v>
      </c>
      <c r="U376">
        <f>IF(ISERROR(VLOOKUP(A376,seg_u_base_fitted!$A$1:$C$608,2,FALSE)),0,VLOOKUP(A376,seg_u_base_fitted!$A$1:$C$608,2,FALSE))</f>
        <v>0</v>
      </c>
      <c r="V376">
        <f>IF(ISERROR(VLOOKUP(A376,seg_u_base_fitted!$A$1:$C$608,3,FALSE)),0,VLOOKUP(A376,seg_u_base_fitted!$A$1:$C$608,3,FALSE))</f>
        <v>0.501</v>
      </c>
      <c r="W376">
        <v>324</v>
      </c>
      <c r="Y376">
        <f>IF(ISERROR(VLOOKUP(A376,seg_u_full_fitted!$A$1:$C$608,2,FALSE)),0,VLOOKUP(A376,seg_u_full_fitted!$A$1:$C$608,2,FALSE))</f>
        <v>0.33100000000000002</v>
      </c>
      <c r="Z376">
        <v>375</v>
      </c>
      <c r="AB376">
        <f>V376-Y376</f>
        <v>0.16999999999999998</v>
      </c>
    </row>
    <row r="377" spans="1:28" x14ac:dyDescent="0.2">
      <c r="A377" t="s">
        <v>1945</v>
      </c>
      <c r="B377" t="s">
        <v>994</v>
      </c>
      <c r="C377">
        <v>0</v>
      </c>
      <c r="D377">
        <v>112</v>
      </c>
      <c r="E377" t="s">
        <v>1946</v>
      </c>
      <c r="F377" t="s">
        <v>1947</v>
      </c>
      <c r="G377">
        <v>0.88039379474870605</v>
      </c>
      <c r="H377">
        <v>7730</v>
      </c>
      <c r="I377" t="s">
        <v>635</v>
      </c>
      <c r="J377" t="s">
        <v>636</v>
      </c>
      <c r="K377" t="s">
        <v>635</v>
      </c>
      <c r="L377" t="s">
        <v>635</v>
      </c>
      <c r="M377" t="s">
        <v>635</v>
      </c>
      <c r="N377" t="s">
        <v>635</v>
      </c>
      <c r="O377" t="s">
        <v>636</v>
      </c>
      <c r="P377" t="s">
        <v>635</v>
      </c>
      <c r="Q377" t="s">
        <v>635</v>
      </c>
      <c r="R377" t="s">
        <v>635</v>
      </c>
      <c r="S377" t="s">
        <v>637</v>
      </c>
      <c r="T377">
        <v>9</v>
      </c>
      <c r="U377">
        <f>IF(ISERROR(VLOOKUP(A377,seg_u_base_fitted!$A$1:$C$608,2,FALSE)),0,VLOOKUP(A377,seg_u_base_fitted!$A$1:$C$608,2,FALSE))</f>
        <v>0</v>
      </c>
      <c r="V377">
        <f>IF(ISERROR(VLOOKUP(A377,seg_u_base_fitted!$A$1:$C$608,3,FALSE)),0,VLOOKUP(A377,seg_u_base_fitted!$A$1:$C$608,3,FALSE))</f>
        <v>0.53700000000000003</v>
      </c>
      <c r="W377">
        <v>302</v>
      </c>
      <c r="Y377">
        <f>IF(ISERROR(VLOOKUP(A377,seg_u_full_fitted!$A$1:$C$608,2,FALSE)),0,VLOOKUP(A377,seg_u_full_fitted!$A$1:$C$608,2,FALSE))</f>
        <v>0.32700000000000001</v>
      </c>
      <c r="Z377">
        <v>376</v>
      </c>
      <c r="AB377">
        <f>V377-Y377</f>
        <v>0.21000000000000002</v>
      </c>
    </row>
    <row r="378" spans="1:28" x14ac:dyDescent="0.2">
      <c r="A378" t="s">
        <v>1622</v>
      </c>
      <c r="B378" t="s">
        <v>994</v>
      </c>
      <c r="C378">
        <v>0</v>
      </c>
      <c r="D378">
        <v>28</v>
      </c>
      <c r="E378" t="s">
        <v>1623</v>
      </c>
      <c r="F378" t="s">
        <v>1275</v>
      </c>
      <c r="G378">
        <v>0.54118183949633558</v>
      </c>
      <c r="H378">
        <v>14075</v>
      </c>
      <c r="I378" t="s">
        <v>636</v>
      </c>
      <c r="J378" t="s">
        <v>636</v>
      </c>
      <c r="K378" t="s">
        <v>635</v>
      </c>
      <c r="L378" t="s">
        <v>636</v>
      </c>
      <c r="M378" t="s">
        <v>635</v>
      </c>
      <c r="N378" t="s">
        <v>635</v>
      </c>
      <c r="O378" t="s">
        <v>635</v>
      </c>
      <c r="P378" t="s">
        <v>635</v>
      </c>
      <c r="Q378" t="s">
        <v>635</v>
      </c>
      <c r="R378" t="s">
        <v>636</v>
      </c>
      <c r="S378" t="s">
        <v>833</v>
      </c>
      <c r="T378">
        <v>7</v>
      </c>
      <c r="U378">
        <f>IF(ISERROR(VLOOKUP(A378,seg_u_base_fitted!$A$1:$C$608,2,FALSE)),0,VLOOKUP(A378,seg_u_base_fitted!$A$1:$C$608,2,FALSE))</f>
        <v>0</v>
      </c>
      <c r="V378">
        <f>IF(ISERROR(VLOOKUP(A378,seg_u_base_fitted!$A$1:$C$608,3,FALSE)),0,VLOOKUP(A378,seg_u_base_fitted!$A$1:$C$608,3,FALSE))</f>
        <v>0.51200000000000001</v>
      </c>
      <c r="W378">
        <v>319</v>
      </c>
      <c r="Y378">
        <f>IF(ISERROR(VLOOKUP(A378,seg_u_full_fitted!$A$1:$C$608,2,FALSE)),0,VLOOKUP(A378,seg_u_full_fitted!$A$1:$C$608,2,FALSE))</f>
        <v>0.32600000000000001</v>
      </c>
      <c r="Z378">
        <v>377</v>
      </c>
      <c r="AB378">
        <f>V378-Y378</f>
        <v>0.186</v>
      </c>
    </row>
    <row r="379" spans="1:28" x14ac:dyDescent="0.2">
      <c r="A379" t="s">
        <v>1718</v>
      </c>
      <c r="B379" t="s">
        <v>994</v>
      </c>
      <c r="C379">
        <v>0</v>
      </c>
      <c r="D379">
        <v>110</v>
      </c>
      <c r="E379" t="s">
        <v>1719</v>
      </c>
      <c r="F379" t="s">
        <v>1720</v>
      </c>
      <c r="G379">
        <v>1.1321062304221774</v>
      </c>
      <c r="H379">
        <v>8260</v>
      </c>
      <c r="I379" t="s">
        <v>635</v>
      </c>
      <c r="J379" t="s">
        <v>636</v>
      </c>
      <c r="K379" t="s">
        <v>635</v>
      </c>
      <c r="L379" t="s">
        <v>635</v>
      </c>
      <c r="M379" t="s">
        <v>635</v>
      </c>
      <c r="N379" t="s">
        <v>635</v>
      </c>
      <c r="O379" t="s">
        <v>636</v>
      </c>
      <c r="P379" t="s">
        <v>635</v>
      </c>
      <c r="Q379" t="s">
        <v>636</v>
      </c>
      <c r="R379" t="s">
        <v>635</v>
      </c>
      <c r="S379" t="s">
        <v>721</v>
      </c>
      <c r="T379">
        <v>8</v>
      </c>
      <c r="U379">
        <f>IF(ISERROR(VLOOKUP(A379,seg_u_base_fitted!$A$1:$C$608,2,FALSE)),0,VLOOKUP(A379,seg_u_base_fitted!$A$1:$C$608,2,FALSE))</f>
        <v>0</v>
      </c>
      <c r="V379">
        <f>IF(ISERROR(VLOOKUP(A379,seg_u_base_fitted!$A$1:$C$608,3,FALSE)),0,VLOOKUP(A379,seg_u_base_fitted!$A$1:$C$608,3,FALSE))</f>
        <v>0.90400000000000003</v>
      </c>
      <c r="W379">
        <v>155</v>
      </c>
      <c r="Y379">
        <f>IF(ISERROR(VLOOKUP(A379,seg_u_full_fitted!$A$1:$C$608,2,FALSE)),0,VLOOKUP(A379,seg_u_full_fitted!$A$1:$C$608,2,FALSE))</f>
        <v>0.32600000000000001</v>
      </c>
      <c r="Z379">
        <v>378</v>
      </c>
      <c r="AB379">
        <f>V379-Y379</f>
        <v>0.57800000000000007</v>
      </c>
    </row>
    <row r="380" spans="1:28" x14ac:dyDescent="0.2">
      <c r="A380" t="s">
        <v>2256</v>
      </c>
      <c r="B380" t="s">
        <v>2210</v>
      </c>
      <c r="C380" t="s">
        <v>631</v>
      </c>
      <c r="D380" t="s">
        <v>2144</v>
      </c>
      <c r="E380" t="s">
        <v>2257</v>
      </c>
      <c r="F380" t="s">
        <v>2258</v>
      </c>
      <c r="G380">
        <v>0.68099215605934282</v>
      </c>
      <c r="H380">
        <v>885</v>
      </c>
      <c r="I380" t="s">
        <v>636</v>
      </c>
      <c r="J380" t="s">
        <v>635</v>
      </c>
      <c r="K380" t="s">
        <v>635</v>
      </c>
      <c r="L380" t="s">
        <v>635</v>
      </c>
      <c r="M380" t="s">
        <v>635</v>
      </c>
      <c r="N380" t="s">
        <v>635</v>
      </c>
      <c r="O380" t="s">
        <v>636</v>
      </c>
      <c r="P380" t="s">
        <v>635</v>
      </c>
      <c r="Q380" t="s">
        <v>635</v>
      </c>
      <c r="R380" t="s">
        <v>635</v>
      </c>
      <c r="S380" t="s">
        <v>637</v>
      </c>
      <c r="T380">
        <v>9</v>
      </c>
      <c r="U380">
        <f>IF(ISERROR(VLOOKUP(A380,seg_u_base_fitted!$A$1:$C$608,2,FALSE)),0,VLOOKUP(A380,seg_u_base_fitted!$A$1:$C$608,2,FALSE))</f>
        <v>0</v>
      </c>
      <c r="V380">
        <f>IF(ISERROR(VLOOKUP(A380,seg_u_base_fitted!$A$1:$C$608,3,FALSE)),0,VLOOKUP(A380,seg_u_base_fitted!$A$1:$C$608,3,FALSE))</f>
        <v>0.14000000000000001</v>
      </c>
      <c r="W380">
        <v>536</v>
      </c>
      <c r="Y380">
        <f>IF(ISERROR(VLOOKUP(A380,seg_u_full_fitted!$A$1:$C$608,2,FALSE)),0,VLOOKUP(A380,seg_u_full_fitted!$A$1:$C$608,2,FALSE))</f>
        <v>0.32600000000000001</v>
      </c>
      <c r="Z380">
        <v>379</v>
      </c>
      <c r="AB380">
        <f>V380-Y380</f>
        <v>-0.186</v>
      </c>
    </row>
    <row r="381" spans="1:28" x14ac:dyDescent="0.2">
      <c r="A381" t="s">
        <v>1498</v>
      </c>
      <c r="B381" t="s">
        <v>994</v>
      </c>
      <c r="C381">
        <v>0</v>
      </c>
      <c r="D381">
        <v>156</v>
      </c>
      <c r="E381" t="s">
        <v>1499</v>
      </c>
      <c r="F381" t="s">
        <v>1500</v>
      </c>
      <c r="G381">
        <v>0.36969828923758835</v>
      </c>
      <c r="H381">
        <v>11900</v>
      </c>
      <c r="I381" t="s">
        <v>635</v>
      </c>
      <c r="J381" t="s">
        <v>636</v>
      </c>
      <c r="K381" t="s">
        <v>635</v>
      </c>
      <c r="L381" t="s">
        <v>636</v>
      </c>
      <c r="M381" t="s">
        <v>635</v>
      </c>
      <c r="N381" t="s">
        <v>635</v>
      </c>
      <c r="O381" t="s">
        <v>636</v>
      </c>
      <c r="P381" t="s">
        <v>636</v>
      </c>
      <c r="Q381" t="s">
        <v>635</v>
      </c>
      <c r="R381" t="s">
        <v>636</v>
      </c>
      <c r="S381" t="s">
        <v>1327</v>
      </c>
      <c r="T381">
        <v>6</v>
      </c>
      <c r="U381">
        <f>IF(ISERROR(VLOOKUP(A381,seg_u_base_fitted!$A$1:$C$608,2,FALSE)),0,VLOOKUP(A381,seg_u_base_fitted!$A$1:$C$608,2,FALSE))</f>
        <v>0</v>
      </c>
      <c r="V381">
        <f>IF(ISERROR(VLOOKUP(A381,seg_u_base_fitted!$A$1:$C$608,3,FALSE)),0,VLOOKUP(A381,seg_u_base_fitted!$A$1:$C$608,3,FALSE))</f>
        <v>0.68799999999999994</v>
      </c>
      <c r="W381">
        <v>238</v>
      </c>
      <c r="Y381">
        <f>IF(ISERROR(VLOOKUP(A381,seg_u_full_fitted!$A$1:$C$608,2,FALSE)),0,VLOOKUP(A381,seg_u_full_fitted!$A$1:$C$608,2,FALSE))</f>
        <v>0.32300000000000001</v>
      </c>
      <c r="Z381">
        <v>380</v>
      </c>
      <c r="AB381">
        <f>V381-Y381</f>
        <v>0.36499999999999994</v>
      </c>
    </row>
    <row r="382" spans="1:28" x14ac:dyDescent="0.2">
      <c r="A382" t="s">
        <v>2131</v>
      </c>
      <c r="B382" t="s">
        <v>2118</v>
      </c>
      <c r="C382" t="s">
        <v>662</v>
      </c>
      <c r="D382" t="s">
        <v>846</v>
      </c>
      <c r="E382" t="s">
        <v>2132</v>
      </c>
      <c r="F382" t="s">
        <v>2133</v>
      </c>
      <c r="G382">
        <v>1.3773828237751464</v>
      </c>
      <c r="H382">
        <v>4770</v>
      </c>
      <c r="I382" t="s">
        <v>636</v>
      </c>
      <c r="J382" t="s">
        <v>636</v>
      </c>
      <c r="K382" t="s">
        <v>635</v>
      </c>
      <c r="L382" t="s">
        <v>635</v>
      </c>
      <c r="M382" t="s">
        <v>635</v>
      </c>
      <c r="N382" t="s">
        <v>635</v>
      </c>
      <c r="O382" t="s">
        <v>635</v>
      </c>
      <c r="P382" t="s">
        <v>635</v>
      </c>
      <c r="Q382" t="s">
        <v>635</v>
      </c>
      <c r="R382" t="s">
        <v>635</v>
      </c>
      <c r="S382" t="s">
        <v>637</v>
      </c>
      <c r="T382">
        <v>9</v>
      </c>
      <c r="U382">
        <f>IF(ISERROR(VLOOKUP(A382,seg_u_base_fitted!$A$1:$C$608,2,FALSE)),0,VLOOKUP(A382,seg_u_base_fitted!$A$1:$C$608,2,FALSE))</f>
        <v>0</v>
      </c>
      <c r="V382">
        <f>IF(ISERROR(VLOOKUP(A382,seg_u_base_fitted!$A$1:$C$608,3,FALSE)),0,VLOOKUP(A382,seg_u_base_fitted!$A$1:$C$608,3,FALSE))</f>
        <v>0.44600000000000001</v>
      </c>
      <c r="W382">
        <v>348</v>
      </c>
      <c r="Y382">
        <f>IF(ISERROR(VLOOKUP(A382,seg_u_full_fitted!$A$1:$C$608,2,FALSE)),0,VLOOKUP(A382,seg_u_full_fitted!$A$1:$C$608,2,FALSE))</f>
        <v>0.32300000000000001</v>
      </c>
      <c r="Z382">
        <v>381</v>
      </c>
      <c r="AB382">
        <f>V382-Y382</f>
        <v>0.123</v>
      </c>
    </row>
    <row r="383" spans="1:28" x14ac:dyDescent="0.2">
      <c r="A383" t="s">
        <v>1939</v>
      </c>
      <c r="B383" t="s">
        <v>994</v>
      </c>
      <c r="C383">
        <v>0</v>
      </c>
      <c r="D383">
        <v>151</v>
      </c>
      <c r="E383" t="s">
        <v>1940</v>
      </c>
      <c r="F383" t="s">
        <v>1941</v>
      </c>
      <c r="G383">
        <v>2.0580218221687958</v>
      </c>
      <c r="H383">
        <v>3000</v>
      </c>
      <c r="I383" t="s">
        <v>635</v>
      </c>
      <c r="J383" t="s">
        <v>636</v>
      </c>
      <c r="K383" t="s">
        <v>635</v>
      </c>
      <c r="L383" t="s">
        <v>635</v>
      </c>
      <c r="M383" t="s">
        <v>635</v>
      </c>
      <c r="N383" t="s">
        <v>635</v>
      </c>
      <c r="O383" t="s">
        <v>636</v>
      </c>
      <c r="P383" t="s">
        <v>635</v>
      </c>
      <c r="Q383" t="s">
        <v>635</v>
      </c>
      <c r="R383" t="s">
        <v>635</v>
      </c>
      <c r="S383" t="s">
        <v>637</v>
      </c>
      <c r="T383">
        <v>9</v>
      </c>
      <c r="U383">
        <f>IF(ISERROR(VLOOKUP(A383,seg_u_base_fitted!$A$1:$C$608,2,FALSE)),0,VLOOKUP(A383,seg_u_base_fitted!$A$1:$C$608,2,FALSE))</f>
        <v>0</v>
      </c>
      <c r="V383">
        <f>IF(ISERROR(VLOOKUP(A383,seg_u_base_fitted!$A$1:$C$608,3,FALSE)),0,VLOOKUP(A383,seg_u_base_fitted!$A$1:$C$608,3,FALSE))</f>
        <v>0.33100000000000002</v>
      </c>
      <c r="W383">
        <v>406</v>
      </c>
      <c r="Y383">
        <f>IF(ISERROR(VLOOKUP(A383,seg_u_full_fitted!$A$1:$C$608,2,FALSE)),0,VLOOKUP(A383,seg_u_full_fitted!$A$1:$C$608,2,FALSE))</f>
        <v>0.32</v>
      </c>
      <c r="Z383">
        <v>382</v>
      </c>
      <c r="AB383">
        <f>V383-Y383</f>
        <v>1.100000000000001E-2</v>
      </c>
    </row>
    <row r="384" spans="1:28" x14ac:dyDescent="0.2">
      <c r="A384" t="s">
        <v>638</v>
      </c>
      <c r="B384" t="s">
        <v>630</v>
      </c>
      <c r="C384" t="s">
        <v>631</v>
      </c>
      <c r="D384" t="s">
        <v>639</v>
      </c>
      <c r="E384" t="s">
        <v>640</v>
      </c>
      <c r="F384" t="s">
        <v>641</v>
      </c>
      <c r="G384">
        <v>1.5759620959073986</v>
      </c>
      <c r="H384">
        <v>5060</v>
      </c>
      <c r="I384" t="s">
        <v>635</v>
      </c>
      <c r="J384" t="s">
        <v>636</v>
      </c>
      <c r="K384" t="s">
        <v>635</v>
      </c>
      <c r="L384" t="s">
        <v>635</v>
      </c>
      <c r="M384" t="s">
        <v>635</v>
      </c>
      <c r="N384" t="s">
        <v>635</v>
      </c>
      <c r="O384" t="s">
        <v>636</v>
      </c>
      <c r="P384" t="s">
        <v>635</v>
      </c>
      <c r="Q384" t="s">
        <v>635</v>
      </c>
      <c r="R384" t="s">
        <v>635</v>
      </c>
      <c r="S384" t="s">
        <v>637</v>
      </c>
      <c r="T384">
        <v>9</v>
      </c>
      <c r="U384">
        <f>IF(ISERROR(VLOOKUP(A384,seg_u_base_fitted!$A$1:$C$608,2,FALSE)),0,VLOOKUP(A384,seg_u_base_fitted!$A$1:$C$608,2,FALSE))</f>
        <v>1</v>
      </c>
      <c r="V384">
        <f>IF(ISERROR(VLOOKUP(A384,seg_u_base_fitted!$A$1:$C$608,3,FALSE)),0,VLOOKUP(A384,seg_u_base_fitted!$A$1:$C$608,3,FALSE))</f>
        <v>0.44600000000000001</v>
      </c>
      <c r="W384">
        <v>347</v>
      </c>
      <c r="Y384">
        <f>IF(ISERROR(VLOOKUP(A384,seg_u_full_fitted!$A$1:$C$608,2,FALSE)),0,VLOOKUP(A384,seg_u_full_fitted!$A$1:$C$608,2,FALSE))</f>
        <v>0.318</v>
      </c>
      <c r="Z384">
        <v>383</v>
      </c>
      <c r="AB384">
        <f>V384-Y384</f>
        <v>0.128</v>
      </c>
    </row>
    <row r="385" spans="1:28" x14ac:dyDescent="0.2">
      <c r="A385" t="s">
        <v>1730</v>
      </c>
      <c r="B385" t="s">
        <v>994</v>
      </c>
      <c r="C385">
        <v>0</v>
      </c>
      <c r="D385">
        <v>17</v>
      </c>
      <c r="E385" t="s">
        <v>1731</v>
      </c>
      <c r="F385" t="s">
        <v>1732</v>
      </c>
      <c r="G385">
        <v>1.0877334577306326</v>
      </c>
      <c r="H385">
        <v>15465</v>
      </c>
      <c r="I385" t="s">
        <v>635</v>
      </c>
      <c r="J385" t="s">
        <v>636</v>
      </c>
      <c r="K385" t="s">
        <v>635</v>
      </c>
      <c r="L385" t="s">
        <v>635</v>
      </c>
      <c r="M385" t="s">
        <v>636</v>
      </c>
      <c r="N385" t="s">
        <v>635</v>
      </c>
      <c r="O385" t="s">
        <v>636</v>
      </c>
      <c r="P385" t="s">
        <v>635</v>
      </c>
      <c r="Q385" t="s">
        <v>635</v>
      </c>
      <c r="R385" t="s">
        <v>635</v>
      </c>
      <c r="S385" t="s">
        <v>721</v>
      </c>
      <c r="T385">
        <v>8</v>
      </c>
      <c r="U385">
        <f>IF(ISERROR(VLOOKUP(A385,seg_u_base_fitted!$A$1:$C$608,2,FALSE)),0,VLOOKUP(A385,seg_u_base_fitted!$A$1:$C$608,2,FALSE))</f>
        <v>0</v>
      </c>
      <c r="V385">
        <f>IF(ISERROR(VLOOKUP(A385,seg_u_base_fitted!$A$1:$C$608,3,FALSE)),0,VLOOKUP(A385,seg_u_base_fitted!$A$1:$C$608,3,FALSE))</f>
        <v>0.73799999999999999</v>
      </c>
      <c r="W385">
        <v>219</v>
      </c>
      <c r="Y385">
        <f>IF(ISERROR(VLOOKUP(A385,seg_u_full_fitted!$A$1:$C$608,2,FALSE)),0,VLOOKUP(A385,seg_u_full_fitted!$A$1:$C$608,2,FALSE))</f>
        <v>0.316</v>
      </c>
      <c r="Z385">
        <v>384</v>
      </c>
      <c r="AB385">
        <f>V385-Y385</f>
        <v>0.42199999999999999</v>
      </c>
    </row>
    <row r="386" spans="1:28" x14ac:dyDescent="0.2">
      <c r="A386" t="s">
        <v>2032</v>
      </c>
      <c r="B386" t="s">
        <v>994</v>
      </c>
      <c r="C386">
        <v>0</v>
      </c>
      <c r="D386">
        <v>10</v>
      </c>
      <c r="E386" t="s">
        <v>2033</v>
      </c>
      <c r="F386" t="s">
        <v>2034</v>
      </c>
      <c r="G386">
        <v>1.4402838480875988</v>
      </c>
      <c r="H386">
        <v>5130</v>
      </c>
      <c r="I386" t="s">
        <v>635</v>
      </c>
      <c r="J386" t="s">
        <v>636</v>
      </c>
      <c r="K386" t="s">
        <v>635</v>
      </c>
      <c r="L386" t="s">
        <v>635</v>
      </c>
      <c r="M386" t="s">
        <v>635</v>
      </c>
      <c r="N386" t="s">
        <v>635</v>
      </c>
      <c r="O386" t="s">
        <v>635</v>
      </c>
      <c r="P386" t="s">
        <v>635</v>
      </c>
      <c r="Q386" t="s">
        <v>635</v>
      </c>
      <c r="R386" t="s">
        <v>635</v>
      </c>
      <c r="S386" t="s">
        <v>636</v>
      </c>
      <c r="T386">
        <v>10</v>
      </c>
      <c r="U386">
        <f>IF(ISERROR(VLOOKUP(A386,seg_u_base_fitted!$A$1:$C$608,2,FALSE)),0,VLOOKUP(A386,seg_u_base_fitted!$A$1:$C$608,2,FALSE))</f>
        <v>1</v>
      </c>
      <c r="V386">
        <f>IF(ISERROR(VLOOKUP(A386,seg_u_base_fitted!$A$1:$C$608,3,FALSE)),0,VLOOKUP(A386,seg_u_base_fitted!$A$1:$C$608,3,FALSE))</f>
        <v>0.46400000000000002</v>
      </c>
      <c r="W386">
        <v>337</v>
      </c>
      <c r="Y386">
        <f>IF(ISERROR(VLOOKUP(A386,seg_u_full_fitted!$A$1:$C$608,2,FALSE)),0,VLOOKUP(A386,seg_u_full_fitted!$A$1:$C$608,2,FALSE))</f>
        <v>0.314</v>
      </c>
      <c r="Z386">
        <v>385</v>
      </c>
      <c r="AB386">
        <f>V386-Y386</f>
        <v>0.15000000000000002</v>
      </c>
    </row>
    <row r="387" spans="1:28" x14ac:dyDescent="0.2">
      <c r="A387" t="s">
        <v>1105</v>
      </c>
      <c r="B387" t="s">
        <v>994</v>
      </c>
      <c r="C387">
        <v>0</v>
      </c>
      <c r="D387">
        <v>152</v>
      </c>
      <c r="E387" t="s">
        <v>1106</v>
      </c>
      <c r="F387" t="s">
        <v>1107</v>
      </c>
      <c r="G387">
        <v>0.20804372622296274</v>
      </c>
      <c r="H387">
        <v>12910</v>
      </c>
      <c r="I387" t="s">
        <v>635</v>
      </c>
      <c r="J387" t="s">
        <v>636</v>
      </c>
      <c r="K387" t="s">
        <v>636</v>
      </c>
      <c r="L387" t="s">
        <v>636</v>
      </c>
      <c r="M387" t="s">
        <v>635</v>
      </c>
      <c r="N387" t="s">
        <v>635</v>
      </c>
      <c r="O387" t="s">
        <v>636</v>
      </c>
      <c r="P387" t="s">
        <v>636</v>
      </c>
      <c r="Q387" t="s">
        <v>636</v>
      </c>
      <c r="R387" t="s">
        <v>636</v>
      </c>
      <c r="S387" t="s">
        <v>1049</v>
      </c>
      <c r="T387">
        <v>4</v>
      </c>
      <c r="U387">
        <f>IF(ISERROR(VLOOKUP(A387,seg_u_base_fitted!$A$1:$C$608,2,FALSE)),0,VLOOKUP(A387,seg_u_base_fitted!$A$1:$C$608,2,FALSE))</f>
        <v>1</v>
      </c>
      <c r="V387">
        <f>IF(ISERROR(VLOOKUP(A387,seg_u_base_fitted!$A$1:$C$608,3,FALSE)),0,VLOOKUP(A387,seg_u_base_fitted!$A$1:$C$608,3,FALSE))</f>
        <v>0.71499999999999997</v>
      </c>
      <c r="W387">
        <v>227</v>
      </c>
      <c r="Y387">
        <f>IF(ISERROR(VLOOKUP(A387,seg_u_full_fitted!$A$1:$C$608,2,FALSE)),0,VLOOKUP(A387,seg_u_full_fitted!$A$1:$C$608,2,FALSE))</f>
        <v>0.311</v>
      </c>
      <c r="Z387">
        <v>386</v>
      </c>
      <c r="AA387">
        <f>IF(Z387&lt;115,1,0)</f>
        <v>0</v>
      </c>
      <c r="AB387">
        <f>V387-Y387</f>
        <v>0.40399999999999997</v>
      </c>
    </row>
    <row r="388" spans="1:28" x14ac:dyDescent="0.2">
      <c r="A388" t="s">
        <v>1854</v>
      </c>
      <c r="B388" t="s">
        <v>994</v>
      </c>
      <c r="C388">
        <v>0</v>
      </c>
      <c r="D388">
        <v>82</v>
      </c>
      <c r="E388" t="s">
        <v>1855</v>
      </c>
      <c r="F388" t="s">
        <v>1856</v>
      </c>
      <c r="G388">
        <v>0.94630471309267938</v>
      </c>
      <c r="H388">
        <v>9800</v>
      </c>
      <c r="I388" t="s">
        <v>635</v>
      </c>
      <c r="J388" t="s">
        <v>636</v>
      </c>
      <c r="K388" t="s">
        <v>635</v>
      </c>
      <c r="L388" t="s">
        <v>635</v>
      </c>
      <c r="M388" t="s">
        <v>635</v>
      </c>
      <c r="N388" t="s">
        <v>635</v>
      </c>
      <c r="O388" t="s">
        <v>636</v>
      </c>
      <c r="P388" t="s">
        <v>635</v>
      </c>
      <c r="Q388" t="s">
        <v>635</v>
      </c>
      <c r="R388" t="s">
        <v>635</v>
      </c>
      <c r="S388" t="s">
        <v>637</v>
      </c>
      <c r="T388">
        <v>9</v>
      </c>
      <c r="U388">
        <f>IF(ISERROR(VLOOKUP(A388,seg_u_base_fitted!$A$1:$C$608,2,FALSE)),0,VLOOKUP(A388,seg_u_base_fitted!$A$1:$C$608,2,FALSE))</f>
        <v>0</v>
      </c>
      <c r="V388">
        <f>IF(ISERROR(VLOOKUP(A388,seg_u_base_fitted!$A$1:$C$608,3,FALSE)),0,VLOOKUP(A388,seg_u_base_fitted!$A$1:$C$608,3,FALSE))</f>
        <v>0.56399999999999995</v>
      </c>
      <c r="W388">
        <v>289</v>
      </c>
      <c r="Y388">
        <f>IF(ISERROR(VLOOKUP(A388,seg_u_full_fitted!$A$1:$C$608,2,FALSE)),0,VLOOKUP(A388,seg_u_full_fitted!$A$1:$C$608,2,FALSE))</f>
        <v>0.311</v>
      </c>
      <c r="Z388">
        <v>387</v>
      </c>
      <c r="AB388">
        <f>V388-Y388</f>
        <v>0.25299999999999995</v>
      </c>
    </row>
    <row r="389" spans="1:28" x14ac:dyDescent="0.2">
      <c r="A389" t="s">
        <v>1269</v>
      </c>
      <c r="B389" t="s">
        <v>994</v>
      </c>
      <c r="C389">
        <v>0</v>
      </c>
      <c r="D389">
        <v>14</v>
      </c>
      <c r="E389" t="s">
        <v>1136</v>
      </c>
      <c r="F389" t="s">
        <v>1270</v>
      </c>
      <c r="G389">
        <v>0.26965415912817781</v>
      </c>
      <c r="H389">
        <v>13615</v>
      </c>
      <c r="I389" t="s">
        <v>636</v>
      </c>
      <c r="J389" t="s">
        <v>636</v>
      </c>
      <c r="K389" t="s">
        <v>635</v>
      </c>
      <c r="L389" t="s">
        <v>636</v>
      </c>
      <c r="M389" t="s">
        <v>635</v>
      </c>
      <c r="N389" t="s">
        <v>635</v>
      </c>
      <c r="O389" t="s">
        <v>636</v>
      </c>
      <c r="P389" t="s">
        <v>635</v>
      </c>
      <c r="Q389" t="s">
        <v>636</v>
      </c>
      <c r="R389" t="s">
        <v>636</v>
      </c>
      <c r="S389" t="s">
        <v>1131</v>
      </c>
      <c r="T389">
        <v>5</v>
      </c>
      <c r="U389">
        <f>IF(ISERROR(VLOOKUP(A389,seg_u_base_fitted!$A$1:$C$608,2,FALSE)),0,VLOOKUP(A389,seg_u_base_fitted!$A$1:$C$608,2,FALSE))</f>
        <v>1</v>
      </c>
      <c r="V389">
        <f>IF(ISERROR(VLOOKUP(A389,seg_u_base_fitted!$A$1:$C$608,3,FALSE)),0,VLOOKUP(A389,seg_u_base_fitted!$A$1:$C$608,3,FALSE))</f>
        <v>0.35399999999999998</v>
      </c>
      <c r="W389">
        <v>393</v>
      </c>
      <c r="Y389">
        <f>IF(ISERROR(VLOOKUP(A389,seg_u_full_fitted!$A$1:$C$608,2,FALSE)),0,VLOOKUP(A389,seg_u_full_fitted!$A$1:$C$608,2,FALSE))</f>
        <v>0.309</v>
      </c>
      <c r="Z389">
        <v>388</v>
      </c>
      <c r="AA389">
        <f>IF(Z389&lt;115,1,0)</f>
        <v>0</v>
      </c>
      <c r="AB389">
        <f>V389-Y389</f>
        <v>4.4999999999999984E-2</v>
      </c>
    </row>
    <row r="390" spans="1:28" x14ac:dyDescent="0.2">
      <c r="A390" t="s">
        <v>1876</v>
      </c>
      <c r="B390" t="s">
        <v>994</v>
      </c>
      <c r="C390">
        <v>0</v>
      </c>
      <c r="D390">
        <v>4</v>
      </c>
      <c r="E390" t="s">
        <v>1877</v>
      </c>
      <c r="F390" t="s">
        <v>1147</v>
      </c>
      <c r="G390">
        <v>0.74636438481002765</v>
      </c>
      <c r="H390">
        <v>7300</v>
      </c>
      <c r="I390" t="s">
        <v>635</v>
      </c>
      <c r="J390" t="s">
        <v>636</v>
      </c>
      <c r="K390" t="s">
        <v>635</v>
      </c>
      <c r="L390" t="s">
        <v>635</v>
      </c>
      <c r="M390" t="s">
        <v>635</v>
      </c>
      <c r="N390" t="s">
        <v>635</v>
      </c>
      <c r="O390" t="s">
        <v>636</v>
      </c>
      <c r="P390" t="s">
        <v>635</v>
      </c>
      <c r="Q390" t="s">
        <v>635</v>
      </c>
      <c r="R390" t="s">
        <v>635</v>
      </c>
      <c r="S390" t="s">
        <v>637</v>
      </c>
      <c r="T390">
        <v>9</v>
      </c>
      <c r="U390">
        <f>IF(ISERROR(VLOOKUP(A390,seg_u_base_fitted!$A$1:$C$608,2,FALSE)),0,VLOOKUP(A390,seg_u_base_fitted!$A$1:$C$608,2,FALSE))</f>
        <v>0</v>
      </c>
      <c r="V390">
        <f>IF(ISERROR(VLOOKUP(A390,seg_u_base_fitted!$A$1:$C$608,3,FALSE)),0,VLOOKUP(A390,seg_u_base_fitted!$A$1:$C$608,3,FALSE))</f>
        <v>0.29699999999999999</v>
      </c>
      <c r="W390">
        <v>431</v>
      </c>
      <c r="Y390">
        <f>IF(ISERROR(VLOOKUP(A390,seg_u_full_fitted!$A$1:$C$608,2,FALSE)),0,VLOOKUP(A390,seg_u_full_fitted!$A$1:$C$608,2,FALSE))</f>
        <v>0.309</v>
      </c>
      <c r="Z390">
        <v>389</v>
      </c>
      <c r="AB390">
        <f>V390-Y390</f>
        <v>-1.2000000000000011E-2</v>
      </c>
    </row>
    <row r="391" spans="1:28" x14ac:dyDescent="0.2">
      <c r="A391" t="s">
        <v>2518</v>
      </c>
      <c r="B391" t="s">
        <v>2468</v>
      </c>
      <c r="C391" t="s">
        <v>631</v>
      </c>
      <c r="D391" t="s">
        <v>733</v>
      </c>
      <c r="E391" t="s">
        <v>2519</v>
      </c>
      <c r="F391" t="s">
        <v>2520</v>
      </c>
      <c r="G391">
        <v>3.0162251004886684</v>
      </c>
      <c r="H391">
        <v>1520</v>
      </c>
      <c r="I391" t="s">
        <v>635</v>
      </c>
      <c r="J391" t="s">
        <v>635</v>
      </c>
      <c r="K391" t="s">
        <v>635</v>
      </c>
      <c r="L391" t="s">
        <v>635</v>
      </c>
      <c r="M391" t="s">
        <v>635</v>
      </c>
      <c r="N391" t="s">
        <v>635</v>
      </c>
      <c r="O391" t="s">
        <v>636</v>
      </c>
      <c r="P391" t="s">
        <v>635</v>
      </c>
      <c r="Q391" t="s">
        <v>635</v>
      </c>
      <c r="R391" t="s">
        <v>635</v>
      </c>
      <c r="S391" t="s">
        <v>636</v>
      </c>
      <c r="T391">
        <v>10</v>
      </c>
      <c r="U391">
        <f>IF(ISERROR(VLOOKUP(A391,seg_u_base_fitted!$A$1:$C$608,2,FALSE)),0,VLOOKUP(A391,seg_u_base_fitted!$A$1:$C$608,2,FALSE))</f>
        <v>1</v>
      </c>
      <c r="V391">
        <f>IF(ISERROR(VLOOKUP(A391,seg_u_base_fitted!$A$1:$C$608,3,FALSE)),0,VLOOKUP(A391,seg_u_base_fitted!$A$1:$C$608,3,FALSE))</f>
        <v>0.311</v>
      </c>
      <c r="W391">
        <v>421</v>
      </c>
      <c r="Y391">
        <f>IF(ISERROR(VLOOKUP(A391,seg_u_full_fitted!$A$1:$C$608,2,FALSE)),0,VLOOKUP(A391,seg_u_full_fitted!$A$1:$C$608,2,FALSE))</f>
        <v>0.309</v>
      </c>
      <c r="Z391">
        <v>390</v>
      </c>
      <c r="AB391">
        <f>V391-Y391</f>
        <v>2.0000000000000018E-3</v>
      </c>
    </row>
    <row r="392" spans="1:28" x14ac:dyDescent="0.2">
      <c r="A392" t="s">
        <v>1345</v>
      </c>
      <c r="B392" t="s">
        <v>994</v>
      </c>
      <c r="C392">
        <v>0</v>
      </c>
      <c r="D392">
        <v>6</v>
      </c>
      <c r="E392" t="s">
        <v>1346</v>
      </c>
      <c r="F392" t="s">
        <v>1346</v>
      </c>
      <c r="G392">
        <v>0.45955880170122965</v>
      </c>
      <c r="H392">
        <v>17800</v>
      </c>
      <c r="I392" t="s">
        <v>635</v>
      </c>
      <c r="J392" t="s">
        <v>636</v>
      </c>
      <c r="K392" t="s">
        <v>635</v>
      </c>
      <c r="L392" t="s">
        <v>636</v>
      </c>
      <c r="M392" t="s">
        <v>635</v>
      </c>
      <c r="N392" t="s">
        <v>636</v>
      </c>
      <c r="O392" t="s">
        <v>636</v>
      </c>
      <c r="P392" t="s">
        <v>635</v>
      </c>
      <c r="Q392" t="s">
        <v>635</v>
      </c>
      <c r="R392" t="s">
        <v>636</v>
      </c>
      <c r="S392" t="s">
        <v>1327</v>
      </c>
      <c r="T392">
        <v>6</v>
      </c>
      <c r="U392">
        <f>IF(ISERROR(VLOOKUP(A392,seg_u_base_fitted!$A$1:$C$608,2,FALSE)),0,VLOOKUP(A392,seg_u_base_fitted!$A$1:$C$608,2,FALSE))</f>
        <v>0</v>
      </c>
      <c r="V392">
        <f>IF(ISERROR(VLOOKUP(A392,seg_u_base_fitted!$A$1:$C$608,3,FALSE)),0,VLOOKUP(A392,seg_u_base_fitted!$A$1:$C$608,3,FALSE))</f>
        <v>0.629</v>
      </c>
      <c r="W392">
        <v>262</v>
      </c>
      <c r="Y392">
        <f>IF(ISERROR(VLOOKUP(A392,seg_u_full_fitted!$A$1:$C$608,2,FALSE)),0,VLOOKUP(A392,seg_u_full_fitted!$A$1:$C$608,2,FALSE))</f>
        <v>0.307</v>
      </c>
      <c r="Z392">
        <v>391</v>
      </c>
      <c r="AB392">
        <f>V392-Y392</f>
        <v>0.32200000000000001</v>
      </c>
    </row>
    <row r="393" spans="1:28" x14ac:dyDescent="0.2">
      <c r="A393" t="s">
        <v>2322</v>
      </c>
      <c r="B393" t="s">
        <v>2210</v>
      </c>
      <c r="C393" t="s">
        <v>631</v>
      </c>
      <c r="D393" t="s">
        <v>2323</v>
      </c>
      <c r="E393" t="s">
        <v>2324</v>
      </c>
      <c r="F393" t="s">
        <v>2319</v>
      </c>
      <c r="G393">
        <v>0.58593017820900495</v>
      </c>
      <c r="H393">
        <v>540</v>
      </c>
      <c r="I393" t="s">
        <v>635</v>
      </c>
      <c r="J393" t="s">
        <v>635</v>
      </c>
      <c r="K393" t="s">
        <v>635</v>
      </c>
      <c r="L393" t="s">
        <v>635</v>
      </c>
      <c r="M393" t="s">
        <v>635</v>
      </c>
      <c r="N393" t="s">
        <v>635</v>
      </c>
      <c r="O393" t="s">
        <v>636</v>
      </c>
      <c r="P393" t="s">
        <v>635</v>
      </c>
      <c r="Q393" t="s">
        <v>635</v>
      </c>
      <c r="R393" t="s">
        <v>635</v>
      </c>
      <c r="S393" t="s">
        <v>636</v>
      </c>
      <c r="T393">
        <v>10</v>
      </c>
      <c r="U393">
        <f>IF(ISERROR(VLOOKUP(A393,seg_u_base_fitted!$A$1:$C$608,2,FALSE)),0,VLOOKUP(A393,seg_u_base_fitted!$A$1:$C$608,2,FALSE))</f>
        <v>0</v>
      </c>
      <c r="V393">
        <f>IF(ISERROR(VLOOKUP(A393,seg_u_base_fitted!$A$1:$C$608,3,FALSE)),0,VLOOKUP(A393,seg_u_base_fitted!$A$1:$C$608,3,FALSE))</f>
        <v>7.9000000000000001E-2</v>
      </c>
      <c r="W393">
        <v>591</v>
      </c>
      <c r="Y393">
        <f>IF(ISERROR(VLOOKUP(A393,seg_u_full_fitted!$A$1:$C$608,2,FALSE)),0,VLOOKUP(A393,seg_u_full_fitted!$A$1:$C$608,2,FALSE))</f>
        <v>0.307</v>
      </c>
      <c r="Z393">
        <v>392</v>
      </c>
      <c r="AB393">
        <f>V393-Y393</f>
        <v>-0.22799999999999998</v>
      </c>
    </row>
    <row r="394" spans="1:28" x14ac:dyDescent="0.2">
      <c r="A394" t="s">
        <v>2004</v>
      </c>
      <c r="B394" t="s">
        <v>994</v>
      </c>
      <c r="C394">
        <v>0</v>
      </c>
      <c r="D394">
        <v>981</v>
      </c>
      <c r="E394" t="s">
        <v>2005</v>
      </c>
      <c r="F394" t="s">
        <v>2006</v>
      </c>
      <c r="G394">
        <v>1.2729489516505621</v>
      </c>
      <c r="H394">
        <v>12500</v>
      </c>
      <c r="I394" t="s">
        <v>635</v>
      </c>
      <c r="J394" t="s">
        <v>636</v>
      </c>
      <c r="K394" t="s">
        <v>635</v>
      </c>
      <c r="L394" t="s">
        <v>635</v>
      </c>
      <c r="M394" t="s">
        <v>635</v>
      </c>
      <c r="N394" t="s">
        <v>635</v>
      </c>
      <c r="O394" t="s">
        <v>635</v>
      </c>
      <c r="P394" t="s">
        <v>635</v>
      </c>
      <c r="Q394" t="s">
        <v>635</v>
      </c>
      <c r="R394" t="s">
        <v>635</v>
      </c>
      <c r="S394" t="s">
        <v>636</v>
      </c>
      <c r="T394">
        <v>10</v>
      </c>
      <c r="U394">
        <f>IF(ISERROR(VLOOKUP(A394,seg_u_base_fitted!$A$1:$C$608,2,FALSE)),0,VLOOKUP(A394,seg_u_base_fitted!$A$1:$C$608,2,FALSE))</f>
        <v>3</v>
      </c>
      <c r="V394">
        <f>IF(ISERROR(VLOOKUP(A394,seg_u_base_fitted!$A$1:$C$608,3,FALSE)),0,VLOOKUP(A394,seg_u_base_fitted!$A$1:$C$608,3,FALSE))</f>
        <v>1.663</v>
      </c>
      <c r="W394">
        <v>41</v>
      </c>
      <c r="X394">
        <f>IF(W394&lt;115,1,0)</f>
        <v>1</v>
      </c>
      <c r="Y394">
        <f>IF(ISERROR(VLOOKUP(A394,seg_u_full_fitted!$A$1:$C$608,2,FALSE)),0,VLOOKUP(A394,seg_u_full_fitted!$A$1:$C$608,2,FALSE))</f>
        <v>0.30599999999999999</v>
      </c>
      <c r="Z394">
        <v>393</v>
      </c>
      <c r="AB394">
        <f>V394-Y394</f>
        <v>1.357</v>
      </c>
    </row>
    <row r="395" spans="1:28" x14ac:dyDescent="0.2">
      <c r="A395" t="s">
        <v>678</v>
      </c>
      <c r="B395" t="s">
        <v>630</v>
      </c>
      <c r="C395" t="s">
        <v>631</v>
      </c>
      <c r="D395" t="s">
        <v>675</v>
      </c>
      <c r="E395" t="s">
        <v>679</v>
      </c>
      <c r="F395" t="s">
        <v>680</v>
      </c>
      <c r="G395">
        <v>2.013611252522963</v>
      </c>
      <c r="H395">
        <v>3300</v>
      </c>
      <c r="I395" t="s">
        <v>635</v>
      </c>
      <c r="J395" t="s">
        <v>635</v>
      </c>
      <c r="K395" t="s">
        <v>635</v>
      </c>
      <c r="L395" t="s">
        <v>635</v>
      </c>
      <c r="M395" t="s">
        <v>635</v>
      </c>
      <c r="N395" t="s">
        <v>635</v>
      </c>
      <c r="O395" t="s">
        <v>636</v>
      </c>
      <c r="P395" t="s">
        <v>635</v>
      </c>
      <c r="Q395" t="s">
        <v>635</v>
      </c>
      <c r="R395" t="s">
        <v>635</v>
      </c>
      <c r="S395" t="s">
        <v>636</v>
      </c>
      <c r="T395">
        <v>10</v>
      </c>
      <c r="U395">
        <f>IF(ISERROR(VLOOKUP(A395,seg_u_base_fitted!$A$1:$C$608,2,FALSE)),0,VLOOKUP(A395,seg_u_base_fitted!$A$1:$C$608,2,FALSE))</f>
        <v>0</v>
      </c>
      <c r="V395">
        <f>IF(ISERROR(VLOOKUP(A395,seg_u_base_fitted!$A$1:$C$608,3,FALSE)),0,VLOOKUP(A395,seg_u_base_fitted!$A$1:$C$608,3,FALSE))</f>
        <v>0.35299999999999998</v>
      </c>
      <c r="W395">
        <v>395</v>
      </c>
      <c r="Y395">
        <f>IF(ISERROR(VLOOKUP(A395,seg_u_full_fitted!$A$1:$C$608,2,FALSE)),0,VLOOKUP(A395,seg_u_full_fitted!$A$1:$C$608,2,FALSE))</f>
        <v>0.30399999999999999</v>
      </c>
      <c r="Z395">
        <v>394</v>
      </c>
      <c r="AB395">
        <f>V395-Y395</f>
        <v>4.8999999999999988E-2</v>
      </c>
    </row>
    <row r="396" spans="1:28" x14ac:dyDescent="0.2">
      <c r="A396" t="s">
        <v>2269</v>
      </c>
      <c r="B396" t="s">
        <v>2210</v>
      </c>
      <c r="C396" t="s">
        <v>631</v>
      </c>
      <c r="D396" t="s">
        <v>2270</v>
      </c>
      <c r="E396" t="s">
        <v>2268</v>
      </c>
      <c r="F396" t="s">
        <v>2271</v>
      </c>
      <c r="G396">
        <v>1.0064062675153957</v>
      </c>
      <c r="H396">
        <v>415</v>
      </c>
      <c r="I396" t="s">
        <v>635</v>
      </c>
      <c r="J396" t="s">
        <v>635</v>
      </c>
      <c r="K396" t="s">
        <v>635</v>
      </c>
      <c r="L396" t="s">
        <v>636</v>
      </c>
      <c r="M396" t="s">
        <v>635</v>
      </c>
      <c r="N396" t="s">
        <v>635</v>
      </c>
      <c r="O396" t="s">
        <v>636</v>
      </c>
      <c r="P396" t="s">
        <v>635</v>
      </c>
      <c r="Q396" t="s">
        <v>635</v>
      </c>
      <c r="R396" t="s">
        <v>635</v>
      </c>
      <c r="S396" t="s">
        <v>637</v>
      </c>
      <c r="T396">
        <v>9</v>
      </c>
      <c r="U396">
        <f>IF(ISERROR(VLOOKUP(A396,seg_u_base_fitted!$A$1:$C$608,2,FALSE)),0,VLOOKUP(A396,seg_u_base_fitted!$A$1:$C$608,2,FALSE))</f>
        <v>0</v>
      </c>
      <c r="V396">
        <f>IF(ISERROR(VLOOKUP(A396,seg_u_base_fitted!$A$1:$C$608,3,FALSE)),0,VLOOKUP(A396,seg_u_base_fitted!$A$1:$C$608,3,FALSE))</f>
        <v>9.7000000000000003E-2</v>
      </c>
      <c r="W396">
        <v>573</v>
      </c>
      <c r="Y396">
        <f>IF(ISERROR(VLOOKUP(A396,seg_u_full_fitted!$A$1:$C$608,2,FALSE)),0,VLOOKUP(A396,seg_u_full_fitted!$A$1:$C$608,2,FALSE))</f>
        <v>0.30299999999999999</v>
      </c>
      <c r="Z396">
        <v>395</v>
      </c>
      <c r="AB396">
        <f>V396-Y396</f>
        <v>-0.20599999999999999</v>
      </c>
    </row>
    <row r="397" spans="1:28" x14ac:dyDescent="0.2">
      <c r="A397" t="s">
        <v>1766</v>
      </c>
      <c r="B397" t="s">
        <v>994</v>
      </c>
      <c r="C397">
        <v>0</v>
      </c>
      <c r="D397">
        <v>6</v>
      </c>
      <c r="E397" t="s">
        <v>1767</v>
      </c>
      <c r="F397" t="s">
        <v>1768</v>
      </c>
      <c r="G397">
        <v>0.47892908963183356</v>
      </c>
      <c r="H397">
        <v>7820</v>
      </c>
      <c r="I397" t="s">
        <v>635</v>
      </c>
      <c r="J397" t="s">
        <v>636</v>
      </c>
      <c r="K397" t="s">
        <v>636</v>
      </c>
      <c r="L397" t="s">
        <v>635</v>
      </c>
      <c r="M397" t="s">
        <v>635</v>
      </c>
      <c r="N397" t="s">
        <v>635</v>
      </c>
      <c r="O397" t="s">
        <v>635</v>
      </c>
      <c r="P397" t="s">
        <v>635</v>
      </c>
      <c r="Q397" t="s">
        <v>636</v>
      </c>
      <c r="R397" t="s">
        <v>635</v>
      </c>
      <c r="S397" t="s">
        <v>721</v>
      </c>
      <c r="T397">
        <v>8</v>
      </c>
      <c r="U397">
        <f>IF(ISERROR(VLOOKUP(A397,seg_u_base_fitted!$A$1:$C$608,2,FALSE)),0,VLOOKUP(A397,seg_u_base_fitted!$A$1:$C$608,2,FALSE))</f>
        <v>0</v>
      </c>
      <c r="V397">
        <f>IF(ISERROR(VLOOKUP(A397,seg_u_base_fitted!$A$1:$C$608,3,FALSE)),0,VLOOKUP(A397,seg_u_base_fitted!$A$1:$C$608,3,FALSE))</f>
        <v>0.19900000000000001</v>
      </c>
      <c r="W397">
        <v>494</v>
      </c>
      <c r="Y397">
        <f>IF(ISERROR(VLOOKUP(A397,seg_u_full_fitted!$A$1:$C$608,2,FALSE)),0,VLOOKUP(A397,seg_u_full_fitted!$A$1:$C$608,2,FALSE))</f>
        <v>0.30199999999999999</v>
      </c>
      <c r="Z397">
        <v>396</v>
      </c>
      <c r="AB397">
        <f>V397-Y397</f>
        <v>-0.10299999999999998</v>
      </c>
    </row>
    <row r="398" spans="1:28" x14ac:dyDescent="0.2">
      <c r="A398" t="s">
        <v>2092</v>
      </c>
      <c r="B398" t="s">
        <v>2085</v>
      </c>
      <c r="C398" t="s">
        <v>631</v>
      </c>
      <c r="D398" t="s">
        <v>2093</v>
      </c>
      <c r="E398" t="s">
        <v>2094</v>
      </c>
      <c r="F398" t="s">
        <v>2088</v>
      </c>
      <c r="G398">
        <v>1.699426785306323</v>
      </c>
      <c r="H398">
        <v>3850</v>
      </c>
      <c r="I398" t="s">
        <v>635</v>
      </c>
      <c r="J398" t="s">
        <v>635</v>
      </c>
      <c r="K398" t="s">
        <v>635</v>
      </c>
      <c r="L398" t="s">
        <v>635</v>
      </c>
      <c r="M398" t="s">
        <v>635</v>
      </c>
      <c r="N398" t="s">
        <v>635</v>
      </c>
      <c r="O398" t="s">
        <v>636</v>
      </c>
      <c r="P398" t="s">
        <v>635</v>
      </c>
      <c r="Q398" t="s">
        <v>635</v>
      </c>
      <c r="R398" t="s">
        <v>635</v>
      </c>
      <c r="S398" t="s">
        <v>636</v>
      </c>
      <c r="T398">
        <v>10</v>
      </c>
      <c r="U398">
        <f>IF(ISERROR(VLOOKUP(A398,seg_u_base_fitted!$A$1:$C$608,2,FALSE)),0,VLOOKUP(A398,seg_u_base_fitted!$A$1:$C$608,2,FALSE))</f>
        <v>1</v>
      </c>
      <c r="V398">
        <f>IF(ISERROR(VLOOKUP(A398,seg_u_base_fitted!$A$1:$C$608,3,FALSE)),0,VLOOKUP(A398,seg_u_base_fitted!$A$1:$C$608,3,FALSE))</f>
        <v>0.35299999999999998</v>
      </c>
      <c r="W398">
        <v>396</v>
      </c>
      <c r="Y398">
        <f>IF(ISERROR(VLOOKUP(A398,seg_u_full_fitted!$A$1:$C$608,2,FALSE)),0,VLOOKUP(A398,seg_u_full_fitted!$A$1:$C$608,2,FALSE))</f>
        <v>0.30199999999999999</v>
      </c>
      <c r="Z398">
        <v>397</v>
      </c>
      <c r="AB398">
        <f>V398-Y398</f>
        <v>5.099999999999999E-2</v>
      </c>
    </row>
    <row r="399" spans="1:28" x14ac:dyDescent="0.2">
      <c r="A399" t="s">
        <v>983</v>
      </c>
      <c r="B399" t="s">
        <v>931</v>
      </c>
      <c r="C399" t="s">
        <v>631</v>
      </c>
      <c r="D399" t="s">
        <v>935</v>
      </c>
      <c r="E399" t="s">
        <v>984</v>
      </c>
      <c r="F399" t="s">
        <v>936</v>
      </c>
      <c r="G399">
        <v>1.242804601763436</v>
      </c>
      <c r="H399">
        <v>6505</v>
      </c>
      <c r="I399" t="s">
        <v>635</v>
      </c>
      <c r="J399" t="s">
        <v>635</v>
      </c>
      <c r="K399" t="s">
        <v>635</v>
      </c>
      <c r="L399" t="s">
        <v>635</v>
      </c>
      <c r="M399" t="s">
        <v>635</v>
      </c>
      <c r="N399" t="s">
        <v>635</v>
      </c>
      <c r="O399" t="s">
        <v>635</v>
      </c>
      <c r="P399" t="s">
        <v>635</v>
      </c>
      <c r="Q399" t="s">
        <v>635</v>
      </c>
      <c r="R399" t="s">
        <v>635</v>
      </c>
      <c r="S399" t="s">
        <v>635</v>
      </c>
      <c r="T399">
        <v>11</v>
      </c>
      <c r="U399">
        <f>IF(ISERROR(VLOOKUP(A399,seg_u_base_fitted!$A$1:$C$608,2,FALSE)),0,VLOOKUP(A399,seg_u_base_fitted!$A$1:$C$608,2,FALSE))</f>
        <v>0</v>
      </c>
      <c r="V399">
        <f>IF(ISERROR(VLOOKUP(A399,seg_u_base_fitted!$A$1:$C$608,3,FALSE)),0,VLOOKUP(A399,seg_u_base_fitted!$A$1:$C$608,3,FALSE))</f>
        <v>5.2999999999999999E-2</v>
      </c>
      <c r="W399">
        <v>604</v>
      </c>
      <c r="Y399">
        <f>IF(ISERROR(VLOOKUP(A399,seg_u_full_fitted!$A$1:$C$608,2,FALSE)),0,VLOOKUP(A399,seg_u_full_fitted!$A$1:$C$608,2,FALSE))</f>
        <v>0.3</v>
      </c>
      <c r="Z399">
        <v>398</v>
      </c>
      <c r="AB399">
        <f>V399-Y399</f>
        <v>-0.247</v>
      </c>
    </row>
    <row r="400" spans="1:28" x14ac:dyDescent="0.2">
      <c r="A400" t="s">
        <v>744</v>
      </c>
      <c r="B400" t="s">
        <v>737</v>
      </c>
      <c r="C400" t="s">
        <v>631</v>
      </c>
      <c r="D400" t="s">
        <v>745</v>
      </c>
      <c r="E400" t="s">
        <v>746</v>
      </c>
      <c r="F400" t="s">
        <v>747</v>
      </c>
      <c r="G400">
        <v>0.79343445268468682</v>
      </c>
      <c r="H400">
        <v>8230</v>
      </c>
      <c r="I400" t="s">
        <v>635</v>
      </c>
      <c r="J400" t="s">
        <v>635</v>
      </c>
      <c r="K400" t="s">
        <v>635</v>
      </c>
      <c r="L400" t="s">
        <v>635</v>
      </c>
      <c r="M400" t="s">
        <v>635</v>
      </c>
      <c r="N400" t="s">
        <v>636</v>
      </c>
      <c r="O400" t="s">
        <v>636</v>
      </c>
      <c r="P400" t="s">
        <v>635</v>
      </c>
      <c r="Q400" t="s">
        <v>635</v>
      </c>
      <c r="R400" t="s">
        <v>635</v>
      </c>
      <c r="S400" t="s">
        <v>637</v>
      </c>
      <c r="T400">
        <v>9</v>
      </c>
      <c r="U400">
        <f>IF(ISERROR(VLOOKUP(A400,seg_u_base_fitted!$A$1:$C$608,2,FALSE)),0,VLOOKUP(A400,seg_u_base_fitted!$A$1:$C$608,2,FALSE))</f>
        <v>0</v>
      </c>
      <c r="V400">
        <f>IF(ISERROR(VLOOKUP(A400,seg_u_base_fitted!$A$1:$C$608,3,FALSE)),0,VLOOKUP(A400,seg_u_base_fitted!$A$1:$C$608,3,FALSE))</f>
        <v>0.19900000000000001</v>
      </c>
      <c r="W400">
        <v>495</v>
      </c>
      <c r="Y400">
        <f>IF(ISERROR(VLOOKUP(A400,seg_u_full_fitted!$A$1:$C$608,2,FALSE)),0,VLOOKUP(A400,seg_u_full_fitted!$A$1:$C$608,2,FALSE))</f>
        <v>0.29799999999999999</v>
      </c>
      <c r="Z400">
        <v>399</v>
      </c>
      <c r="AB400">
        <f>V400-Y400</f>
        <v>-9.8999999999999977E-2</v>
      </c>
    </row>
    <row r="401" spans="1:28" x14ac:dyDescent="0.2">
      <c r="A401" t="s">
        <v>2516</v>
      </c>
      <c r="B401" t="s">
        <v>2468</v>
      </c>
      <c r="C401" t="s">
        <v>631</v>
      </c>
      <c r="D401" t="s">
        <v>749</v>
      </c>
      <c r="E401" t="s">
        <v>2483</v>
      </c>
      <c r="F401" t="s">
        <v>2517</v>
      </c>
      <c r="G401">
        <v>0.8162550527723571</v>
      </c>
      <c r="H401">
        <v>3520</v>
      </c>
      <c r="I401" t="s">
        <v>635</v>
      </c>
      <c r="J401" t="s">
        <v>635</v>
      </c>
      <c r="K401" t="s">
        <v>635</v>
      </c>
      <c r="L401" t="s">
        <v>635</v>
      </c>
      <c r="M401" t="s">
        <v>635</v>
      </c>
      <c r="N401" t="s">
        <v>635</v>
      </c>
      <c r="O401" t="s">
        <v>636</v>
      </c>
      <c r="P401" t="s">
        <v>635</v>
      </c>
      <c r="Q401" t="s">
        <v>635</v>
      </c>
      <c r="R401" t="s">
        <v>635</v>
      </c>
      <c r="S401" t="s">
        <v>636</v>
      </c>
      <c r="T401">
        <v>10</v>
      </c>
      <c r="U401">
        <f>IF(ISERROR(VLOOKUP(A401,seg_u_base_fitted!$A$1:$C$608,2,FALSE)),0,VLOOKUP(A401,seg_u_base_fitted!$A$1:$C$608,2,FALSE))</f>
        <v>0</v>
      </c>
      <c r="V401">
        <f>IF(ISERROR(VLOOKUP(A401,seg_u_base_fitted!$A$1:$C$608,3,FALSE)),0,VLOOKUP(A401,seg_u_base_fitted!$A$1:$C$608,3,FALSE))</f>
        <v>0.23</v>
      </c>
      <c r="W401">
        <v>469</v>
      </c>
      <c r="Y401">
        <f>IF(ISERROR(VLOOKUP(A401,seg_u_full_fitted!$A$1:$C$608,2,FALSE)),0,VLOOKUP(A401,seg_u_full_fitted!$A$1:$C$608,2,FALSE))</f>
        <v>0.29699999999999999</v>
      </c>
      <c r="Z401">
        <v>400</v>
      </c>
      <c r="AB401">
        <f>V401-Y401</f>
        <v>-6.6999999999999976E-2</v>
      </c>
    </row>
    <row r="402" spans="1:28" x14ac:dyDescent="0.2">
      <c r="A402" t="s">
        <v>1321</v>
      </c>
      <c r="B402" t="s">
        <v>994</v>
      </c>
      <c r="C402">
        <v>0</v>
      </c>
      <c r="D402">
        <v>46</v>
      </c>
      <c r="E402" t="s">
        <v>1322</v>
      </c>
      <c r="F402" t="s">
        <v>1323</v>
      </c>
      <c r="G402">
        <v>0.66420276722073435</v>
      </c>
      <c r="H402">
        <v>3110</v>
      </c>
      <c r="I402" t="s">
        <v>635</v>
      </c>
      <c r="J402" t="s">
        <v>636</v>
      </c>
      <c r="K402" t="s">
        <v>635</v>
      </c>
      <c r="L402" t="s">
        <v>636</v>
      </c>
      <c r="M402" t="s">
        <v>636</v>
      </c>
      <c r="N402" t="s">
        <v>635</v>
      </c>
      <c r="O402" t="s">
        <v>636</v>
      </c>
      <c r="P402" t="s">
        <v>635</v>
      </c>
      <c r="Q402" t="s">
        <v>636</v>
      </c>
      <c r="R402" t="s">
        <v>636</v>
      </c>
      <c r="S402" t="s">
        <v>1131</v>
      </c>
      <c r="T402">
        <v>5</v>
      </c>
      <c r="U402">
        <f>IF(ISERROR(VLOOKUP(A402,seg_u_base_fitted!$A$1:$C$608,2,FALSE)),0,VLOOKUP(A402,seg_u_base_fitted!$A$1:$C$608,2,FALSE))</f>
        <v>0</v>
      </c>
      <c r="V402">
        <f>IF(ISERROR(VLOOKUP(A402,seg_u_base_fitted!$A$1:$C$608,3,FALSE)),0,VLOOKUP(A402,seg_u_base_fitted!$A$1:$C$608,3,FALSE))</f>
        <v>0.46700000000000003</v>
      </c>
      <c r="W402">
        <v>334</v>
      </c>
      <c r="Y402">
        <f>IF(ISERROR(VLOOKUP(A402,seg_u_full_fitted!$A$1:$C$608,2,FALSE)),0,VLOOKUP(A402,seg_u_full_fitted!$A$1:$C$608,2,FALSE))</f>
        <v>0.29499999999999998</v>
      </c>
      <c r="Z402">
        <v>401</v>
      </c>
      <c r="AA402">
        <f>IF(Z402&lt;115,1,0)</f>
        <v>0</v>
      </c>
      <c r="AB402">
        <f>V402-Y402</f>
        <v>0.17200000000000004</v>
      </c>
    </row>
    <row r="403" spans="1:28" x14ac:dyDescent="0.2">
      <c r="A403" t="s">
        <v>1465</v>
      </c>
      <c r="B403" t="s">
        <v>994</v>
      </c>
      <c r="C403">
        <v>0</v>
      </c>
      <c r="D403">
        <v>28</v>
      </c>
      <c r="E403" t="s">
        <v>1124</v>
      </c>
      <c r="F403" t="s">
        <v>1466</v>
      </c>
      <c r="G403">
        <v>0.47102792309629826</v>
      </c>
      <c r="H403">
        <v>4450</v>
      </c>
      <c r="I403" t="s">
        <v>635</v>
      </c>
      <c r="J403" t="s">
        <v>636</v>
      </c>
      <c r="K403" t="s">
        <v>635</v>
      </c>
      <c r="L403" t="s">
        <v>636</v>
      </c>
      <c r="M403" t="s">
        <v>635</v>
      </c>
      <c r="N403" t="s">
        <v>635</v>
      </c>
      <c r="O403" t="s">
        <v>636</v>
      </c>
      <c r="P403" t="s">
        <v>636</v>
      </c>
      <c r="Q403" t="s">
        <v>635</v>
      </c>
      <c r="R403" t="s">
        <v>636</v>
      </c>
      <c r="S403" t="s">
        <v>1327</v>
      </c>
      <c r="T403">
        <v>6</v>
      </c>
      <c r="U403">
        <f>IF(ISERROR(VLOOKUP(A403,seg_u_base_fitted!$A$1:$C$608,2,FALSE)),0,VLOOKUP(A403,seg_u_base_fitted!$A$1:$C$608,2,FALSE))</f>
        <v>0</v>
      </c>
      <c r="V403">
        <f>IF(ISERROR(VLOOKUP(A403,seg_u_base_fitted!$A$1:$C$608,3,FALSE)),0,VLOOKUP(A403,seg_u_base_fitted!$A$1:$C$608,3,FALSE))</f>
        <v>0.31900000000000001</v>
      </c>
      <c r="W403">
        <v>412</v>
      </c>
      <c r="Y403">
        <f>IF(ISERROR(VLOOKUP(A403,seg_u_full_fitted!$A$1:$C$608,2,FALSE)),0,VLOOKUP(A403,seg_u_full_fitted!$A$1:$C$608,2,FALSE))</f>
        <v>0.29199999999999998</v>
      </c>
      <c r="Z403">
        <v>402</v>
      </c>
      <c r="AB403">
        <f>V403-Y403</f>
        <v>2.7000000000000024E-2</v>
      </c>
    </row>
    <row r="404" spans="1:28" x14ac:dyDescent="0.2">
      <c r="A404" t="s">
        <v>1683</v>
      </c>
      <c r="B404" t="s">
        <v>994</v>
      </c>
      <c r="C404">
        <v>0</v>
      </c>
      <c r="D404">
        <v>103</v>
      </c>
      <c r="E404" t="s">
        <v>1684</v>
      </c>
      <c r="F404" t="s">
        <v>1685</v>
      </c>
      <c r="G404">
        <v>0.48013316166609188</v>
      </c>
      <c r="H404">
        <v>11090</v>
      </c>
      <c r="I404" t="s">
        <v>635</v>
      </c>
      <c r="J404" t="s">
        <v>636</v>
      </c>
      <c r="K404" t="s">
        <v>635</v>
      </c>
      <c r="L404" t="s">
        <v>636</v>
      </c>
      <c r="M404" t="s">
        <v>635</v>
      </c>
      <c r="N404" t="s">
        <v>635</v>
      </c>
      <c r="O404" t="s">
        <v>636</v>
      </c>
      <c r="P404" t="s">
        <v>635</v>
      </c>
      <c r="Q404" t="s">
        <v>635</v>
      </c>
      <c r="R404" t="s">
        <v>636</v>
      </c>
      <c r="S404" t="s">
        <v>833</v>
      </c>
      <c r="T404">
        <v>7</v>
      </c>
      <c r="U404">
        <f>IF(ISERROR(VLOOKUP(A404,seg_u_base_fitted!$A$1:$C$608,2,FALSE)),0,VLOOKUP(A404,seg_u_base_fitted!$A$1:$C$608,2,FALSE))</f>
        <v>0</v>
      </c>
      <c r="V404">
        <f>IF(ISERROR(VLOOKUP(A404,seg_u_base_fitted!$A$1:$C$608,3,FALSE)),0,VLOOKUP(A404,seg_u_base_fitted!$A$1:$C$608,3,FALSE))</f>
        <v>0.379</v>
      </c>
      <c r="W404">
        <v>384</v>
      </c>
      <c r="Y404">
        <f>IF(ISERROR(VLOOKUP(A404,seg_u_full_fitted!$A$1:$C$608,2,FALSE)),0,VLOOKUP(A404,seg_u_full_fitted!$A$1:$C$608,2,FALSE))</f>
        <v>0.28899999999999998</v>
      </c>
      <c r="Z404">
        <v>403</v>
      </c>
      <c r="AB404">
        <f>V404-Y404</f>
        <v>9.0000000000000024E-2</v>
      </c>
    </row>
    <row r="405" spans="1:28" x14ac:dyDescent="0.2">
      <c r="A405" t="s">
        <v>1445</v>
      </c>
      <c r="B405" t="s">
        <v>994</v>
      </c>
      <c r="C405">
        <v>0</v>
      </c>
      <c r="D405">
        <v>5</v>
      </c>
      <c r="E405" t="s">
        <v>1446</v>
      </c>
      <c r="F405" t="s">
        <v>1447</v>
      </c>
      <c r="G405">
        <v>0.24689554942796496</v>
      </c>
      <c r="H405">
        <v>15400</v>
      </c>
      <c r="I405" t="s">
        <v>635</v>
      </c>
      <c r="J405" t="s">
        <v>636</v>
      </c>
      <c r="K405" t="s">
        <v>635</v>
      </c>
      <c r="L405" t="s">
        <v>636</v>
      </c>
      <c r="M405" t="s">
        <v>635</v>
      </c>
      <c r="N405" t="s">
        <v>635</v>
      </c>
      <c r="O405" t="s">
        <v>636</v>
      </c>
      <c r="P405" t="s">
        <v>635</v>
      </c>
      <c r="Q405" t="s">
        <v>636</v>
      </c>
      <c r="R405" t="s">
        <v>636</v>
      </c>
      <c r="S405" t="s">
        <v>1327</v>
      </c>
      <c r="T405">
        <v>6</v>
      </c>
      <c r="U405">
        <f>IF(ISERROR(VLOOKUP(A405,seg_u_base_fitted!$A$1:$C$608,2,FALSE)),0,VLOOKUP(A405,seg_u_base_fitted!$A$1:$C$608,2,FALSE))</f>
        <v>1</v>
      </c>
      <c r="V405">
        <f>IF(ISERROR(VLOOKUP(A405,seg_u_base_fitted!$A$1:$C$608,3,FALSE)),0,VLOOKUP(A405,seg_u_base_fitted!$A$1:$C$608,3,FALSE))</f>
        <v>0.30099999999999999</v>
      </c>
      <c r="W405">
        <v>428</v>
      </c>
      <c r="Y405">
        <f>IF(ISERROR(VLOOKUP(A405,seg_u_full_fitted!$A$1:$C$608,2,FALSE)),0,VLOOKUP(A405,seg_u_full_fitted!$A$1:$C$608,2,FALSE))</f>
        <v>0.28799999999999998</v>
      </c>
      <c r="Z405">
        <v>404</v>
      </c>
      <c r="AB405">
        <f>V405-Y405</f>
        <v>1.3000000000000012E-2</v>
      </c>
    </row>
    <row r="406" spans="1:28" x14ac:dyDescent="0.2">
      <c r="A406" t="s">
        <v>2325</v>
      </c>
      <c r="B406" t="s">
        <v>2210</v>
      </c>
      <c r="C406" t="s">
        <v>631</v>
      </c>
      <c r="D406" t="s">
        <v>675</v>
      </c>
      <c r="E406" t="s">
        <v>2326</v>
      </c>
      <c r="F406" t="s">
        <v>2327</v>
      </c>
      <c r="G406">
        <v>1.3114961965828225</v>
      </c>
      <c r="H406">
        <v>1665</v>
      </c>
      <c r="I406" t="s">
        <v>635</v>
      </c>
      <c r="J406" t="s">
        <v>635</v>
      </c>
      <c r="K406" t="s">
        <v>635</v>
      </c>
      <c r="L406" t="s">
        <v>635</v>
      </c>
      <c r="M406" t="s">
        <v>635</v>
      </c>
      <c r="N406" t="s">
        <v>635</v>
      </c>
      <c r="O406" t="s">
        <v>636</v>
      </c>
      <c r="P406" t="s">
        <v>635</v>
      </c>
      <c r="Q406" t="s">
        <v>635</v>
      </c>
      <c r="R406" t="s">
        <v>635</v>
      </c>
      <c r="S406" t="s">
        <v>636</v>
      </c>
      <c r="T406">
        <v>10</v>
      </c>
      <c r="U406">
        <f>IF(ISERROR(VLOOKUP(A406,seg_u_base_fitted!$A$1:$C$608,2,FALSE)),0,VLOOKUP(A406,seg_u_base_fitted!$A$1:$C$608,2,FALSE))</f>
        <v>0</v>
      </c>
      <c r="V406">
        <f>IF(ISERROR(VLOOKUP(A406,seg_u_base_fitted!$A$1:$C$608,3,FALSE)),0,VLOOKUP(A406,seg_u_base_fitted!$A$1:$C$608,3,FALSE))</f>
        <v>0.16</v>
      </c>
      <c r="W406">
        <v>520</v>
      </c>
      <c r="Y406">
        <f>IF(ISERROR(VLOOKUP(A406,seg_u_full_fitted!$A$1:$C$608,2,FALSE)),0,VLOOKUP(A406,seg_u_full_fitted!$A$1:$C$608,2,FALSE))</f>
        <v>0.28499999999999998</v>
      </c>
      <c r="Z406">
        <v>405</v>
      </c>
      <c r="AB406">
        <f>V406-Y406</f>
        <v>-0.12499999999999997</v>
      </c>
    </row>
    <row r="407" spans="1:28" x14ac:dyDescent="0.2">
      <c r="A407" t="s">
        <v>1299</v>
      </c>
      <c r="B407" t="s">
        <v>994</v>
      </c>
      <c r="C407">
        <v>0</v>
      </c>
      <c r="D407">
        <v>81</v>
      </c>
      <c r="E407" t="s">
        <v>1300</v>
      </c>
      <c r="F407" t="s">
        <v>1301</v>
      </c>
      <c r="G407">
        <v>0.2673782945122184</v>
      </c>
      <c r="H407">
        <v>10000</v>
      </c>
      <c r="I407" t="s">
        <v>636</v>
      </c>
      <c r="J407" t="s">
        <v>636</v>
      </c>
      <c r="K407" t="s">
        <v>635</v>
      </c>
      <c r="L407" t="s">
        <v>636</v>
      </c>
      <c r="M407" t="s">
        <v>635</v>
      </c>
      <c r="N407" t="s">
        <v>635</v>
      </c>
      <c r="O407" t="s">
        <v>636</v>
      </c>
      <c r="P407" t="s">
        <v>636</v>
      </c>
      <c r="Q407" t="s">
        <v>635</v>
      </c>
      <c r="R407" t="s">
        <v>636</v>
      </c>
      <c r="S407" t="s">
        <v>1131</v>
      </c>
      <c r="T407">
        <v>5</v>
      </c>
      <c r="U407">
        <f>IF(ISERROR(VLOOKUP(A407,seg_u_base_fitted!$A$1:$C$608,2,FALSE)),0,VLOOKUP(A407,seg_u_base_fitted!$A$1:$C$608,2,FALSE))</f>
        <v>3</v>
      </c>
      <c r="V407">
        <f>IF(ISERROR(VLOOKUP(A407,seg_u_base_fitted!$A$1:$C$608,3,FALSE)),0,VLOOKUP(A407,seg_u_base_fitted!$A$1:$C$608,3,FALSE))</f>
        <v>0.46600000000000003</v>
      </c>
      <c r="W407">
        <v>335</v>
      </c>
      <c r="Y407">
        <f>IF(ISERROR(VLOOKUP(A407,seg_u_full_fitted!$A$1:$C$608,2,FALSE)),0,VLOOKUP(A407,seg_u_full_fitted!$A$1:$C$608,2,FALSE))</f>
        <v>0.28299999999999997</v>
      </c>
      <c r="Z407">
        <v>406</v>
      </c>
      <c r="AA407">
        <f>IF(Z407&lt;115,1,0)</f>
        <v>0</v>
      </c>
      <c r="AB407">
        <f>V407-Y407</f>
        <v>0.18300000000000005</v>
      </c>
    </row>
    <row r="408" spans="1:28" x14ac:dyDescent="0.2">
      <c r="A408" t="s">
        <v>771</v>
      </c>
      <c r="B408" t="s">
        <v>737</v>
      </c>
      <c r="C408" t="s">
        <v>631</v>
      </c>
      <c r="D408" t="s">
        <v>647</v>
      </c>
      <c r="E408" t="s">
        <v>772</v>
      </c>
      <c r="F408" t="s">
        <v>773</v>
      </c>
      <c r="G408">
        <v>1.1906220754434607</v>
      </c>
      <c r="H408">
        <v>5035</v>
      </c>
      <c r="I408" t="s">
        <v>635</v>
      </c>
      <c r="J408" t="s">
        <v>635</v>
      </c>
      <c r="K408" t="s">
        <v>635</v>
      </c>
      <c r="L408" t="s">
        <v>635</v>
      </c>
      <c r="M408" t="s">
        <v>635</v>
      </c>
      <c r="N408" t="s">
        <v>635</v>
      </c>
      <c r="O408" t="s">
        <v>636</v>
      </c>
      <c r="P408" t="s">
        <v>635</v>
      </c>
      <c r="Q408" t="s">
        <v>635</v>
      </c>
      <c r="R408" t="s">
        <v>635</v>
      </c>
      <c r="S408" t="s">
        <v>636</v>
      </c>
      <c r="T408">
        <v>10</v>
      </c>
      <c r="U408">
        <f>IF(ISERROR(VLOOKUP(A408,seg_u_base_fitted!$A$1:$C$608,2,FALSE)),0,VLOOKUP(A408,seg_u_base_fitted!$A$1:$C$608,2,FALSE))</f>
        <v>0</v>
      </c>
      <c r="V408">
        <f>IF(ISERROR(VLOOKUP(A408,seg_u_base_fitted!$A$1:$C$608,3,FALSE)),0,VLOOKUP(A408,seg_u_base_fitted!$A$1:$C$608,3,FALSE))</f>
        <v>0.42399999999999999</v>
      </c>
      <c r="W408">
        <v>356</v>
      </c>
      <c r="Y408">
        <f>IF(ISERROR(VLOOKUP(A408,seg_u_full_fitted!$A$1:$C$608,2,FALSE)),0,VLOOKUP(A408,seg_u_full_fitted!$A$1:$C$608,2,FALSE))</f>
        <v>0.28299999999999997</v>
      </c>
      <c r="Z408">
        <v>407</v>
      </c>
      <c r="AB408">
        <f>V408-Y408</f>
        <v>0.14100000000000001</v>
      </c>
    </row>
    <row r="409" spans="1:28" x14ac:dyDescent="0.2">
      <c r="A409" t="s">
        <v>2041</v>
      </c>
      <c r="B409" t="s">
        <v>994</v>
      </c>
      <c r="C409">
        <v>0</v>
      </c>
      <c r="D409">
        <v>202</v>
      </c>
      <c r="E409" t="s">
        <v>2042</v>
      </c>
      <c r="F409" t="s">
        <v>2043</v>
      </c>
      <c r="G409">
        <v>1.430320097175442</v>
      </c>
      <c r="H409">
        <v>4400</v>
      </c>
      <c r="I409" t="s">
        <v>635</v>
      </c>
      <c r="J409" t="s">
        <v>636</v>
      </c>
      <c r="K409" t="s">
        <v>635</v>
      </c>
      <c r="L409" t="s">
        <v>635</v>
      </c>
      <c r="M409" t="s">
        <v>635</v>
      </c>
      <c r="N409" t="s">
        <v>635</v>
      </c>
      <c r="O409" t="s">
        <v>635</v>
      </c>
      <c r="P409" t="s">
        <v>635</v>
      </c>
      <c r="Q409" t="s">
        <v>635</v>
      </c>
      <c r="R409" t="s">
        <v>635</v>
      </c>
      <c r="S409" t="s">
        <v>636</v>
      </c>
      <c r="T409">
        <v>10</v>
      </c>
      <c r="U409">
        <f>IF(ISERROR(VLOOKUP(A409,seg_u_base_fitted!$A$1:$C$608,2,FALSE)),0,VLOOKUP(A409,seg_u_base_fitted!$A$1:$C$608,2,FALSE))</f>
        <v>0</v>
      </c>
      <c r="V409">
        <f>IF(ISERROR(VLOOKUP(A409,seg_u_base_fitted!$A$1:$C$608,3,FALSE)),0,VLOOKUP(A409,seg_u_base_fitted!$A$1:$C$608,3,FALSE))</f>
        <v>0.38100000000000001</v>
      </c>
      <c r="W409">
        <v>383</v>
      </c>
      <c r="Y409">
        <f>IF(ISERROR(VLOOKUP(A409,seg_u_full_fitted!$A$1:$C$608,2,FALSE)),0,VLOOKUP(A409,seg_u_full_fitted!$A$1:$C$608,2,FALSE))</f>
        <v>0.28299999999999997</v>
      </c>
      <c r="Z409">
        <v>408</v>
      </c>
      <c r="AB409">
        <f>V409-Y409</f>
        <v>9.8000000000000032E-2</v>
      </c>
    </row>
    <row r="410" spans="1:28" x14ac:dyDescent="0.2">
      <c r="A410" t="s">
        <v>96</v>
      </c>
      <c r="B410" t="s">
        <v>877</v>
      </c>
      <c r="C410" t="s">
        <v>631</v>
      </c>
      <c r="D410" t="s">
        <v>878</v>
      </c>
      <c r="E410" t="s">
        <v>879</v>
      </c>
      <c r="F410" t="s">
        <v>880</v>
      </c>
      <c r="G410">
        <v>1.1169340954991731</v>
      </c>
      <c r="H410">
        <v>8030</v>
      </c>
      <c r="I410" t="s">
        <v>636</v>
      </c>
      <c r="J410" t="s">
        <v>635</v>
      </c>
      <c r="K410" t="s">
        <v>635</v>
      </c>
      <c r="L410" t="s">
        <v>635</v>
      </c>
      <c r="M410" t="s">
        <v>635</v>
      </c>
      <c r="N410" t="s">
        <v>636</v>
      </c>
      <c r="O410" t="s">
        <v>636</v>
      </c>
      <c r="P410" t="s">
        <v>636</v>
      </c>
      <c r="Q410" t="s">
        <v>635</v>
      </c>
      <c r="R410" t="s">
        <v>635</v>
      </c>
      <c r="S410" t="s">
        <v>833</v>
      </c>
      <c r="T410">
        <v>7</v>
      </c>
      <c r="U410">
        <f>IF(ISERROR(VLOOKUP(A410,seg_u_base_fitted!$A$1:$C$608,2,FALSE)),0,VLOOKUP(A410,seg_u_base_fitted!$A$1:$C$608,2,FALSE))</f>
        <v>0</v>
      </c>
      <c r="V410">
        <f>IF(ISERROR(VLOOKUP(A410,seg_u_base_fitted!$A$1:$C$608,3,FALSE)),0,VLOOKUP(A410,seg_u_base_fitted!$A$1:$C$608,3,FALSE))</f>
        <v>0.45300000000000001</v>
      </c>
      <c r="W410">
        <v>344</v>
      </c>
      <c r="Y410">
        <f>IF(ISERROR(VLOOKUP(A410,seg_u_full_fitted!$A$1:$C$608,2,FALSE)),0,VLOOKUP(A410,seg_u_full_fitted!$A$1:$C$608,2,FALSE))</f>
        <v>0.28199999999999997</v>
      </c>
      <c r="Z410">
        <v>409</v>
      </c>
      <c r="AB410">
        <f>V410-Y410</f>
        <v>0.17100000000000004</v>
      </c>
    </row>
    <row r="411" spans="1:28" x14ac:dyDescent="0.2">
      <c r="A411" t="s">
        <v>732</v>
      </c>
      <c r="B411" t="s">
        <v>717</v>
      </c>
      <c r="C411" t="s">
        <v>631</v>
      </c>
      <c r="D411" t="s">
        <v>733</v>
      </c>
      <c r="E411" t="s">
        <v>734</v>
      </c>
      <c r="F411" t="s">
        <v>735</v>
      </c>
      <c r="G411">
        <v>4.2423840688891481</v>
      </c>
      <c r="H411">
        <v>4755</v>
      </c>
      <c r="I411" t="s">
        <v>635</v>
      </c>
      <c r="J411" t="s">
        <v>635</v>
      </c>
      <c r="K411" t="s">
        <v>635</v>
      </c>
      <c r="L411" t="s">
        <v>635</v>
      </c>
      <c r="M411" t="s">
        <v>635</v>
      </c>
      <c r="N411" t="s">
        <v>635</v>
      </c>
      <c r="O411" t="s">
        <v>635</v>
      </c>
      <c r="P411" t="s">
        <v>635</v>
      </c>
      <c r="Q411" t="s">
        <v>635</v>
      </c>
      <c r="R411" t="s">
        <v>635</v>
      </c>
      <c r="S411" t="s">
        <v>635</v>
      </c>
      <c r="T411">
        <v>11</v>
      </c>
      <c r="U411">
        <f>IF(ISERROR(VLOOKUP(A411,seg_u_base_fitted!$A$1:$C$608,2,FALSE)),0,VLOOKUP(A411,seg_u_base_fitted!$A$1:$C$608,2,FALSE))</f>
        <v>2</v>
      </c>
      <c r="V411">
        <f>IF(ISERROR(VLOOKUP(A411,seg_u_base_fitted!$A$1:$C$608,3,FALSE)),0,VLOOKUP(A411,seg_u_base_fitted!$A$1:$C$608,3,FALSE))</f>
        <v>0.86699999999999999</v>
      </c>
      <c r="W411">
        <v>165</v>
      </c>
      <c r="Y411">
        <f>IF(ISERROR(VLOOKUP(A411,seg_u_full_fitted!$A$1:$C$608,2,FALSE)),0,VLOOKUP(A411,seg_u_full_fitted!$A$1:$C$608,2,FALSE))</f>
        <v>0.28100000000000003</v>
      </c>
      <c r="Z411">
        <v>410</v>
      </c>
      <c r="AB411">
        <f>V411-Y411</f>
        <v>0.58599999999999997</v>
      </c>
    </row>
    <row r="412" spans="1:28" x14ac:dyDescent="0.2">
      <c r="A412" t="s">
        <v>2049</v>
      </c>
      <c r="B412" t="s">
        <v>994</v>
      </c>
      <c r="C412">
        <v>0</v>
      </c>
      <c r="D412">
        <v>101</v>
      </c>
      <c r="E412" t="s">
        <v>2050</v>
      </c>
      <c r="F412" t="s">
        <v>2051</v>
      </c>
      <c r="G412">
        <v>0.94888780119961813</v>
      </c>
      <c r="H412">
        <v>8900</v>
      </c>
      <c r="I412" t="s">
        <v>635</v>
      </c>
      <c r="J412" t="s">
        <v>636</v>
      </c>
      <c r="K412" t="s">
        <v>635</v>
      </c>
      <c r="L412" t="s">
        <v>635</v>
      </c>
      <c r="M412" t="s">
        <v>635</v>
      </c>
      <c r="N412" t="s">
        <v>635</v>
      </c>
      <c r="O412" t="s">
        <v>635</v>
      </c>
      <c r="P412" t="s">
        <v>635</v>
      </c>
      <c r="Q412" t="s">
        <v>635</v>
      </c>
      <c r="R412" t="s">
        <v>635</v>
      </c>
      <c r="S412" t="s">
        <v>636</v>
      </c>
      <c r="T412">
        <v>10</v>
      </c>
      <c r="U412">
        <f>IF(ISERROR(VLOOKUP(A412,seg_u_base_fitted!$A$1:$C$608,2,FALSE)),0,VLOOKUP(A412,seg_u_base_fitted!$A$1:$C$608,2,FALSE))</f>
        <v>0</v>
      </c>
      <c r="V412">
        <f>IF(ISERROR(VLOOKUP(A412,seg_u_base_fitted!$A$1:$C$608,3,FALSE)),0,VLOOKUP(A412,seg_u_base_fitted!$A$1:$C$608,3,FALSE))</f>
        <v>0.23499999999999999</v>
      </c>
      <c r="W412">
        <v>466</v>
      </c>
      <c r="Y412">
        <f>IF(ISERROR(VLOOKUP(A412,seg_u_full_fitted!$A$1:$C$608,2,FALSE)),0,VLOOKUP(A412,seg_u_full_fitted!$A$1:$C$608,2,FALSE))</f>
        <v>0.28000000000000003</v>
      </c>
      <c r="Z412">
        <v>411</v>
      </c>
      <c r="AB412">
        <f>V412-Y412</f>
        <v>-4.500000000000004E-2</v>
      </c>
    </row>
    <row r="413" spans="1:28" x14ac:dyDescent="0.2">
      <c r="A413" t="s">
        <v>1898</v>
      </c>
      <c r="B413" t="s">
        <v>994</v>
      </c>
      <c r="C413">
        <v>0</v>
      </c>
      <c r="D413">
        <v>15</v>
      </c>
      <c r="E413" t="s">
        <v>1899</v>
      </c>
      <c r="F413" t="s">
        <v>1900</v>
      </c>
      <c r="G413">
        <v>0.57875232656964215</v>
      </c>
      <c r="H413">
        <v>11000</v>
      </c>
      <c r="I413" t="s">
        <v>635</v>
      </c>
      <c r="J413" t="s">
        <v>636</v>
      </c>
      <c r="K413" t="s">
        <v>635</v>
      </c>
      <c r="L413" t="s">
        <v>635</v>
      </c>
      <c r="M413" t="s">
        <v>635</v>
      </c>
      <c r="N413" t="s">
        <v>635</v>
      </c>
      <c r="O413" t="s">
        <v>636</v>
      </c>
      <c r="P413" t="s">
        <v>635</v>
      </c>
      <c r="Q413" t="s">
        <v>635</v>
      </c>
      <c r="R413" t="s">
        <v>635</v>
      </c>
      <c r="S413" t="s">
        <v>637</v>
      </c>
      <c r="T413">
        <v>9</v>
      </c>
      <c r="U413">
        <f>IF(ISERROR(VLOOKUP(A413,seg_u_base_fitted!$A$1:$C$608,2,FALSE)),0,VLOOKUP(A413,seg_u_base_fitted!$A$1:$C$608,2,FALSE))</f>
        <v>0</v>
      </c>
      <c r="V413">
        <f>IF(ISERROR(VLOOKUP(A413,seg_u_base_fitted!$A$1:$C$608,3,FALSE)),0,VLOOKUP(A413,seg_u_base_fitted!$A$1:$C$608,3,FALSE))</f>
        <v>0.35899999999999999</v>
      </c>
      <c r="W413">
        <v>390</v>
      </c>
      <c r="Y413">
        <f>IF(ISERROR(VLOOKUP(A413,seg_u_full_fitted!$A$1:$C$608,2,FALSE)),0,VLOOKUP(A413,seg_u_full_fitted!$A$1:$C$608,2,FALSE))</f>
        <v>0.27800000000000002</v>
      </c>
      <c r="Z413">
        <v>412</v>
      </c>
      <c r="AB413">
        <f>V413-Y413</f>
        <v>8.0999999999999961E-2</v>
      </c>
    </row>
    <row r="414" spans="1:28" x14ac:dyDescent="0.2">
      <c r="A414" t="s">
        <v>1311</v>
      </c>
      <c r="B414" t="s">
        <v>994</v>
      </c>
      <c r="C414">
        <v>0</v>
      </c>
      <c r="D414">
        <v>53</v>
      </c>
      <c r="E414" t="s">
        <v>1312</v>
      </c>
      <c r="F414" t="s">
        <v>1313</v>
      </c>
      <c r="G414">
        <v>0.36948883432003954</v>
      </c>
      <c r="H414">
        <v>15200</v>
      </c>
      <c r="I414" t="s">
        <v>636</v>
      </c>
      <c r="J414" t="s">
        <v>636</v>
      </c>
      <c r="K414" t="s">
        <v>635</v>
      </c>
      <c r="L414" t="s">
        <v>636</v>
      </c>
      <c r="M414" t="s">
        <v>635</v>
      </c>
      <c r="N414" t="s">
        <v>635</v>
      </c>
      <c r="O414" t="s">
        <v>636</v>
      </c>
      <c r="P414" t="s">
        <v>635</v>
      </c>
      <c r="Q414" t="s">
        <v>636</v>
      </c>
      <c r="R414" t="s">
        <v>636</v>
      </c>
      <c r="S414" t="s">
        <v>1131</v>
      </c>
      <c r="T414">
        <v>5</v>
      </c>
      <c r="U414">
        <f>IF(ISERROR(VLOOKUP(A414,seg_u_base_fitted!$A$1:$C$608,2,FALSE)),0,VLOOKUP(A414,seg_u_base_fitted!$A$1:$C$608,2,FALSE))</f>
        <v>0</v>
      </c>
      <c r="V414">
        <f>IF(ISERROR(VLOOKUP(A414,seg_u_base_fitted!$A$1:$C$608,3,FALSE)),0,VLOOKUP(A414,seg_u_base_fitted!$A$1:$C$608,3,FALSE))</f>
        <v>0.497</v>
      </c>
      <c r="W414">
        <v>327</v>
      </c>
      <c r="Y414">
        <f>IF(ISERROR(VLOOKUP(A414,seg_u_full_fitted!$A$1:$C$608,2,FALSE)),0,VLOOKUP(A414,seg_u_full_fitted!$A$1:$C$608,2,FALSE))</f>
        <v>0.27700000000000002</v>
      </c>
      <c r="Z414">
        <v>413</v>
      </c>
      <c r="AA414">
        <f>IF(Z414&lt;115,1,0)</f>
        <v>0</v>
      </c>
      <c r="AB414">
        <f>V414-Y414</f>
        <v>0.21999999999999997</v>
      </c>
    </row>
    <row r="415" spans="1:28" x14ac:dyDescent="0.2">
      <c r="A415" t="s">
        <v>1616</v>
      </c>
      <c r="B415" t="s">
        <v>994</v>
      </c>
      <c r="C415">
        <v>0</v>
      </c>
      <c r="D415">
        <v>4</v>
      </c>
      <c r="E415" t="s">
        <v>1617</v>
      </c>
      <c r="F415" t="s">
        <v>1618</v>
      </c>
      <c r="G415">
        <v>0.35734526883469053</v>
      </c>
      <c r="H415">
        <v>9820</v>
      </c>
      <c r="I415" t="s">
        <v>635</v>
      </c>
      <c r="J415" t="s">
        <v>636</v>
      </c>
      <c r="K415" t="s">
        <v>635</v>
      </c>
      <c r="L415" t="s">
        <v>636</v>
      </c>
      <c r="M415" t="s">
        <v>635</v>
      </c>
      <c r="N415" t="s">
        <v>635</v>
      </c>
      <c r="O415" t="s">
        <v>635</v>
      </c>
      <c r="P415" t="s">
        <v>635</v>
      </c>
      <c r="Q415" t="s">
        <v>636</v>
      </c>
      <c r="R415" t="s">
        <v>636</v>
      </c>
      <c r="S415" t="s">
        <v>833</v>
      </c>
      <c r="T415">
        <v>7</v>
      </c>
      <c r="U415">
        <f>IF(ISERROR(VLOOKUP(A415,seg_u_base_fitted!$A$1:$C$608,2,FALSE)),0,VLOOKUP(A415,seg_u_base_fitted!$A$1:$C$608,2,FALSE))</f>
        <v>2</v>
      </c>
      <c r="V415">
        <f>IF(ISERROR(VLOOKUP(A415,seg_u_base_fitted!$A$1:$C$608,3,FALSE)),0,VLOOKUP(A415,seg_u_base_fitted!$A$1:$C$608,3,FALSE))</f>
        <v>0.27700000000000002</v>
      </c>
      <c r="W415">
        <v>443</v>
      </c>
      <c r="Y415">
        <f>IF(ISERROR(VLOOKUP(A415,seg_u_full_fitted!$A$1:$C$608,2,FALSE)),0,VLOOKUP(A415,seg_u_full_fitted!$A$1:$C$608,2,FALSE))</f>
        <v>0.27700000000000002</v>
      </c>
      <c r="Z415">
        <v>414</v>
      </c>
      <c r="AB415">
        <f>V415-Y415</f>
        <v>0</v>
      </c>
    </row>
    <row r="416" spans="1:28" x14ac:dyDescent="0.2">
      <c r="A416" t="s">
        <v>807</v>
      </c>
      <c r="B416" t="s">
        <v>737</v>
      </c>
      <c r="C416" t="s">
        <v>631</v>
      </c>
      <c r="D416" t="s">
        <v>808</v>
      </c>
      <c r="E416" t="s">
        <v>809</v>
      </c>
      <c r="F416" t="s">
        <v>810</v>
      </c>
      <c r="G416">
        <v>4.2541932970190066</v>
      </c>
      <c r="H416">
        <v>610</v>
      </c>
      <c r="I416" t="s">
        <v>635</v>
      </c>
      <c r="J416" t="s">
        <v>635</v>
      </c>
      <c r="K416" t="s">
        <v>635</v>
      </c>
      <c r="L416" t="s">
        <v>635</v>
      </c>
      <c r="M416" t="s">
        <v>635</v>
      </c>
      <c r="N416" t="s">
        <v>635</v>
      </c>
      <c r="O416" t="s">
        <v>635</v>
      </c>
      <c r="P416" t="s">
        <v>635</v>
      </c>
      <c r="Q416" t="s">
        <v>635</v>
      </c>
      <c r="R416" t="s">
        <v>635</v>
      </c>
      <c r="S416" t="s">
        <v>635</v>
      </c>
      <c r="T416">
        <v>11</v>
      </c>
      <c r="U416">
        <f>IF(ISERROR(VLOOKUP(A416,seg_u_base_fitted!$A$1:$C$608,2,FALSE)),0,VLOOKUP(A416,seg_u_base_fitted!$A$1:$C$608,2,FALSE))</f>
        <v>0</v>
      </c>
      <c r="V416">
        <f>IF(ISERROR(VLOOKUP(A416,seg_u_base_fitted!$A$1:$C$608,3,FALSE)),0,VLOOKUP(A416,seg_u_base_fitted!$A$1:$C$608,3,FALSE))</f>
        <v>0.221</v>
      </c>
      <c r="W416">
        <v>474</v>
      </c>
      <c r="Y416">
        <f>IF(ISERROR(VLOOKUP(A416,seg_u_full_fitted!$A$1:$C$608,2,FALSE)),0,VLOOKUP(A416,seg_u_full_fitted!$A$1:$C$608,2,FALSE))</f>
        <v>0.27700000000000002</v>
      </c>
      <c r="Z416">
        <v>415</v>
      </c>
      <c r="AB416">
        <f>V416-Y416</f>
        <v>-5.6000000000000022E-2</v>
      </c>
    </row>
    <row r="417" spans="1:28" x14ac:dyDescent="0.2">
      <c r="A417" t="s">
        <v>2402</v>
      </c>
      <c r="B417" t="s">
        <v>2210</v>
      </c>
      <c r="C417" t="s">
        <v>631</v>
      </c>
      <c r="D417" t="s">
        <v>639</v>
      </c>
      <c r="E417" t="s">
        <v>2403</v>
      </c>
      <c r="F417" t="s">
        <v>2404</v>
      </c>
      <c r="G417">
        <v>2.158647808854806</v>
      </c>
      <c r="H417">
        <v>1720</v>
      </c>
      <c r="I417" t="s">
        <v>635</v>
      </c>
      <c r="J417" t="s">
        <v>635</v>
      </c>
      <c r="K417" t="s">
        <v>635</v>
      </c>
      <c r="L417" t="s">
        <v>635</v>
      </c>
      <c r="M417" t="s">
        <v>635</v>
      </c>
      <c r="N417" t="s">
        <v>635</v>
      </c>
      <c r="O417" t="s">
        <v>635</v>
      </c>
      <c r="P417" t="s">
        <v>635</v>
      </c>
      <c r="Q417" t="s">
        <v>635</v>
      </c>
      <c r="R417" t="s">
        <v>635</v>
      </c>
      <c r="S417" t="s">
        <v>635</v>
      </c>
      <c r="T417">
        <v>11</v>
      </c>
      <c r="U417">
        <f>IF(ISERROR(VLOOKUP(A417,seg_u_base_fitted!$A$1:$C$608,2,FALSE)),0,VLOOKUP(A417,seg_u_base_fitted!$A$1:$C$608,2,FALSE))</f>
        <v>0</v>
      </c>
      <c r="V417">
        <f>IF(ISERROR(VLOOKUP(A417,seg_u_base_fitted!$A$1:$C$608,3,FALSE)),0,VLOOKUP(A417,seg_u_base_fitted!$A$1:$C$608,3,FALSE))</f>
        <v>0.435</v>
      </c>
      <c r="W417">
        <v>351</v>
      </c>
      <c r="Y417">
        <f>IF(ISERROR(VLOOKUP(A417,seg_u_full_fitted!$A$1:$C$608,2,FALSE)),0,VLOOKUP(A417,seg_u_full_fitted!$A$1:$C$608,2,FALSE))</f>
        <v>0.27400000000000002</v>
      </c>
      <c r="Z417">
        <v>416</v>
      </c>
      <c r="AB417">
        <f>V417-Y417</f>
        <v>0.16099999999999998</v>
      </c>
    </row>
    <row r="418" spans="1:28" x14ac:dyDescent="0.2">
      <c r="A418" t="s">
        <v>2221</v>
      </c>
      <c r="B418" t="s">
        <v>2210</v>
      </c>
      <c r="C418" t="s">
        <v>631</v>
      </c>
      <c r="D418" t="s">
        <v>2222</v>
      </c>
      <c r="E418" t="s">
        <v>2219</v>
      </c>
      <c r="F418" t="s">
        <v>2220</v>
      </c>
      <c r="G418">
        <v>0.65058205955681725</v>
      </c>
      <c r="H418">
        <v>965</v>
      </c>
      <c r="I418" t="s">
        <v>636</v>
      </c>
      <c r="J418" t="s">
        <v>635</v>
      </c>
      <c r="K418" t="s">
        <v>635</v>
      </c>
      <c r="L418" t="s">
        <v>636</v>
      </c>
      <c r="M418" t="s">
        <v>635</v>
      </c>
      <c r="N418" t="s">
        <v>635</v>
      </c>
      <c r="O418" t="s">
        <v>636</v>
      </c>
      <c r="P418" t="s">
        <v>635</v>
      </c>
      <c r="Q418" t="s">
        <v>635</v>
      </c>
      <c r="R418" t="s">
        <v>635</v>
      </c>
      <c r="S418" t="s">
        <v>721</v>
      </c>
      <c r="T418">
        <v>8</v>
      </c>
      <c r="U418">
        <f>IF(ISERROR(VLOOKUP(A418,seg_u_base_fitted!$A$1:$C$608,2,FALSE)),0,VLOOKUP(A418,seg_u_base_fitted!$A$1:$C$608,2,FALSE))</f>
        <v>0</v>
      </c>
      <c r="V418">
        <f>IF(ISERROR(VLOOKUP(A418,seg_u_base_fitted!$A$1:$C$608,3,FALSE)),0,VLOOKUP(A418,seg_u_base_fitted!$A$1:$C$608,3,FALSE))</f>
        <v>0.13300000000000001</v>
      </c>
      <c r="W418">
        <v>543</v>
      </c>
      <c r="Y418">
        <f>IF(ISERROR(VLOOKUP(A418,seg_u_full_fitted!$A$1:$C$608,2,FALSE)),0,VLOOKUP(A418,seg_u_full_fitted!$A$1:$C$608,2,FALSE))</f>
        <v>0.27300000000000002</v>
      </c>
      <c r="Z418">
        <v>417</v>
      </c>
      <c r="AB418">
        <f>V418-Y418</f>
        <v>-0.14000000000000001</v>
      </c>
    </row>
    <row r="419" spans="1:28" x14ac:dyDescent="0.2">
      <c r="A419" t="s">
        <v>2151</v>
      </c>
      <c r="B419" t="s">
        <v>2148</v>
      </c>
      <c r="C419" t="s">
        <v>631</v>
      </c>
      <c r="D419" t="s">
        <v>753</v>
      </c>
      <c r="E419" t="s">
        <v>2152</v>
      </c>
      <c r="F419" t="s">
        <v>869</v>
      </c>
      <c r="G419">
        <v>1.113242051635204</v>
      </c>
      <c r="H419">
        <v>2010</v>
      </c>
      <c r="I419" t="s">
        <v>635</v>
      </c>
      <c r="J419" t="s">
        <v>635</v>
      </c>
      <c r="K419" t="s">
        <v>635</v>
      </c>
      <c r="L419" t="s">
        <v>636</v>
      </c>
      <c r="M419" t="s">
        <v>635</v>
      </c>
      <c r="N419" t="s">
        <v>635</v>
      </c>
      <c r="O419" t="s">
        <v>636</v>
      </c>
      <c r="P419" t="s">
        <v>635</v>
      </c>
      <c r="Q419" t="s">
        <v>635</v>
      </c>
      <c r="R419" t="s">
        <v>635</v>
      </c>
      <c r="S419" t="s">
        <v>637</v>
      </c>
      <c r="T419">
        <v>9</v>
      </c>
      <c r="U419">
        <f>IF(ISERROR(VLOOKUP(A419,seg_u_base_fitted!$A$1:$C$608,2,FALSE)),0,VLOOKUP(A419,seg_u_base_fitted!$A$1:$C$608,2,FALSE))</f>
        <v>0</v>
      </c>
      <c r="V419">
        <f>IF(ISERROR(VLOOKUP(A419,seg_u_base_fitted!$A$1:$C$608,3,FALSE)),0,VLOOKUP(A419,seg_u_base_fitted!$A$1:$C$608,3,FALSE))</f>
        <v>0.311</v>
      </c>
      <c r="W419">
        <v>420</v>
      </c>
      <c r="Y419">
        <f>IF(ISERROR(VLOOKUP(A419,seg_u_full_fitted!$A$1:$C$608,2,FALSE)),0,VLOOKUP(A419,seg_u_full_fitted!$A$1:$C$608,2,FALSE))</f>
        <v>0.27300000000000002</v>
      </c>
      <c r="Z419">
        <v>418</v>
      </c>
      <c r="AB419">
        <f>V419-Y419</f>
        <v>3.7999999999999978E-2</v>
      </c>
    </row>
    <row r="420" spans="1:28" x14ac:dyDescent="0.2">
      <c r="A420" t="s">
        <v>2073</v>
      </c>
      <c r="B420" t="s">
        <v>2063</v>
      </c>
      <c r="C420" t="s">
        <v>662</v>
      </c>
      <c r="D420" t="s">
        <v>2074</v>
      </c>
      <c r="E420" t="s">
        <v>2075</v>
      </c>
      <c r="F420" t="s">
        <v>2076</v>
      </c>
      <c r="G420">
        <v>1.2184239984677379</v>
      </c>
      <c r="H420">
        <v>1635</v>
      </c>
      <c r="I420" t="s">
        <v>635</v>
      </c>
      <c r="J420" t="s">
        <v>635</v>
      </c>
      <c r="K420" t="s">
        <v>635</v>
      </c>
      <c r="L420" t="s">
        <v>636</v>
      </c>
      <c r="M420" t="s">
        <v>635</v>
      </c>
      <c r="N420" t="s">
        <v>635</v>
      </c>
      <c r="O420" t="s">
        <v>636</v>
      </c>
      <c r="P420" t="s">
        <v>635</v>
      </c>
      <c r="Q420" t="s">
        <v>635</v>
      </c>
      <c r="R420" t="s">
        <v>635</v>
      </c>
      <c r="S420" t="s">
        <v>637</v>
      </c>
      <c r="T420">
        <v>9</v>
      </c>
      <c r="U420">
        <f>IF(ISERROR(VLOOKUP(A420,seg_u_base_fitted!$A$1:$C$608,2,FALSE)),0,VLOOKUP(A420,seg_u_base_fitted!$A$1:$C$608,2,FALSE))</f>
        <v>0</v>
      </c>
      <c r="V420">
        <f>IF(ISERROR(VLOOKUP(A420,seg_u_base_fitted!$A$1:$C$608,3,FALSE)),0,VLOOKUP(A420,seg_u_base_fitted!$A$1:$C$608,3,FALSE))</f>
        <v>0.29799999999999999</v>
      </c>
      <c r="W420">
        <v>430</v>
      </c>
      <c r="Y420">
        <f>IF(ISERROR(VLOOKUP(A420,seg_u_full_fitted!$A$1:$C$608,2,FALSE)),0,VLOOKUP(A420,seg_u_full_fitted!$A$1:$C$608,2,FALSE))</f>
        <v>0.27300000000000002</v>
      </c>
      <c r="Z420">
        <v>419</v>
      </c>
      <c r="AB420">
        <f>V420-Y420</f>
        <v>2.4999999999999967E-2</v>
      </c>
    </row>
    <row r="421" spans="1:28" x14ac:dyDescent="0.2">
      <c r="A421" t="s">
        <v>2427</v>
      </c>
      <c r="B421" t="s">
        <v>2412</v>
      </c>
      <c r="C421" t="s">
        <v>631</v>
      </c>
      <c r="D421" t="s">
        <v>2428</v>
      </c>
      <c r="E421" t="s">
        <v>2429</v>
      </c>
      <c r="F421" t="s">
        <v>2430</v>
      </c>
      <c r="G421">
        <v>0.31772871407950398</v>
      </c>
      <c r="H421">
        <v>18100</v>
      </c>
      <c r="I421" t="s">
        <v>635</v>
      </c>
      <c r="J421" t="s">
        <v>635</v>
      </c>
      <c r="K421" t="s">
        <v>635</v>
      </c>
      <c r="L421" t="s">
        <v>635</v>
      </c>
      <c r="M421" t="s">
        <v>635</v>
      </c>
      <c r="N421" t="s">
        <v>636</v>
      </c>
      <c r="O421" t="s">
        <v>636</v>
      </c>
      <c r="P421" t="s">
        <v>636</v>
      </c>
      <c r="Q421" t="s">
        <v>635</v>
      </c>
      <c r="R421" t="s">
        <v>635</v>
      </c>
      <c r="S421" t="s">
        <v>721</v>
      </c>
      <c r="T421">
        <v>8</v>
      </c>
      <c r="U421">
        <f>IF(ISERROR(VLOOKUP(A421,seg_u_base_fitted!$A$1:$C$608,2,FALSE)),0,VLOOKUP(A421,seg_u_base_fitted!$A$1:$C$608,2,FALSE))</f>
        <v>0</v>
      </c>
      <c r="V421">
        <f>IF(ISERROR(VLOOKUP(A421,seg_u_base_fitted!$A$1:$C$608,3,FALSE)),0,VLOOKUP(A421,seg_u_base_fitted!$A$1:$C$608,3,FALSE))</f>
        <v>0.52600000000000002</v>
      </c>
      <c r="W421">
        <v>313</v>
      </c>
      <c r="Y421">
        <f>IF(ISERROR(VLOOKUP(A421,seg_u_full_fitted!$A$1:$C$608,2,FALSE)),0,VLOOKUP(A421,seg_u_full_fitted!$A$1:$C$608,2,FALSE))</f>
        <v>0.27200000000000002</v>
      </c>
      <c r="Z421">
        <v>420</v>
      </c>
      <c r="AB421">
        <f>V421-Y421</f>
        <v>0.254</v>
      </c>
    </row>
    <row r="422" spans="1:28" x14ac:dyDescent="0.2">
      <c r="A422" t="s">
        <v>1807</v>
      </c>
      <c r="B422" t="s">
        <v>994</v>
      </c>
      <c r="C422">
        <v>0</v>
      </c>
      <c r="D422">
        <v>202</v>
      </c>
      <c r="E422" t="s">
        <v>1806</v>
      </c>
      <c r="F422" t="s">
        <v>1808</v>
      </c>
      <c r="G422">
        <v>0.43724534983390101</v>
      </c>
      <c r="H422">
        <v>12900</v>
      </c>
      <c r="I422" t="s">
        <v>636</v>
      </c>
      <c r="J422" t="s">
        <v>636</v>
      </c>
      <c r="K422" t="s">
        <v>635</v>
      </c>
      <c r="L422" t="s">
        <v>635</v>
      </c>
      <c r="M422" t="s">
        <v>635</v>
      </c>
      <c r="N422" t="s">
        <v>635</v>
      </c>
      <c r="O422" t="s">
        <v>636</v>
      </c>
      <c r="P422" t="s">
        <v>635</v>
      </c>
      <c r="Q422" t="s">
        <v>635</v>
      </c>
      <c r="R422" t="s">
        <v>635</v>
      </c>
      <c r="S422" t="s">
        <v>721</v>
      </c>
      <c r="T422">
        <v>8</v>
      </c>
      <c r="U422">
        <f>IF(ISERROR(VLOOKUP(A422,seg_u_base_fitted!$A$1:$C$608,2,FALSE)),0,VLOOKUP(A422,seg_u_base_fitted!$A$1:$C$608,2,FALSE))</f>
        <v>0</v>
      </c>
      <c r="V422">
        <f>IF(ISERROR(VLOOKUP(A422,seg_u_base_fitted!$A$1:$C$608,3,FALSE)),0,VLOOKUP(A422,seg_u_base_fitted!$A$1:$C$608,3,FALSE))</f>
        <v>0.21199999999999999</v>
      </c>
      <c r="W422">
        <v>483</v>
      </c>
      <c r="Y422">
        <f>IF(ISERROR(VLOOKUP(A422,seg_u_full_fitted!$A$1:$C$608,2,FALSE)),0,VLOOKUP(A422,seg_u_full_fitted!$A$1:$C$608,2,FALSE))</f>
        <v>0.27200000000000002</v>
      </c>
      <c r="Z422">
        <v>421</v>
      </c>
      <c r="AB422">
        <f>V422-Y422</f>
        <v>-6.0000000000000026E-2</v>
      </c>
    </row>
    <row r="423" spans="1:28" x14ac:dyDescent="0.2">
      <c r="A423" t="s">
        <v>1928</v>
      </c>
      <c r="B423" t="s">
        <v>994</v>
      </c>
      <c r="C423">
        <v>0</v>
      </c>
      <c r="D423">
        <v>4</v>
      </c>
      <c r="E423" t="s">
        <v>1929</v>
      </c>
      <c r="F423" t="s">
        <v>1930</v>
      </c>
      <c r="G423">
        <v>0.90795673290814538</v>
      </c>
      <c r="H423">
        <v>4800</v>
      </c>
      <c r="I423" t="s">
        <v>636</v>
      </c>
      <c r="J423" t="s">
        <v>636</v>
      </c>
      <c r="K423" t="s">
        <v>635</v>
      </c>
      <c r="L423" t="s">
        <v>635</v>
      </c>
      <c r="M423" t="s">
        <v>635</v>
      </c>
      <c r="N423" t="s">
        <v>635</v>
      </c>
      <c r="O423" t="s">
        <v>635</v>
      </c>
      <c r="P423" t="s">
        <v>635</v>
      </c>
      <c r="Q423" t="s">
        <v>635</v>
      </c>
      <c r="R423" t="s">
        <v>635</v>
      </c>
      <c r="S423" t="s">
        <v>637</v>
      </c>
      <c r="T423">
        <v>9</v>
      </c>
      <c r="U423">
        <f>IF(ISERROR(VLOOKUP(A423,seg_u_base_fitted!$A$1:$C$608,2,FALSE)),0,VLOOKUP(A423,seg_u_base_fitted!$A$1:$C$608,2,FALSE))</f>
        <v>0</v>
      </c>
      <c r="V423">
        <f>IF(ISERROR(VLOOKUP(A423,seg_u_base_fitted!$A$1:$C$608,3,FALSE)),0,VLOOKUP(A423,seg_u_base_fitted!$A$1:$C$608,3,FALSE))</f>
        <v>7.2999999999999995E-2</v>
      </c>
      <c r="W423">
        <v>593</v>
      </c>
      <c r="Y423">
        <f>IF(ISERROR(VLOOKUP(A423,seg_u_full_fitted!$A$1:$C$608,2,FALSE)),0,VLOOKUP(A423,seg_u_full_fitted!$A$1:$C$608,2,FALSE))</f>
        <v>0.27200000000000002</v>
      </c>
      <c r="Z423">
        <v>422</v>
      </c>
      <c r="AB423">
        <f>V423-Y423</f>
        <v>-0.19900000000000001</v>
      </c>
    </row>
    <row r="424" spans="1:28" x14ac:dyDescent="0.2">
      <c r="A424" t="s">
        <v>1385</v>
      </c>
      <c r="B424" t="s">
        <v>994</v>
      </c>
      <c r="C424">
        <v>0</v>
      </c>
      <c r="D424">
        <v>81</v>
      </c>
      <c r="E424" t="s">
        <v>1386</v>
      </c>
      <c r="F424" t="s">
        <v>1387</v>
      </c>
      <c r="G424">
        <v>0.29989742753923077</v>
      </c>
      <c r="H424">
        <v>10000</v>
      </c>
      <c r="I424" t="s">
        <v>635</v>
      </c>
      <c r="J424" t="s">
        <v>636</v>
      </c>
      <c r="K424" t="s">
        <v>635</v>
      </c>
      <c r="L424" t="s">
        <v>636</v>
      </c>
      <c r="M424" t="s">
        <v>635</v>
      </c>
      <c r="N424" t="s">
        <v>635</v>
      </c>
      <c r="O424" t="s">
        <v>636</v>
      </c>
      <c r="P424" t="s">
        <v>635</v>
      </c>
      <c r="Q424" t="s">
        <v>636</v>
      </c>
      <c r="R424" t="s">
        <v>636</v>
      </c>
      <c r="S424" t="s">
        <v>1327</v>
      </c>
      <c r="T424">
        <v>6</v>
      </c>
      <c r="U424">
        <f>IF(ISERROR(VLOOKUP(A424,seg_u_base_fitted!$A$1:$C$608,2,FALSE)),0,VLOOKUP(A424,seg_u_base_fitted!$A$1:$C$608,2,FALSE))</f>
        <v>1</v>
      </c>
      <c r="V424">
        <f>IF(ISERROR(VLOOKUP(A424,seg_u_base_fitted!$A$1:$C$608,3,FALSE)),0,VLOOKUP(A424,seg_u_base_fitted!$A$1:$C$608,3,FALSE))</f>
        <v>0.38700000000000001</v>
      </c>
      <c r="W424">
        <v>379</v>
      </c>
      <c r="Y424">
        <f>IF(ISERROR(VLOOKUP(A424,seg_u_full_fitted!$A$1:$C$608,2,FALSE)),0,VLOOKUP(A424,seg_u_full_fitted!$A$1:$C$608,2,FALSE))</f>
        <v>0.27100000000000002</v>
      </c>
      <c r="Z424">
        <v>423</v>
      </c>
      <c r="AB424">
        <f>V424-Y424</f>
        <v>0.11599999999999999</v>
      </c>
    </row>
    <row r="425" spans="1:28" x14ac:dyDescent="0.2">
      <c r="A425" t="s">
        <v>1650</v>
      </c>
      <c r="B425" t="s">
        <v>994</v>
      </c>
      <c r="C425">
        <v>0</v>
      </c>
      <c r="D425">
        <v>8</v>
      </c>
      <c r="E425" t="s">
        <v>1651</v>
      </c>
      <c r="F425" t="s">
        <v>1652</v>
      </c>
      <c r="G425">
        <v>0.46124107740948778</v>
      </c>
      <c r="H425">
        <v>7300</v>
      </c>
      <c r="I425" t="s">
        <v>635</v>
      </c>
      <c r="J425" t="s">
        <v>636</v>
      </c>
      <c r="K425" t="s">
        <v>635</v>
      </c>
      <c r="L425" t="s">
        <v>636</v>
      </c>
      <c r="M425" t="s">
        <v>635</v>
      </c>
      <c r="N425" t="s">
        <v>635</v>
      </c>
      <c r="O425" t="s">
        <v>636</v>
      </c>
      <c r="P425" t="s">
        <v>635</v>
      </c>
      <c r="Q425" t="s">
        <v>635</v>
      </c>
      <c r="R425" t="s">
        <v>636</v>
      </c>
      <c r="S425" t="s">
        <v>833</v>
      </c>
      <c r="T425">
        <v>7</v>
      </c>
      <c r="U425">
        <f>IF(ISERROR(VLOOKUP(A425,seg_u_base_fitted!$A$1:$C$608,2,FALSE)),0,VLOOKUP(A425,seg_u_base_fitted!$A$1:$C$608,2,FALSE))</f>
        <v>0</v>
      </c>
      <c r="V425">
        <f>IF(ISERROR(VLOOKUP(A425,seg_u_base_fitted!$A$1:$C$608,3,FALSE)),0,VLOOKUP(A425,seg_u_base_fitted!$A$1:$C$608,3,FALSE))</f>
        <v>0.38400000000000001</v>
      </c>
      <c r="W425">
        <v>382</v>
      </c>
      <c r="Y425">
        <f>IF(ISERROR(VLOOKUP(A425,seg_u_full_fitted!$A$1:$C$608,2,FALSE)),0,VLOOKUP(A425,seg_u_full_fitted!$A$1:$C$608,2,FALSE))</f>
        <v>0.26900000000000002</v>
      </c>
      <c r="Z425">
        <v>424</v>
      </c>
      <c r="AB425">
        <f>V425-Y425</f>
        <v>0.11499999999999999</v>
      </c>
    </row>
    <row r="426" spans="1:28" x14ac:dyDescent="0.2">
      <c r="A426" t="s">
        <v>1260</v>
      </c>
      <c r="B426" t="s">
        <v>994</v>
      </c>
      <c r="C426">
        <v>0</v>
      </c>
      <c r="D426">
        <v>156</v>
      </c>
      <c r="E426" t="s">
        <v>1261</v>
      </c>
      <c r="F426" t="s">
        <v>1262</v>
      </c>
      <c r="G426">
        <v>0.30974717340111874</v>
      </c>
      <c r="H426">
        <v>11900</v>
      </c>
      <c r="I426" t="s">
        <v>636</v>
      </c>
      <c r="J426" t="s">
        <v>636</v>
      </c>
      <c r="K426" t="s">
        <v>635</v>
      </c>
      <c r="L426" t="s">
        <v>636</v>
      </c>
      <c r="M426" t="s">
        <v>635</v>
      </c>
      <c r="N426" t="s">
        <v>635</v>
      </c>
      <c r="O426" t="s">
        <v>636</v>
      </c>
      <c r="P426" t="s">
        <v>635</v>
      </c>
      <c r="Q426" t="s">
        <v>636</v>
      </c>
      <c r="R426" t="s">
        <v>636</v>
      </c>
      <c r="S426" t="s">
        <v>1131</v>
      </c>
      <c r="T426">
        <v>5</v>
      </c>
      <c r="U426">
        <f>IF(ISERROR(VLOOKUP(A426,seg_u_base_fitted!$A$1:$C$608,2,FALSE)),0,VLOOKUP(A426,seg_u_base_fitted!$A$1:$C$608,2,FALSE))</f>
        <v>0</v>
      </c>
      <c r="V426">
        <f>IF(ISERROR(VLOOKUP(A426,seg_u_base_fitted!$A$1:$C$608,3,FALSE)),0,VLOOKUP(A426,seg_u_base_fitted!$A$1:$C$608,3,FALSE))</f>
        <v>0.36599999999999999</v>
      </c>
      <c r="W426">
        <v>389</v>
      </c>
      <c r="Y426">
        <f>IF(ISERROR(VLOOKUP(A426,seg_u_full_fitted!$A$1:$C$608,2,FALSE)),0,VLOOKUP(A426,seg_u_full_fitted!$A$1:$C$608,2,FALSE))</f>
        <v>0.26800000000000002</v>
      </c>
      <c r="Z426">
        <v>425</v>
      </c>
      <c r="AA426">
        <f>IF(Z426&lt;115,1,0)</f>
        <v>0</v>
      </c>
      <c r="AB426">
        <f>V426-Y426</f>
        <v>9.7999999999999976E-2</v>
      </c>
    </row>
    <row r="427" spans="1:28" x14ac:dyDescent="0.2">
      <c r="A427" t="s">
        <v>2359</v>
      </c>
      <c r="B427" t="s">
        <v>2210</v>
      </c>
      <c r="C427" t="s">
        <v>631</v>
      </c>
      <c r="D427" t="s">
        <v>2192</v>
      </c>
      <c r="E427" t="s">
        <v>2360</v>
      </c>
      <c r="F427" t="s">
        <v>2361</v>
      </c>
      <c r="G427">
        <v>1.9929269418985927</v>
      </c>
      <c r="H427">
        <v>1570</v>
      </c>
      <c r="I427" t="s">
        <v>635</v>
      </c>
      <c r="J427" t="s">
        <v>635</v>
      </c>
      <c r="K427" t="s">
        <v>635</v>
      </c>
      <c r="L427" t="s">
        <v>635</v>
      </c>
      <c r="M427" t="s">
        <v>635</v>
      </c>
      <c r="N427" t="s">
        <v>635</v>
      </c>
      <c r="O427" t="s">
        <v>636</v>
      </c>
      <c r="P427" t="s">
        <v>635</v>
      </c>
      <c r="Q427" t="s">
        <v>635</v>
      </c>
      <c r="R427" t="s">
        <v>635</v>
      </c>
      <c r="S427" t="s">
        <v>636</v>
      </c>
      <c r="T427">
        <v>10</v>
      </c>
      <c r="U427">
        <f>IF(ISERROR(VLOOKUP(A427,seg_u_base_fitted!$A$1:$C$608,2,FALSE)),0,VLOOKUP(A427,seg_u_base_fitted!$A$1:$C$608,2,FALSE))</f>
        <v>0</v>
      </c>
      <c r="V427">
        <f>IF(ISERROR(VLOOKUP(A427,seg_u_base_fitted!$A$1:$C$608,3,FALSE)),0,VLOOKUP(A427,seg_u_base_fitted!$A$1:$C$608,3,FALSE))</f>
        <v>0.28299999999999997</v>
      </c>
      <c r="W427">
        <v>439</v>
      </c>
      <c r="Y427">
        <f>IF(ISERROR(VLOOKUP(A427,seg_u_full_fitted!$A$1:$C$608,2,FALSE)),0,VLOOKUP(A427,seg_u_full_fitted!$A$1:$C$608,2,FALSE))</f>
        <v>0.26700000000000002</v>
      </c>
      <c r="Z427">
        <v>426</v>
      </c>
      <c r="AB427">
        <f>V427-Y427</f>
        <v>1.5999999999999959E-2</v>
      </c>
    </row>
    <row r="428" spans="1:28" x14ac:dyDescent="0.2">
      <c r="A428" t="s">
        <v>2223</v>
      </c>
      <c r="B428" t="s">
        <v>2210</v>
      </c>
      <c r="C428" t="s">
        <v>631</v>
      </c>
      <c r="D428" t="s">
        <v>2224</v>
      </c>
      <c r="E428" t="s">
        <v>2219</v>
      </c>
      <c r="F428" t="s">
        <v>2225</v>
      </c>
      <c r="G428">
        <v>1.0143719306748942</v>
      </c>
      <c r="H428">
        <v>595</v>
      </c>
      <c r="I428" t="s">
        <v>636</v>
      </c>
      <c r="J428" t="s">
        <v>635</v>
      </c>
      <c r="K428" t="s">
        <v>635</v>
      </c>
      <c r="L428" t="s">
        <v>636</v>
      </c>
      <c r="M428" t="s">
        <v>635</v>
      </c>
      <c r="N428" t="s">
        <v>635</v>
      </c>
      <c r="O428" t="s">
        <v>636</v>
      </c>
      <c r="P428" t="s">
        <v>635</v>
      </c>
      <c r="Q428" t="s">
        <v>635</v>
      </c>
      <c r="R428" t="s">
        <v>635</v>
      </c>
      <c r="S428" t="s">
        <v>721</v>
      </c>
      <c r="T428">
        <v>8</v>
      </c>
      <c r="U428">
        <f>IF(ISERROR(VLOOKUP(A428,seg_u_base_fitted!$A$1:$C$608,2,FALSE)),0,VLOOKUP(A428,seg_u_base_fitted!$A$1:$C$608,2,FALSE))</f>
        <v>0</v>
      </c>
      <c r="V428">
        <f>IF(ISERROR(VLOOKUP(A428,seg_u_base_fitted!$A$1:$C$608,3,FALSE)),0,VLOOKUP(A428,seg_u_base_fitted!$A$1:$C$608,3,FALSE))</f>
        <v>0.13200000000000001</v>
      </c>
      <c r="W428">
        <v>546</v>
      </c>
      <c r="Y428">
        <f>IF(ISERROR(VLOOKUP(A428,seg_u_full_fitted!$A$1:$C$608,2,FALSE)),0,VLOOKUP(A428,seg_u_full_fitted!$A$1:$C$608,2,FALSE))</f>
        <v>0.26500000000000001</v>
      </c>
      <c r="Z428">
        <v>427</v>
      </c>
      <c r="AB428">
        <f>V428-Y428</f>
        <v>-0.13300000000000001</v>
      </c>
    </row>
    <row r="429" spans="1:28" x14ac:dyDescent="0.2">
      <c r="A429" t="s">
        <v>1495</v>
      </c>
      <c r="B429" t="s">
        <v>994</v>
      </c>
      <c r="C429">
        <v>0</v>
      </c>
      <c r="D429">
        <v>23</v>
      </c>
      <c r="E429" t="s">
        <v>1496</v>
      </c>
      <c r="F429" t="s">
        <v>1497</v>
      </c>
      <c r="G429">
        <v>0.68168912645118895</v>
      </c>
      <c r="H429">
        <v>7435</v>
      </c>
      <c r="I429" t="s">
        <v>635</v>
      </c>
      <c r="J429" t="s">
        <v>636</v>
      </c>
      <c r="K429" t="s">
        <v>635</v>
      </c>
      <c r="L429" t="s">
        <v>636</v>
      </c>
      <c r="M429" t="s">
        <v>635</v>
      </c>
      <c r="N429" t="s">
        <v>635</v>
      </c>
      <c r="O429" t="s">
        <v>635</v>
      </c>
      <c r="P429" t="s">
        <v>636</v>
      </c>
      <c r="Q429" t="s">
        <v>636</v>
      </c>
      <c r="R429" t="s">
        <v>636</v>
      </c>
      <c r="S429" t="s">
        <v>1327</v>
      </c>
      <c r="T429">
        <v>6</v>
      </c>
      <c r="U429">
        <f>IF(ISERROR(VLOOKUP(A429,seg_u_base_fitted!$A$1:$C$608,2,FALSE)),0,VLOOKUP(A429,seg_u_base_fitted!$A$1:$C$608,2,FALSE))</f>
        <v>2</v>
      </c>
      <c r="V429">
        <f>IF(ISERROR(VLOOKUP(A429,seg_u_base_fitted!$A$1:$C$608,3,FALSE)),0,VLOOKUP(A429,seg_u_base_fitted!$A$1:$C$608,3,FALSE))</f>
        <v>0.89400000000000002</v>
      </c>
      <c r="W429">
        <v>158</v>
      </c>
      <c r="Y429">
        <f>IF(ISERROR(VLOOKUP(A429,seg_u_full_fitted!$A$1:$C$608,2,FALSE)),0,VLOOKUP(A429,seg_u_full_fitted!$A$1:$C$608,2,FALSE))</f>
        <v>0.26400000000000001</v>
      </c>
      <c r="Z429">
        <v>428</v>
      </c>
      <c r="AB429">
        <f>V429-Y429</f>
        <v>0.63</v>
      </c>
    </row>
    <row r="430" spans="1:28" x14ac:dyDescent="0.2">
      <c r="A430" t="s">
        <v>977</v>
      </c>
      <c r="B430" t="s">
        <v>931</v>
      </c>
      <c r="C430" t="s">
        <v>631</v>
      </c>
      <c r="D430" t="s">
        <v>700</v>
      </c>
      <c r="E430" t="s">
        <v>978</v>
      </c>
      <c r="F430" t="s">
        <v>979</v>
      </c>
      <c r="G430">
        <v>1.261041850462026</v>
      </c>
      <c r="H430">
        <v>2640</v>
      </c>
      <c r="I430" t="s">
        <v>635</v>
      </c>
      <c r="J430" t="s">
        <v>635</v>
      </c>
      <c r="K430" t="s">
        <v>635</v>
      </c>
      <c r="L430" t="s">
        <v>635</v>
      </c>
      <c r="M430" t="s">
        <v>635</v>
      </c>
      <c r="N430" t="s">
        <v>635</v>
      </c>
      <c r="O430" t="s">
        <v>636</v>
      </c>
      <c r="P430" t="s">
        <v>635</v>
      </c>
      <c r="Q430" t="s">
        <v>635</v>
      </c>
      <c r="R430" t="s">
        <v>635</v>
      </c>
      <c r="S430" t="s">
        <v>636</v>
      </c>
      <c r="T430">
        <v>10</v>
      </c>
      <c r="U430">
        <f>IF(ISERROR(VLOOKUP(A430,seg_u_base_fitted!$A$1:$C$608,2,FALSE)),0,VLOOKUP(A430,seg_u_base_fitted!$A$1:$C$608,2,FALSE))</f>
        <v>0</v>
      </c>
      <c r="V430">
        <f>IF(ISERROR(VLOOKUP(A430,seg_u_base_fitted!$A$1:$C$608,3,FALSE)),0,VLOOKUP(A430,seg_u_base_fitted!$A$1:$C$608,3,FALSE))</f>
        <v>0.188</v>
      </c>
      <c r="W430">
        <v>502</v>
      </c>
      <c r="Y430">
        <f>IF(ISERROR(VLOOKUP(A430,seg_u_full_fitted!$A$1:$C$608,2,FALSE)),0,VLOOKUP(A430,seg_u_full_fitted!$A$1:$C$608,2,FALSE))</f>
        <v>0.26400000000000001</v>
      </c>
      <c r="Z430">
        <v>429</v>
      </c>
      <c r="AB430">
        <f>V430-Y430</f>
        <v>-7.6000000000000012E-2</v>
      </c>
    </row>
    <row r="431" spans="1:28" x14ac:dyDescent="0.2">
      <c r="A431" t="s">
        <v>1068</v>
      </c>
      <c r="B431" t="s">
        <v>994</v>
      </c>
      <c r="C431">
        <v>0</v>
      </c>
      <c r="D431">
        <v>5</v>
      </c>
      <c r="E431" t="s">
        <v>1069</v>
      </c>
      <c r="F431" t="s">
        <v>1070</v>
      </c>
      <c r="G431">
        <v>0.25395481730199609</v>
      </c>
      <c r="H431">
        <v>18035</v>
      </c>
      <c r="I431" t="s">
        <v>636</v>
      </c>
      <c r="J431" t="s">
        <v>636</v>
      </c>
      <c r="K431" t="s">
        <v>635</v>
      </c>
      <c r="L431" t="s">
        <v>636</v>
      </c>
      <c r="M431" t="s">
        <v>636</v>
      </c>
      <c r="N431" t="s">
        <v>636</v>
      </c>
      <c r="O431" t="s">
        <v>636</v>
      </c>
      <c r="P431" t="s">
        <v>635</v>
      </c>
      <c r="Q431" t="s">
        <v>636</v>
      </c>
      <c r="R431" t="s">
        <v>635</v>
      </c>
      <c r="S431" t="s">
        <v>1049</v>
      </c>
      <c r="T431">
        <v>4</v>
      </c>
      <c r="U431">
        <f>IF(ISERROR(VLOOKUP(A431,seg_u_base_fitted!$A$1:$C$608,2,FALSE)),0,VLOOKUP(A431,seg_u_base_fitted!$A$1:$C$608,2,FALSE))</f>
        <v>0</v>
      </c>
      <c r="V431">
        <f>IF(ISERROR(VLOOKUP(A431,seg_u_base_fitted!$A$1:$C$608,3,FALSE)),0,VLOOKUP(A431,seg_u_base_fitted!$A$1:$C$608,3,FALSE))</f>
        <v>2.8919999999999999</v>
      </c>
      <c r="W431">
        <v>13</v>
      </c>
      <c r="X431">
        <f>IF(W431&lt;115,1,0)</f>
        <v>1</v>
      </c>
      <c r="Y431">
        <f>IF(ISERROR(VLOOKUP(A431,seg_u_full_fitted!$A$1:$C$608,2,FALSE)),0,VLOOKUP(A431,seg_u_full_fitted!$A$1:$C$608,2,FALSE))</f>
        <v>0.26200000000000001</v>
      </c>
      <c r="Z431">
        <v>430</v>
      </c>
      <c r="AA431">
        <f>IF(Z431&lt;115,1,0)</f>
        <v>0</v>
      </c>
      <c r="AB431">
        <f>V431-Y431</f>
        <v>2.63</v>
      </c>
    </row>
    <row r="432" spans="1:28" x14ac:dyDescent="0.2">
      <c r="A432" t="s">
        <v>1540</v>
      </c>
      <c r="B432" t="s">
        <v>994</v>
      </c>
      <c r="C432">
        <v>0</v>
      </c>
      <c r="D432">
        <v>61</v>
      </c>
      <c r="E432" t="s">
        <v>1541</v>
      </c>
      <c r="F432" t="s">
        <v>1541</v>
      </c>
      <c r="G432">
        <v>0.2993876216261207</v>
      </c>
      <c r="H432">
        <v>20600</v>
      </c>
      <c r="I432" t="s">
        <v>635</v>
      </c>
      <c r="J432" t="s">
        <v>636</v>
      </c>
      <c r="K432" t="s">
        <v>635</v>
      </c>
      <c r="L432" t="s">
        <v>636</v>
      </c>
      <c r="M432" t="s">
        <v>635</v>
      </c>
      <c r="N432" t="s">
        <v>636</v>
      </c>
      <c r="O432" t="s">
        <v>636</v>
      </c>
      <c r="P432" t="s">
        <v>635</v>
      </c>
      <c r="Q432" t="s">
        <v>635</v>
      </c>
      <c r="R432" t="s">
        <v>635</v>
      </c>
      <c r="S432" t="s">
        <v>833</v>
      </c>
      <c r="T432">
        <v>7</v>
      </c>
      <c r="U432">
        <f>IF(ISERROR(VLOOKUP(A432,seg_u_base_fitted!$A$1:$C$608,2,FALSE)),0,VLOOKUP(A432,seg_u_base_fitted!$A$1:$C$608,2,FALSE))</f>
        <v>0</v>
      </c>
      <c r="V432">
        <f>IF(ISERROR(VLOOKUP(A432,seg_u_base_fitted!$A$1:$C$608,3,FALSE)),0,VLOOKUP(A432,seg_u_base_fitted!$A$1:$C$608,3,FALSE))</f>
        <v>0.50700000000000001</v>
      </c>
      <c r="W432">
        <v>321</v>
      </c>
      <c r="Y432">
        <f>IF(ISERROR(VLOOKUP(A432,seg_u_full_fitted!$A$1:$C$608,2,FALSE)),0,VLOOKUP(A432,seg_u_full_fitted!$A$1:$C$608,2,FALSE))</f>
        <v>0.26200000000000001</v>
      </c>
      <c r="Z432">
        <v>431</v>
      </c>
      <c r="AB432">
        <f>V432-Y432</f>
        <v>0.245</v>
      </c>
    </row>
    <row r="433" spans="1:28" x14ac:dyDescent="0.2">
      <c r="A433" t="s">
        <v>1743</v>
      </c>
      <c r="B433" t="s">
        <v>994</v>
      </c>
      <c r="C433">
        <v>0</v>
      </c>
      <c r="D433">
        <v>15</v>
      </c>
      <c r="E433" t="s">
        <v>1744</v>
      </c>
      <c r="F433" t="s">
        <v>1745</v>
      </c>
      <c r="G433">
        <v>1.023584979227824</v>
      </c>
      <c r="H433">
        <v>4300</v>
      </c>
      <c r="I433" t="s">
        <v>635</v>
      </c>
      <c r="J433" t="s">
        <v>636</v>
      </c>
      <c r="K433" t="s">
        <v>636</v>
      </c>
      <c r="L433" t="s">
        <v>635</v>
      </c>
      <c r="M433" t="s">
        <v>635</v>
      </c>
      <c r="N433" t="s">
        <v>635</v>
      </c>
      <c r="O433" t="s">
        <v>636</v>
      </c>
      <c r="P433" t="s">
        <v>635</v>
      </c>
      <c r="Q433" t="s">
        <v>635</v>
      </c>
      <c r="R433" t="s">
        <v>635</v>
      </c>
      <c r="S433" t="s">
        <v>721</v>
      </c>
      <c r="T433">
        <v>8</v>
      </c>
      <c r="U433">
        <f>IF(ISERROR(VLOOKUP(A433,seg_u_base_fitted!$A$1:$C$608,2,FALSE)),0,VLOOKUP(A433,seg_u_base_fitted!$A$1:$C$608,2,FALSE))</f>
        <v>0</v>
      </c>
      <c r="V433">
        <f>IF(ISERROR(VLOOKUP(A433,seg_u_base_fitted!$A$1:$C$608,3,FALSE)),0,VLOOKUP(A433,seg_u_base_fitted!$A$1:$C$608,3,FALSE))</f>
        <v>0.218</v>
      </c>
      <c r="W433">
        <v>476</v>
      </c>
      <c r="Y433">
        <f>IF(ISERROR(VLOOKUP(A433,seg_u_full_fitted!$A$1:$C$608,2,FALSE)),0,VLOOKUP(A433,seg_u_full_fitted!$A$1:$C$608,2,FALSE))</f>
        <v>0.26200000000000001</v>
      </c>
      <c r="Z433">
        <v>432</v>
      </c>
      <c r="AB433">
        <f>V433-Y433</f>
        <v>-4.4000000000000011E-2</v>
      </c>
    </row>
    <row r="434" spans="1:28" x14ac:dyDescent="0.2">
      <c r="A434" t="s">
        <v>845</v>
      </c>
      <c r="B434" t="s">
        <v>829</v>
      </c>
      <c r="C434" t="s">
        <v>662</v>
      </c>
      <c r="D434" t="s">
        <v>846</v>
      </c>
      <c r="E434" t="s">
        <v>847</v>
      </c>
      <c r="F434" t="s">
        <v>841</v>
      </c>
      <c r="G434">
        <v>2.0260003039110916</v>
      </c>
      <c r="H434">
        <v>2500</v>
      </c>
      <c r="I434" t="s">
        <v>635</v>
      </c>
      <c r="J434" t="s">
        <v>636</v>
      </c>
      <c r="K434" t="s">
        <v>635</v>
      </c>
      <c r="L434" t="s">
        <v>635</v>
      </c>
      <c r="M434" t="s">
        <v>635</v>
      </c>
      <c r="N434" t="s">
        <v>635</v>
      </c>
      <c r="O434" t="s">
        <v>636</v>
      </c>
      <c r="P434" t="s">
        <v>635</v>
      </c>
      <c r="Q434" t="s">
        <v>635</v>
      </c>
      <c r="R434" t="s">
        <v>635</v>
      </c>
      <c r="S434" t="s">
        <v>637</v>
      </c>
      <c r="T434">
        <v>9</v>
      </c>
      <c r="U434">
        <f>IF(ISERROR(VLOOKUP(A434,seg_u_base_fitted!$A$1:$C$608,2,FALSE)),0,VLOOKUP(A434,seg_u_base_fitted!$A$1:$C$608,2,FALSE))</f>
        <v>0</v>
      </c>
      <c r="V434">
        <f>IF(ISERROR(VLOOKUP(A434,seg_u_base_fitted!$A$1:$C$608,3,FALSE)),0,VLOOKUP(A434,seg_u_base_fitted!$A$1:$C$608,3,FALSE))</f>
        <v>0.29299999999999998</v>
      </c>
      <c r="W434">
        <v>435</v>
      </c>
      <c r="Y434">
        <f>IF(ISERROR(VLOOKUP(A434,seg_u_full_fitted!$A$1:$C$608,2,FALSE)),0,VLOOKUP(A434,seg_u_full_fitted!$A$1:$C$608,2,FALSE))</f>
        <v>0.26100000000000001</v>
      </c>
      <c r="Z434">
        <v>433</v>
      </c>
      <c r="AB434">
        <f>V434-Y434</f>
        <v>3.1999999999999973E-2</v>
      </c>
    </row>
    <row r="435" spans="1:28" x14ac:dyDescent="0.2">
      <c r="A435" t="s">
        <v>1276</v>
      </c>
      <c r="B435" t="s">
        <v>994</v>
      </c>
      <c r="C435">
        <v>0</v>
      </c>
      <c r="D435">
        <v>4</v>
      </c>
      <c r="E435" t="s">
        <v>1277</v>
      </c>
      <c r="F435" t="s">
        <v>1278</v>
      </c>
      <c r="G435">
        <v>0.33737544795437463</v>
      </c>
      <c r="H435">
        <v>10300</v>
      </c>
      <c r="I435" t="s">
        <v>635</v>
      </c>
      <c r="J435" t="s">
        <v>636</v>
      </c>
      <c r="K435" t="s">
        <v>635</v>
      </c>
      <c r="L435" t="s">
        <v>636</v>
      </c>
      <c r="M435" t="s">
        <v>635</v>
      </c>
      <c r="N435" t="s">
        <v>635</v>
      </c>
      <c r="O435" t="s">
        <v>636</v>
      </c>
      <c r="P435" t="s">
        <v>636</v>
      </c>
      <c r="Q435" t="s">
        <v>636</v>
      </c>
      <c r="R435" t="s">
        <v>636</v>
      </c>
      <c r="S435" t="s">
        <v>1131</v>
      </c>
      <c r="T435">
        <v>5</v>
      </c>
      <c r="U435">
        <f>IF(ISERROR(VLOOKUP(A435,seg_u_base_fitted!$A$1:$C$608,2,FALSE)),0,VLOOKUP(A435,seg_u_base_fitted!$A$1:$C$608,2,FALSE))</f>
        <v>0</v>
      </c>
      <c r="V435">
        <f>IF(ISERROR(VLOOKUP(A435,seg_u_base_fitted!$A$1:$C$608,3,FALSE)),0,VLOOKUP(A435,seg_u_base_fitted!$A$1:$C$608,3,FALSE))</f>
        <v>0.46400000000000002</v>
      </c>
      <c r="W435">
        <v>336</v>
      </c>
      <c r="Y435">
        <f>IF(ISERROR(VLOOKUP(A435,seg_u_full_fitted!$A$1:$C$608,2,FALSE)),0,VLOOKUP(A435,seg_u_full_fitted!$A$1:$C$608,2,FALSE))</f>
        <v>0.25900000000000001</v>
      </c>
      <c r="Z435">
        <v>434</v>
      </c>
      <c r="AA435">
        <f>IF(Z435&lt;115,1,0)</f>
        <v>0</v>
      </c>
      <c r="AB435">
        <f>V435-Y435</f>
        <v>0.20500000000000002</v>
      </c>
    </row>
    <row r="436" spans="1:28" x14ac:dyDescent="0.2">
      <c r="A436" t="s">
        <v>1243</v>
      </c>
      <c r="B436" t="s">
        <v>994</v>
      </c>
      <c r="C436">
        <v>0</v>
      </c>
      <c r="D436">
        <v>52</v>
      </c>
      <c r="E436" t="s">
        <v>1220</v>
      </c>
      <c r="F436" t="s">
        <v>1244</v>
      </c>
      <c r="G436">
        <v>0.2798006565682824</v>
      </c>
      <c r="H436">
        <v>11545</v>
      </c>
      <c r="I436" t="s">
        <v>636</v>
      </c>
      <c r="J436" t="s">
        <v>636</v>
      </c>
      <c r="K436" t="s">
        <v>635</v>
      </c>
      <c r="L436" t="s">
        <v>636</v>
      </c>
      <c r="M436" t="s">
        <v>635</v>
      </c>
      <c r="N436" t="s">
        <v>635</v>
      </c>
      <c r="O436" t="s">
        <v>636</v>
      </c>
      <c r="P436" t="s">
        <v>635</v>
      </c>
      <c r="Q436" t="s">
        <v>636</v>
      </c>
      <c r="R436" t="s">
        <v>636</v>
      </c>
      <c r="S436" t="s">
        <v>1131</v>
      </c>
      <c r="T436">
        <v>5</v>
      </c>
      <c r="U436">
        <f>IF(ISERROR(VLOOKUP(A436,seg_u_base_fitted!$A$1:$C$608,2,FALSE)),0,VLOOKUP(A436,seg_u_base_fitted!$A$1:$C$608,2,FALSE))</f>
        <v>1</v>
      </c>
      <c r="V436">
        <f>IF(ISERROR(VLOOKUP(A436,seg_u_base_fitted!$A$1:$C$608,3,FALSE)),0,VLOOKUP(A436,seg_u_base_fitted!$A$1:$C$608,3,FALSE))</f>
        <v>0.35</v>
      </c>
      <c r="W436">
        <v>397</v>
      </c>
      <c r="Y436">
        <f>IF(ISERROR(VLOOKUP(A436,seg_u_full_fitted!$A$1:$C$608,2,FALSE)),0,VLOOKUP(A436,seg_u_full_fitted!$A$1:$C$608,2,FALSE))</f>
        <v>0.25800000000000001</v>
      </c>
      <c r="Z436">
        <v>435</v>
      </c>
      <c r="AA436">
        <f>IF(Z436&lt;115,1,0)</f>
        <v>0</v>
      </c>
      <c r="AB436">
        <f>V436-Y436</f>
        <v>9.1999999999999971E-2</v>
      </c>
    </row>
    <row r="437" spans="1:28" x14ac:dyDescent="0.2">
      <c r="A437" t="s">
        <v>1662</v>
      </c>
      <c r="B437" t="s">
        <v>994</v>
      </c>
      <c r="C437">
        <v>0</v>
      </c>
      <c r="D437">
        <v>103</v>
      </c>
      <c r="E437" t="s">
        <v>1663</v>
      </c>
      <c r="F437" t="s">
        <v>1664</v>
      </c>
      <c r="G437">
        <v>0.35999147831783873</v>
      </c>
      <c r="H437">
        <v>12500</v>
      </c>
      <c r="I437" t="s">
        <v>635</v>
      </c>
      <c r="J437" t="s">
        <v>636</v>
      </c>
      <c r="K437" t="s">
        <v>636</v>
      </c>
      <c r="L437" t="s">
        <v>635</v>
      </c>
      <c r="M437" t="s">
        <v>635</v>
      </c>
      <c r="N437" t="s">
        <v>635</v>
      </c>
      <c r="O437" t="s">
        <v>635</v>
      </c>
      <c r="P437" t="s">
        <v>636</v>
      </c>
      <c r="Q437" t="s">
        <v>636</v>
      </c>
      <c r="R437" t="s">
        <v>635</v>
      </c>
      <c r="S437" t="s">
        <v>833</v>
      </c>
      <c r="T437">
        <v>7</v>
      </c>
      <c r="U437">
        <f>IF(ISERROR(VLOOKUP(A437,seg_u_base_fitted!$A$1:$C$608,2,FALSE)),0,VLOOKUP(A437,seg_u_base_fitted!$A$1:$C$608,2,FALSE))</f>
        <v>0</v>
      </c>
      <c r="V437">
        <f>IF(ISERROR(VLOOKUP(A437,seg_u_base_fitted!$A$1:$C$608,3,FALSE)),0,VLOOKUP(A437,seg_u_base_fitted!$A$1:$C$608,3,FALSE))</f>
        <v>0.63300000000000001</v>
      </c>
      <c r="W437">
        <v>260</v>
      </c>
      <c r="Y437">
        <f>IF(ISERROR(VLOOKUP(A437,seg_u_full_fitted!$A$1:$C$608,2,FALSE)),0,VLOOKUP(A437,seg_u_full_fitted!$A$1:$C$608,2,FALSE))</f>
        <v>0.25800000000000001</v>
      </c>
      <c r="Z437">
        <v>436</v>
      </c>
      <c r="AB437">
        <f>V437-Y437</f>
        <v>0.375</v>
      </c>
    </row>
    <row r="438" spans="1:28" x14ac:dyDescent="0.2">
      <c r="A438" t="s">
        <v>2544</v>
      </c>
      <c r="B438" t="s">
        <v>2468</v>
      </c>
      <c r="C438" t="s">
        <v>662</v>
      </c>
      <c r="D438" t="s">
        <v>2545</v>
      </c>
      <c r="E438" t="s">
        <v>2546</v>
      </c>
      <c r="F438" t="s">
        <v>2547</v>
      </c>
      <c r="G438">
        <v>1.5068457208885673</v>
      </c>
      <c r="H438">
        <v>4645</v>
      </c>
      <c r="I438" t="s">
        <v>635</v>
      </c>
      <c r="J438" t="s">
        <v>635</v>
      </c>
      <c r="K438" t="s">
        <v>635</v>
      </c>
      <c r="L438" t="s">
        <v>635</v>
      </c>
      <c r="M438" t="s">
        <v>635</v>
      </c>
      <c r="N438" t="s">
        <v>635</v>
      </c>
      <c r="O438" t="s">
        <v>636</v>
      </c>
      <c r="P438" t="s">
        <v>635</v>
      </c>
      <c r="Q438" t="s">
        <v>635</v>
      </c>
      <c r="R438" t="s">
        <v>635</v>
      </c>
      <c r="S438" t="s">
        <v>636</v>
      </c>
      <c r="T438">
        <v>10</v>
      </c>
      <c r="U438">
        <f>IF(ISERROR(VLOOKUP(A438,seg_u_base_fitted!$A$1:$C$608,2,FALSE)),0,VLOOKUP(A438,seg_u_base_fitted!$A$1:$C$608,2,FALSE))</f>
        <v>0</v>
      </c>
      <c r="V438">
        <f>IF(ISERROR(VLOOKUP(A438,seg_u_base_fitted!$A$1:$C$608,3,FALSE)),0,VLOOKUP(A438,seg_u_base_fitted!$A$1:$C$608,3,FALSE))</f>
        <v>0.30199999999999999</v>
      </c>
      <c r="W438">
        <v>427</v>
      </c>
      <c r="Y438">
        <f>IF(ISERROR(VLOOKUP(A438,seg_u_full_fitted!$A$1:$C$608,2,FALSE)),0,VLOOKUP(A438,seg_u_full_fitted!$A$1:$C$608,2,FALSE))</f>
        <v>0.25800000000000001</v>
      </c>
      <c r="Z438">
        <v>437</v>
      </c>
      <c r="AB438">
        <f>V438-Y438</f>
        <v>4.3999999999999984E-2</v>
      </c>
    </row>
    <row r="439" spans="1:28" x14ac:dyDescent="0.2">
      <c r="A439" t="s">
        <v>2507</v>
      </c>
      <c r="B439" t="s">
        <v>2468</v>
      </c>
      <c r="C439" t="s">
        <v>631</v>
      </c>
      <c r="D439" t="s">
        <v>639</v>
      </c>
      <c r="E439" t="s">
        <v>2508</v>
      </c>
      <c r="F439" t="s">
        <v>2509</v>
      </c>
      <c r="G439">
        <v>0.51264232405867483</v>
      </c>
      <c r="H439">
        <v>6000</v>
      </c>
      <c r="I439" t="s">
        <v>635</v>
      </c>
      <c r="J439" t="s">
        <v>635</v>
      </c>
      <c r="K439" t="s">
        <v>635</v>
      </c>
      <c r="L439" t="s">
        <v>635</v>
      </c>
      <c r="M439" t="s">
        <v>635</v>
      </c>
      <c r="N439" t="s">
        <v>635</v>
      </c>
      <c r="O439" t="s">
        <v>636</v>
      </c>
      <c r="P439" t="s">
        <v>635</v>
      </c>
      <c r="Q439" t="s">
        <v>635</v>
      </c>
      <c r="R439" t="s">
        <v>635</v>
      </c>
      <c r="S439" t="s">
        <v>636</v>
      </c>
      <c r="T439">
        <v>10</v>
      </c>
      <c r="U439">
        <f>IF(ISERROR(VLOOKUP(A439,seg_u_base_fitted!$A$1:$C$608,2,FALSE)),0,VLOOKUP(A439,seg_u_base_fitted!$A$1:$C$608,2,FALSE))</f>
        <v>0</v>
      </c>
      <c r="V439">
        <f>IF(ISERROR(VLOOKUP(A439,seg_u_base_fitted!$A$1:$C$608,3,FALSE)),0,VLOOKUP(A439,seg_u_base_fitted!$A$1:$C$608,3,FALSE))</f>
        <v>0.23300000000000001</v>
      </c>
      <c r="W439">
        <v>468</v>
      </c>
      <c r="Y439">
        <f>IF(ISERROR(VLOOKUP(A439,seg_u_full_fitted!$A$1:$C$608,2,FALSE)),0,VLOOKUP(A439,seg_u_full_fitted!$A$1:$C$608,2,FALSE))</f>
        <v>0.25600000000000001</v>
      </c>
      <c r="Z439">
        <v>438</v>
      </c>
      <c r="AB439">
        <f>V439-Y439</f>
        <v>-2.2999999999999993E-2</v>
      </c>
    </row>
    <row r="440" spans="1:28" x14ac:dyDescent="0.2">
      <c r="A440" t="s">
        <v>2038</v>
      </c>
      <c r="B440" t="s">
        <v>994</v>
      </c>
      <c r="C440">
        <v>0</v>
      </c>
      <c r="D440">
        <v>30</v>
      </c>
      <c r="E440" t="s">
        <v>2039</v>
      </c>
      <c r="F440" t="s">
        <v>2040</v>
      </c>
      <c r="G440">
        <v>1.2914741077235241</v>
      </c>
      <c r="H440">
        <v>4700</v>
      </c>
      <c r="I440" t="s">
        <v>635</v>
      </c>
      <c r="J440" t="s">
        <v>636</v>
      </c>
      <c r="K440" t="s">
        <v>635</v>
      </c>
      <c r="L440" t="s">
        <v>635</v>
      </c>
      <c r="M440" t="s">
        <v>635</v>
      </c>
      <c r="N440" t="s">
        <v>635</v>
      </c>
      <c r="O440" t="s">
        <v>635</v>
      </c>
      <c r="P440" t="s">
        <v>635</v>
      </c>
      <c r="Q440" t="s">
        <v>635</v>
      </c>
      <c r="R440" t="s">
        <v>635</v>
      </c>
      <c r="S440" t="s">
        <v>636</v>
      </c>
      <c r="T440">
        <v>10</v>
      </c>
      <c r="U440">
        <f>IF(ISERROR(VLOOKUP(A440,seg_u_base_fitted!$A$1:$C$608,2,FALSE)),0,VLOOKUP(A440,seg_u_base_fitted!$A$1:$C$608,2,FALSE))</f>
        <v>0</v>
      </c>
      <c r="V440">
        <f>IF(ISERROR(VLOOKUP(A440,seg_u_base_fitted!$A$1:$C$608,3,FALSE)),0,VLOOKUP(A440,seg_u_base_fitted!$A$1:$C$608,3,FALSE))</f>
        <v>0.45400000000000001</v>
      </c>
      <c r="W440">
        <v>343</v>
      </c>
      <c r="Y440">
        <f>IF(ISERROR(VLOOKUP(A440,seg_u_full_fitted!$A$1:$C$608,2,FALSE)),0,VLOOKUP(A440,seg_u_full_fitted!$A$1:$C$608,2,FALSE))</f>
        <v>0.255</v>
      </c>
      <c r="Z440">
        <v>439</v>
      </c>
      <c r="AB440">
        <f>V440-Y440</f>
        <v>0.19900000000000001</v>
      </c>
    </row>
    <row r="441" spans="1:28" x14ac:dyDescent="0.2">
      <c r="A441" t="s">
        <v>2226</v>
      </c>
      <c r="B441" t="s">
        <v>2210</v>
      </c>
      <c r="C441" t="s">
        <v>631</v>
      </c>
      <c r="D441" t="s">
        <v>2135</v>
      </c>
      <c r="E441" t="s">
        <v>2219</v>
      </c>
      <c r="F441" t="s">
        <v>2220</v>
      </c>
      <c r="G441">
        <v>0.88712800950087101</v>
      </c>
      <c r="H441">
        <v>745</v>
      </c>
      <c r="I441" t="s">
        <v>636</v>
      </c>
      <c r="J441" t="s">
        <v>635</v>
      </c>
      <c r="K441" t="s">
        <v>635</v>
      </c>
      <c r="L441" t="s">
        <v>636</v>
      </c>
      <c r="M441" t="s">
        <v>635</v>
      </c>
      <c r="N441" t="s">
        <v>635</v>
      </c>
      <c r="O441" t="s">
        <v>636</v>
      </c>
      <c r="P441" t="s">
        <v>635</v>
      </c>
      <c r="Q441" t="s">
        <v>635</v>
      </c>
      <c r="R441" t="s">
        <v>635</v>
      </c>
      <c r="S441" t="s">
        <v>721</v>
      </c>
      <c r="T441">
        <v>8</v>
      </c>
      <c r="U441">
        <f>IF(ISERROR(VLOOKUP(A441,seg_u_base_fitted!$A$1:$C$608,2,FALSE)),0,VLOOKUP(A441,seg_u_base_fitted!$A$1:$C$608,2,FALSE))</f>
        <v>0</v>
      </c>
      <c r="V441">
        <f>IF(ISERROR(VLOOKUP(A441,seg_u_base_fitted!$A$1:$C$608,3,FALSE)),0,VLOOKUP(A441,seg_u_base_fitted!$A$1:$C$608,3,FALSE))</f>
        <v>0.13300000000000001</v>
      </c>
      <c r="W441">
        <v>544</v>
      </c>
      <c r="Y441">
        <f>IF(ISERROR(VLOOKUP(A441,seg_u_full_fitted!$A$1:$C$608,2,FALSE)),0,VLOOKUP(A441,seg_u_full_fitted!$A$1:$C$608,2,FALSE))</f>
        <v>0.252</v>
      </c>
      <c r="Z441">
        <v>440</v>
      </c>
      <c r="AB441">
        <f>V441-Y441</f>
        <v>-0.11899999999999999</v>
      </c>
    </row>
    <row r="442" spans="1:28" x14ac:dyDescent="0.2">
      <c r="A442" t="s">
        <v>990</v>
      </c>
      <c r="B442" t="s">
        <v>931</v>
      </c>
      <c r="C442" t="s">
        <v>631</v>
      </c>
      <c r="D442" t="s">
        <v>753</v>
      </c>
      <c r="E442" t="s">
        <v>989</v>
      </c>
      <c r="F442" t="s">
        <v>939</v>
      </c>
      <c r="G442">
        <v>6.9595251425441598</v>
      </c>
      <c r="H442">
        <v>585</v>
      </c>
      <c r="I442" t="s">
        <v>635</v>
      </c>
      <c r="J442" t="s">
        <v>635</v>
      </c>
      <c r="K442" t="s">
        <v>635</v>
      </c>
      <c r="L442" t="s">
        <v>635</v>
      </c>
      <c r="M442" t="s">
        <v>635</v>
      </c>
      <c r="N442" t="s">
        <v>635</v>
      </c>
      <c r="O442" t="s">
        <v>635</v>
      </c>
      <c r="P442" t="s">
        <v>635</v>
      </c>
      <c r="Q442" t="s">
        <v>635</v>
      </c>
      <c r="R442" t="s">
        <v>635</v>
      </c>
      <c r="S442" t="s">
        <v>635</v>
      </c>
      <c r="T442">
        <v>11</v>
      </c>
      <c r="U442">
        <f>IF(ISERROR(VLOOKUP(A442,seg_u_base_fitted!$A$1:$C$608,2,FALSE)),0,VLOOKUP(A442,seg_u_base_fitted!$A$1:$C$608,2,FALSE))</f>
        <v>0</v>
      </c>
      <c r="V442">
        <f>IF(ISERROR(VLOOKUP(A442,seg_u_base_fitted!$A$1:$C$608,3,FALSE)),0,VLOOKUP(A442,seg_u_base_fitted!$A$1:$C$608,3,FALSE))</f>
        <v>0.24399999999999999</v>
      </c>
      <c r="W442">
        <v>462</v>
      </c>
      <c r="Y442">
        <f>IF(ISERROR(VLOOKUP(A442,seg_u_full_fitted!$A$1:$C$608,2,FALSE)),0,VLOOKUP(A442,seg_u_full_fitted!$A$1:$C$608,2,FALSE))</f>
        <v>0.252</v>
      </c>
      <c r="Z442">
        <v>441</v>
      </c>
      <c r="AB442">
        <f>V442-Y442</f>
        <v>-8.0000000000000071E-3</v>
      </c>
    </row>
    <row r="443" spans="1:28" x14ac:dyDescent="0.2">
      <c r="A443" t="s">
        <v>1459</v>
      </c>
      <c r="B443" t="s">
        <v>994</v>
      </c>
      <c r="C443">
        <v>0</v>
      </c>
      <c r="D443">
        <v>156</v>
      </c>
      <c r="E443" t="s">
        <v>1460</v>
      </c>
      <c r="F443" t="s">
        <v>1461</v>
      </c>
      <c r="G443">
        <v>0.2597879816460868</v>
      </c>
      <c r="H443">
        <v>12730</v>
      </c>
      <c r="I443" t="s">
        <v>636</v>
      </c>
      <c r="J443" t="s">
        <v>636</v>
      </c>
      <c r="K443" t="s">
        <v>635</v>
      </c>
      <c r="L443" t="s">
        <v>636</v>
      </c>
      <c r="M443" t="s">
        <v>635</v>
      </c>
      <c r="N443" t="s">
        <v>635</v>
      </c>
      <c r="O443" t="s">
        <v>635</v>
      </c>
      <c r="P443" t="s">
        <v>635</v>
      </c>
      <c r="Q443" t="s">
        <v>636</v>
      </c>
      <c r="R443" t="s">
        <v>636</v>
      </c>
      <c r="S443" t="s">
        <v>1327</v>
      </c>
      <c r="T443">
        <v>6</v>
      </c>
      <c r="U443">
        <f>IF(ISERROR(VLOOKUP(A443,seg_u_base_fitted!$A$1:$C$608,2,FALSE)),0,VLOOKUP(A443,seg_u_base_fitted!$A$1:$C$608,2,FALSE))</f>
        <v>1</v>
      </c>
      <c r="V443">
        <f>IF(ISERROR(VLOOKUP(A443,seg_u_base_fitted!$A$1:$C$608,3,FALSE)),0,VLOOKUP(A443,seg_u_base_fitted!$A$1:$C$608,3,FALSE))</f>
        <v>0.34899999999999998</v>
      </c>
      <c r="W443">
        <v>398</v>
      </c>
      <c r="Y443">
        <f>IF(ISERROR(VLOOKUP(A443,seg_u_full_fitted!$A$1:$C$608,2,FALSE)),0,VLOOKUP(A443,seg_u_full_fitted!$A$1:$C$608,2,FALSE))</f>
        <v>0.25</v>
      </c>
      <c r="Z443">
        <v>442</v>
      </c>
      <c r="AB443">
        <f>V443-Y443</f>
        <v>9.8999999999999977E-2</v>
      </c>
    </row>
    <row r="444" spans="1:28" x14ac:dyDescent="0.2">
      <c r="A444" t="s">
        <v>2463</v>
      </c>
      <c r="B444" t="s">
        <v>2412</v>
      </c>
      <c r="C444" t="s">
        <v>662</v>
      </c>
      <c r="D444" t="s">
        <v>2464</v>
      </c>
      <c r="E444" t="s">
        <v>2465</v>
      </c>
      <c r="F444" t="s">
        <v>2466</v>
      </c>
      <c r="G444">
        <v>1.5969564170282935</v>
      </c>
      <c r="H444">
        <v>4650</v>
      </c>
      <c r="I444" t="s">
        <v>635</v>
      </c>
      <c r="J444" t="s">
        <v>635</v>
      </c>
      <c r="K444" t="s">
        <v>635</v>
      </c>
      <c r="L444" t="s">
        <v>635</v>
      </c>
      <c r="M444" t="s">
        <v>635</v>
      </c>
      <c r="N444" t="s">
        <v>635</v>
      </c>
      <c r="O444" t="s">
        <v>636</v>
      </c>
      <c r="P444" t="s">
        <v>635</v>
      </c>
      <c r="Q444" t="s">
        <v>635</v>
      </c>
      <c r="R444" t="s">
        <v>635</v>
      </c>
      <c r="S444" t="s">
        <v>636</v>
      </c>
      <c r="T444">
        <v>10</v>
      </c>
      <c r="U444">
        <f>IF(ISERROR(VLOOKUP(A444,seg_u_base_fitted!$A$1:$C$608,2,FALSE)),0,VLOOKUP(A444,seg_u_base_fitted!$A$1:$C$608,2,FALSE))</f>
        <v>0</v>
      </c>
      <c r="V444">
        <f>IF(ISERROR(VLOOKUP(A444,seg_u_base_fitted!$A$1:$C$608,3,FALSE)),0,VLOOKUP(A444,seg_u_base_fitted!$A$1:$C$608,3,FALSE))</f>
        <v>0.315</v>
      </c>
      <c r="W444">
        <v>417</v>
      </c>
      <c r="Y444">
        <f>IF(ISERROR(VLOOKUP(A444,seg_u_full_fitted!$A$1:$C$608,2,FALSE)),0,VLOOKUP(A444,seg_u_full_fitted!$A$1:$C$608,2,FALSE))</f>
        <v>0.25</v>
      </c>
      <c r="Z444">
        <v>443</v>
      </c>
      <c r="AB444">
        <f>V444-Y444</f>
        <v>6.5000000000000002E-2</v>
      </c>
    </row>
    <row r="445" spans="1:28" x14ac:dyDescent="0.2">
      <c r="A445" t="s">
        <v>1519</v>
      </c>
      <c r="B445" t="s">
        <v>994</v>
      </c>
      <c r="C445">
        <v>0</v>
      </c>
      <c r="D445">
        <v>27</v>
      </c>
      <c r="E445" t="s">
        <v>1520</v>
      </c>
      <c r="F445" t="s">
        <v>1521</v>
      </c>
      <c r="G445">
        <v>1.1059954153441673</v>
      </c>
      <c r="H445">
        <v>6000</v>
      </c>
      <c r="I445" t="s">
        <v>635</v>
      </c>
      <c r="J445" t="s">
        <v>636</v>
      </c>
      <c r="K445" t="s">
        <v>635</v>
      </c>
      <c r="L445" t="s">
        <v>636</v>
      </c>
      <c r="M445" t="s">
        <v>636</v>
      </c>
      <c r="N445" t="s">
        <v>635</v>
      </c>
      <c r="O445" t="s">
        <v>636</v>
      </c>
      <c r="P445" t="s">
        <v>635</v>
      </c>
      <c r="Q445" t="s">
        <v>636</v>
      </c>
      <c r="R445" t="s">
        <v>635</v>
      </c>
      <c r="S445" t="s">
        <v>1327</v>
      </c>
      <c r="T445">
        <v>6</v>
      </c>
      <c r="U445">
        <f>IF(ISERROR(VLOOKUP(A445,seg_u_base_fitted!$A$1:$C$608,2,FALSE)),0,VLOOKUP(A445,seg_u_base_fitted!$A$1:$C$608,2,FALSE))</f>
        <v>1</v>
      </c>
      <c r="V445">
        <f>IF(ISERROR(VLOOKUP(A445,seg_u_base_fitted!$A$1:$C$608,3,FALSE)),0,VLOOKUP(A445,seg_u_base_fitted!$A$1:$C$608,3,FALSE))</f>
        <v>0.80100000000000005</v>
      </c>
      <c r="W445">
        <v>195</v>
      </c>
      <c r="Y445">
        <f>IF(ISERROR(VLOOKUP(A445,seg_u_full_fitted!$A$1:$C$608,2,FALSE)),0,VLOOKUP(A445,seg_u_full_fitted!$A$1:$C$608,2,FALSE))</f>
        <v>0.249</v>
      </c>
      <c r="Z445">
        <v>444</v>
      </c>
      <c r="AB445">
        <f>V445-Y445</f>
        <v>0.55200000000000005</v>
      </c>
    </row>
    <row r="446" spans="1:28" x14ac:dyDescent="0.2">
      <c r="A446" t="s">
        <v>1504</v>
      </c>
      <c r="B446" t="s">
        <v>994</v>
      </c>
      <c r="C446">
        <v>0</v>
      </c>
      <c r="D446">
        <v>102</v>
      </c>
      <c r="E446" t="s">
        <v>1505</v>
      </c>
      <c r="F446" t="s">
        <v>1506</v>
      </c>
      <c r="G446">
        <v>0.30354406487279573</v>
      </c>
      <c r="H446">
        <v>8400</v>
      </c>
      <c r="I446" t="s">
        <v>635</v>
      </c>
      <c r="J446" t="s">
        <v>636</v>
      </c>
      <c r="K446" t="s">
        <v>635</v>
      </c>
      <c r="L446" t="s">
        <v>636</v>
      </c>
      <c r="M446" t="s">
        <v>635</v>
      </c>
      <c r="N446" t="s">
        <v>635</v>
      </c>
      <c r="O446" t="s">
        <v>636</v>
      </c>
      <c r="P446" t="s">
        <v>636</v>
      </c>
      <c r="Q446" t="s">
        <v>635</v>
      </c>
      <c r="R446" t="s">
        <v>636</v>
      </c>
      <c r="S446" t="s">
        <v>1327</v>
      </c>
      <c r="T446">
        <v>6</v>
      </c>
      <c r="U446">
        <f>IF(ISERROR(VLOOKUP(A446,seg_u_base_fitted!$A$1:$C$608,2,FALSE)),0,VLOOKUP(A446,seg_u_base_fitted!$A$1:$C$608,2,FALSE))</f>
        <v>0</v>
      </c>
      <c r="V446">
        <f>IF(ISERROR(VLOOKUP(A446,seg_u_base_fitted!$A$1:$C$608,3,FALSE)),0,VLOOKUP(A446,seg_u_base_fitted!$A$1:$C$608,3,FALSE))</f>
        <v>0.502</v>
      </c>
      <c r="W446">
        <v>323</v>
      </c>
      <c r="Y446">
        <f>IF(ISERROR(VLOOKUP(A446,seg_u_full_fitted!$A$1:$C$608,2,FALSE)),0,VLOOKUP(A446,seg_u_full_fitted!$A$1:$C$608,2,FALSE))</f>
        <v>0.249</v>
      </c>
      <c r="Z446">
        <v>445</v>
      </c>
      <c r="AB446">
        <f>V446-Y446</f>
        <v>0.253</v>
      </c>
    </row>
    <row r="447" spans="1:28" x14ac:dyDescent="0.2">
      <c r="A447" t="s">
        <v>2495</v>
      </c>
      <c r="B447" t="s">
        <v>2468</v>
      </c>
      <c r="C447" t="s">
        <v>631</v>
      </c>
      <c r="D447" t="s">
        <v>738</v>
      </c>
      <c r="E447" t="s">
        <v>2496</v>
      </c>
      <c r="F447" t="s">
        <v>2497</v>
      </c>
      <c r="G447">
        <v>0.82532218931503465</v>
      </c>
      <c r="H447">
        <v>3250</v>
      </c>
      <c r="I447" t="s">
        <v>635</v>
      </c>
      <c r="J447" t="s">
        <v>636</v>
      </c>
      <c r="K447" t="s">
        <v>635</v>
      </c>
      <c r="L447" t="s">
        <v>635</v>
      </c>
      <c r="M447" t="s">
        <v>635</v>
      </c>
      <c r="N447" t="s">
        <v>635</v>
      </c>
      <c r="O447" t="s">
        <v>636</v>
      </c>
      <c r="P447" t="s">
        <v>635</v>
      </c>
      <c r="Q447" t="s">
        <v>635</v>
      </c>
      <c r="R447" t="s">
        <v>635</v>
      </c>
      <c r="S447" t="s">
        <v>637</v>
      </c>
      <c r="T447">
        <v>9</v>
      </c>
      <c r="U447">
        <f>IF(ISERROR(VLOOKUP(A447,seg_u_base_fitted!$A$1:$C$608,2,FALSE)),0,VLOOKUP(A447,seg_u_base_fitted!$A$1:$C$608,2,FALSE))</f>
        <v>0</v>
      </c>
      <c r="V447">
        <f>IF(ISERROR(VLOOKUP(A447,seg_u_base_fitted!$A$1:$C$608,3,FALSE)),0,VLOOKUP(A447,seg_u_base_fitted!$A$1:$C$608,3,FALSE))</f>
        <v>0.11899999999999999</v>
      </c>
      <c r="W447">
        <v>556</v>
      </c>
      <c r="Y447">
        <f>IF(ISERROR(VLOOKUP(A447,seg_u_full_fitted!$A$1:$C$608,2,FALSE)),0,VLOOKUP(A447,seg_u_full_fitted!$A$1:$C$608,2,FALSE))</f>
        <v>0.249</v>
      </c>
      <c r="Z447">
        <v>446</v>
      </c>
      <c r="AB447">
        <f>V447-Y447</f>
        <v>-0.13</v>
      </c>
    </row>
    <row r="448" spans="1:28" x14ac:dyDescent="0.2">
      <c r="A448" t="s">
        <v>2528</v>
      </c>
      <c r="B448" t="s">
        <v>2468</v>
      </c>
      <c r="C448" t="s">
        <v>631</v>
      </c>
      <c r="D448" t="s">
        <v>761</v>
      </c>
      <c r="E448" t="s">
        <v>2529</v>
      </c>
      <c r="F448" t="s">
        <v>2490</v>
      </c>
      <c r="G448">
        <v>1.0801457042964531</v>
      </c>
      <c r="H448">
        <v>3530</v>
      </c>
      <c r="I448" t="s">
        <v>635</v>
      </c>
      <c r="J448" t="s">
        <v>635</v>
      </c>
      <c r="K448" t="s">
        <v>635</v>
      </c>
      <c r="L448" t="s">
        <v>635</v>
      </c>
      <c r="M448" t="s">
        <v>635</v>
      </c>
      <c r="N448" t="s">
        <v>635</v>
      </c>
      <c r="O448" t="s">
        <v>636</v>
      </c>
      <c r="P448" t="s">
        <v>635</v>
      </c>
      <c r="Q448" t="s">
        <v>635</v>
      </c>
      <c r="R448" t="s">
        <v>635</v>
      </c>
      <c r="S448" t="s">
        <v>636</v>
      </c>
      <c r="T448">
        <v>10</v>
      </c>
      <c r="U448">
        <f>IF(ISERROR(VLOOKUP(A448,seg_u_base_fitted!$A$1:$C$608,2,FALSE)),0,VLOOKUP(A448,seg_u_base_fitted!$A$1:$C$608,2,FALSE))</f>
        <v>0</v>
      </c>
      <c r="V448">
        <f>IF(ISERROR(VLOOKUP(A448,seg_u_base_fitted!$A$1:$C$608,3,FALSE)),0,VLOOKUP(A448,seg_u_base_fitted!$A$1:$C$608,3,FALSE))</f>
        <v>0.317</v>
      </c>
      <c r="W448">
        <v>415</v>
      </c>
      <c r="Y448">
        <f>IF(ISERROR(VLOOKUP(A448,seg_u_full_fitted!$A$1:$C$608,2,FALSE)),0,VLOOKUP(A448,seg_u_full_fitted!$A$1:$C$608,2,FALSE))</f>
        <v>0.248</v>
      </c>
      <c r="Z448">
        <v>447</v>
      </c>
      <c r="AB448">
        <f>V448-Y448</f>
        <v>6.9000000000000006E-2</v>
      </c>
    </row>
    <row r="449" spans="1:28" x14ac:dyDescent="0.2">
      <c r="A449" t="s">
        <v>1361</v>
      </c>
      <c r="B449" t="s">
        <v>994</v>
      </c>
      <c r="C449">
        <v>0</v>
      </c>
      <c r="D449">
        <v>81</v>
      </c>
      <c r="E449" t="s">
        <v>1362</v>
      </c>
      <c r="F449" t="s">
        <v>1363</v>
      </c>
      <c r="G449">
        <v>0.27990724066442407</v>
      </c>
      <c r="H449">
        <v>20010</v>
      </c>
      <c r="I449" t="s">
        <v>635</v>
      </c>
      <c r="J449" t="s">
        <v>636</v>
      </c>
      <c r="K449" t="s">
        <v>635</v>
      </c>
      <c r="L449" t="s">
        <v>636</v>
      </c>
      <c r="M449" t="s">
        <v>635</v>
      </c>
      <c r="N449" t="s">
        <v>636</v>
      </c>
      <c r="O449" t="s">
        <v>635</v>
      </c>
      <c r="P449" t="s">
        <v>635</v>
      </c>
      <c r="Q449" t="s">
        <v>636</v>
      </c>
      <c r="R449" t="s">
        <v>636</v>
      </c>
      <c r="S449" t="s">
        <v>1327</v>
      </c>
      <c r="T449">
        <v>6</v>
      </c>
      <c r="U449">
        <f>IF(ISERROR(VLOOKUP(A449,seg_u_base_fitted!$A$1:$C$608,2,FALSE)),0,VLOOKUP(A449,seg_u_base_fitted!$A$1:$C$608,2,FALSE))</f>
        <v>0</v>
      </c>
      <c r="V449">
        <f>IF(ISERROR(VLOOKUP(A449,seg_u_base_fitted!$A$1:$C$608,3,FALSE)),0,VLOOKUP(A449,seg_u_base_fitted!$A$1:$C$608,3,FALSE))</f>
        <v>0.52900000000000003</v>
      </c>
      <c r="W449">
        <v>310</v>
      </c>
      <c r="Y449">
        <f>IF(ISERROR(VLOOKUP(A449,seg_u_full_fitted!$A$1:$C$608,2,FALSE)),0,VLOOKUP(A449,seg_u_full_fitted!$A$1:$C$608,2,FALSE))</f>
        <v>0.24299999999999999</v>
      </c>
      <c r="Z449">
        <v>448</v>
      </c>
      <c r="AB449">
        <f>V449-Y449</f>
        <v>0.28600000000000003</v>
      </c>
    </row>
    <row r="450" spans="1:28" x14ac:dyDescent="0.2">
      <c r="A450" t="s">
        <v>1426</v>
      </c>
      <c r="B450" t="s">
        <v>994</v>
      </c>
      <c r="C450">
        <v>0</v>
      </c>
      <c r="D450">
        <v>23</v>
      </c>
      <c r="E450" t="s">
        <v>1427</v>
      </c>
      <c r="F450" t="s">
        <v>1427</v>
      </c>
      <c r="G450">
        <v>0.26064579975697461</v>
      </c>
      <c r="H450">
        <v>7800</v>
      </c>
      <c r="I450" t="s">
        <v>635</v>
      </c>
      <c r="J450" t="s">
        <v>636</v>
      </c>
      <c r="K450" t="s">
        <v>636</v>
      </c>
      <c r="L450" t="s">
        <v>635</v>
      </c>
      <c r="M450" t="s">
        <v>636</v>
      </c>
      <c r="N450" t="s">
        <v>635</v>
      </c>
      <c r="O450" t="s">
        <v>636</v>
      </c>
      <c r="P450" t="s">
        <v>635</v>
      </c>
      <c r="Q450" t="s">
        <v>636</v>
      </c>
      <c r="R450" t="s">
        <v>635</v>
      </c>
      <c r="S450" t="s">
        <v>1327</v>
      </c>
      <c r="T450">
        <v>6</v>
      </c>
      <c r="U450">
        <f>IF(ISERROR(VLOOKUP(A450,seg_u_base_fitted!$A$1:$C$608,2,FALSE)),0,VLOOKUP(A450,seg_u_base_fitted!$A$1:$C$608,2,FALSE))</f>
        <v>0</v>
      </c>
      <c r="V450">
        <f>IF(ISERROR(VLOOKUP(A450,seg_u_base_fitted!$A$1:$C$608,3,FALSE)),0,VLOOKUP(A450,seg_u_base_fitted!$A$1:$C$608,3,FALSE))</f>
        <v>0.41599999999999998</v>
      </c>
      <c r="W450">
        <v>359</v>
      </c>
      <c r="Y450">
        <f>IF(ISERROR(VLOOKUP(A450,seg_u_full_fitted!$A$1:$C$608,2,FALSE)),0,VLOOKUP(A450,seg_u_full_fitted!$A$1:$C$608,2,FALSE))</f>
        <v>0.24</v>
      </c>
      <c r="Z450">
        <v>449</v>
      </c>
      <c r="AB450">
        <f>V450-Y450</f>
        <v>0.17599999999999999</v>
      </c>
    </row>
    <row r="451" spans="1:28" x14ac:dyDescent="0.2">
      <c r="A451" t="s">
        <v>2251</v>
      </c>
      <c r="B451" t="s">
        <v>2210</v>
      </c>
      <c r="C451" t="s">
        <v>631</v>
      </c>
      <c r="D451" t="s">
        <v>2252</v>
      </c>
      <c r="E451" t="s">
        <v>2240</v>
      </c>
      <c r="F451" t="s">
        <v>2229</v>
      </c>
      <c r="G451">
        <v>0.63077604471821591</v>
      </c>
      <c r="H451">
        <v>6700</v>
      </c>
      <c r="I451" t="s">
        <v>635</v>
      </c>
      <c r="J451" t="s">
        <v>636</v>
      </c>
      <c r="K451" t="s">
        <v>635</v>
      </c>
      <c r="L451" t="s">
        <v>635</v>
      </c>
      <c r="M451" t="s">
        <v>635</v>
      </c>
      <c r="N451" t="s">
        <v>635</v>
      </c>
      <c r="O451" t="s">
        <v>636</v>
      </c>
      <c r="P451" t="s">
        <v>635</v>
      </c>
      <c r="Q451" t="s">
        <v>635</v>
      </c>
      <c r="R451" t="s">
        <v>635</v>
      </c>
      <c r="S451" t="s">
        <v>637</v>
      </c>
      <c r="T451">
        <v>9</v>
      </c>
      <c r="U451">
        <f>IF(ISERROR(VLOOKUP(A451,seg_u_base_fitted!$A$1:$C$608,2,FALSE)),0,VLOOKUP(A451,seg_u_base_fitted!$A$1:$C$608,2,FALSE))</f>
        <v>0</v>
      </c>
      <c r="V451">
        <f>IF(ISERROR(VLOOKUP(A451,seg_u_base_fitted!$A$1:$C$608,3,FALSE)),0,VLOOKUP(A451,seg_u_base_fitted!$A$1:$C$608,3,FALSE))</f>
        <v>0.156</v>
      </c>
      <c r="W451">
        <v>522</v>
      </c>
      <c r="Y451">
        <f>IF(ISERROR(VLOOKUP(A451,seg_u_full_fitted!$A$1:$C$608,2,FALSE)),0,VLOOKUP(A451,seg_u_full_fitted!$A$1:$C$608,2,FALSE))</f>
        <v>0.24</v>
      </c>
      <c r="Z451">
        <v>450</v>
      </c>
      <c r="AB451">
        <f>V451-Y451</f>
        <v>-8.3999999999999991E-2</v>
      </c>
    </row>
    <row r="452" spans="1:28" x14ac:dyDescent="0.2">
      <c r="A452" t="s">
        <v>1431</v>
      </c>
      <c r="B452" t="s">
        <v>994</v>
      </c>
      <c r="C452">
        <v>0</v>
      </c>
      <c r="D452">
        <v>32</v>
      </c>
      <c r="E452" t="s">
        <v>1432</v>
      </c>
      <c r="F452" t="s">
        <v>1433</v>
      </c>
      <c r="G452">
        <v>0.26959200090366492</v>
      </c>
      <c r="H452">
        <v>11005</v>
      </c>
      <c r="I452" t="s">
        <v>636</v>
      </c>
      <c r="J452" t="s">
        <v>636</v>
      </c>
      <c r="K452" t="s">
        <v>635</v>
      </c>
      <c r="L452" t="s">
        <v>636</v>
      </c>
      <c r="M452" t="s">
        <v>635</v>
      </c>
      <c r="N452" t="s">
        <v>635</v>
      </c>
      <c r="O452" t="s">
        <v>636</v>
      </c>
      <c r="P452" t="s">
        <v>635</v>
      </c>
      <c r="Q452" t="s">
        <v>635</v>
      </c>
      <c r="R452" t="s">
        <v>636</v>
      </c>
      <c r="S452" t="s">
        <v>1327</v>
      </c>
      <c r="T452">
        <v>6</v>
      </c>
      <c r="U452">
        <f>IF(ISERROR(VLOOKUP(A452,seg_u_base_fitted!$A$1:$C$608,2,FALSE)),0,VLOOKUP(A452,seg_u_base_fitted!$A$1:$C$608,2,FALSE))</f>
        <v>1</v>
      </c>
      <c r="V452">
        <f>IF(ISERROR(VLOOKUP(A452,seg_u_base_fitted!$A$1:$C$608,3,FALSE)),0,VLOOKUP(A452,seg_u_base_fitted!$A$1:$C$608,3,FALSE))</f>
        <v>0.28199999999999997</v>
      </c>
      <c r="W452">
        <v>440</v>
      </c>
      <c r="Y452">
        <f>IF(ISERROR(VLOOKUP(A452,seg_u_full_fitted!$A$1:$C$608,2,FALSE)),0,VLOOKUP(A452,seg_u_full_fitted!$A$1:$C$608,2,FALSE))</f>
        <v>0.23799999999999999</v>
      </c>
      <c r="Z452">
        <v>451</v>
      </c>
      <c r="AB452">
        <f>V452-Y452</f>
        <v>4.3999999999999984E-2</v>
      </c>
    </row>
    <row r="453" spans="1:28" x14ac:dyDescent="0.2">
      <c r="A453" t="s">
        <v>653</v>
      </c>
      <c r="B453" t="s">
        <v>630</v>
      </c>
      <c r="C453" t="s">
        <v>631</v>
      </c>
      <c r="D453" t="s">
        <v>654</v>
      </c>
      <c r="E453" t="s">
        <v>655</v>
      </c>
      <c r="F453" t="s">
        <v>656</v>
      </c>
      <c r="G453">
        <v>0.95572865914658489</v>
      </c>
      <c r="H453">
        <v>4750</v>
      </c>
      <c r="I453" t="s">
        <v>636</v>
      </c>
      <c r="J453" t="s">
        <v>635</v>
      </c>
      <c r="K453" t="s">
        <v>635</v>
      </c>
      <c r="L453" t="s">
        <v>635</v>
      </c>
      <c r="M453" t="s">
        <v>635</v>
      </c>
      <c r="N453" t="s">
        <v>635</v>
      </c>
      <c r="O453" t="s">
        <v>636</v>
      </c>
      <c r="P453" t="s">
        <v>635</v>
      </c>
      <c r="Q453" t="s">
        <v>635</v>
      </c>
      <c r="R453" t="s">
        <v>635</v>
      </c>
      <c r="S453" t="s">
        <v>637</v>
      </c>
      <c r="T453">
        <v>9</v>
      </c>
      <c r="U453">
        <f>IF(ISERROR(VLOOKUP(A453,seg_u_base_fitted!$A$1:$C$608,2,FALSE)),0,VLOOKUP(A453,seg_u_base_fitted!$A$1:$C$608,2,FALSE))</f>
        <v>0</v>
      </c>
      <c r="V453">
        <f>IF(ISERROR(VLOOKUP(A453,seg_u_base_fitted!$A$1:$C$608,3,FALSE)),0,VLOOKUP(A453,seg_u_base_fitted!$A$1:$C$608,3,FALSE))</f>
        <v>0.34</v>
      </c>
      <c r="W453">
        <v>403</v>
      </c>
      <c r="Y453">
        <f>IF(ISERROR(VLOOKUP(A453,seg_u_full_fitted!$A$1:$C$608,2,FALSE)),0,VLOOKUP(A453,seg_u_full_fitted!$A$1:$C$608,2,FALSE))</f>
        <v>0.23799999999999999</v>
      </c>
      <c r="Z453">
        <v>452</v>
      </c>
      <c r="AB453">
        <f>V453-Y453</f>
        <v>0.10200000000000004</v>
      </c>
    </row>
    <row r="454" spans="1:28" x14ac:dyDescent="0.2">
      <c r="A454" t="s">
        <v>1642</v>
      </c>
      <c r="B454" t="s">
        <v>994</v>
      </c>
      <c r="C454">
        <v>0</v>
      </c>
      <c r="D454">
        <v>30</v>
      </c>
      <c r="E454" t="s">
        <v>1048</v>
      </c>
      <c r="F454" t="s">
        <v>1643</v>
      </c>
      <c r="G454">
        <v>0.48055008460236331</v>
      </c>
      <c r="H454">
        <v>6425</v>
      </c>
      <c r="I454" t="s">
        <v>636</v>
      </c>
      <c r="J454" t="s">
        <v>636</v>
      </c>
      <c r="K454" t="s">
        <v>635</v>
      </c>
      <c r="L454" t="s">
        <v>635</v>
      </c>
      <c r="M454" t="s">
        <v>635</v>
      </c>
      <c r="N454" t="s">
        <v>635</v>
      </c>
      <c r="O454" t="s">
        <v>636</v>
      </c>
      <c r="P454" t="s">
        <v>635</v>
      </c>
      <c r="Q454" t="s">
        <v>635</v>
      </c>
      <c r="R454" t="s">
        <v>636</v>
      </c>
      <c r="S454" t="s">
        <v>833</v>
      </c>
      <c r="T454">
        <v>7</v>
      </c>
      <c r="U454">
        <f>IF(ISERROR(VLOOKUP(A454,seg_u_base_fitted!$A$1:$C$608,2,FALSE)),0,VLOOKUP(A454,seg_u_base_fitted!$A$1:$C$608,2,FALSE))</f>
        <v>1</v>
      </c>
      <c r="V454">
        <f>IF(ISERROR(VLOOKUP(A454,seg_u_base_fitted!$A$1:$C$608,3,FALSE)),0,VLOOKUP(A454,seg_u_base_fitted!$A$1:$C$608,3,FALSE))</f>
        <v>0.17799999999999999</v>
      </c>
      <c r="W454">
        <v>506</v>
      </c>
      <c r="Y454">
        <f>IF(ISERROR(VLOOKUP(A454,seg_u_full_fitted!$A$1:$C$608,2,FALSE)),0,VLOOKUP(A454,seg_u_full_fitted!$A$1:$C$608,2,FALSE))</f>
        <v>0.23699999999999999</v>
      </c>
      <c r="Z454">
        <v>453</v>
      </c>
      <c r="AB454">
        <f>V454-Y454</f>
        <v>-5.8999999999999997E-2</v>
      </c>
    </row>
    <row r="455" spans="1:28" x14ac:dyDescent="0.2">
      <c r="A455" t="s">
        <v>2510</v>
      </c>
      <c r="B455" t="s">
        <v>2468</v>
      </c>
      <c r="C455" t="s">
        <v>631</v>
      </c>
      <c r="D455" t="s">
        <v>639</v>
      </c>
      <c r="E455" t="s">
        <v>2511</v>
      </c>
      <c r="F455" t="s">
        <v>2512</v>
      </c>
      <c r="G455">
        <v>1.1001592664421653</v>
      </c>
      <c r="H455">
        <v>5800</v>
      </c>
      <c r="I455" t="s">
        <v>635</v>
      </c>
      <c r="J455" t="s">
        <v>635</v>
      </c>
      <c r="K455" t="s">
        <v>635</v>
      </c>
      <c r="L455" t="s">
        <v>635</v>
      </c>
      <c r="M455" t="s">
        <v>635</v>
      </c>
      <c r="N455" t="s">
        <v>635</v>
      </c>
      <c r="O455" t="s">
        <v>636</v>
      </c>
      <c r="P455" t="s">
        <v>635</v>
      </c>
      <c r="Q455" t="s">
        <v>635</v>
      </c>
      <c r="R455" t="s">
        <v>635</v>
      </c>
      <c r="S455" t="s">
        <v>636</v>
      </c>
      <c r="T455">
        <v>10</v>
      </c>
      <c r="U455">
        <f>IF(ISERROR(VLOOKUP(A455,seg_u_base_fitted!$A$1:$C$608,2,FALSE)),0,VLOOKUP(A455,seg_u_base_fitted!$A$1:$C$608,2,FALSE))</f>
        <v>0</v>
      </c>
      <c r="V455">
        <f>IF(ISERROR(VLOOKUP(A455,seg_u_base_fitted!$A$1:$C$608,3,FALSE)),0,VLOOKUP(A455,seg_u_base_fitted!$A$1:$C$608,3,FALSE))</f>
        <v>0.223</v>
      </c>
      <c r="W455">
        <v>472</v>
      </c>
      <c r="Y455">
        <f>IF(ISERROR(VLOOKUP(A455,seg_u_full_fitted!$A$1:$C$608,2,FALSE)),0,VLOOKUP(A455,seg_u_full_fitted!$A$1:$C$608,2,FALSE))</f>
        <v>0.23499999999999999</v>
      </c>
      <c r="Z455">
        <v>454</v>
      </c>
      <c r="AB455">
        <f>V455-Y455</f>
        <v>-1.1999999999999983E-2</v>
      </c>
    </row>
    <row r="456" spans="1:28" x14ac:dyDescent="0.2">
      <c r="A456" t="s">
        <v>1480</v>
      </c>
      <c r="B456" t="s">
        <v>994</v>
      </c>
      <c r="C456">
        <v>0</v>
      </c>
      <c r="D456">
        <v>35</v>
      </c>
      <c r="E456" t="s">
        <v>1481</v>
      </c>
      <c r="F456" t="s">
        <v>1482</v>
      </c>
      <c r="G456">
        <v>0.49899329334258136</v>
      </c>
      <c r="H456">
        <v>6175</v>
      </c>
      <c r="I456" t="s">
        <v>635</v>
      </c>
      <c r="J456" t="s">
        <v>636</v>
      </c>
      <c r="K456" t="s">
        <v>636</v>
      </c>
      <c r="L456" t="s">
        <v>635</v>
      </c>
      <c r="M456" t="s">
        <v>636</v>
      </c>
      <c r="N456" t="s">
        <v>635</v>
      </c>
      <c r="O456" t="s">
        <v>636</v>
      </c>
      <c r="P456" t="s">
        <v>636</v>
      </c>
      <c r="Q456" t="s">
        <v>635</v>
      </c>
      <c r="R456" t="s">
        <v>635</v>
      </c>
      <c r="S456" t="s">
        <v>1327</v>
      </c>
      <c r="T456">
        <v>6</v>
      </c>
      <c r="U456">
        <f>IF(ISERROR(VLOOKUP(A456,seg_u_base_fitted!$A$1:$C$608,2,FALSE)),0,VLOOKUP(A456,seg_u_base_fitted!$A$1:$C$608,2,FALSE))</f>
        <v>0</v>
      </c>
      <c r="V456">
        <f>IF(ISERROR(VLOOKUP(A456,seg_u_base_fitted!$A$1:$C$608,3,FALSE)),0,VLOOKUP(A456,seg_u_base_fitted!$A$1:$C$608,3,FALSE))</f>
        <v>0.24299999999999999</v>
      </c>
      <c r="W456">
        <v>463</v>
      </c>
      <c r="Y456">
        <f>IF(ISERROR(VLOOKUP(A456,seg_u_full_fitted!$A$1:$C$608,2,FALSE)),0,VLOOKUP(A456,seg_u_full_fitted!$A$1:$C$608,2,FALSE))</f>
        <v>0.23200000000000001</v>
      </c>
      <c r="Z456">
        <v>455</v>
      </c>
      <c r="AB456">
        <f>V456-Y456</f>
        <v>1.0999999999999982E-2</v>
      </c>
    </row>
    <row r="457" spans="1:28" x14ac:dyDescent="0.2">
      <c r="A457" t="s">
        <v>2217</v>
      </c>
      <c r="B457" t="s">
        <v>2210</v>
      </c>
      <c r="C457" t="s">
        <v>631</v>
      </c>
      <c r="D457" t="s">
        <v>2218</v>
      </c>
      <c r="E457" t="s">
        <v>2219</v>
      </c>
      <c r="F457" t="s">
        <v>2220</v>
      </c>
      <c r="G457">
        <v>0.72213305450049781</v>
      </c>
      <c r="H457">
        <v>270</v>
      </c>
      <c r="I457" t="s">
        <v>636</v>
      </c>
      <c r="J457" t="s">
        <v>635</v>
      </c>
      <c r="K457" t="s">
        <v>635</v>
      </c>
      <c r="L457" t="s">
        <v>636</v>
      </c>
      <c r="M457" t="s">
        <v>635</v>
      </c>
      <c r="N457" t="s">
        <v>635</v>
      </c>
      <c r="O457" t="s">
        <v>636</v>
      </c>
      <c r="P457" t="s">
        <v>635</v>
      </c>
      <c r="Q457" t="s">
        <v>635</v>
      </c>
      <c r="R457" t="s">
        <v>635</v>
      </c>
      <c r="S457" t="s">
        <v>721</v>
      </c>
      <c r="T457">
        <v>8</v>
      </c>
      <c r="U457">
        <f>IF(ISERROR(VLOOKUP(A457,seg_u_base_fitted!$A$1:$C$608,2,FALSE)),0,VLOOKUP(A457,seg_u_base_fitted!$A$1:$C$608,2,FALSE))</f>
        <v>0</v>
      </c>
      <c r="V457">
        <f>IF(ISERROR(VLOOKUP(A457,seg_u_base_fitted!$A$1:$C$608,3,FALSE)),0,VLOOKUP(A457,seg_u_base_fitted!$A$1:$C$608,3,FALSE))</f>
        <v>0.16900000000000001</v>
      </c>
      <c r="W457">
        <v>511</v>
      </c>
      <c r="Y457">
        <f>IF(ISERROR(VLOOKUP(A457,seg_u_full_fitted!$A$1:$C$608,2,FALSE)),0,VLOOKUP(A457,seg_u_full_fitted!$A$1:$C$608,2,FALSE))</f>
        <v>0.23</v>
      </c>
      <c r="Z457">
        <v>456</v>
      </c>
      <c r="AB457">
        <f>V457-Y457</f>
        <v>-6.0999999999999999E-2</v>
      </c>
    </row>
    <row r="458" spans="1:28" x14ac:dyDescent="0.2">
      <c r="A458" t="s">
        <v>1608</v>
      </c>
      <c r="B458" t="s">
        <v>994</v>
      </c>
      <c r="C458">
        <v>0</v>
      </c>
      <c r="D458">
        <v>130</v>
      </c>
      <c r="E458" t="s">
        <v>1609</v>
      </c>
      <c r="F458" t="s">
        <v>1610</v>
      </c>
      <c r="G458">
        <v>0.76751835430090432</v>
      </c>
      <c r="H458">
        <v>5855</v>
      </c>
      <c r="I458" t="s">
        <v>635</v>
      </c>
      <c r="J458" t="s">
        <v>636</v>
      </c>
      <c r="K458" t="s">
        <v>635</v>
      </c>
      <c r="L458" t="s">
        <v>635</v>
      </c>
      <c r="M458" t="s">
        <v>636</v>
      </c>
      <c r="N458" t="s">
        <v>635</v>
      </c>
      <c r="O458" t="s">
        <v>636</v>
      </c>
      <c r="P458" t="s">
        <v>635</v>
      </c>
      <c r="Q458" t="s">
        <v>636</v>
      </c>
      <c r="R458" t="s">
        <v>635</v>
      </c>
      <c r="S458" t="s">
        <v>833</v>
      </c>
      <c r="T458">
        <v>7</v>
      </c>
      <c r="U458">
        <f>IF(ISERROR(VLOOKUP(A458,seg_u_base_fitted!$A$1:$C$608,2,FALSE)),0,VLOOKUP(A458,seg_u_base_fitted!$A$1:$C$608,2,FALSE))</f>
        <v>0</v>
      </c>
      <c r="V458">
        <f>IF(ISERROR(VLOOKUP(A458,seg_u_base_fitted!$A$1:$C$608,3,FALSE)),0,VLOOKUP(A458,seg_u_base_fitted!$A$1:$C$608,3,FALSE))</f>
        <v>0.33400000000000002</v>
      </c>
      <c r="W458">
        <v>404</v>
      </c>
      <c r="Y458">
        <f>IF(ISERROR(VLOOKUP(A458,seg_u_full_fitted!$A$1:$C$608,2,FALSE)),0,VLOOKUP(A458,seg_u_full_fitted!$A$1:$C$608,2,FALSE))</f>
        <v>0.22900000000000001</v>
      </c>
      <c r="Z458">
        <v>457</v>
      </c>
      <c r="AB458">
        <f>V458-Y458</f>
        <v>0.10500000000000001</v>
      </c>
    </row>
    <row r="459" spans="1:28" x14ac:dyDescent="0.2">
      <c r="A459" t="s">
        <v>1917</v>
      </c>
      <c r="B459" t="s">
        <v>994</v>
      </c>
      <c r="C459">
        <v>0</v>
      </c>
      <c r="D459">
        <v>73</v>
      </c>
      <c r="E459" t="s">
        <v>1918</v>
      </c>
      <c r="F459" t="s">
        <v>1212</v>
      </c>
      <c r="G459">
        <v>0.85986264103190191</v>
      </c>
      <c r="H459">
        <v>6935</v>
      </c>
      <c r="I459" t="s">
        <v>635</v>
      </c>
      <c r="J459" t="s">
        <v>636</v>
      </c>
      <c r="K459" t="s">
        <v>635</v>
      </c>
      <c r="L459" t="s">
        <v>635</v>
      </c>
      <c r="M459" t="s">
        <v>635</v>
      </c>
      <c r="N459" t="s">
        <v>635</v>
      </c>
      <c r="O459" t="s">
        <v>636</v>
      </c>
      <c r="P459" t="s">
        <v>635</v>
      </c>
      <c r="Q459" t="s">
        <v>635</v>
      </c>
      <c r="R459" t="s">
        <v>635</v>
      </c>
      <c r="S459" t="s">
        <v>637</v>
      </c>
      <c r="T459">
        <v>9</v>
      </c>
      <c r="U459">
        <f>IF(ISERROR(VLOOKUP(A459,seg_u_base_fitted!$A$1:$C$608,2,FALSE)),0,VLOOKUP(A459,seg_u_base_fitted!$A$1:$C$608,2,FALSE))</f>
        <v>0</v>
      </c>
      <c r="V459">
        <f>IF(ISERROR(VLOOKUP(A459,seg_u_base_fitted!$A$1:$C$608,3,FALSE)),0,VLOOKUP(A459,seg_u_base_fitted!$A$1:$C$608,3,FALSE))</f>
        <v>0.16500000000000001</v>
      </c>
      <c r="W459">
        <v>512</v>
      </c>
      <c r="Y459">
        <f>IF(ISERROR(VLOOKUP(A459,seg_u_full_fitted!$A$1:$C$608,2,FALSE)),0,VLOOKUP(A459,seg_u_full_fitted!$A$1:$C$608,2,FALSE))</f>
        <v>0.22800000000000001</v>
      </c>
      <c r="Z459">
        <v>458</v>
      </c>
      <c r="AB459">
        <f>V459-Y459</f>
        <v>-6.3E-2</v>
      </c>
    </row>
    <row r="460" spans="1:28" x14ac:dyDescent="0.2">
      <c r="A460" t="s">
        <v>1328</v>
      </c>
      <c r="B460" t="s">
        <v>994</v>
      </c>
      <c r="C460">
        <v>0</v>
      </c>
      <c r="D460">
        <v>5</v>
      </c>
      <c r="E460" t="s">
        <v>1329</v>
      </c>
      <c r="F460" t="s">
        <v>1330</v>
      </c>
      <c r="G460">
        <v>0.2690528586041725</v>
      </c>
      <c r="H460">
        <v>17690</v>
      </c>
      <c r="I460" t="s">
        <v>636</v>
      </c>
      <c r="J460" t="s">
        <v>636</v>
      </c>
      <c r="K460" t="s">
        <v>635</v>
      </c>
      <c r="L460" t="s">
        <v>635</v>
      </c>
      <c r="M460" t="s">
        <v>635</v>
      </c>
      <c r="N460" t="s">
        <v>636</v>
      </c>
      <c r="O460" t="s">
        <v>635</v>
      </c>
      <c r="P460" t="s">
        <v>635</v>
      </c>
      <c r="Q460" t="s">
        <v>636</v>
      </c>
      <c r="R460" t="s">
        <v>636</v>
      </c>
      <c r="S460" t="s">
        <v>1327</v>
      </c>
      <c r="T460">
        <v>6</v>
      </c>
      <c r="U460">
        <f>IF(ISERROR(VLOOKUP(A460,seg_u_base_fitted!$A$1:$C$608,2,FALSE)),0,VLOOKUP(A460,seg_u_base_fitted!$A$1:$C$608,2,FALSE))</f>
        <v>0</v>
      </c>
      <c r="V460">
        <f>IF(ISERROR(VLOOKUP(A460,seg_u_base_fitted!$A$1:$C$608,3,FALSE)),0,VLOOKUP(A460,seg_u_base_fitted!$A$1:$C$608,3,FALSE))</f>
        <v>0.29099999999999998</v>
      </c>
      <c r="W460">
        <v>436</v>
      </c>
      <c r="Y460">
        <f>IF(ISERROR(VLOOKUP(A460,seg_u_full_fitted!$A$1:$C$608,2,FALSE)),0,VLOOKUP(A460,seg_u_full_fitted!$A$1:$C$608,2,FALSE))</f>
        <v>0.22600000000000001</v>
      </c>
      <c r="Z460">
        <v>459</v>
      </c>
      <c r="AB460">
        <f>V460-Y460</f>
        <v>6.4999999999999974E-2</v>
      </c>
    </row>
    <row r="461" spans="1:28" x14ac:dyDescent="0.2">
      <c r="A461" t="s">
        <v>1391</v>
      </c>
      <c r="B461" t="s">
        <v>994</v>
      </c>
      <c r="C461">
        <v>0</v>
      </c>
      <c r="D461">
        <v>8</v>
      </c>
      <c r="E461" t="s">
        <v>1048</v>
      </c>
      <c r="F461" t="s">
        <v>1392</v>
      </c>
      <c r="G461">
        <v>0.24002735131321459</v>
      </c>
      <c r="H461">
        <v>10065</v>
      </c>
      <c r="I461" t="s">
        <v>636</v>
      </c>
      <c r="J461" t="s">
        <v>636</v>
      </c>
      <c r="K461" t="s">
        <v>635</v>
      </c>
      <c r="L461" t="s">
        <v>635</v>
      </c>
      <c r="M461" t="s">
        <v>635</v>
      </c>
      <c r="N461" t="s">
        <v>635</v>
      </c>
      <c r="O461" t="s">
        <v>636</v>
      </c>
      <c r="P461" t="s">
        <v>635</v>
      </c>
      <c r="Q461" t="s">
        <v>636</v>
      </c>
      <c r="R461" t="s">
        <v>636</v>
      </c>
      <c r="S461" t="s">
        <v>1327</v>
      </c>
      <c r="T461">
        <v>6</v>
      </c>
      <c r="U461">
        <f>IF(ISERROR(VLOOKUP(A461,seg_u_base_fitted!$A$1:$C$608,2,FALSE)),0,VLOOKUP(A461,seg_u_base_fitted!$A$1:$C$608,2,FALSE))</f>
        <v>0</v>
      </c>
      <c r="V461">
        <f>IF(ISERROR(VLOOKUP(A461,seg_u_base_fitted!$A$1:$C$608,3,FALSE)),0,VLOOKUP(A461,seg_u_base_fitted!$A$1:$C$608,3,FALSE))</f>
        <v>0.2</v>
      </c>
      <c r="W461">
        <v>493</v>
      </c>
      <c r="Y461">
        <f>IF(ISERROR(VLOOKUP(A461,seg_u_full_fitted!$A$1:$C$608,2,FALSE)),0,VLOOKUP(A461,seg_u_full_fitted!$A$1:$C$608,2,FALSE))</f>
        <v>0.22500000000000001</v>
      </c>
      <c r="Z461">
        <v>460</v>
      </c>
      <c r="AB461">
        <f>V461-Y461</f>
        <v>-2.4999999999999994E-2</v>
      </c>
    </row>
    <row r="462" spans="1:28" x14ac:dyDescent="0.2">
      <c r="A462" t="s">
        <v>1577</v>
      </c>
      <c r="B462" t="s">
        <v>994</v>
      </c>
      <c r="C462">
        <v>0</v>
      </c>
      <c r="D462">
        <v>46</v>
      </c>
      <c r="E462" t="s">
        <v>1578</v>
      </c>
      <c r="F462" t="s">
        <v>1579</v>
      </c>
      <c r="G462">
        <v>0.33983252543504766</v>
      </c>
      <c r="H462">
        <v>15485</v>
      </c>
      <c r="I462" t="s">
        <v>635</v>
      </c>
      <c r="J462" t="s">
        <v>636</v>
      </c>
      <c r="K462" t="s">
        <v>635</v>
      </c>
      <c r="L462" t="s">
        <v>635</v>
      </c>
      <c r="M462" t="s">
        <v>635</v>
      </c>
      <c r="N462" t="s">
        <v>635</v>
      </c>
      <c r="O462" t="s">
        <v>635</v>
      </c>
      <c r="P462" t="s">
        <v>636</v>
      </c>
      <c r="Q462" t="s">
        <v>636</v>
      </c>
      <c r="R462" t="s">
        <v>636</v>
      </c>
      <c r="S462" t="s">
        <v>833</v>
      </c>
      <c r="T462">
        <v>7</v>
      </c>
      <c r="U462">
        <f>IF(ISERROR(VLOOKUP(A462,seg_u_base_fitted!$A$1:$C$608,2,FALSE)),0,VLOOKUP(A462,seg_u_base_fitted!$A$1:$C$608,2,FALSE))</f>
        <v>0</v>
      </c>
      <c r="V462">
        <f>IF(ISERROR(VLOOKUP(A462,seg_u_base_fitted!$A$1:$C$608,3,FALSE)),0,VLOOKUP(A462,seg_u_base_fitted!$A$1:$C$608,3,FALSE))</f>
        <v>0.55900000000000005</v>
      </c>
      <c r="W462">
        <v>293</v>
      </c>
      <c r="Y462">
        <f>IF(ISERROR(VLOOKUP(A462,seg_u_full_fitted!$A$1:$C$608,2,FALSE)),0,VLOOKUP(A462,seg_u_full_fitted!$A$1:$C$608,2,FALSE))</f>
        <v>0.224</v>
      </c>
      <c r="Z462">
        <v>461</v>
      </c>
      <c r="AB462">
        <f>V462-Y462</f>
        <v>0.33500000000000008</v>
      </c>
    </row>
    <row r="463" spans="1:28" x14ac:dyDescent="0.2">
      <c r="A463" t="s">
        <v>1973</v>
      </c>
      <c r="B463" t="s">
        <v>994</v>
      </c>
      <c r="C463">
        <v>0</v>
      </c>
      <c r="D463">
        <v>122</v>
      </c>
      <c r="E463" t="s">
        <v>1974</v>
      </c>
      <c r="F463" t="s">
        <v>1975</v>
      </c>
      <c r="G463">
        <v>0.70249613027656432</v>
      </c>
      <c r="H463">
        <v>7210</v>
      </c>
      <c r="I463" t="s">
        <v>635</v>
      </c>
      <c r="J463" t="s">
        <v>636</v>
      </c>
      <c r="K463" t="s">
        <v>635</v>
      </c>
      <c r="L463" t="s">
        <v>635</v>
      </c>
      <c r="M463" t="s">
        <v>635</v>
      </c>
      <c r="N463" t="s">
        <v>635</v>
      </c>
      <c r="O463" t="s">
        <v>635</v>
      </c>
      <c r="P463" t="s">
        <v>635</v>
      </c>
      <c r="Q463" t="s">
        <v>636</v>
      </c>
      <c r="R463" t="s">
        <v>635</v>
      </c>
      <c r="S463" t="s">
        <v>637</v>
      </c>
      <c r="T463">
        <v>9</v>
      </c>
      <c r="U463">
        <f>IF(ISERROR(VLOOKUP(A463,seg_u_base_fitted!$A$1:$C$608,2,FALSE)),0,VLOOKUP(A463,seg_u_base_fitted!$A$1:$C$608,2,FALSE))</f>
        <v>1</v>
      </c>
      <c r="V463">
        <f>IF(ISERROR(VLOOKUP(A463,seg_u_base_fitted!$A$1:$C$608,3,FALSE)),0,VLOOKUP(A463,seg_u_base_fitted!$A$1:$C$608,3,FALSE))</f>
        <v>0.23499999999999999</v>
      </c>
      <c r="W463">
        <v>465</v>
      </c>
      <c r="Y463">
        <f>IF(ISERROR(VLOOKUP(A463,seg_u_full_fitted!$A$1:$C$608,2,FALSE)),0,VLOOKUP(A463,seg_u_full_fitted!$A$1:$C$608,2,FALSE))</f>
        <v>0.224</v>
      </c>
      <c r="Z463">
        <v>462</v>
      </c>
      <c r="AB463">
        <f>V463-Y463</f>
        <v>1.0999999999999982E-2</v>
      </c>
    </row>
    <row r="464" spans="1:28" x14ac:dyDescent="0.2">
      <c r="A464" t="s">
        <v>2253</v>
      </c>
      <c r="B464" t="s">
        <v>2210</v>
      </c>
      <c r="C464" t="s">
        <v>631</v>
      </c>
      <c r="D464" t="s">
        <v>2252</v>
      </c>
      <c r="E464" t="s">
        <v>2229</v>
      </c>
      <c r="F464" t="s">
        <v>2176</v>
      </c>
      <c r="G464">
        <v>0.85435327162800534</v>
      </c>
      <c r="H464">
        <v>4400</v>
      </c>
      <c r="I464" t="s">
        <v>635</v>
      </c>
      <c r="J464" t="s">
        <v>636</v>
      </c>
      <c r="K464" t="s">
        <v>635</v>
      </c>
      <c r="L464" t="s">
        <v>635</v>
      </c>
      <c r="M464" t="s">
        <v>635</v>
      </c>
      <c r="N464" t="s">
        <v>635</v>
      </c>
      <c r="O464" t="s">
        <v>636</v>
      </c>
      <c r="P464" t="s">
        <v>635</v>
      </c>
      <c r="Q464" t="s">
        <v>635</v>
      </c>
      <c r="R464" t="s">
        <v>635</v>
      </c>
      <c r="S464" t="s">
        <v>637</v>
      </c>
      <c r="T464">
        <v>9</v>
      </c>
      <c r="U464">
        <f>IF(ISERROR(VLOOKUP(A464,seg_u_base_fitted!$A$1:$C$608,2,FALSE)),0,VLOOKUP(A464,seg_u_base_fitted!$A$1:$C$608,2,FALSE))</f>
        <v>0</v>
      </c>
      <c r="V464">
        <f>IF(ISERROR(VLOOKUP(A464,seg_u_base_fitted!$A$1:$C$608,3,FALSE)),0,VLOOKUP(A464,seg_u_base_fitted!$A$1:$C$608,3,FALSE))</f>
        <v>0.14699999999999999</v>
      </c>
      <c r="W464">
        <v>532</v>
      </c>
      <c r="Y464">
        <f>IF(ISERROR(VLOOKUP(A464,seg_u_full_fitted!$A$1:$C$608,2,FALSE)),0,VLOOKUP(A464,seg_u_full_fitted!$A$1:$C$608,2,FALSE))</f>
        <v>0.222</v>
      </c>
      <c r="Z464">
        <v>463</v>
      </c>
      <c r="AB464">
        <f>V464-Y464</f>
        <v>-7.5000000000000011E-2</v>
      </c>
    </row>
    <row r="465" spans="1:28" x14ac:dyDescent="0.2">
      <c r="A465" t="s">
        <v>1999</v>
      </c>
      <c r="B465" t="s">
        <v>994</v>
      </c>
      <c r="C465">
        <v>0</v>
      </c>
      <c r="D465">
        <v>112</v>
      </c>
      <c r="E465" t="s">
        <v>1603</v>
      </c>
      <c r="F465" t="s">
        <v>2000</v>
      </c>
      <c r="G465">
        <v>0.95042666702930967</v>
      </c>
      <c r="H465">
        <v>5500</v>
      </c>
      <c r="I465" t="s">
        <v>635</v>
      </c>
      <c r="J465" t="s">
        <v>636</v>
      </c>
      <c r="K465" t="s">
        <v>635</v>
      </c>
      <c r="L465" t="s">
        <v>635</v>
      </c>
      <c r="M465" t="s">
        <v>635</v>
      </c>
      <c r="N465" t="s">
        <v>635</v>
      </c>
      <c r="O465" t="s">
        <v>635</v>
      </c>
      <c r="P465" t="s">
        <v>635</v>
      </c>
      <c r="Q465" t="s">
        <v>635</v>
      </c>
      <c r="R465" t="s">
        <v>635</v>
      </c>
      <c r="S465" t="s">
        <v>636</v>
      </c>
      <c r="T465">
        <v>10</v>
      </c>
      <c r="U465">
        <f>IF(ISERROR(VLOOKUP(A465,seg_u_base_fitted!$A$1:$C$608,2,FALSE)),0,VLOOKUP(A465,seg_u_base_fitted!$A$1:$C$608,2,FALSE))</f>
        <v>0</v>
      </c>
      <c r="V465">
        <f>IF(ISERROR(VLOOKUP(A465,seg_u_base_fitted!$A$1:$C$608,3,FALSE)),0,VLOOKUP(A465,seg_u_base_fitted!$A$1:$C$608,3,FALSE))</f>
        <v>0.17199999999999999</v>
      </c>
      <c r="W465">
        <v>508</v>
      </c>
      <c r="Y465">
        <f>IF(ISERROR(VLOOKUP(A465,seg_u_full_fitted!$A$1:$C$608,2,FALSE)),0,VLOOKUP(A465,seg_u_full_fitted!$A$1:$C$608,2,FALSE))</f>
        <v>0.218</v>
      </c>
      <c r="Z465">
        <v>464</v>
      </c>
      <c r="AB465">
        <f>V465-Y465</f>
        <v>-4.6000000000000013E-2</v>
      </c>
    </row>
    <row r="466" spans="1:28" x14ac:dyDescent="0.2">
      <c r="A466" t="s">
        <v>1120</v>
      </c>
      <c r="B466" t="s">
        <v>994</v>
      </c>
      <c r="C466">
        <v>0</v>
      </c>
      <c r="D466">
        <v>152</v>
      </c>
      <c r="E466" t="s">
        <v>1121</v>
      </c>
      <c r="F466" t="s">
        <v>1122</v>
      </c>
      <c r="G466">
        <v>0.20005708380302556</v>
      </c>
      <c r="H466">
        <v>10265</v>
      </c>
      <c r="I466" t="s">
        <v>636</v>
      </c>
      <c r="J466" t="s">
        <v>636</v>
      </c>
      <c r="K466" t="s">
        <v>635</v>
      </c>
      <c r="L466" t="s">
        <v>636</v>
      </c>
      <c r="M466" t="s">
        <v>636</v>
      </c>
      <c r="N466" t="s">
        <v>635</v>
      </c>
      <c r="O466" t="s">
        <v>636</v>
      </c>
      <c r="P466" t="s">
        <v>636</v>
      </c>
      <c r="Q466" t="s">
        <v>636</v>
      </c>
      <c r="R466" t="s">
        <v>635</v>
      </c>
      <c r="S466" t="s">
        <v>1049</v>
      </c>
      <c r="T466">
        <v>4</v>
      </c>
      <c r="U466">
        <f>IF(ISERROR(VLOOKUP(A466,seg_u_base_fitted!$A$1:$C$608,2,FALSE)),0,VLOOKUP(A466,seg_u_base_fitted!$A$1:$C$608,2,FALSE))</f>
        <v>1</v>
      </c>
      <c r="V466">
        <f>IF(ISERROR(VLOOKUP(A466,seg_u_base_fitted!$A$1:$C$608,3,FALSE)),0,VLOOKUP(A466,seg_u_base_fitted!$A$1:$C$608,3,FALSE))</f>
        <v>0.75800000000000001</v>
      </c>
      <c r="W466">
        <v>211</v>
      </c>
      <c r="Y466">
        <f>IF(ISERROR(VLOOKUP(A466,seg_u_full_fitted!$A$1:$C$608,2,FALSE)),0,VLOOKUP(A466,seg_u_full_fitted!$A$1:$C$608,2,FALSE))</f>
        <v>0.216</v>
      </c>
      <c r="Z466">
        <v>465</v>
      </c>
      <c r="AA466">
        <f>IF(Z466&lt;115,1,0)</f>
        <v>0</v>
      </c>
      <c r="AB466">
        <f>V466-Y466</f>
        <v>0.54200000000000004</v>
      </c>
    </row>
    <row r="467" spans="1:28" x14ac:dyDescent="0.2">
      <c r="A467" t="s">
        <v>2007</v>
      </c>
      <c r="B467" t="s">
        <v>994</v>
      </c>
      <c r="C467">
        <v>0</v>
      </c>
      <c r="D467">
        <v>81</v>
      </c>
      <c r="E467" t="s">
        <v>2008</v>
      </c>
      <c r="F467" t="s">
        <v>2009</v>
      </c>
      <c r="G467">
        <v>0.55981132971490299</v>
      </c>
      <c r="H467">
        <v>12500</v>
      </c>
      <c r="I467" t="s">
        <v>635</v>
      </c>
      <c r="J467" t="s">
        <v>636</v>
      </c>
      <c r="K467" t="s">
        <v>635</v>
      </c>
      <c r="L467" t="s">
        <v>635</v>
      </c>
      <c r="M467" t="s">
        <v>635</v>
      </c>
      <c r="N467" t="s">
        <v>635</v>
      </c>
      <c r="O467" t="s">
        <v>635</v>
      </c>
      <c r="P467" t="s">
        <v>635</v>
      </c>
      <c r="Q467" t="s">
        <v>635</v>
      </c>
      <c r="R467" t="s">
        <v>635</v>
      </c>
      <c r="S467" t="s">
        <v>636</v>
      </c>
      <c r="T467">
        <v>10</v>
      </c>
      <c r="U467">
        <f>IF(ISERROR(VLOOKUP(A467,seg_u_base_fitted!$A$1:$C$608,2,FALSE)),0,VLOOKUP(A467,seg_u_base_fitted!$A$1:$C$608,2,FALSE))</f>
        <v>0</v>
      </c>
      <c r="V467">
        <f>IF(ISERROR(VLOOKUP(A467,seg_u_base_fitted!$A$1:$C$608,3,FALSE)),0,VLOOKUP(A467,seg_u_base_fitted!$A$1:$C$608,3,FALSE))</f>
        <v>0.40600000000000003</v>
      </c>
      <c r="W467">
        <v>365</v>
      </c>
      <c r="Y467">
        <f>IF(ISERROR(VLOOKUP(A467,seg_u_full_fitted!$A$1:$C$608,2,FALSE)),0,VLOOKUP(A467,seg_u_full_fitted!$A$1:$C$608,2,FALSE))</f>
        <v>0.214</v>
      </c>
      <c r="Z467">
        <v>466</v>
      </c>
      <c r="AB467">
        <f>V467-Y467</f>
        <v>0.19200000000000003</v>
      </c>
    </row>
    <row r="468" spans="1:28" x14ac:dyDescent="0.2">
      <c r="A468" t="s">
        <v>2551</v>
      </c>
      <c r="B468" t="s">
        <v>2468</v>
      </c>
      <c r="C468" t="s">
        <v>631</v>
      </c>
      <c r="D468" t="s">
        <v>639</v>
      </c>
      <c r="E468" t="s">
        <v>2552</v>
      </c>
      <c r="F468" t="s">
        <v>2553</v>
      </c>
      <c r="G468">
        <v>0.88885311777300613</v>
      </c>
      <c r="H468">
        <v>2700</v>
      </c>
      <c r="I468" t="s">
        <v>635</v>
      </c>
      <c r="J468" t="s">
        <v>635</v>
      </c>
      <c r="K468" t="s">
        <v>635</v>
      </c>
      <c r="L468" t="s">
        <v>635</v>
      </c>
      <c r="M468" t="s">
        <v>635</v>
      </c>
      <c r="N468" t="s">
        <v>635</v>
      </c>
      <c r="O468" t="s">
        <v>635</v>
      </c>
      <c r="P468" t="s">
        <v>635</v>
      </c>
      <c r="Q468" t="s">
        <v>635</v>
      </c>
      <c r="R468" t="s">
        <v>635</v>
      </c>
      <c r="S468" t="s">
        <v>635</v>
      </c>
      <c r="T468">
        <v>11</v>
      </c>
      <c r="U468">
        <f>IF(ISERROR(VLOOKUP(A468,seg_u_base_fitted!$A$1:$C$608,2,FALSE)),0,VLOOKUP(A468,seg_u_base_fitted!$A$1:$C$608,2,FALSE))</f>
        <v>0</v>
      </c>
      <c r="V468">
        <f>IF(ISERROR(VLOOKUP(A468,seg_u_base_fitted!$A$1:$C$608,3,FALSE)),0,VLOOKUP(A468,seg_u_base_fitted!$A$1:$C$608,3,FALSE))</f>
        <v>0.155</v>
      </c>
      <c r="W468">
        <v>525</v>
      </c>
      <c r="Y468">
        <f>IF(ISERROR(VLOOKUP(A468,seg_u_full_fitted!$A$1:$C$608,2,FALSE)),0,VLOOKUP(A468,seg_u_full_fitted!$A$1:$C$608,2,FALSE))</f>
        <v>0.21299999999999999</v>
      </c>
      <c r="Z468">
        <v>467</v>
      </c>
      <c r="AB468">
        <f>V468-Y468</f>
        <v>-5.7999999999999996E-2</v>
      </c>
    </row>
    <row r="469" spans="1:28" x14ac:dyDescent="0.2">
      <c r="A469" t="s">
        <v>980</v>
      </c>
      <c r="B469" t="s">
        <v>931</v>
      </c>
      <c r="C469" t="s">
        <v>631</v>
      </c>
      <c r="D469" t="s">
        <v>821</v>
      </c>
      <c r="E469" t="s">
        <v>981</v>
      </c>
      <c r="F469" t="s">
        <v>982</v>
      </c>
      <c r="G469">
        <v>1.3328310712462226</v>
      </c>
      <c r="H469">
        <v>2095</v>
      </c>
      <c r="I469" t="s">
        <v>635</v>
      </c>
      <c r="J469" t="s">
        <v>635</v>
      </c>
      <c r="K469" t="s">
        <v>635</v>
      </c>
      <c r="L469" t="s">
        <v>635</v>
      </c>
      <c r="M469" t="s">
        <v>635</v>
      </c>
      <c r="N469" t="s">
        <v>635</v>
      </c>
      <c r="O469" t="s">
        <v>636</v>
      </c>
      <c r="P469" t="s">
        <v>635</v>
      </c>
      <c r="Q469" t="s">
        <v>635</v>
      </c>
      <c r="R469" t="s">
        <v>635</v>
      </c>
      <c r="S469" t="s">
        <v>636</v>
      </c>
      <c r="T469">
        <v>10</v>
      </c>
      <c r="U469">
        <f>IF(ISERROR(VLOOKUP(A469,seg_u_base_fitted!$A$1:$C$608,2,FALSE)),0,VLOOKUP(A469,seg_u_base_fitted!$A$1:$C$608,2,FALSE))</f>
        <v>0</v>
      </c>
      <c r="V469">
        <f>IF(ISERROR(VLOOKUP(A469,seg_u_base_fitted!$A$1:$C$608,3,FALSE)),0,VLOOKUP(A469,seg_u_base_fitted!$A$1:$C$608,3,FALSE))</f>
        <v>0.13700000000000001</v>
      </c>
      <c r="W469">
        <v>539</v>
      </c>
      <c r="Y469">
        <f>IF(ISERROR(VLOOKUP(A469,seg_u_full_fitted!$A$1:$C$608,2,FALSE)),0,VLOOKUP(A469,seg_u_full_fitted!$A$1:$C$608,2,FALSE))</f>
        <v>0.20799999999999999</v>
      </c>
      <c r="Z469">
        <v>468</v>
      </c>
      <c r="AB469">
        <f>V469-Y469</f>
        <v>-7.099999999999998E-2</v>
      </c>
    </row>
    <row r="470" spans="1:28" x14ac:dyDescent="0.2">
      <c r="A470" t="s">
        <v>2399</v>
      </c>
      <c r="B470" t="s">
        <v>2210</v>
      </c>
      <c r="C470" t="s">
        <v>631</v>
      </c>
      <c r="D470" t="s">
        <v>2400</v>
      </c>
      <c r="E470" t="s">
        <v>2229</v>
      </c>
      <c r="F470" t="s">
        <v>2401</v>
      </c>
      <c r="G470">
        <v>4.2590122517289641</v>
      </c>
      <c r="H470">
        <v>780</v>
      </c>
      <c r="I470" t="s">
        <v>635</v>
      </c>
      <c r="J470" t="s">
        <v>635</v>
      </c>
      <c r="K470" t="s">
        <v>635</v>
      </c>
      <c r="L470" t="s">
        <v>635</v>
      </c>
      <c r="M470" t="s">
        <v>635</v>
      </c>
      <c r="N470" t="s">
        <v>635</v>
      </c>
      <c r="O470" t="s">
        <v>635</v>
      </c>
      <c r="P470" t="s">
        <v>635</v>
      </c>
      <c r="Q470" t="s">
        <v>635</v>
      </c>
      <c r="R470" t="s">
        <v>635</v>
      </c>
      <c r="S470" t="s">
        <v>635</v>
      </c>
      <c r="T470">
        <v>11</v>
      </c>
      <c r="U470">
        <f>IF(ISERROR(VLOOKUP(A470,seg_u_base_fitted!$A$1:$C$608,2,FALSE)),0,VLOOKUP(A470,seg_u_base_fitted!$A$1:$C$608,2,FALSE))</f>
        <v>0</v>
      </c>
      <c r="V470">
        <f>IF(ISERROR(VLOOKUP(A470,seg_u_base_fitted!$A$1:$C$608,3,FALSE)),0,VLOOKUP(A470,seg_u_base_fitted!$A$1:$C$608,3,FALSE))</f>
        <v>0.14299999999999999</v>
      </c>
      <c r="W470">
        <v>534</v>
      </c>
      <c r="Y470">
        <f>IF(ISERROR(VLOOKUP(A470,seg_u_full_fitted!$A$1:$C$608,2,FALSE)),0,VLOOKUP(A470,seg_u_full_fitted!$A$1:$C$608,2,FALSE))</f>
        <v>0.20799999999999999</v>
      </c>
      <c r="Z470">
        <v>469</v>
      </c>
      <c r="AB470">
        <f>V470-Y470</f>
        <v>-6.5000000000000002E-2</v>
      </c>
    </row>
    <row r="471" spans="1:28" x14ac:dyDescent="0.2">
      <c r="A471" t="s">
        <v>2052</v>
      </c>
      <c r="B471" t="s">
        <v>994</v>
      </c>
      <c r="C471">
        <v>0</v>
      </c>
      <c r="D471">
        <v>101</v>
      </c>
      <c r="E471" t="s">
        <v>2053</v>
      </c>
      <c r="F471" t="s">
        <v>2054</v>
      </c>
      <c r="G471">
        <v>0.62926180954385458</v>
      </c>
      <c r="H471">
        <v>8055</v>
      </c>
      <c r="I471" t="s">
        <v>635</v>
      </c>
      <c r="J471" t="s">
        <v>636</v>
      </c>
      <c r="K471" t="s">
        <v>635</v>
      </c>
      <c r="L471" t="s">
        <v>635</v>
      </c>
      <c r="M471" t="s">
        <v>635</v>
      </c>
      <c r="N471" t="s">
        <v>635</v>
      </c>
      <c r="O471" t="s">
        <v>635</v>
      </c>
      <c r="P471" t="s">
        <v>635</v>
      </c>
      <c r="Q471" t="s">
        <v>635</v>
      </c>
      <c r="R471" t="s">
        <v>635</v>
      </c>
      <c r="S471" t="s">
        <v>636</v>
      </c>
      <c r="T471">
        <v>10</v>
      </c>
      <c r="U471">
        <f>IF(ISERROR(VLOOKUP(A471,seg_u_base_fitted!$A$1:$C$608,2,FALSE)),0,VLOOKUP(A471,seg_u_base_fitted!$A$1:$C$608,2,FALSE))</f>
        <v>1</v>
      </c>
      <c r="V471">
        <f>IF(ISERROR(VLOOKUP(A471,seg_u_base_fitted!$A$1:$C$608,3,FALSE)),0,VLOOKUP(A471,seg_u_base_fitted!$A$1:$C$608,3,FALSE))</f>
        <v>0.16500000000000001</v>
      </c>
      <c r="W471">
        <v>513</v>
      </c>
      <c r="Y471">
        <f>IF(ISERROR(VLOOKUP(A471,seg_u_full_fitted!$A$1:$C$608,2,FALSE)),0,VLOOKUP(A471,seg_u_full_fitted!$A$1:$C$608,2,FALSE))</f>
        <v>0.20699999999999999</v>
      </c>
      <c r="Z471">
        <v>470</v>
      </c>
      <c r="AB471">
        <f>V471-Y471</f>
        <v>-4.1999999999999982E-2</v>
      </c>
    </row>
    <row r="472" spans="1:28" x14ac:dyDescent="0.2">
      <c r="A472" t="s">
        <v>1891</v>
      </c>
      <c r="B472" t="s">
        <v>994</v>
      </c>
      <c r="C472">
        <v>0</v>
      </c>
      <c r="D472">
        <v>110</v>
      </c>
      <c r="E472" t="s">
        <v>1892</v>
      </c>
      <c r="F472" t="s">
        <v>1893</v>
      </c>
      <c r="G472">
        <v>0.90471663765577737</v>
      </c>
      <c r="H472">
        <v>4850</v>
      </c>
      <c r="I472" t="s">
        <v>635</v>
      </c>
      <c r="J472" t="s">
        <v>636</v>
      </c>
      <c r="K472" t="s">
        <v>635</v>
      </c>
      <c r="L472" t="s">
        <v>635</v>
      </c>
      <c r="M472" t="s">
        <v>635</v>
      </c>
      <c r="N472" t="s">
        <v>635</v>
      </c>
      <c r="O472" t="s">
        <v>636</v>
      </c>
      <c r="P472" t="s">
        <v>635</v>
      </c>
      <c r="Q472" t="s">
        <v>635</v>
      </c>
      <c r="R472" t="s">
        <v>635</v>
      </c>
      <c r="S472" t="s">
        <v>637</v>
      </c>
      <c r="T472">
        <v>9</v>
      </c>
      <c r="U472">
        <f>IF(ISERROR(VLOOKUP(A472,seg_u_base_fitted!$A$1:$C$608,2,FALSE)),0,VLOOKUP(A472,seg_u_base_fitted!$A$1:$C$608,2,FALSE))</f>
        <v>0</v>
      </c>
      <c r="V472">
        <f>IF(ISERROR(VLOOKUP(A472,seg_u_base_fitted!$A$1:$C$608,3,FALSE)),0,VLOOKUP(A472,seg_u_base_fitted!$A$1:$C$608,3,FALSE))</f>
        <v>0.21199999999999999</v>
      </c>
      <c r="W472">
        <v>484</v>
      </c>
      <c r="Y472">
        <f>IF(ISERROR(VLOOKUP(A472,seg_u_full_fitted!$A$1:$C$608,2,FALSE)),0,VLOOKUP(A472,seg_u_full_fitted!$A$1:$C$608,2,FALSE))</f>
        <v>0.20599999999999999</v>
      </c>
      <c r="Z472">
        <v>471</v>
      </c>
      <c r="AB472">
        <f>V472-Y472</f>
        <v>6.0000000000000053E-3</v>
      </c>
    </row>
    <row r="473" spans="1:28" x14ac:dyDescent="0.2">
      <c r="A473" t="s">
        <v>1751</v>
      </c>
      <c r="B473" t="s">
        <v>994</v>
      </c>
      <c r="C473">
        <v>0</v>
      </c>
      <c r="D473">
        <v>8</v>
      </c>
      <c r="E473" t="s">
        <v>1752</v>
      </c>
      <c r="F473" t="s">
        <v>1753</v>
      </c>
      <c r="G473">
        <v>0.31008035059004491</v>
      </c>
      <c r="H473">
        <v>5990</v>
      </c>
      <c r="I473" t="s">
        <v>635</v>
      </c>
      <c r="J473" t="s">
        <v>636</v>
      </c>
      <c r="K473" t="s">
        <v>635</v>
      </c>
      <c r="L473" t="s">
        <v>635</v>
      </c>
      <c r="M473" t="s">
        <v>635</v>
      </c>
      <c r="N473" t="s">
        <v>635</v>
      </c>
      <c r="O473" t="s">
        <v>636</v>
      </c>
      <c r="P473" t="s">
        <v>635</v>
      </c>
      <c r="Q473" t="s">
        <v>636</v>
      </c>
      <c r="R473" t="s">
        <v>635</v>
      </c>
      <c r="S473" t="s">
        <v>721</v>
      </c>
      <c r="T473">
        <v>8</v>
      </c>
      <c r="U473">
        <f>IF(ISERROR(VLOOKUP(A473,seg_u_base_fitted!$A$1:$C$608,2,FALSE)),0,VLOOKUP(A473,seg_u_base_fitted!$A$1:$C$608,2,FALSE))</f>
        <v>0</v>
      </c>
      <c r="V473">
        <f>IF(ISERROR(VLOOKUP(A473,seg_u_base_fitted!$A$1:$C$608,3,FALSE)),0,VLOOKUP(A473,seg_u_base_fitted!$A$1:$C$608,3,FALSE))</f>
        <v>0.30499999999999999</v>
      </c>
      <c r="W473">
        <v>425</v>
      </c>
      <c r="Y473">
        <f>IF(ISERROR(VLOOKUP(A473,seg_u_full_fitted!$A$1:$C$608,2,FALSE)),0,VLOOKUP(A473,seg_u_full_fitted!$A$1:$C$608,2,FALSE))</f>
        <v>0.20499999999999999</v>
      </c>
      <c r="Z473">
        <v>472</v>
      </c>
      <c r="AB473">
        <f>V473-Y473</f>
        <v>0.1</v>
      </c>
    </row>
    <row r="474" spans="1:28" x14ac:dyDescent="0.2">
      <c r="A474" t="s">
        <v>2062</v>
      </c>
      <c r="B474" t="s">
        <v>2063</v>
      </c>
      <c r="C474" t="s">
        <v>631</v>
      </c>
      <c r="D474" t="s">
        <v>643</v>
      </c>
      <c r="E474" t="s">
        <v>2064</v>
      </c>
      <c r="F474" t="s">
        <v>2065</v>
      </c>
      <c r="G474">
        <v>1.0866555243232492</v>
      </c>
      <c r="H474">
        <v>3205</v>
      </c>
      <c r="I474" t="s">
        <v>635</v>
      </c>
      <c r="J474" t="s">
        <v>636</v>
      </c>
      <c r="K474" t="s">
        <v>635</v>
      </c>
      <c r="L474" t="s">
        <v>636</v>
      </c>
      <c r="M474" t="s">
        <v>635</v>
      </c>
      <c r="N474" t="s">
        <v>635</v>
      </c>
      <c r="O474" t="s">
        <v>636</v>
      </c>
      <c r="P474" t="s">
        <v>635</v>
      </c>
      <c r="Q474" t="s">
        <v>635</v>
      </c>
      <c r="R474" t="s">
        <v>635</v>
      </c>
      <c r="S474" t="s">
        <v>721</v>
      </c>
      <c r="T474">
        <v>8</v>
      </c>
      <c r="U474">
        <f>IF(ISERROR(VLOOKUP(A474,seg_u_base_fitted!$A$1:$C$608,2,FALSE)),0,VLOOKUP(A474,seg_u_base_fitted!$A$1:$C$608,2,FALSE))</f>
        <v>1</v>
      </c>
      <c r="V474">
        <f>IF(ISERROR(VLOOKUP(A474,seg_u_base_fitted!$A$1:$C$608,3,FALSE)),0,VLOOKUP(A474,seg_u_base_fitted!$A$1:$C$608,3,FALSE))</f>
        <v>0.32200000000000001</v>
      </c>
      <c r="W474">
        <v>409</v>
      </c>
      <c r="Y474">
        <f>IF(ISERROR(VLOOKUP(A474,seg_u_full_fitted!$A$1:$C$608,2,FALSE)),0,VLOOKUP(A474,seg_u_full_fitted!$A$1:$C$608,2,FALSE))</f>
        <v>0.20300000000000001</v>
      </c>
      <c r="Z474">
        <v>473</v>
      </c>
      <c r="AB474">
        <f>V474-Y474</f>
        <v>0.11899999999999999</v>
      </c>
    </row>
    <row r="475" spans="1:28" x14ac:dyDescent="0.2">
      <c r="A475" t="s">
        <v>1746</v>
      </c>
      <c r="B475" t="s">
        <v>994</v>
      </c>
      <c r="C475">
        <v>0</v>
      </c>
      <c r="D475">
        <v>15</v>
      </c>
      <c r="E475" t="s">
        <v>1747</v>
      </c>
      <c r="F475" t="s">
        <v>1748</v>
      </c>
      <c r="G475">
        <v>0.64859270229125587</v>
      </c>
      <c r="H475">
        <v>6300</v>
      </c>
      <c r="I475" t="s">
        <v>635</v>
      </c>
      <c r="J475" t="s">
        <v>636</v>
      </c>
      <c r="K475" t="s">
        <v>635</v>
      </c>
      <c r="L475" t="s">
        <v>635</v>
      </c>
      <c r="M475" t="s">
        <v>635</v>
      </c>
      <c r="N475" t="s">
        <v>635</v>
      </c>
      <c r="O475" t="s">
        <v>636</v>
      </c>
      <c r="P475" t="s">
        <v>635</v>
      </c>
      <c r="Q475" t="s">
        <v>635</v>
      </c>
      <c r="R475" t="s">
        <v>636</v>
      </c>
      <c r="S475" t="s">
        <v>721</v>
      </c>
      <c r="T475">
        <v>8</v>
      </c>
      <c r="U475">
        <f>IF(ISERROR(VLOOKUP(A475,seg_u_base_fitted!$A$1:$C$608,2,FALSE)),0,VLOOKUP(A475,seg_u_base_fitted!$A$1:$C$608,2,FALSE))</f>
        <v>1</v>
      </c>
      <c r="V475">
        <f>IF(ISERROR(VLOOKUP(A475,seg_u_base_fitted!$A$1:$C$608,3,FALSE)),0,VLOOKUP(A475,seg_u_base_fitted!$A$1:$C$608,3,FALSE))</f>
        <v>0.20100000000000001</v>
      </c>
      <c r="W475">
        <v>492</v>
      </c>
      <c r="Y475">
        <f>IF(ISERROR(VLOOKUP(A475,seg_u_full_fitted!$A$1:$C$608,2,FALSE)),0,VLOOKUP(A475,seg_u_full_fitted!$A$1:$C$608,2,FALSE))</f>
        <v>0.20300000000000001</v>
      </c>
      <c r="Z475">
        <v>474</v>
      </c>
      <c r="AB475">
        <f>V475-Y475</f>
        <v>-2.0000000000000018E-3</v>
      </c>
    </row>
    <row r="476" spans="1:28" x14ac:dyDescent="0.2">
      <c r="A476" t="s">
        <v>2340</v>
      </c>
      <c r="B476" t="s">
        <v>2210</v>
      </c>
      <c r="C476" t="s">
        <v>631</v>
      </c>
      <c r="D476" t="s">
        <v>2341</v>
      </c>
      <c r="E476" t="s">
        <v>2342</v>
      </c>
      <c r="F476" t="s">
        <v>2271</v>
      </c>
      <c r="G476">
        <v>0.43931233280405491</v>
      </c>
      <c r="H476">
        <v>1630</v>
      </c>
      <c r="I476" t="s">
        <v>635</v>
      </c>
      <c r="J476" t="s">
        <v>635</v>
      </c>
      <c r="K476" t="s">
        <v>635</v>
      </c>
      <c r="L476" t="s">
        <v>635</v>
      </c>
      <c r="M476" t="s">
        <v>635</v>
      </c>
      <c r="N476" t="s">
        <v>635</v>
      </c>
      <c r="O476" t="s">
        <v>636</v>
      </c>
      <c r="P476" t="s">
        <v>635</v>
      </c>
      <c r="Q476" t="s">
        <v>635</v>
      </c>
      <c r="R476" t="s">
        <v>635</v>
      </c>
      <c r="S476" t="s">
        <v>636</v>
      </c>
      <c r="T476">
        <v>10</v>
      </c>
      <c r="U476">
        <f>IF(ISERROR(VLOOKUP(A476,seg_u_base_fitted!$A$1:$C$608,2,FALSE)),0,VLOOKUP(A476,seg_u_base_fitted!$A$1:$C$608,2,FALSE))</f>
        <v>0</v>
      </c>
      <c r="V476">
        <f>IF(ISERROR(VLOOKUP(A476,seg_u_base_fitted!$A$1:$C$608,3,FALSE)),0,VLOOKUP(A476,seg_u_base_fitted!$A$1:$C$608,3,FALSE))</f>
        <v>0.19500000000000001</v>
      </c>
      <c r="W476">
        <v>498</v>
      </c>
      <c r="Y476">
        <f>IF(ISERROR(VLOOKUP(A476,seg_u_full_fitted!$A$1:$C$608,2,FALSE)),0,VLOOKUP(A476,seg_u_full_fitted!$A$1:$C$608,2,FALSE))</f>
        <v>0.20200000000000001</v>
      </c>
      <c r="Z476">
        <v>475</v>
      </c>
      <c r="AB476">
        <f>V476-Y476</f>
        <v>-7.0000000000000062E-3</v>
      </c>
    </row>
    <row r="477" spans="1:28" x14ac:dyDescent="0.2">
      <c r="A477" t="s">
        <v>2308</v>
      </c>
      <c r="B477" t="s">
        <v>2210</v>
      </c>
      <c r="C477" t="s">
        <v>631</v>
      </c>
      <c r="D477" t="s">
        <v>942</v>
      </c>
      <c r="E477" t="s">
        <v>2309</v>
      </c>
      <c r="F477" t="s">
        <v>2246</v>
      </c>
      <c r="G477">
        <v>2.0798432763679933</v>
      </c>
      <c r="H477">
        <v>3050</v>
      </c>
      <c r="I477" t="s">
        <v>635</v>
      </c>
      <c r="J477" t="s">
        <v>635</v>
      </c>
      <c r="K477" t="s">
        <v>635</v>
      </c>
      <c r="L477" t="s">
        <v>635</v>
      </c>
      <c r="M477" t="s">
        <v>635</v>
      </c>
      <c r="N477" t="s">
        <v>635</v>
      </c>
      <c r="O477" t="s">
        <v>636</v>
      </c>
      <c r="P477" t="s">
        <v>635</v>
      </c>
      <c r="Q477" t="s">
        <v>635</v>
      </c>
      <c r="R477" t="s">
        <v>635</v>
      </c>
      <c r="S477" t="s">
        <v>636</v>
      </c>
      <c r="T477">
        <v>10</v>
      </c>
      <c r="U477">
        <f>IF(ISERROR(VLOOKUP(A477,seg_u_base_fitted!$A$1:$C$608,2,FALSE)),0,VLOOKUP(A477,seg_u_base_fitted!$A$1:$C$608,2,FALSE))</f>
        <v>1</v>
      </c>
      <c r="V477">
        <f>IF(ISERROR(VLOOKUP(A477,seg_u_base_fitted!$A$1:$C$608,3,FALSE)),0,VLOOKUP(A477,seg_u_base_fitted!$A$1:$C$608,3,FALSE))</f>
        <v>0.17100000000000001</v>
      </c>
      <c r="W477">
        <v>509</v>
      </c>
      <c r="Y477">
        <f>IF(ISERROR(VLOOKUP(A477,seg_u_full_fitted!$A$1:$C$608,2,FALSE)),0,VLOOKUP(A477,seg_u_full_fitted!$A$1:$C$608,2,FALSE))</f>
        <v>0.20200000000000001</v>
      </c>
      <c r="Z477">
        <v>476</v>
      </c>
      <c r="AB477">
        <f>V477-Y477</f>
        <v>-3.1E-2</v>
      </c>
    </row>
    <row r="478" spans="1:28" x14ac:dyDescent="0.2">
      <c r="A478" t="s">
        <v>1428</v>
      </c>
      <c r="B478" t="s">
        <v>994</v>
      </c>
      <c r="C478">
        <v>0</v>
      </c>
      <c r="D478">
        <v>15</v>
      </c>
      <c r="E478" t="s">
        <v>1429</v>
      </c>
      <c r="F478" t="s">
        <v>1430</v>
      </c>
      <c r="G478">
        <v>0.18866889154370073</v>
      </c>
      <c r="H478">
        <v>13450</v>
      </c>
      <c r="I478" t="s">
        <v>636</v>
      </c>
      <c r="J478" t="s">
        <v>636</v>
      </c>
      <c r="K478" t="s">
        <v>635</v>
      </c>
      <c r="L478" t="s">
        <v>635</v>
      </c>
      <c r="M478" t="s">
        <v>635</v>
      </c>
      <c r="N478" t="s">
        <v>635</v>
      </c>
      <c r="O478" t="s">
        <v>636</v>
      </c>
      <c r="P478" t="s">
        <v>635</v>
      </c>
      <c r="Q478" t="s">
        <v>636</v>
      </c>
      <c r="R478" t="s">
        <v>636</v>
      </c>
      <c r="S478" t="s">
        <v>1327</v>
      </c>
      <c r="T478">
        <v>6</v>
      </c>
      <c r="U478">
        <f>IF(ISERROR(VLOOKUP(A478,seg_u_base_fitted!$A$1:$C$608,2,FALSE)),0,VLOOKUP(A478,seg_u_base_fitted!$A$1:$C$608,2,FALSE))</f>
        <v>1</v>
      </c>
      <c r="V478">
        <f>IF(ISERROR(VLOOKUP(A478,seg_u_base_fitted!$A$1:$C$608,3,FALSE)),0,VLOOKUP(A478,seg_u_base_fitted!$A$1:$C$608,3,FALSE))</f>
        <v>0.109</v>
      </c>
      <c r="W478">
        <v>564</v>
      </c>
      <c r="Y478">
        <f>IF(ISERROR(VLOOKUP(A478,seg_u_full_fitted!$A$1:$C$608,2,FALSE)),0,VLOOKUP(A478,seg_u_full_fitted!$A$1:$C$608,2,FALSE))</f>
        <v>0.19800000000000001</v>
      </c>
      <c r="Z478">
        <v>477</v>
      </c>
      <c r="AB478">
        <f>V478-Y478</f>
        <v>-8.900000000000001E-2</v>
      </c>
    </row>
    <row r="479" spans="1:28" x14ac:dyDescent="0.2">
      <c r="A479" t="s">
        <v>1396</v>
      </c>
      <c r="B479" t="s">
        <v>994</v>
      </c>
      <c r="C479">
        <v>0</v>
      </c>
      <c r="D479">
        <v>37</v>
      </c>
      <c r="E479" t="s">
        <v>1397</v>
      </c>
      <c r="F479" t="s">
        <v>1398</v>
      </c>
      <c r="G479">
        <v>0.16051090384627875</v>
      </c>
      <c r="H479">
        <v>13275</v>
      </c>
      <c r="I479" t="s">
        <v>635</v>
      </c>
      <c r="J479" t="s">
        <v>636</v>
      </c>
      <c r="K479" t="s">
        <v>635</v>
      </c>
      <c r="L479" t="s">
        <v>636</v>
      </c>
      <c r="M479" t="s">
        <v>635</v>
      </c>
      <c r="N479" t="s">
        <v>635</v>
      </c>
      <c r="O479" t="s">
        <v>635</v>
      </c>
      <c r="P479" t="s">
        <v>636</v>
      </c>
      <c r="Q479" t="s">
        <v>636</v>
      </c>
      <c r="R479" t="s">
        <v>636</v>
      </c>
      <c r="S479" t="s">
        <v>1327</v>
      </c>
      <c r="T479">
        <v>6</v>
      </c>
      <c r="U479">
        <f>IF(ISERROR(VLOOKUP(A479,seg_u_base_fitted!$A$1:$C$608,2,FALSE)),0,VLOOKUP(A479,seg_u_base_fitted!$A$1:$C$608,2,FALSE))</f>
        <v>0</v>
      </c>
      <c r="V479">
        <f>IF(ISERROR(VLOOKUP(A479,seg_u_base_fitted!$A$1:$C$608,3,FALSE)),0,VLOOKUP(A479,seg_u_base_fitted!$A$1:$C$608,3,FALSE))</f>
        <v>0.376</v>
      </c>
      <c r="W479">
        <v>385</v>
      </c>
      <c r="Y479">
        <f>IF(ISERROR(VLOOKUP(A479,seg_u_full_fitted!$A$1:$C$608,2,FALSE)),0,VLOOKUP(A479,seg_u_full_fitted!$A$1:$C$608,2,FALSE))</f>
        <v>0.19700000000000001</v>
      </c>
      <c r="Z479">
        <v>478</v>
      </c>
      <c r="AB479">
        <f>V479-Y479</f>
        <v>0.17899999999999999</v>
      </c>
    </row>
    <row r="480" spans="1:28" x14ac:dyDescent="0.2">
      <c r="A480" t="s">
        <v>1809</v>
      </c>
      <c r="B480" t="s">
        <v>994</v>
      </c>
      <c r="C480">
        <v>0</v>
      </c>
      <c r="D480">
        <v>202</v>
      </c>
      <c r="E480" t="s">
        <v>1810</v>
      </c>
      <c r="F480" t="s">
        <v>1811</v>
      </c>
      <c r="G480">
        <v>0.22855997647627679</v>
      </c>
      <c r="H480">
        <v>12305</v>
      </c>
      <c r="I480" t="s">
        <v>636</v>
      </c>
      <c r="J480" t="s">
        <v>635</v>
      </c>
      <c r="K480" t="s">
        <v>635</v>
      </c>
      <c r="L480" t="s">
        <v>635</v>
      </c>
      <c r="M480" t="s">
        <v>635</v>
      </c>
      <c r="N480" t="s">
        <v>635</v>
      </c>
      <c r="O480" t="s">
        <v>635</v>
      </c>
      <c r="P480" t="s">
        <v>635</v>
      </c>
      <c r="Q480" t="s">
        <v>636</v>
      </c>
      <c r="R480" t="s">
        <v>636</v>
      </c>
      <c r="S480" t="s">
        <v>721</v>
      </c>
      <c r="T480">
        <v>8</v>
      </c>
      <c r="U480">
        <f>IF(ISERROR(VLOOKUP(A480,seg_u_base_fitted!$A$1:$C$608,2,FALSE)),0,VLOOKUP(A480,seg_u_base_fitted!$A$1:$C$608,2,FALSE))</f>
        <v>0</v>
      </c>
      <c r="V480">
        <f>IF(ISERROR(VLOOKUP(A480,seg_u_base_fitted!$A$1:$C$608,3,FALSE)),0,VLOOKUP(A480,seg_u_base_fitted!$A$1:$C$608,3,FALSE))</f>
        <v>0.245</v>
      </c>
      <c r="W480">
        <v>460</v>
      </c>
      <c r="Y480">
        <f>IF(ISERROR(VLOOKUP(A480,seg_u_full_fitted!$A$1:$C$608,2,FALSE)),0,VLOOKUP(A480,seg_u_full_fitted!$A$1:$C$608,2,FALSE))</f>
        <v>0.19</v>
      </c>
      <c r="Z480">
        <v>479</v>
      </c>
      <c r="AB480">
        <f>V480-Y480</f>
        <v>5.4999999999999993E-2</v>
      </c>
    </row>
    <row r="481" spans="1:28" x14ac:dyDescent="0.2">
      <c r="A481" t="s">
        <v>2542</v>
      </c>
      <c r="B481" t="s">
        <v>2468</v>
      </c>
      <c r="C481" t="s">
        <v>662</v>
      </c>
      <c r="D481" t="s">
        <v>2428</v>
      </c>
      <c r="E481" t="s">
        <v>2543</v>
      </c>
      <c r="F481" t="s">
        <v>2532</v>
      </c>
      <c r="G481">
        <v>2.0419131687464671</v>
      </c>
      <c r="H481">
        <v>2045</v>
      </c>
      <c r="I481" t="s">
        <v>635</v>
      </c>
      <c r="J481" t="s">
        <v>635</v>
      </c>
      <c r="K481" t="s">
        <v>635</v>
      </c>
      <c r="L481" t="s">
        <v>635</v>
      </c>
      <c r="M481" t="s">
        <v>635</v>
      </c>
      <c r="N481" t="s">
        <v>635</v>
      </c>
      <c r="O481" t="s">
        <v>636</v>
      </c>
      <c r="P481" t="s">
        <v>635</v>
      </c>
      <c r="Q481" t="s">
        <v>635</v>
      </c>
      <c r="R481" t="s">
        <v>635</v>
      </c>
      <c r="S481" t="s">
        <v>636</v>
      </c>
      <c r="T481">
        <v>10</v>
      </c>
      <c r="U481">
        <f>IF(ISERROR(VLOOKUP(A481,seg_u_base_fitted!$A$1:$C$608,2,FALSE)),0,VLOOKUP(A481,seg_u_base_fitted!$A$1:$C$608,2,FALSE))</f>
        <v>0</v>
      </c>
      <c r="V481">
        <f>IF(ISERROR(VLOOKUP(A481,seg_u_base_fitted!$A$1:$C$608,3,FALSE)),0,VLOOKUP(A481,seg_u_base_fitted!$A$1:$C$608,3,FALSE))</f>
        <v>0.22800000000000001</v>
      </c>
      <c r="W481">
        <v>470</v>
      </c>
      <c r="Y481">
        <f>IF(ISERROR(VLOOKUP(A481,seg_u_full_fitted!$A$1:$C$608,2,FALSE)),0,VLOOKUP(A481,seg_u_full_fitted!$A$1:$C$608,2,FALSE))</f>
        <v>0.189</v>
      </c>
      <c r="Z481">
        <v>480</v>
      </c>
      <c r="AB481">
        <f>V481-Y481</f>
        <v>3.9000000000000007E-2</v>
      </c>
    </row>
    <row r="482" spans="1:28" x14ac:dyDescent="0.2">
      <c r="A482" t="s">
        <v>2331</v>
      </c>
      <c r="B482" t="s">
        <v>2210</v>
      </c>
      <c r="C482" t="s">
        <v>631</v>
      </c>
      <c r="D482" t="s">
        <v>2332</v>
      </c>
      <c r="E482" t="s">
        <v>2333</v>
      </c>
      <c r="F482" t="s">
        <v>2334</v>
      </c>
      <c r="G482">
        <v>1.035763027857038</v>
      </c>
      <c r="H482">
        <v>3600</v>
      </c>
      <c r="I482" t="s">
        <v>635</v>
      </c>
      <c r="J482" t="s">
        <v>635</v>
      </c>
      <c r="K482" t="s">
        <v>635</v>
      </c>
      <c r="L482" t="s">
        <v>635</v>
      </c>
      <c r="M482" t="s">
        <v>635</v>
      </c>
      <c r="N482" t="s">
        <v>635</v>
      </c>
      <c r="O482" t="s">
        <v>636</v>
      </c>
      <c r="P482" t="s">
        <v>635</v>
      </c>
      <c r="Q482" t="s">
        <v>635</v>
      </c>
      <c r="R482" t="s">
        <v>635</v>
      </c>
      <c r="S482" t="s">
        <v>636</v>
      </c>
      <c r="T482">
        <v>10</v>
      </c>
      <c r="U482">
        <f>IF(ISERROR(VLOOKUP(A482,seg_u_base_fitted!$A$1:$C$608,2,FALSE)),0,VLOOKUP(A482,seg_u_base_fitted!$A$1:$C$608,2,FALSE))</f>
        <v>0</v>
      </c>
      <c r="V482">
        <f>IF(ISERROR(VLOOKUP(A482,seg_u_base_fitted!$A$1:$C$608,3,FALSE)),0,VLOOKUP(A482,seg_u_base_fitted!$A$1:$C$608,3,FALSE))</f>
        <v>0.17799999999999999</v>
      </c>
      <c r="W482">
        <v>507</v>
      </c>
      <c r="Y482">
        <f>IF(ISERROR(VLOOKUP(A482,seg_u_full_fitted!$A$1:$C$608,2,FALSE)),0,VLOOKUP(A482,seg_u_full_fitted!$A$1:$C$608,2,FALSE))</f>
        <v>0.189</v>
      </c>
      <c r="Z482">
        <v>481</v>
      </c>
      <c r="AB482">
        <f>V482-Y482</f>
        <v>-1.100000000000001E-2</v>
      </c>
    </row>
    <row r="483" spans="1:28" x14ac:dyDescent="0.2">
      <c r="A483" t="s">
        <v>1224</v>
      </c>
      <c r="B483" t="s">
        <v>994</v>
      </c>
      <c r="C483">
        <v>0</v>
      </c>
      <c r="D483">
        <v>48</v>
      </c>
      <c r="E483" t="s">
        <v>1225</v>
      </c>
      <c r="F483" t="s">
        <v>1226</v>
      </c>
      <c r="G483">
        <v>0.44945508570476317</v>
      </c>
      <c r="H483">
        <v>7910</v>
      </c>
      <c r="I483" t="s">
        <v>635</v>
      </c>
      <c r="J483" t="s">
        <v>636</v>
      </c>
      <c r="K483" t="s">
        <v>635</v>
      </c>
      <c r="L483" t="s">
        <v>635</v>
      </c>
      <c r="M483" t="s">
        <v>636</v>
      </c>
      <c r="N483" t="s">
        <v>635</v>
      </c>
      <c r="O483" t="s">
        <v>636</v>
      </c>
      <c r="P483" t="s">
        <v>636</v>
      </c>
      <c r="Q483" t="s">
        <v>636</v>
      </c>
      <c r="R483" t="s">
        <v>636</v>
      </c>
      <c r="S483" t="s">
        <v>1131</v>
      </c>
      <c r="T483">
        <v>5</v>
      </c>
      <c r="U483">
        <f>IF(ISERROR(VLOOKUP(A483,seg_u_base_fitted!$A$1:$C$608,2,FALSE)),0,VLOOKUP(A483,seg_u_base_fitted!$A$1:$C$608,2,FALSE))</f>
        <v>0</v>
      </c>
      <c r="V483">
        <f>IF(ISERROR(VLOOKUP(A483,seg_u_base_fitted!$A$1:$C$608,3,FALSE)),0,VLOOKUP(A483,seg_u_base_fitted!$A$1:$C$608,3,FALSE))</f>
        <v>0.52600000000000002</v>
      </c>
      <c r="W483">
        <v>312</v>
      </c>
      <c r="Y483">
        <f>IF(ISERROR(VLOOKUP(A483,seg_u_full_fitted!$A$1:$C$608,2,FALSE)),0,VLOOKUP(A483,seg_u_full_fitted!$A$1:$C$608,2,FALSE))</f>
        <v>0.186</v>
      </c>
      <c r="Z483">
        <v>482</v>
      </c>
      <c r="AA483">
        <f>IF(Z483&lt;115,1,0)</f>
        <v>0</v>
      </c>
      <c r="AB483">
        <f>V483-Y483</f>
        <v>0.34</v>
      </c>
    </row>
    <row r="484" spans="1:28" x14ac:dyDescent="0.2">
      <c r="A484" t="s">
        <v>784</v>
      </c>
      <c r="B484" t="s">
        <v>737</v>
      </c>
      <c r="C484" t="s">
        <v>631</v>
      </c>
      <c r="D484" t="s">
        <v>738</v>
      </c>
      <c r="E484" t="s">
        <v>766</v>
      </c>
      <c r="F484" t="s">
        <v>785</v>
      </c>
      <c r="G484">
        <v>0.80795475818261364</v>
      </c>
      <c r="H484">
        <v>3635</v>
      </c>
      <c r="I484" t="s">
        <v>635</v>
      </c>
      <c r="J484" t="s">
        <v>635</v>
      </c>
      <c r="K484" t="s">
        <v>635</v>
      </c>
      <c r="L484" t="s">
        <v>635</v>
      </c>
      <c r="M484" t="s">
        <v>635</v>
      </c>
      <c r="N484" t="s">
        <v>635</v>
      </c>
      <c r="O484" t="s">
        <v>636</v>
      </c>
      <c r="P484" t="s">
        <v>635</v>
      </c>
      <c r="Q484" t="s">
        <v>635</v>
      </c>
      <c r="R484" t="s">
        <v>635</v>
      </c>
      <c r="S484" t="s">
        <v>636</v>
      </c>
      <c r="T484">
        <v>10</v>
      </c>
      <c r="U484">
        <f>IF(ISERROR(VLOOKUP(A484,seg_u_base_fitted!$A$1:$C$608,2,FALSE)),0,VLOOKUP(A484,seg_u_base_fitted!$A$1:$C$608,2,FALSE))</f>
        <v>0</v>
      </c>
      <c r="V484">
        <f>IF(ISERROR(VLOOKUP(A484,seg_u_base_fitted!$A$1:$C$608,3,FALSE)),0,VLOOKUP(A484,seg_u_base_fitted!$A$1:$C$608,3,FALSE))</f>
        <v>0.29599999999999999</v>
      </c>
      <c r="W484">
        <v>432</v>
      </c>
      <c r="Y484">
        <f>IF(ISERROR(VLOOKUP(A484,seg_u_full_fitted!$A$1:$C$608,2,FALSE)),0,VLOOKUP(A484,seg_u_full_fitted!$A$1:$C$608,2,FALSE))</f>
        <v>0.185</v>
      </c>
      <c r="Z484">
        <v>483</v>
      </c>
      <c r="AB484">
        <f>V484-Y484</f>
        <v>0.11099999999999999</v>
      </c>
    </row>
    <row r="485" spans="1:28" x14ac:dyDescent="0.2">
      <c r="A485" t="s">
        <v>1715</v>
      </c>
      <c r="B485" t="s">
        <v>994</v>
      </c>
      <c r="C485">
        <v>0</v>
      </c>
      <c r="D485">
        <v>12</v>
      </c>
      <c r="E485" t="s">
        <v>1716</v>
      </c>
      <c r="F485" t="s">
        <v>1717</v>
      </c>
      <c r="G485">
        <v>0.43113822334074825</v>
      </c>
      <c r="H485">
        <v>11645</v>
      </c>
      <c r="I485" t="s">
        <v>635</v>
      </c>
      <c r="J485" t="s">
        <v>636</v>
      </c>
      <c r="K485" t="s">
        <v>635</v>
      </c>
      <c r="L485" t="s">
        <v>635</v>
      </c>
      <c r="M485" t="s">
        <v>635</v>
      </c>
      <c r="N485" t="s">
        <v>635</v>
      </c>
      <c r="O485" t="s">
        <v>636</v>
      </c>
      <c r="P485" t="s">
        <v>635</v>
      </c>
      <c r="Q485" t="s">
        <v>635</v>
      </c>
      <c r="R485" t="s">
        <v>636</v>
      </c>
      <c r="S485" t="s">
        <v>721</v>
      </c>
      <c r="T485">
        <v>8</v>
      </c>
      <c r="U485">
        <f>IF(ISERROR(VLOOKUP(A485,seg_u_base_fitted!$A$1:$C$608,2,FALSE)),0,VLOOKUP(A485,seg_u_base_fitted!$A$1:$C$608,2,FALSE))</f>
        <v>0</v>
      </c>
      <c r="V485">
        <f>IF(ISERROR(VLOOKUP(A485,seg_u_base_fitted!$A$1:$C$608,3,FALSE)),0,VLOOKUP(A485,seg_u_base_fitted!$A$1:$C$608,3,FALSE))</f>
        <v>0.217</v>
      </c>
      <c r="W485">
        <v>477</v>
      </c>
      <c r="Y485">
        <f>IF(ISERROR(VLOOKUP(A485,seg_u_full_fitted!$A$1:$C$608,2,FALSE)),0,VLOOKUP(A485,seg_u_full_fitted!$A$1:$C$608,2,FALSE))</f>
        <v>0.184</v>
      </c>
      <c r="Z485">
        <v>484</v>
      </c>
      <c r="AB485">
        <f>V485-Y485</f>
        <v>3.3000000000000002E-2</v>
      </c>
    </row>
    <row r="486" spans="1:28" x14ac:dyDescent="0.2">
      <c r="A486" t="s">
        <v>862</v>
      </c>
      <c r="B486" t="s">
        <v>829</v>
      </c>
      <c r="C486" t="s">
        <v>631</v>
      </c>
      <c r="D486" t="s">
        <v>839</v>
      </c>
      <c r="E486" t="s">
        <v>861</v>
      </c>
      <c r="F486" t="s">
        <v>863</v>
      </c>
      <c r="G486">
        <v>0.52352269571718912</v>
      </c>
      <c r="H486">
        <v>4895</v>
      </c>
      <c r="I486" t="s">
        <v>635</v>
      </c>
      <c r="J486" t="s">
        <v>635</v>
      </c>
      <c r="K486" t="s">
        <v>635</v>
      </c>
      <c r="L486" t="s">
        <v>635</v>
      </c>
      <c r="M486" t="s">
        <v>635</v>
      </c>
      <c r="N486" t="s">
        <v>635</v>
      </c>
      <c r="O486" t="s">
        <v>636</v>
      </c>
      <c r="P486" t="s">
        <v>635</v>
      </c>
      <c r="Q486" t="s">
        <v>635</v>
      </c>
      <c r="R486" t="s">
        <v>635</v>
      </c>
      <c r="S486" t="s">
        <v>636</v>
      </c>
      <c r="T486">
        <v>10</v>
      </c>
      <c r="U486">
        <f>IF(ISERROR(VLOOKUP(A486,seg_u_base_fitted!$A$1:$C$608,2,FALSE)),0,VLOOKUP(A486,seg_u_base_fitted!$A$1:$C$608,2,FALSE))</f>
        <v>0</v>
      </c>
      <c r="V486">
        <f>IF(ISERROR(VLOOKUP(A486,seg_u_base_fitted!$A$1:$C$608,3,FALSE)),0,VLOOKUP(A486,seg_u_base_fitted!$A$1:$C$608,3,FALSE))</f>
        <v>0.20799999999999999</v>
      </c>
      <c r="W486">
        <v>487</v>
      </c>
      <c r="Y486">
        <f>IF(ISERROR(VLOOKUP(A486,seg_u_full_fitted!$A$1:$C$608,2,FALSE)),0,VLOOKUP(A486,seg_u_full_fitted!$A$1:$C$608,2,FALSE))</f>
        <v>0.184</v>
      </c>
      <c r="Z486">
        <v>485</v>
      </c>
      <c r="AB486">
        <f>V486-Y486</f>
        <v>2.3999999999999994E-2</v>
      </c>
    </row>
    <row r="487" spans="1:28" x14ac:dyDescent="0.2">
      <c r="A487" t="s">
        <v>2266</v>
      </c>
      <c r="B487" t="s">
        <v>2210</v>
      </c>
      <c r="C487" t="s">
        <v>631</v>
      </c>
      <c r="D487" t="s">
        <v>2267</v>
      </c>
      <c r="E487" t="s">
        <v>2268</v>
      </c>
      <c r="F487" t="s">
        <v>2262</v>
      </c>
      <c r="G487">
        <v>0.27495689907134252</v>
      </c>
      <c r="H487">
        <v>1795</v>
      </c>
      <c r="I487" t="s">
        <v>635</v>
      </c>
      <c r="J487" t="s">
        <v>635</v>
      </c>
      <c r="K487" t="s">
        <v>635</v>
      </c>
      <c r="L487" t="s">
        <v>636</v>
      </c>
      <c r="M487" t="s">
        <v>635</v>
      </c>
      <c r="N487" t="s">
        <v>635</v>
      </c>
      <c r="O487" t="s">
        <v>636</v>
      </c>
      <c r="P487" t="s">
        <v>635</v>
      </c>
      <c r="Q487" t="s">
        <v>635</v>
      </c>
      <c r="R487" t="s">
        <v>635</v>
      </c>
      <c r="S487" t="s">
        <v>637</v>
      </c>
      <c r="T487">
        <v>9</v>
      </c>
      <c r="U487">
        <f>IF(ISERROR(VLOOKUP(A487,seg_u_base_fitted!$A$1:$C$608,2,FALSE)),0,VLOOKUP(A487,seg_u_base_fitted!$A$1:$C$608,2,FALSE))</f>
        <v>0</v>
      </c>
      <c r="V487">
        <f>IF(ISERROR(VLOOKUP(A487,seg_u_base_fitted!$A$1:$C$608,3,FALSE)),0,VLOOKUP(A487,seg_u_base_fitted!$A$1:$C$608,3,FALSE))</f>
        <v>0.21099999999999999</v>
      </c>
      <c r="W487">
        <v>485</v>
      </c>
      <c r="Y487">
        <f>IF(ISERROR(VLOOKUP(A487,seg_u_full_fitted!$A$1:$C$608,2,FALSE)),0,VLOOKUP(A487,seg_u_full_fitted!$A$1:$C$608,2,FALSE))</f>
        <v>0.183</v>
      </c>
      <c r="Z487">
        <v>486</v>
      </c>
      <c r="AB487">
        <f>V487-Y487</f>
        <v>2.7999999999999997E-2</v>
      </c>
    </row>
    <row r="488" spans="1:28" x14ac:dyDescent="0.2">
      <c r="A488" t="s">
        <v>1840</v>
      </c>
      <c r="B488" t="s">
        <v>994</v>
      </c>
      <c r="C488">
        <v>0</v>
      </c>
      <c r="D488">
        <v>150</v>
      </c>
      <c r="E488" t="s">
        <v>1841</v>
      </c>
      <c r="F488" t="s">
        <v>1797</v>
      </c>
      <c r="G488">
        <v>0.71233908579138716</v>
      </c>
      <c r="H488">
        <v>5385</v>
      </c>
      <c r="I488" t="s">
        <v>635</v>
      </c>
      <c r="J488" t="s">
        <v>636</v>
      </c>
      <c r="K488" t="s">
        <v>635</v>
      </c>
      <c r="L488" t="s">
        <v>635</v>
      </c>
      <c r="M488" t="s">
        <v>636</v>
      </c>
      <c r="N488" t="s">
        <v>635</v>
      </c>
      <c r="O488" t="s">
        <v>636</v>
      </c>
      <c r="P488" t="s">
        <v>635</v>
      </c>
      <c r="Q488" t="s">
        <v>635</v>
      </c>
      <c r="R488" t="s">
        <v>635</v>
      </c>
      <c r="S488" t="s">
        <v>721</v>
      </c>
      <c r="T488">
        <v>8</v>
      </c>
      <c r="U488">
        <f>IF(ISERROR(VLOOKUP(A488,seg_u_base_fitted!$A$1:$C$608,2,FALSE)),0,VLOOKUP(A488,seg_u_base_fitted!$A$1:$C$608,2,FALSE))</f>
        <v>0</v>
      </c>
      <c r="V488">
        <f>IF(ISERROR(VLOOKUP(A488,seg_u_base_fitted!$A$1:$C$608,3,FALSE)),0,VLOOKUP(A488,seg_u_base_fitted!$A$1:$C$608,3,FALSE))</f>
        <v>0.48299999999999998</v>
      </c>
      <c r="W488">
        <v>332</v>
      </c>
      <c r="Y488">
        <f>IF(ISERROR(VLOOKUP(A488,seg_u_full_fitted!$A$1:$C$608,2,FALSE)),0,VLOOKUP(A488,seg_u_full_fitted!$A$1:$C$608,2,FALSE))</f>
        <v>0.18099999999999999</v>
      </c>
      <c r="Z488">
        <v>487</v>
      </c>
      <c r="AB488">
        <f>V488-Y488</f>
        <v>0.30199999999999999</v>
      </c>
    </row>
    <row r="489" spans="1:28" x14ac:dyDescent="0.2">
      <c r="A489" t="s">
        <v>2405</v>
      </c>
      <c r="B489" t="s">
        <v>2210</v>
      </c>
      <c r="C489" t="s">
        <v>631</v>
      </c>
      <c r="D489" t="s">
        <v>2406</v>
      </c>
      <c r="E489" t="s">
        <v>2407</v>
      </c>
      <c r="F489" t="s">
        <v>2407</v>
      </c>
      <c r="G489">
        <v>4.0298284305998484</v>
      </c>
      <c r="H489">
        <v>1060</v>
      </c>
      <c r="I489" t="s">
        <v>635</v>
      </c>
      <c r="J489" t="s">
        <v>635</v>
      </c>
      <c r="K489" t="s">
        <v>635</v>
      </c>
      <c r="L489" t="s">
        <v>635</v>
      </c>
      <c r="M489" t="s">
        <v>635</v>
      </c>
      <c r="N489" t="s">
        <v>635</v>
      </c>
      <c r="O489" t="s">
        <v>635</v>
      </c>
      <c r="P489" t="s">
        <v>635</v>
      </c>
      <c r="Q489" t="s">
        <v>635</v>
      </c>
      <c r="R489" t="s">
        <v>635</v>
      </c>
      <c r="S489" t="s">
        <v>635</v>
      </c>
      <c r="T489">
        <v>11</v>
      </c>
      <c r="U489">
        <f>IF(ISERROR(VLOOKUP(A489,seg_u_base_fitted!$A$1:$C$608,2,FALSE)),0,VLOOKUP(A489,seg_u_base_fitted!$A$1:$C$608,2,FALSE))</f>
        <v>0</v>
      </c>
      <c r="V489">
        <f>IF(ISERROR(VLOOKUP(A489,seg_u_base_fitted!$A$1:$C$608,3,FALSE)),0,VLOOKUP(A489,seg_u_base_fitted!$A$1:$C$608,3,FALSE))</f>
        <v>0.34499999999999997</v>
      </c>
      <c r="W489">
        <v>401</v>
      </c>
      <c r="Y489">
        <f>IF(ISERROR(VLOOKUP(A489,seg_u_full_fitted!$A$1:$C$608,2,FALSE)),0,VLOOKUP(A489,seg_u_full_fitted!$A$1:$C$608,2,FALSE))</f>
        <v>0.18099999999999999</v>
      </c>
      <c r="Z489">
        <v>488</v>
      </c>
      <c r="AB489">
        <f>V489-Y489</f>
        <v>0.16399999999999998</v>
      </c>
    </row>
    <row r="490" spans="1:28" x14ac:dyDescent="0.2">
      <c r="A490" t="s">
        <v>2070</v>
      </c>
      <c r="B490" t="s">
        <v>2063</v>
      </c>
      <c r="C490" t="s">
        <v>631</v>
      </c>
      <c r="D490" t="s">
        <v>654</v>
      </c>
      <c r="E490" t="s">
        <v>2071</v>
      </c>
      <c r="F490" t="s">
        <v>2072</v>
      </c>
      <c r="G490">
        <v>0.9919650197947526</v>
      </c>
      <c r="H490">
        <v>3030</v>
      </c>
      <c r="I490" t="s">
        <v>635</v>
      </c>
      <c r="J490" t="s">
        <v>635</v>
      </c>
      <c r="K490" t="s">
        <v>635</v>
      </c>
      <c r="L490" t="s">
        <v>636</v>
      </c>
      <c r="M490" t="s">
        <v>635</v>
      </c>
      <c r="N490" t="s">
        <v>635</v>
      </c>
      <c r="O490" t="s">
        <v>636</v>
      </c>
      <c r="P490" t="s">
        <v>635</v>
      </c>
      <c r="Q490" t="s">
        <v>635</v>
      </c>
      <c r="R490" t="s">
        <v>635</v>
      </c>
      <c r="S490" t="s">
        <v>637</v>
      </c>
      <c r="T490">
        <v>9</v>
      </c>
      <c r="U490">
        <f>IF(ISERROR(VLOOKUP(A490,seg_u_base_fitted!$A$1:$C$608,2,FALSE)),0,VLOOKUP(A490,seg_u_base_fitted!$A$1:$C$608,2,FALSE))</f>
        <v>0</v>
      </c>
      <c r="V490">
        <f>IF(ISERROR(VLOOKUP(A490,seg_u_base_fitted!$A$1:$C$608,3,FALSE)),0,VLOOKUP(A490,seg_u_base_fitted!$A$1:$C$608,3,FALSE))</f>
        <v>0.35699999999999998</v>
      </c>
      <c r="W490">
        <v>391</v>
      </c>
      <c r="Y490">
        <f>IF(ISERROR(VLOOKUP(A490,seg_u_full_fitted!$A$1:$C$608,2,FALSE)),0,VLOOKUP(A490,seg_u_full_fitted!$A$1:$C$608,2,FALSE))</f>
        <v>0.17799999999999999</v>
      </c>
      <c r="Z490">
        <v>489</v>
      </c>
      <c r="AB490">
        <f>V490-Y490</f>
        <v>0.17899999999999999</v>
      </c>
    </row>
    <row r="491" spans="1:28" x14ac:dyDescent="0.2">
      <c r="A491" t="s">
        <v>842</v>
      </c>
      <c r="B491" t="s">
        <v>829</v>
      </c>
      <c r="C491" t="s">
        <v>662</v>
      </c>
      <c r="D491" t="s">
        <v>843</v>
      </c>
      <c r="E491" t="s">
        <v>841</v>
      </c>
      <c r="F491" t="s">
        <v>844</v>
      </c>
      <c r="G491">
        <v>0.57164034186280122</v>
      </c>
      <c r="H491">
        <v>5505</v>
      </c>
      <c r="I491" t="s">
        <v>635</v>
      </c>
      <c r="J491" t="s">
        <v>635</v>
      </c>
      <c r="K491" t="s">
        <v>635</v>
      </c>
      <c r="L491" t="s">
        <v>635</v>
      </c>
      <c r="M491" t="s">
        <v>635</v>
      </c>
      <c r="N491" t="s">
        <v>635</v>
      </c>
      <c r="O491" t="s">
        <v>636</v>
      </c>
      <c r="P491" t="s">
        <v>636</v>
      </c>
      <c r="Q491" t="s">
        <v>635</v>
      </c>
      <c r="R491" t="s">
        <v>635</v>
      </c>
      <c r="S491" t="s">
        <v>637</v>
      </c>
      <c r="T491">
        <v>9</v>
      </c>
      <c r="U491">
        <f>IF(ISERROR(VLOOKUP(A491,seg_u_base_fitted!$A$1:$C$608,2,FALSE)),0,VLOOKUP(A491,seg_u_base_fitted!$A$1:$C$608,2,FALSE))</f>
        <v>0</v>
      </c>
      <c r="V491">
        <f>IF(ISERROR(VLOOKUP(A491,seg_u_base_fitted!$A$1:$C$608,3,FALSE)),0,VLOOKUP(A491,seg_u_base_fitted!$A$1:$C$608,3,FALSE))</f>
        <v>0.154</v>
      </c>
      <c r="W491">
        <v>526</v>
      </c>
      <c r="Y491">
        <f>IF(ISERROR(VLOOKUP(A491,seg_u_full_fitted!$A$1:$C$608,2,FALSE)),0,VLOOKUP(A491,seg_u_full_fitted!$A$1:$C$608,2,FALSE))</f>
        <v>0.17699999999999999</v>
      </c>
      <c r="Z491">
        <v>490</v>
      </c>
      <c r="AB491">
        <f>V491-Y491</f>
        <v>-2.2999999999999993E-2</v>
      </c>
    </row>
    <row r="492" spans="1:28" x14ac:dyDescent="0.2">
      <c r="A492" t="s">
        <v>2295</v>
      </c>
      <c r="B492" t="s">
        <v>2210</v>
      </c>
      <c r="C492" t="s">
        <v>631</v>
      </c>
      <c r="D492" t="s">
        <v>2166</v>
      </c>
      <c r="E492" t="s">
        <v>2293</v>
      </c>
      <c r="F492" t="s">
        <v>2296</v>
      </c>
      <c r="G492">
        <v>0.93525337608938952</v>
      </c>
      <c r="H492">
        <v>5200</v>
      </c>
      <c r="I492" t="s">
        <v>635</v>
      </c>
      <c r="J492" t="s">
        <v>636</v>
      </c>
      <c r="K492" t="s">
        <v>635</v>
      </c>
      <c r="L492" t="s">
        <v>635</v>
      </c>
      <c r="M492" t="s">
        <v>635</v>
      </c>
      <c r="N492" t="s">
        <v>635</v>
      </c>
      <c r="O492" t="s">
        <v>636</v>
      </c>
      <c r="P492" t="s">
        <v>635</v>
      </c>
      <c r="Q492" t="s">
        <v>635</v>
      </c>
      <c r="R492" t="s">
        <v>635</v>
      </c>
      <c r="S492" t="s">
        <v>637</v>
      </c>
      <c r="T492">
        <v>9</v>
      </c>
      <c r="U492">
        <f>IF(ISERROR(VLOOKUP(A492,seg_u_base_fitted!$A$1:$C$608,2,FALSE)),0,VLOOKUP(A492,seg_u_base_fitted!$A$1:$C$608,2,FALSE))</f>
        <v>1</v>
      </c>
      <c r="V492">
        <f>IF(ISERROR(VLOOKUP(A492,seg_u_base_fitted!$A$1:$C$608,3,FALSE)),0,VLOOKUP(A492,seg_u_base_fitted!$A$1:$C$608,3,FALSE))</f>
        <v>0.318</v>
      </c>
      <c r="W492">
        <v>414</v>
      </c>
      <c r="Y492">
        <f>IF(ISERROR(VLOOKUP(A492,seg_u_full_fitted!$A$1:$C$608,2,FALSE)),0,VLOOKUP(A492,seg_u_full_fitted!$A$1:$C$608,2,FALSE))</f>
        <v>0.17599999999999999</v>
      </c>
      <c r="Z492">
        <v>491</v>
      </c>
      <c r="AB492">
        <f>V492-Y492</f>
        <v>0.14200000000000002</v>
      </c>
    </row>
    <row r="493" spans="1:28" x14ac:dyDescent="0.2">
      <c r="A493" t="s">
        <v>2247</v>
      </c>
      <c r="B493" t="s">
        <v>2210</v>
      </c>
      <c r="C493" t="s">
        <v>631</v>
      </c>
      <c r="D493" t="s">
        <v>2248</v>
      </c>
      <c r="E493" t="s">
        <v>2249</v>
      </c>
      <c r="F493" t="s">
        <v>2250</v>
      </c>
      <c r="G493">
        <v>1.3020245839007536</v>
      </c>
      <c r="H493">
        <v>1125</v>
      </c>
      <c r="I493" t="s">
        <v>635</v>
      </c>
      <c r="J493" t="s">
        <v>636</v>
      </c>
      <c r="K493" t="s">
        <v>635</v>
      </c>
      <c r="L493" t="s">
        <v>635</v>
      </c>
      <c r="M493" t="s">
        <v>635</v>
      </c>
      <c r="N493" t="s">
        <v>635</v>
      </c>
      <c r="O493" t="s">
        <v>636</v>
      </c>
      <c r="P493" t="s">
        <v>635</v>
      </c>
      <c r="Q493" t="s">
        <v>635</v>
      </c>
      <c r="R493" t="s">
        <v>635</v>
      </c>
      <c r="S493" t="s">
        <v>637</v>
      </c>
      <c r="T493">
        <v>9</v>
      </c>
      <c r="U493">
        <f>IF(ISERROR(VLOOKUP(A493,seg_u_base_fitted!$A$1:$C$608,2,FALSE)),0,VLOOKUP(A493,seg_u_base_fitted!$A$1:$C$608,2,FALSE))</f>
        <v>0</v>
      </c>
      <c r="V493">
        <f>IF(ISERROR(VLOOKUP(A493,seg_u_base_fitted!$A$1:$C$608,3,FALSE)),0,VLOOKUP(A493,seg_u_base_fitted!$A$1:$C$608,3,FALSE))</f>
        <v>9.7000000000000003E-2</v>
      </c>
      <c r="W493">
        <v>572</v>
      </c>
      <c r="Y493">
        <f>IF(ISERROR(VLOOKUP(A493,seg_u_full_fitted!$A$1:$C$608,2,FALSE)),0,VLOOKUP(A493,seg_u_full_fitted!$A$1:$C$608,2,FALSE))</f>
        <v>0.17599999999999999</v>
      </c>
      <c r="Z493">
        <v>492</v>
      </c>
      <c r="AB493">
        <f>V493-Y493</f>
        <v>-7.8999999999999987E-2</v>
      </c>
    </row>
    <row r="494" spans="1:28" x14ac:dyDescent="0.2">
      <c r="A494" t="s">
        <v>2567</v>
      </c>
      <c r="B494" t="s">
        <v>2468</v>
      </c>
      <c r="C494" t="s">
        <v>662</v>
      </c>
      <c r="D494" t="s">
        <v>2144</v>
      </c>
      <c r="E494" t="s">
        <v>2568</v>
      </c>
      <c r="F494" t="s">
        <v>2569</v>
      </c>
      <c r="G494">
        <v>1.3131201906304419</v>
      </c>
      <c r="H494">
        <v>2750</v>
      </c>
      <c r="I494" t="s">
        <v>635</v>
      </c>
      <c r="J494" t="s">
        <v>635</v>
      </c>
      <c r="K494" t="s">
        <v>635</v>
      </c>
      <c r="L494" t="s">
        <v>635</v>
      </c>
      <c r="M494" t="s">
        <v>635</v>
      </c>
      <c r="N494" t="s">
        <v>635</v>
      </c>
      <c r="O494" t="s">
        <v>635</v>
      </c>
      <c r="P494" t="s">
        <v>635</v>
      </c>
      <c r="Q494" t="s">
        <v>635</v>
      </c>
      <c r="R494" t="s">
        <v>635</v>
      </c>
      <c r="S494" t="s">
        <v>635</v>
      </c>
      <c r="T494">
        <v>11</v>
      </c>
      <c r="U494">
        <f>IF(ISERROR(VLOOKUP(A494,seg_u_base_fitted!$A$1:$C$608,2,FALSE)),0,VLOOKUP(A494,seg_u_base_fitted!$A$1:$C$608,2,FALSE))</f>
        <v>0</v>
      </c>
      <c r="V494">
        <f>IF(ISERROR(VLOOKUP(A494,seg_u_base_fitted!$A$1:$C$608,3,FALSE)),0,VLOOKUP(A494,seg_u_base_fitted!$A$1:$C$608,3,FALSE))</f>
        <v>0.151</v>
      </c>
      <c r="W494">
        <v>529</v>
      </c>
      <c r="Y494">
        <f>IF(ISERROR(VLOOKUP(A494,seg_u_full_fitted!$A$1:$C$608,2,FALSE)),0,VLOOKUP(A494,seg_u_full_fitted!$A$1:$C$608,2,FALSE))</f>
        <v>0.17599999999999999</v>
      </c>
      <c r="Z494">
        <v>493</v>
      </c>
      <c r="AB494">
        <f>V494-Y494</f>
        <v>-2.4999999999999994E-2</v>
      </c>
    </row>
    <row r="495" spans="1:28" x14ac:dyDescent="0.2">
      <c r="A495" t="s">
        <v>1451</v>
      </c>
      <c r="B495" t="s">
        <v>994</v>
      </c>
      <c r="C495">
        <v>0</v>
      </c>
      <c r="D495">
        <v>61</v>
      </c>
      <c r="E495" t="s">
        <v>1452</v>
      </c>
      <c r="F495" t="s">
        <v>1453</v>
      </c>
      <c r="G495">
        <v>0.31934750238354437</v>
      </c>
      <c r="H495">
        <v>11415</v>
      </c>
      <c r="I495" t="s">
        <v>636</v>
      </c>
      <c r="J495" t="s">
        <v>636</v>
      </c>
      <c r="K495" t="s">
        <v>635</v>
      </c>
      <c r="L495" t="s">
        <v>636</v>
      </c>
      <c r="M495" t="s">
        <v>635</v>
      </c>
      <c r="N495" t="s">
        <v>635</v>
      </c>
      <c r="O495" t="s">
        <v>635</v>
      </c>
      <c r="P495" t="s">
        <v>635</v>
      </c>
      <c r="Q495" t="s">
        <v>636</v>
      </c>
      <c r="R495" t="s">
        <v>636</v>
      </c>
      <c r="S495" t="s">
        <v>1327</v>
      </c>
      <c r="T495">
        <v>6</v>
      </c>
      <c r="U495">
        <f>IF(ISERROR(VLOOKUP(A495,seg_u_base_fitted!$A$1:$C$608,2,FALSE)),0,VLOOKUP(A495,seg_u_base_fitted!$A$1:$C$608,2,FALSE))</f>
        <v>0</v>
      </c>
      <c r="V495">
        <f>IF(ISERROR(VLOOKUP(A495,seg_u_base_fitted!$A$1:$C$608,3,FALSE)),0,VLOOKUP(A495,seg_u_base_fitted!$A$1:$C$608,3,FALSE))</f>
        <v>0.35599999999999998</v>
      </c>
      <c r="W495">
        <v>392</v>
      </c>
      <c r="Y495">
        <f>IF(ISERROR(VLOOKUP(A495,seg_u_full_fitted!$A$1:$C$608,2,FALSE)),0,VLOOKUP(A495,seg_u_full_fitted!$A$1:$C$608,2,FALSE))</f>
        <v>0.17499999999999999</v>
      </c>
      <c r="Z495">
        <v>494</v>
      </c>
      <c r="AB495">
        <f>V495-Y495</f>
        <v>0.18099999999999999</v>
      </c>
    </row>
    <row r="496" spans="1:28" x14ac:dyDescent="0.2">
      <c r="A496" t="s">
        <v>1781</v>
      </c>
      <c r="B496" t="s">
        <v>994</v>
      </c>
      <c r="C496">
        <v>0</v>
      </c>
      <c r="D496">
        <v>61</v>
      </c>
      <c r="E496" t="s">
        <v>1782</v>
      </c>
      <c r="F496" t="s">
        <v>1783</v>
      </c>
      <c r="G496">
        <v>0.28382213611168033</v>
      </c>
      <c r="H496">
        <v>10895</v>
      </c>
      <c r="I496" t="s">
        <v>635</v>
      </c>
      <c r="J496" t="s">
        <v>636</v>
      </c>
      <c r="K496" t="s">
        <v>635</v>
      </c>
      <c r="L496" t="s">
        <v>635</v>
      </c>
      <c r="M496" t="s">
        <v>635</v>
      </c>
      <c r="N496" t="s">
        <v>635</v>
      </c>
      <c r="O496" t="s">
        <v>635</v>
      </c>
      <c r="P496" t="s">
        <v>636</v>
      </c>
      <c r="Q496" t="s">
        <v>636</v>
      </c>
      <c r="R496" t="s">
        <v>635</v>
      </c>
      <c r="S496" t="s">
        <v>721</v>
      </c>
      <c r="T496">
        <v>8</v>
      </c>
      <c r="U496">
        <f>IF(ISERROR(VLOOKUP(A496,seg_u_base_fitted!$A$1:$C$608,2,FALSE)),0,VLOOKUP(A496,seg_u_base_fitted!$A$1:$C$608,2,FALSE))</f>
        <v>0</v>
      </c>
      <c r="V496">
        <f>IF(ISERROR(VLOOKUP(A496,seg_u_base_fitted!$A$1:$C$608,3,FALSE)),0,VLOOKUP(A496,seg_u_base_fitted!$A$1:$C$608,3,FALSE))</f>
        <v>0.29799999999999999</v>
      </c>
      <c r="W496">
        <v>429</v>
      </c>
      <c r="Y496">
        <f>IF(ISERROR(VLOOKUP(A496,seg_u_full_fitted!$A$1:$C$608,2,FALSE)),0,VLOOKUP(A496,seg_u_full_fitted!$A$1:$C$608,2,FALSE))</f>
        <v>0.17299999999999999</v>
      </c>
      <c r="Z496">
        <v>495</v>
      </c>
      <c r="AB496">
        <f>V496-Y496</f>
        <v>0.125</v>
      </c>
    </row>
    <row r="497" spans="1:28" x14ac:dyDescent="0.2">
      <c r="A497" t="s">
        <v>2366</v>
      </c>
      <c r="B497" t="s">
        <v>2210</v>
      </c>
      <c r="C497" t="s">
        <v>662</v>
      </c>
      <c r="D497" t="s">
        <v>2367</v>
      </c>
      <c r="E497" t="s">
        <v>2368</v>
      </c>
      <c r="F497" t="s">
        <v>2369</v>
      </c>
      <c r="G497">
        <v>2.0133737486790726</v>
      </c>
      <c r="H497">
        <v>1900</v>
      </c>
      <c r="I497" t="s">
        <v>635</v>
      </c>
      <c r="J497" t="s">
        <v>635</v>
      </c>
      <c r="K497" t="s">
        <v>635</v>
      </c>
      <c r="L497" t="s">
        <v>635</v>
      </c>
      <c r="M497" t="s">
        <v>635</v>
      </c>
      <c r="N497" t="s">
        <v>635</v>
      </c>
      <c r="O497" t="s">
        <v>636</v>
      </c>
      <c r="P497" t="s">
        <v>635</v>
      </c>
      <c r="Q497" t="s">
        <v>635</v>
      </c>
      <c r="R497" t="s">
        <v>635</v>
      </c>
      <c r="S497" t="s">
        <v>636</v>
      </c>
      <c r="T497">
        <v>10</v>
      </c>
      <c r="U497">
        <f>IF(ISERROR(VLOOKUP(A497,seg_u_base_fitted!$A$1:$C$608,2,FALSE)),0,VLOOKUP(A497,seg_u_base_fitted!$A$1:$C$608,2,FALSE))</f>
        <v>0</v>
      </c>
      <c r="V497">
        <f>IF(ISERROR(VLOOKUP(A497,seg_u_base_fitted!$A$1:$C$608,3,FALSE)),0,VLOOKUP(A497,seg_u_base_fitted!$A$1:$C$608,3,FALSE))</f>
        <v>0.312</v>
      </c>
      <c r="W497">
        <v>419</v>
      </c>
      <c r="Y497">
        <f>IF(ISERROR(VLOOKUP(A497,seg_u_full_fitted!$A$1:$C$608,2,FALSE)),0,VLOOKUP(A497,seg_u_full_fitted!$A$1:$C$608,2,FALSE))</f>
        <v>0.17199999999999999</v>
      </c>
      <c r="Z497">
        <v>496</v>
      </c>
      <c r="AB497">
        <f>V497-Y497</f>
        <v>0.14000000000000001</v>
      </c>
    </row>
    <row r="498" spans="1:28" x14ac:dyDescent="0.2">
      <c r="A498" t="s">
        <v>857</v>
      </c>
      <c r="B498" t="s">
        <v>829</v>
      </c>
      <c r="C498" t="s">
        <v>631</v>
      </c>
      <c r="D498" t="s">
        <v>808</v>
      </c>
      <c r="E498" t="s">
        <v>858</v>
      </c>
      <c r="F498" t="s">
        <v>859</v>
      </c>
      <c r="G498">
        <v>0.72070334577906137</v>
      </c>
      <c r="H498">
        <v>2570</v>
      </c>
      <c r="I498" t="s">
        <v>635</v>
      </c>
      <c r="J498" t="s">
        <v>635</v>
      </c>
      <c r="K498" t="s">
        <v>635</v>
      </c>
      <c r="L498" t="s">
        <v>635</v>
      </c>
      <c r="M498" t="s">
        <v>635</v>
      </c>
      <c r="N498" t="s">
        <v>635</v>
      </c>
      <c r="O498" t="s">
        <v>636</v>
      </c>
      <c r="P498" t="s">
        <v>635</v>
      </c>
      <c r="Q498" t="s">
        <v>635</v>
      </c>
      <c r="R498" t="s">
        <v>635</v>
      </c>
      <c r="S498" t="s">
        <v>636</v>
      </c>
      <c r="T498">
        <v>10</v>
      </c>
      <c r="U498">
        <f>IF(ISERROR(VLOOKUP(A498,seg_u_base_fitted!$A$1:$C$608,2,FALSE)),0,VLOOKUP(A498,seg_u_base_fitted!$A$1:$C$608,2,FALSE))</f>
        <v>0</v>
      </c>
      <c r="V498">
        <f>IF(ISERROR(VLOOKUP(A498,seg_u_base_fitted!$A$1:$C$608,3,FALSE)),0,VLOOKUP(A498,seg_u_base_fitted!$A$1:$C$608,3,FALSE))</f>
        <v>0.151</v>
      </c>
      <c r="W498">
        <v>528</v>
      </c>
      <c r="Y498">
        <f>IF(ISERROR(VLOOKUP(A498,seg_u_full_fitted!$A$1:$C$608,2,FALSE)),0,VLOOKUP(A498,seg_u_full_fitted!$A$1:$C$608,2,FALSE))</f>
        <v>0.17199999999999999</v>
      </c>
      <c r="Z498">
        <v>497</v>
      </c>
      <c r="AB498">
        <f>V498-Y498</f>
        <v>-2.0999999999999991E-2</v>
      </c>
    </row>
    <row r="499" spans="1:28" x14ac:dyDescent="0.2">
      <c r="A499" t="s">
        <v>1968</v>
      </c>
      <c r="B499" t="s">
        <v>994</v>
      </c>
      <c r="C499">
        <v>0</v>
      </c>
      <c r="D499">
        <v>8</v>
      </c>
      <c r="E499" t="s">
        <v>1461</v>
      </c>
      <c r="F499" t="s">
        <v>1969</v>
      </c>
      <c r="G499">
        <v>0.77132112401326847</v>
      </c>
      <c r="H499">
        <v>3700</v>
      </c>
      <c r="I499" t="s">
        <v>635</v>
      </c>
      <c r="J499" t="s">
        <v>636</v>
      </c>
      <c r="K499" t="s">
        <v>635</v>
      </c>
      <c r="L499" t="s">
        <v>635</v>
      </c>
      <c r="M499" t="s">
        <v>635</v>
      </c>
      <c r="N499" t="s">
        <v>635</v>
      </c>
      <c r="O499" t="s">
        <v>636</v>
      </c>
      <c r="P499" t="s">
        <v>635</v>
      </c>
      <c r="Q499" t="s">
        <v>635</v>
      </c>
      <c r="R499" t="s">
        <v>635</v>
      </c>
      <c r="S499" t="s">
        <v>637</v>
      </c>
      <c r="T499">
        <v>9</v>
      </c>
      <c r="U499">
        <f>IF(ISERROR(VLOOKUP(A499,seg_u_base_fitted!$A$1:$C$608,2,FALSE)),0,VLOOKUP(A499,seg_u_base_fitted!$A$1:$C$608,2,FALSE))</f>
        <v>0</v>
      </c>
      <c r="V499">
        <f>IF(ISERROR(VLOOKUP(A499,seg_u_base_fitted!$A$1:$C$608,3,FALSE)),0,VLOOKUP(A499,seg_u_base_fitted!$A$1:$C$608,3,FALSE))</f>
        <v>0.33300000000000002</v>
      </c>
      <c r="W499">
        <v>405</v>
      </c>
      <c r="Y499">
        <f>IF(ISERROR(VLOOKUP(A499,seg_u_full_fitted!$A$1:$C$608,2,FALSE)),0,VLOOKUP(A499,seg_u_full_fitted!$A$1:$C$608,2,FALSE))</f>
        <v>0.17100000000000001</v>
      </c>
      <c r="Z499">
        <v>498</v>
      </c>
      <c r="AB499">
        <f>V499-Y499</f>
        <v>0.16200000000000001</v>
      </c>
    </row>
    <row r="500" spans="1:28" x14ac:dyDescent="0.2">
      <c r="A500" t="s">
        <v>2453</v>
      </c>
      <c r="B500" t="s">
        <v>2412</v>
      </c>
      <c r="C500" t="s">
        <v>631</v>
      </c>
      <c r="D500" t="s">
        <v>2454</v>
      </c>
      <c r="E500" t="s">
        <v>2455</v>
      </c>
      <c r="F500" t="s">
        <v>2456</v>
      </c>
      <c r="G500">
        <v>2.6760407830916928</v>
      </c>
      <c r="H500">
        <v>1335</v>
      </c>
      <c r="I500" t="s">
        <v>635</v>
      </c>
      <c r="J500" t="s">
        <v>635</v>
      </c>
      <c r="K500" t="s">
        <v>635</v>
      </c>
      <c r="L500" t="s">
        <v>635</v>
      </c>
      <c r="M500" t="s">
        <v>635</v>
      </c>
      <c r="N500" t="s">
        <v>635</v>
      </c>
      <c r="O500" t="s">
        <v>636</v>
      </c>
      <c r="P500" t="s">
        <v>635</v>
      </c>
      <c r="Q500" t="s">
        <v>635</v>
      </c>
      <c r="R500" t="s">
        <v>635</v>
      </c>
      <c r="S500" t="s">
        <v>636</v>
      </c>
      <c r="T500">
        <v>10</v>
      </c>
      <c r="U500">
        <f>IF(ISERROR(VLOOKUP(A500,seg_u_base_fitted!$A$1:$C$608,2,FALSE)),0,VLOOKUP(A500,seg_u_base_fitted!$A$1:$C$608,2,FALSE))</f>
        <v>0</v>
      </c>
      <c r="V500">
        <f>IF(ISERROR(VLOOKUP(A500,seg_u_base_fitted!$A$1:$C$608,3,FALSE)),0,VLOOKUP(A500,seg_u_base_fitted!$A$1:$C$608,3,FALSE))</f>
        <v>0.16200000000000001</v>
      </c>
      <c r="W500">
        <v>517</v>
      </c>
      <c r="Y500">
        <f>IF(ISERROR(VLOOKUP(A500,seg_u_full_fitted!$A$1:$C$608,2,FALSE)),0,VLOOKUP(A500,seg_u_full_fitted!$A$1:$C$608,2,FALSE))</f>
        <v>0.17</v>
      </c>
      <c r="Z500">
        <v>499</v>
      </c>
      <c r="AB500">
        <f>V500-Y500</f>
        <v>-8.0000000000000071E-3</v>
      </c>
    </row>
    <row r="501" spans="1:28" x14ac:dyDescent="0.2">
      <c r="A501" t="s">
        <v>2259</v>
      </c>
      <c r="B501" t="s">
        <v>2210</v>
      </c>
      <c r="C501" t="s">
        <v>631</v>
      </c>
      <c r="D501" t="s">
        <v>2260</v>
      </c>
      <c r="E501" t="s">
        <v>2261</v>
      </c>
      <c r="F501" t="s">
        <v>2262</v>
      </c>
      <c r="G501">
        <v>0.2762833812492056</v>
      </c>
      <c r="H501">
        <v>430</v>
      </c>
      <c r="I501" t="s">
        <v>635</v>
      </c>
      <c r="J501" t="s">
        <v>635</v>
      </c>
      <c r="K501" t="s">
        <v>635</v>
      </c>
      <c r="L501" t="s">
        <v>636</v>
      </c>
      <c r="M501" t="s">
        <v>635</v>
      </c>
      <c r="N501" t="s">
        <v>635</v>
      </c>
      <c r="O501" t="s">
        <v>636</v>
      </c>
      <c r="P501" t="s">
        <v>635</v>
      </c>
      <c r="Q501" t="s">
        <v>635</v>
      </c>
      <c r="R501" t="s">
        <v>635</v>
      </c>
      <c r="S501" t="s">
        <v>637</v>
      </c>
      <c r="T501">
        <v>9</v>
      </c>
      <c r="U501">
        <f>IF(ISERROR(VLOOKUP(A501,seg_u_base_fitted!$A$1:$C$608,2,FALSE)),0,VLOOKUP(A501,seg_u_base_fitted!$A$1:$C$608,2,FALSE))</f>
        <v>0</v>
      </c>
      <c r="V501">
        <f>IF(ISERROR(VLOOKUP(A501,seg_u_base_fitted!$A$1:$C$608,3,FALSE)),0,VLOOKUP(A501,seg_u_base_fitted!$A$1:$C$608,3,FALSE))</f>
        <v>8.5000000000000006E-2</v>
      </c>
      <c r="W501">
        <v>582</v>
      </c>
      <c r="Y501">
        <f>IF(ISERROR(VLOOKUP(A501,seg_u_full_fitted!$A$1:$C$608,2,FALSE)),0,VLOOKUP(A501,seg_u_full_fitted!$A$1:$C$608,2,FALSE))</f>
        <v>0.16800000000000001</v>
      </c>
      <c r="Z501">
        <v>500</v>
      </c>
      <c r="AB501">
        <f>V501-Y501</f>
        <v>-8.3000000000000004E-2</v>
      </c>
    </row>
    <row r="502" spans="1:28" x14ac:dyDescent="0.2">
      <c r="A502" t="s">
        <v>642</v>
      </c>
      <c r="B502" t="s">
        <v>630</v>
      </c>
      <c r="C502" t="s">
        <v>631</v>
      </c>
      <c r="D502" t="s">
        <v>643</v>
      </c>
      <c r="E502" t="s">
        <v>644</v>
      </c>
      <c r="F502" t="s">
        <v>645</v>
      </c>
      <c r="G502">
        <v>0.50436332572405818</v>
      </c>
      <c r="H502">
        <v>7200</v>
      </c>
      <c r="I502" t="s">
        <v>636</v>
      </c>
      <c r="J502" t="s">
        <v>635</v>
      </c>
      <c r="K502" t="s">
        <v>635</v>
      </c>
      <c r="L502" t="s">
        <v>635</v>
      </c>
      <c r="M502" t="s">
        <v>635</v>
      </c>
      <c r="N502" t="s">
        <v>635</v>
      </c>
      <c r="O502" t="s">
        <v>636</v>
      </c>
      <c r="P502" t="s">
        <v>635</v>
      </c>
      <c r="Q502" t="s">
        <v>635</v>
      </c>
      <c r="R502" t="s">
        <v>635</v>
      </c>
      <c r="S502" t="s">
        <v>637</v>
      </c>
      <c r="T502">
        <v>9</v>
      </c>
      <c r="U502">
        <f>IF(ISERROR(VLOOKUP(A502,seg_u_base_fitted!$A$1:$C$608,2,FALSE)),0,VLOOKUP(A502,seg_u_base_fitted!$A$1:$C$608,2,FALSE))</f>
        <v>0</v>
      </c>
      <c r="V502">
        <f>IF(ISERROR(VLOOKUP(A502,seg_u_base_fitted!$A$1:$C$608,3,FALSE)),0,VLOOKUP(A502,seg_u_base_fitted!$A$1:$C$608,3,FALSE))</f>
        <v>0.30499999999999999</v>
      </c>
      <c r="W502">
        <v>426</v>
      </c>
      <c r="Y502">
        <f>IF(ISERROR(VLOOKUP(A502,seg_u_full_fitted!$A$1:$C$608,2,FALSE)),0,VLOOKUP(A502,seg_u_full_fitted!$A$1:$C$608,2,FALSE))</f>
        <v>0.16700000000000001</v>
      </c>
      <c r="Z502">
        <v>501</v>
      </c>
      <c r="AB502">
        <f>V502-Y502</f>
        <v>0.13799999999999998</v>
      </c>
    </row>
    <row r="503" spans="1:28" x14ac:dyDescent="0.2">
      <c r="A503" t="s">
        <v>2352</v>
      </c>
      <c r="B503" t="s">
        <v>2210</v>
      </c>
      <c r="C503" t="s">
        <v>631</v>
      </c>
      <c r="D503" t="s">
        <v>2353</v>
      </c>
      <c r="E503" t="s">
        <v>2354</v>
      </c>
      <c r="F503" t="s">
        <v>2355</v>
      </c>
      <c r="G503">
        <v>2.1274581844996048</v>
      </c>
      <c r="H503">
        <v>2595</v>
      </c>
      <c r="I503" t="s">
        <v>635</v>
      </c>
      <c r="J503" t="s">
        <v>635</v>
      </c>
      <c r="K503" t="s">
        <v>635</v>
      </c>
      <c r="L503" t="s">
        <v>635</v>
      </c>
      <c r="M503" t="s">
        <v>635</v>
      </c>
      <c r="N503" t="s">
        <v>635</v>
      </c>
      <c r="O503" t="s">
        <v>636</v>
      </c>
      <c r="P503" t="s">
        <v>635</v>
      </c>
      <c r="Q503" t="s">
        <v>635</v>
      </c>
      <c r="R503" t="s">
        <v>635</v>
      </c>
      <c r="S503" t="s">
        <v>636</v>
      </c>
      <c r="T503">
        <v>10</v>
      </c>
      <c r="U503">
        <f>IF(ISERROR(VLOOKUP(A503,seg_u_base_fitted!$A$1:$C$608,2,FALSE)),0,VLOOKUP(A503,seg_u_base_fitted!$A$1:$C$608,2,FALSE))</f>
        <v>0</v>
      </c>
      <c r="V503">
        <f>IF(ISERROR(VLOOKUP(A503,seg_u_base_fitted!$A$1:$C$608,3,FALSE)),0,VLOOKUP(A503,seg_u_base_fitted!$A$1:$C$608,3,FALSE))</f>
        <v>0.42799999999999999</v>
      </c>
      <c r="W503">
        <v>355</v>
      </c>
      <c r="Y503">
        <f>IF(ISERROR(VLOOKUP(A503,seg_u_full_fitted!$A$1:$C$608,2,FALSE)),0,VLOOKUP(A503,seg_u_full_fitted!$A$1:$C$608,2,FALSE))</f>
        <v>0.16700000000000001</v>
      </c>
      <c r="Z503">
        <v>502</v>
      </c>
      <c r="AB503">
        <f>V503-Y503</f>
        <v>0.26100000000000001</v>
      </c>
    </row>
    <row r="504" spans="1:28" x14ac:dyDescent="0.2">
      <c r="A504" t="s">
        <v>2408</v>
      </c>
      <c r="B504" t="s">
        <v>2210</v>
      </c>
      <c r="C504" t="s">
        <v>631</v>
      </c>
      <c r="D504" t="s">
        <v>768</v>
      </c>
      <c r="E504" t="s">
        <v>2409</v>
      </c>
      <c r="F504" t="s">
        <v>2336</v>
      </c>
      <c r="G504">
        <v>2.2058507792211999</v>
      </c>
      <c r="H504">
        <v>355</v>
      </c>
      <c r="I504" t="s">
        <v>635</v>
      </c>
      <c r="J504" t="s">
        <v>635</v>
      </c>
      <c r="K504" t="s">
        <v>635</v>
      </c>
      <c r="L504" t="s">
        <v>635</v>
      </c>
      <c r="M504" t="s">
        <v>635</v>
      </c>
      <c r="N504" t="s">
        <v>635</v>
      </c>
      <c r="O504" t="s">
        <v>635</v>
      </c>
      <c r="P504" t="s">
        <v>635</v>
      </c>
      <c r="Q504" t="s">
        <v>635</v>
      </c>
      <c r="R504" t="s">
        <v>635</v>
      </c>
      <c r="S504" t="s">
        <v>635</v>
      </c>
      <c r="T504">
        <v>11</v>
      </c>
      <c r="U504">
        <f>IF(ISERROR(VLOOKUP(A504,seg_u_base_fitted!$A$1:$C$608,2,FALSE)),0,VLOOKUP(A504,seg_u_base_fitted!$A$1:$C$608,2,FALSE))</f>
        <v>0</v>
      </c>
      <c r="V504">
        <f>IF(ISERROR(VLOOKUP(A504,seg_u_base_fitted!$A$1:$C$608,3,FALSE)),0,VLOOKUP(A504,seg_u_base_fitted!$A$1:$C$608,3,FALSE))</f>
        <v>0.16300000000000001</v>
      </c>
      <c r="W504">
        <v>516</v>
      </c>
      <c r="Y504">
        <f>IF(ISERROR(VLOOKUP(A504,seg_u_full_fitted!$A$1:$C$608,2,FALSE)),0,VLOOKUP(A504,seg_u_full_fitted!$A$1:$C$608,2,FALSE))</f>
        <v>0.16700000000000001</v>
      </c>
      <c r="Z504">
        <v>503</v>
      </c>
      <c r="AB504">
        <f>V504-Y504</f>
        <v>-4.0000000000000036E-3</v>
      </c>
    </row>
    <row r="505" spans="1:28" x14ac:dyDescent="0.2">
      <c r="A505" t="s">
        <v>1865</v>
      </c>
      <c r="B505" t="s">
        <v>994</v>
      </c>
      <c r="C505">
        <v>0</v>
      </c>
      <c r="D505">
        <v>204</v>
      </c>
      <c r="E505" t="s">
        <v>1866</v>
      </c>
      <c r="F505" t="s">
        <v>1867</v>
      </c>
      <c r="G505">
        <v>0.65580330278332721</v>
      </c>
      <c r="H505">
        <v>1060</v>
      </c>
      <c r="I505" t="s">
        <v>635</v>
      </c>
      <c r="J505" t="s">
        <v>636</v>
      </c>
      <c r="K505" t="s">
        <v>635</v>
      </c>
      <c r="L505" t="s">
        <v>635</v>
      </c>
      <c r="M505" t="s">
        <v>636</v>
      </c>
      <c r="N505" t="s">
        <v>635</v>
      </c>
      <c r="O505" t="s">
        <v>635</v>
      </c>
      <c r="P505" t="s">
        <v>635</v>
      </c>
      <c r="Q505" t="s">
        <v>635</v>
      </c>
      <c r="R505" t="s">
        <v>635</v>
      </c>
      <c r="S505" t="s">
        <v>637</v>
      </c>
      <c r="T505">
        <v>9</v>
      </c>
      <c r="U505">
        <f>IF(ISERROR(VLOOKUP(A505,seg_u_base_fitted!$A$1:$C$608,2,FALSE)),0,VLOOKUP(A505,seg_u_base_fitted!$A$1:$C$608,2,FALSE))</f>
        <v>1</v>
      </c>
      <c r="V505">
        <f>IF(ISERROR(VLOOKUP(A505,seg_u_base_fitted!$A$1:$C$608,3,FALSE)),0,VLOOKUP(A505,seg_u_base_fitted!$A$1:$C$608,3,FALSE))</f>
        <v>0.11700000000000001</v>
      </c>
      <c r="W505">
        <v>560</v>
      </c>
      <c r="Y505">
        <f>IF(ISERROR(VLOOKUP(A505,seg_u_full_fitted!$A$1:$C$608,2,FALSE)),0,VLOOKUP(A505,seg_u_full_fitted!$A$1:$C$608,2,FALSE))</f>
        <v>0.16600000000000001</v>
      </c>
      <c r="Z505">
        <v>504</v>
      </c>
      <c r="AB505">
        <f>V505-Y505</f>
        <v>-4.9000000000000002E-2</v>
      </c>
    </row>
    <row r="506" spans="1:28" x14ac:dyDescent="0.2">
      <c r="A506" t="s">
        <v>2560</v>
      </c>
      <c r="B506" t="s">
        <v>2468</v>
      </c>
      <c r="C506" t="s">
        <v>631</v>
      </c>
      <c r="D506" t="s">
        <v>700</v>
      </c>
      <c r="E506" t="s">
        <v>2543</v>
      </c>
      <c r="F506" t="s">
        <v>2561</v>
      </c>
      <c r="G506">
        <v>1.6473899307904754</v>
      </c>
      <c r="H506">
        <v>2300</v>
      </c>
      <c r="I506" t="s">
        <v>635</v>
      </c>
      <c r="J506" t="s">
        <v>635</v>
      </c>
      <c r="K506" t="s">
        <v>635</v>
      </c>
      <c r="L506" t="s">
        <v>635</v>
      </c>
      <c r="M506" t="s">
        <v>635</v>
      </c>
      <c r="N506" t="s">
        <v>635</v>
      </c>
      <c r="O506" t="s">
        <v>635</v>
      </c>
      <c r="P506" t="s">
        <v>635</v>
      </c>
      <c r="Q506" t="s">
        <v>635</v>
      </c>
      <c r="R506" t="s">
        <v>635</v>
      </c>
      <c r="S506" t="s">
        <v>635</v>
      </c>
      <c r="T506">
        <v>11</v>
      </c>
      <c r="U506">
        <f>IF(ISERROR(VLOOKUP(A506,seg_u_base_fitted!$A$1:$C$608,2,FALSE)),0,VLOOKUP(A506,seg_u_base_fitted!$A$1:$C$608,2,FALSE))</f>
        <v>0</v>
      </c>
      <c r="V506">
        <f>IF(ISERROR(VLOOKUP(A506,seg_u_base_fitted!$A$1:$C$608,3,FALSE)),0,VLOOKUP(A506,seg_u_base_fitted!$A$1:$C$608,3,FALSE))</f>
        <v>0.26300000000000001</v>
      </c>
      <c r="W506">
        <v>454</v>
      </c>
      <c r="Y506">
        <f>IF(ISERROR(VLOOKUP(A506,seg_u_full_fitted!$A$1:$C$608,2,FALSE)),0,VLOOKUP(A506,seg_u_full_fitted!$A$1:$C$608,2,FALSE))</f>
        <v>0.16600000000000001</v>
      </c>
      <c r="Z506">
        <v>505</v>
      </c>
      <c r="AB506">
        <f>V506-Y506</f>
        <v>9.7000000000000003E-2</v>
      </c>
    </row>
    <row r="507" spans="1:28" x14ac:dyDescent="0.2">
      <c r="A507" t="s">
        <v>1314</v>
      </c>
      <c r="B507" t="s">
        <v>994</v>
      </c>
      <c r="C507">
        <v>0</v>
      </c>
      <c r="D507">
        <v>9</v>
      </c>
      <c r="E507" t="s">
        <v>1315</v>
      </c>
      <c r="F507" t="s">
        <v>1316</v>
      </c>
      <c r="G507">
        <v>0.39748344107424205</v>
      </c>
      <c r="H507">
        <v>3350</v>
      </c>
      <c r="I507" t="s">
        <v>635</v>
      </c>
      <c r="J507" t="s">
        <v>636</v>
      </c>
      <c r="K507" t="s">
        <v>636</v>
      </c>
      <c r="L507" t="s">
        <v>636</v>
      </c>
      <c r="M507" t="s">
        <v>636</v>
      </c>
      <c r="N507" t="s">
        <v>635</v>
      </c>
      <c r="O507" t="s">
        <v>636</v>
      </c>
      <c r="P507" t="s">
        <v>635</v>
      </c>
      <c r="Q507" t="s">
        <v>635</v>
      </c>
      <c r="R507" t="s">
        <v>636</v>
      </c>
      <c r="S507" t="s">
        <v>1131</v>
      </c>
      <c r="T507">
        <v>5</v>
      </c>
      <c r="U507">
        <f>IF(ISERROR(VLOOKUP(A507,seg_u_base_fitted!$A$1:$C$608,2,FALSE)),0,VLOOKUP(A507,seg_u_base_fitted!$A$1:$C$608,2,FALSE))</f>
        <v>0</v>
      </c>
      <c r="V507">
        <f>IF(ISERROR(VLOOKUP(A507,seg_u_base_fitted!$A$1:$C$608,3,FALSE)),0,VLOOKUP(A507,seg_u_base_fitted!$A$1:$C$608,3,FALSE))</f>
        <v>0.432</v>
      </c>
      <c r="W507">
        <v>354</v>
      </c>
      <c r="Y507">
        <f>IF(ISERROR(VLOOKUP(A507,seg_u_full_fitted!$A$1:$C$608,2,FALSE)),0,VLOOKUP(A507,seg_u_full_fitted!$A$1:$C$608,2,FALSE))</f>
        <v>0.16500000000000001</v>
      </c>
      <c r="Z507">
        <v>506</v>
      </c>
      <c r="AA507">
        <f>IF(Z507&lt;115,1,0)</f>
        <v>0</v>
      </c>
      <c r="AB507">
        <f>V507-Y507</f>
        <v>0.26700000000000002</v>
      </c>
    </row>
    <row r="508" spans="1:28" x14ac:dyDescent="0.2">
      <c r="A508" t="s">
        <v>2540</v>
      </c>
      <c r="B508" t="s">
        <v>2468</v>
      </c>
      <c r="C508" t="s">
        <v>662</v>
      </c>
      <c r="D508" t="s">
        <v>2400</v>
      </c>
      <c r="E508" t="s">
        <v>2541</v>
      </c>
      <c r="F508" t="s">
        <v>2532</v>
      </c>
      <c r="G508">
        <v>1.547311969742047</v>
      </c>
      <c r="H508">
        <v>2150</v>
      </c>
      <c r="I508" t="s">
        <v>635</v>
      </c>
      <c r="J508" t="s">
        <v>635</v>
      </c>
      <c r="K508" t="s">
        <v>635</v>
      </c>
      <c r="L508" t="s">
        <v>635</v>
      </c>
      <c r="M508" t="s">
        <v>635</v>
      </c>
      <c r="N508" t="s">
        <v>635</v>
      </c>
      <c r="O508" t="s">
        <v>636</v>
      </c>
      <c r="P508" t="s">
        <v>635</v>
      </c>
      <c r="Q508" t="s">
        <v>635</v>
      </c>
      <c r="R508" t="s">
        <v>635</v>
      </c>
      <c r="S508" t="s">
        <v>636</v>
      </c>
      <c r="T508">
        <v>10</v>
      </c>
      <c r="U508">
        <f>IF(ISERROR(VLOOKUP(A508,seg_u_base_fitted!$A$1:$C$608,2,FALSE)),0,VLOOKUP(A508,seg_u_base_fitted!$A$1:$C$608,2,FALSE))</f>
        <v>0</v>
      </c>
      <c r="V508">
        <f>IF(ISERROR(VLOOKUP(A508,seg_u_base_fitted!$A$1:$C$608,3,FALSE)),0,VLOOKUP(A508,seg_u_base_fitted!$A$1:$C$608,3,FALSE))</f>
        <v>0.16</v>
      </c>
      <c r="W508">
        <v>521</v>
      </c>
      <c r="Y508">
        <f>IF(ISERROR(VLOOKUP(A508,seg_u_full_fitted!$A$1:$C$608,2,FALSE)),0,VLOOKUP(A508,seg_u_full_fitted!$A$1:$C$608,2,FALSE))</f>
        <v>0.161</v>
      </c>
      <c r="Z508">
        <v>507</v>
      </c>
      <c r="AB508">
        <f>V508-Y508</f>
        <v>-1.0000000000000009E-3</v>
      </c>
    </row>
    <row r="509" spans="1:28" x14ac:dyDescent="0.2">
      <c r="A509" t="s">
        <v>2066</v>
      </c>
      <c r="B509" t="s">
        <v>2063</v>
      </c>
      <c r="C509" t="s">
        <v>631</v>
      </c>
      <c r="D509" t="s">
        <v>2067</v>
      </c>
      <c r="E509" t="s">
        <v>2068</v>
      </c>
      <c r="F509" t="s">
        <v>2069</v>
      </c>
      <c r="G509">
        <v>1.0011289697603314</v>
      </c>
      <c r="H509">
        <v>2475</v>
      </c>
      <c r="I509" t="s">
        <v>635</v>
      </c>
      <c r="J509" t="s">
        <v>635</v>
      </c>
      <c r="K509" t="s">
        <v>635</v>
      </c>
      <c r="L509" t="s">
        <v>636</v>
      </c>
      <c r="M509" t="s">
        <v>635</v>
      </c>
      <c r="N509" t="s">
        <v>635</v>
      </c>
      <c r="O509" t="s">
        <v>636</v>
      </c>
      <c r="P509" t="s">
        <v>635</v>
      </c>
      <c r="Q509" t="s">
        <v>635</v>
      </c>
      <c r="R509" t="s">
        <v>635</v>
      </c>
      <c r="S509" t="s">
        <v>637</v>
      </c>
      <c r="T509">
        <v>9</v>
      </c>
      <c r="U509">
        <f>IF(ISERROR(VLOOKUP(A509,seg_u_base_fitted!$A$1:$C$608,2,FALSE)),0,VLOOKUP(A509,seg_u_base_fitted!$A$1:$C$608,2,FALSE))</f>
        <v>0</v>
      </c>
      <c r="V509">
        <f>IF(ISERROR(VLOOKUP(A509,seg_u_base_fitted!$A$1:$C$608,3,FALSE)),0,VLOOKUP(A509,seg_u_base_fitted!$A$1:$C$608,3,FALSE))</f>
        <v>0.28899999999999998</v>
      </c>
      <c r="W509">
        <v>437</v>
      </c>
      <c r="Y509">
        <f>IF(ISERROR(VLOOKUP(A509,seg_u_full_fitted!$A$1:$C$608,2,FALSE)),0,VLOOKUP(A509,seg_u_full_fitted!$A$1:$C$608,2,FALSE))</f>
        <v>0.158</v>
      </c>
      <c r="Z509">
        <v>508</v>
      </c>
      <c r="AB509">
        <f>V509-Y509</f>
        <v>0.13099999999999998</v>
      </c>
    </row>
    <row r="510" spans="1:28" x14ac:dyDescent="0.2">
      <c r="A510" t="s">
        <v>1868</v>
      </c>
      <c r="B510" t="s">
        <v>994</v>
      </c>
      <c r="C510">
        <v>0</v>
      </c>
      <c r="D510">
        <v>19</v>
      </c>
      <c r="E510" t="s">
        <v>1869</v>
      </c>
      <c r="F510" t="s">
        <v>1870</v>
      </c>
      <c r="G510">
        <v>0.71527687846365473</v>
      </c>
      <c r="H510">
        <v>4965</v>
      </c>
      <c r="I510" t="s">
        <v>635</v>
      </c>
      <c r="J510" t="s">
        <v>636</v>
      </c>
      <c r="K510" t="s">
        <v>635</v>
      </c>
      <c r="L510" t="s">
        <v>635</v>
      </c>
      <c r="M510" t="s">
        <v>635</v>
      </c>
      <c r="N510" t="s">
        <v>635</v>
      </c>
      <c r="O510" t="s">
        <v>636</v>
      </c>
      <c r="P510" t="s">
        <v>635</v>
      </c>
      <c r="Q510" t="s">
        <v>635</v>
      </c>
      <c r="R510" t="s">
        <v>635</v>
      </c>
      <c r="S510" t="s">
        <v>637</v>
      </c>
      <c r="T510">
        <v>9</v>
      </c>
      <c r="U510">
        <f>IF(ISERROR(VLOOKUP(A510,seg_u_base_fitted!$A$1:$C$608,2,FALSE)),0,VLOOKUP(A510,seg_u_base_fitted!$A$1:$C$608,2,FALSE))</f>
        <v>0</v>
      </c>
      <c r="V510">
        <f>IF(ISERROR(VLOOKUP(A510,seg_u_base_fitted!$A$1:$C$608,3,FALSE)),0,VLOOKUP(A510,seg_u_base_fitted!$A$1:$C$608,3,FALSE))</f>
        <v>0.127</v>
      </c>
      <c r="W510">
        <v>549</v>
      </c>
      <c r="Y510">
        <f>IF(ISERROR(VLOOKUP(A510,seg_u_full_fitted!$A$1:$C$608,2,FALSE)),0,VLOOKUP(A510,seg_u_full_fitted!$A$1:$C$608,2,FALSE))</f>
        <v>0.157</v>
      </c>
      <c r="Z510">
        <v>509</v>
      </c>
      <c r="AB510">
        <f>V510-Y510</f>
        <v>-0.03</v>
      </c>
    </row>
    <row r="511" spans="1:28" x14ac:dyDescent="0.2">
      <c r="A511" t="s">
        <v>828</v>
      </c>
      <c r="B511" t="s">
        <v>829</v>
      </c>
      <c r="C511" t="s">
        <v>662</v>
      </c>
      <c r="D511" t="s">
        <v>830</v>
      </c>
      <c r="E511" t="s">
        <v>831</v>
      </c>
      <c r="F511" t="s">
        <v>832</v>
      </c>
      <c r="G511">
        <v>0.44416962257389481</v>
      </c>
      <c r="H511">
        <v>565</v>
      </c>
      <c r="I511" t="s">
        <v>636</v>
      </c>
      <c r="J511" t="s">
        <v>635</v>
      </c>
      <c r="K511" t="s">
        <v>635</v>
      </c>
      <c r="L511" t="s">
        <v>636</v>
      </c>
      <c r="M511" t="s">
        <v>635</v>
      </c>
      <c r="N511" t="s">
        <v>635</v>
      </c>
      <c r="O511" t="s">
        <v>636</v>
      </c>
      <c r="P511" t="s">
        <v>636</v>
      </c>
      <c r="Q511" t="s">
        <v>635</v>
      </c>
      <c r="R511" t="s">
        <v>635</v>
      </c>
      <c r="S511" t="s">
        <v>833</v>
      </c>
      <c r="T511">
        <v>7</v>
      </c>
      <c r="U511">
        <f>IF(ISERROR(VLOOKUP(A511,seg_u_base_fitted!$A$1:$C$608,2,FALSE)),0,VLOOKUP(A511,seg_u_base_fitted!$A$1:$C$608,2,FALSE))</f>
        <v>0</v>
      </c>
      <c r="V511">
        <f>IF(ISERROR(VLOOKUP(A511,seg_u_base_fitted!$A$1:$C$608,3,FALSE)),0,VLOOKUP(A511,seg_u_base_fitted!$A$1:$C$608,3,FALSE))</f>
        <v>0.44600000000000001</v>
      </c>
      <c r="W511">
        <v>346</v>
      </c>
      <c r="Y511">
        <f>IF(ISERROR(VLOOKUP(A511,seg_u_full_fitted!$A$1:$C$608,2,FALSE)),0,VLOOKUP(A511,seg_u_full_fitted!$A$1:$C$608,2,FALSE))</f>
        <v>0.156</v>
      </c>
      <c r="Z511">
        <v>510</v>
      </c>
      <c r="AB511">
        <f>V511-Y511</f>
        <v>0.29000000000000004</v>
      </c>
    </row>
    <row r="512" spans="1:28" x14ac:dyDescent="0.2">
      <c r="A512" t="s">
        <v>1674</v>
      </c>
      <c r="B512" t="s">
        <v>994</v>
      </c>
      <c r="C512">
        <v>0</v>
      </c>
      <c r="D512">
        <v>94</v>
      </c>
      <c r="E512" t="s">
        <v>1675</v>
      </c>
      <c r="F512" t="s">
        <v>1676</v>
      </c>
      <c r="G512">
        <v>0.22940608320769074</v>
      </c>
      <c r="H512">
        <v>11720</v>
      </c>
      <c r="I512" t="s">
        <v>636</v>
      </c>
      <c r="J512" t="s">
        <v>636</v>
      </c>
      <c r="K512" t="s">
        <v>635</v>
      </c>
      <c r="L512" t="s">
        <v>635</v>
      </c>
      <c r="M512" t="s">
        <v>635</v>
      </c>
      <c r="N512" t="s">
        <v>635</v>
      </c>
      <c r="O512" t="s">
        <v>636</v>
      </c>
      <c r="P512" t="s">
        <v>635</v>
      </c>
      <c r="Q512" t="s">
        <v>635</v>
      </c>
      <c r="R512" t="s">
        <v>636</v>
      </c>
      <c r="S512" t="s">
        <v>833</v>
      </c>
      <c r="T512">
        <v>7</v>
      </c>
      <c r="U512">
        <f>IF(ISERROR(VLOOKUP(A512,seg_u_base_fitted!$A$1:$C$608,2,FALSE)),0,VLOOKUP(A512,seg_u_base_fitted!$A$1:$C$608,2,FALSE))</f>
        <v>0</v>
      </c>
      <c r="V512">
        <f>IF(ISERROR(VLOOKUP(A512,seg_u_base_fitted!$A$1:$C$608,3,FALSE)),0,VLOOKUP(A512,seg_u_base_fitted!$A$1:$C$608,3,FALSE))</f>
        <v>0.16300000000000001</v>
      </c>
      <c r="W512">
        <v>515</v>
      </c>
      <c r="Y512">
        <f>IF(ISERROR(VLOOKUP(A512,seg_u_full_fitted!$A$1:$C$608,2,FALSE)),0,VLOOKUP(A512,seg_u_full_fitted!$A$1:$C$608,2,FALSE))</f>
        <v>0.156</v>
      </c>
      <c r="Z512">
        <v>511</v>
      </c>
      <c r="AB512">
        <f>V512-Y512</f>
        <v>7.0000000000000062E-3</v>
      </c>
    </row>
    <row r="513" spans="1:28" x14ac:dyDescent="0.2">
      <c r="A513" t="s">
        <v>848</v>
      </c>
      <c r="B513" t="s">
        <v>829</v>
      </c>
      <c r="C513" t="s">
        <v>662</v>
      </c>
      <c r="D513" t="s">
        <v>849</v>
      </c>
      <c r="E513" t="s">
        <v>847</v>
      </c>
      <c r="F513" t="s">
        <v>841</v>
      </c>
      <c r="G513">
        <v>1.2636168954237439</v>
      </c>
      <c r="H513">
        <v>1500</v>
      </c>
      <c r="I513" t="s">
        <v>635</v>
      </c>
      <c r="J513" t="s">
        <v>636</v>
      </c>
      <c r="K513" t="s">
        <v>635</v>
      </c>
      <c r="L513" t="s">
        <v>635</v>
      </c>
      <c r="M513" t="s">
        <v>635</v>
      </c>
      <c r="N513" t="s">
        <v>635</v>
      </c>
      <c r="O513" t="s">
        <v>636</v>
      </c>
      <c r="P513" t="s">
        <v>635</v>
      </c>
      <c r="Q513" t="s">
        <v>635</v>
      </c>
      <c r="R513" t="s">
        <v>635</v>
      </c>
      <c r="S513" t="s">
        <v>637</v>
      </c>
      <c r="T513">
        <v>9</v>
      </c>
      <c r="U513">
        <f>IF(ISERROR(VLOOKUP(A513,seg_u_base_fitted!$A$1:$C$608,2,FALSE)),0,VLOOKUP(A513,seg_u_base_fitted!$A$1:$C$608,2,FALSE))</f>
        <v>0</v>
      </c>
      <c r="V513">
        <f>IF(ISERROR(VLOOKUP(A513,seg_u_base_fitted!$A$1:$C$608,3,FALSE)),0,VLOOKUP(A513,seg_u_base_fitted!$A$1:$C$608,3,FALSE))</f>
        <v>0.13700000000000001</v>
      </c>
      <c r="W513">
        <v>538</v>
      </c>
      <c r="Y513">
        <f>IF(ISERROR(VLOOKUP(A513,seg_u_full_fitted!$A$1:$C$608,2,FALSE)),0,VLOOKUP(A513,seg_u_full_fitted!$A$1:$C$608,2,FALSE))</f>
        <v>0.155</v>
      </c>
      <c r="Z513">
        <v>512</v>
      </c>
      <c r="AB513">
        <f>V513-Y513</f>
        <v>-1.7999999999999988E-2</v>
      </c>
    </row>
    <row r="514" spans="1:28" x14ac:dyDescent="0.2">
      <c r="A514" t="s">
        <v>1103</v>
      </c>
      <c r="B514" t="s">
        <v>994</v>
      </c>
      <c r="C514">
        <v>0</v>
      </c>
      <c r="D514">
        <v>23</v>
      </c>
      <c r="E514" t="s">
        <v>1104</v>
      </c>
      <c r="F514" t="s">
        <v>1104</v>
      </c>
      <c r="G514">
        <v>9.0223515032514162E-2</v>
      </c>
      <c r="H514">
        <v>10265</v>
      </c>
      <c r="I514" t="s">
        <v>636</v>
      </c>
      <c r="J514" t="s">
        <v>636</v>
      </c>
      <c r="K514" t="s">
        <v>635</v>
      </c>
      <c r="L514" t="s">
        <v>636</v>
      </c>
      <c r="M514" t="s">
        <v>635</v>
      </c>
      <c r="N514" t="s">
        <v>635</v>
      </c>
      <c r="O514" t="s">
        <v>636</v>
      </c>
      <c r="P514" t="s">
        <v>636</v>
      </c>
      <c r="Q514" t="s">
        <v>636</v>
      </c>
      <c r="R514" t="s">
        <v>636</v>
      </c>
      <c r="S514" t="s">
        <v>1049</v>
      </c>
      <c r="T514">
        <v>4</v>
      </c>
      <c r="U514">
        <f>IF(ISERROR(VLOOKUP(A514,seg_u_base_fitted!$A$1:$C$608,2,FALSE)),0,VLOOKUP(A514,seg_u_base_fitted!$A$1:$C$608,2,FALSE))</f>
        <v>0</v>
      </c>
      <c r="V514">
        <f>IF(ISERROR(VLOOKUP(A514,seg_u_base_fitted!$A$1:$C$608,3,FALSE)),0,VLOOKUP(A514,seg_u_base_fitted!$A$1:$C$608,3,FALSE))</f>
        <v>0.39200000000000002</v>
      </c>
      <c r="W514">
        <v>374</v>
      </c>
      <c r="Y514">
        <f>IF(ISERROR(VLOOKUP(A514,seg_u_full_fitted!$A$1:$C$608,2,FALSE)),0,VLOOKUP(A514,seg_u_full_fitted!$A$1:$C$608,2,FALSE))</f>
        <v>0.152</v>
      </c>
      <c r="Z514">
        <v>513</v>
      </c>
      <c r="AA514">
        <f>IF(Z514&lt;115,1,0)</f>
        <v>0</v>
      </c>
      <c r="AB514">
        <f>V514-Y514</f>
        <v>0.24000000000000002</v>
      </c>
    </row>
    <row r="515" spans="1:28" x14ac:dyDescent="0.2">
      <c r="A515" t="s">
        <v>1319</v>
      </c>
      <c r="B515" t="s">
        <v>994</v>
      </c>
      <c r="C515">
        <v>0</v>
      </c>
      <c r="D515">
        <v>6</v>
      </c>
      <c r="E515" t="s">
        <v>1320</v>
      </c>
      <c r="F515" t="s">
        <v>1212</v>
      </c>
      <c r="G515">
        <v>0.30970221673944109</v>
      </c>
      <c r="H515">
        <v>7500</v>
      </c>
      <c r="I515" t="s">
        <v>636</v>
      </c>
      <c r="J515" t="s">
        <v>636</v>
      </c>
      <c r="K515" t="s">
        <v>635</v>
      </c>
      <c r="L515" t="s">
        <v>636</v>
      </c>
      <c r="M515" t="s">
        <v>635</v>
      </c>
      <c r="N515" t="s">
        <v>635</v>
      </c>
      <c r="O515" t="s">
        <v>636</v>
      </c>
      <c r="P515" t="s">
        <v>636</v>
      </c>
      <c r="Q515" t="s">
        <v>635</v>
      </c>
      <c r="R515" t="s">
        <v>636</v>
      </c>
      <c r="S515" t="s">
        <v>1131</v>
      </c>
      <c r="T515">
        <v>5</v>
      </c>
      <c r="U515">
        <f>IF(ISERROR(VLOOKUP(A515,seg_u_base_fitted!$A$1:$C$608,2,FALSE)),0,VLOOKUP(A515,seg_u_base_fitted!$A$1:$C$608,2,FALSE))</f>
        <v>0</v>
      </c>
      <c r="V515">
        <f>IF(ISERROR(VLOOKUP(A515,seg_u_base_fitted!$A$1:$C$608,3,FALSE)),0,VLOOKUP(A515,seg_u_base_fitted!$A$1:$C$608,3,FALSE))</f>
        <v>0.39700000000000002</v>
      </c>
      <c r="W515">
        <v>369</v>
      </c>
      <c r="Y515">
        <f>IF(ISERROR(VLOOKUP(A515,seg_u_full_fitted!$A$1:$C$608,2,FALSE)),0,VLOOKUP(A515,seg_u_full_fitted!$A$1:$C$608,2,FALSE))</f>
        <v>0.15</v>
      </c>
      <c r="Z515">
        <v>514</v>
      </c>
      <c r="AA515">
        <f>IF(Z515&lt;115,1,0)</f>
        <v>0</v>
      </c>
      <c r="AB515">
        <f>V515-Y515</f>
        <v>0.24700000000000003</v>
      </c>
    </row>
    <row r="516" spans="1:28" x14ac:dyDescent="0.2">
      <c r="A516" t="s">
        <v>991</v>
      </c>
      <c r="B516" t="s">
        <v>931</v>
      </c>
      <c r="C516" t="s">
        <v>631</v>
      </c>
      <c r="D516" t="s">
        <v>971</v>
      </c>
      <c r="E516" t="s">
        <v>992</v>
      </c>
      <c r="F516" t="s">
        <v>972</v>
      </c>
      <c r="G516">
        <v>6.7936257965676816</v>
      </c>
      <c r="H516">
        <v>345</v>
      </c>
      <c r="I516" t="s">
        <v>635</v>
      </c>
      <c r="J516" t="s">
        <v>635</v>
      </c>
      <c r="K516" t="s">
        <v>635</v>
      </c>
      <c r="L516" t="s">
        <v>635</v>
      </c>
      <c r="M516" t="s">
        <v>635</v>
      </c>
      <c r="N516" t="s">
        <v>635</v>
      </c>
      <c r="O516" t="s">
        <v>635</v>
      </c>
      <c r="P516" t="s">
        <v>635</v>
      </c>
      <c r="Q516" t="s">
        <v>635</v>
      </c>
      <c r="R516" t="s">
        <v>635</v>
      </c>
      <c r="S516" t="s">
        <v>635</v>
      </c>
      <c r="T516">
        <v>11</v>
      </c>
      <c r="U516">
        <f>IF(ISERROR(VLOOKUP(A516,seg_u_base_fitted!$A$1:$C$608,2,FALSE)),0,VLOOKUP(A516,seg_u_base_fitted!$A$1:$C$608,2,FALSE))</f>
        <v>0</v>
      </c>
      <c r="V516">
        <f>IF(ISERROR(VLOOKUP(A516,seg_u_base_fitted!$A$1:$C$608,3,FALSE)),0,VLOOKUP(A516,seg_u_base_fitted!$A$1:$C$608,3,FALSE))</f>
        <v>0.155</v>
      </c>
      <c r="W516">
        <v>524</v>
      </c>
      <c r="Y516">
        <f>IF(ISERROR(VLOOKUP(A516,seg_u_full_fitted!$A$1:$C$608,2,FALSE)),0,VLOOKUP(A516,seg_u_full_fitted!$A$1:$C$608,2,FALSE))</f>
        <v>0.15</v>
      </c>
      <c r="Z516">
        <v>515</v>
      </c>
      <c r="AB516">
        <f>V516-Y516</f>
        <v>5.0000000000000044E-3</v>
      </c>
    </row>
    <row r="517" spans="1:28" x14ac:dyDescent="0.2">
      <c r="A517" t="s">
        <v>629</v>
      </c>
      <c r="B517" t="s">
        <v>630</v>
      </c>
      <c r="C517" t="s">
        <v>631</v>
      </c>
      <c r="D517" t="s">
        <v>632</v>
      </c>
      <c r="E517" t="s">
        <v>633</v>
      </c>
      <c r="F517" t="s">
        <v>634</v>
      </c>
      <c r="G517">
        <v>7.0265668509763887E-2</v>
      </c>
      <c r="H517">
        <v>8240</v>
      </c>
      <c r="I517" t="s">
        <v>635</v>
      </c>
      <c r="J517" t="s">
        <v>635</v>
      </c>
      <c r="K517" t="s">
        <v>635</v>
      </c>
      <c r="L517" t="s">
        <v>635</v>
      </c>
      <c r="M517" t="s">
        <v>635</v>
      </c>
      <c r="N517" t="s">
        <v>636</v>
      </c>
      <c r="O517" t="s">
        <v>636</v>
      </c>
      <c r="P517" t="s">
        <v>635</v>
      </c>
      <c r="Q517" t="s">
        <v>635</v>
      </c>
      <c r="R517" t="s">
        <v>635</v>
      </c>
      <c r="S517" t="s">
        <v>637</v>
      </c>
      <c r="T517">
        <v>9</v>
      </c>
      <c r="U517">
        <f>IF(ISERROR(VLOOKUP(A517,seg_u_base_fitted!$A$1:$C$608,2,FALSE)),0,VLOOKUP(A517,seg_u_base_fitted!$A$1:$C$608,2,FALSE))</f>
        <v>0</v>
      </c>
      <c r="V517">
        <f>IF(ISERROR(VLOOKUP(A517,seg_u_base_fitted!$A$1:$C$608,3,FALSE)),0,VLOOKUP(A517,seg_u_base_fitted!$A$1:$C$608,3,FALSE))</f>
        <v>0.22700000000000001</v>
      </c>
      <c r="W517">
        <v>471</v>
      </c>
      <c r="Y517">
        <f>IF(ISERROR(VLOOKUP(A517,seg_u_full_fitted!$A$1:$C$608,2,FALSE)),0,VLOOKUP(A517,seg_u_full_fitted!$A$1:$C$608,2,FALSE))</f>
        <v>0.14899999999999999</v>
      </c>
      <c r="Z517">
        <v>516</v>
      </c>
      <c r="AB517">
        <f>V517-Y517</f>
        <v>7.8000000000000014E-2</v>
      </c>
    </row>
    <row r="518" spans="1:28" x14ac:dyDescent="0.2">
      <c r="A518" t="s">
        <v>985</v>
      </c>
      <c r="B518" t="s">
        <v>931</v>
      </c>
      <c r="C518" t="s">
        <v>631</v>
      </c>
      <c r="D518" t="s">
        <v>632</v>
      </c>
      <c r="E518" t="s">
        <v>986</v>
      </c>
      <c r="F518" t="s">
        <v>987</v>
      </c>
      <c r="G518">
        <v>0.77876232034608994</v>
      </c>
      <c r="H518">
        <v>2800</v>
      </c>
      <c r="I518" t="s">
        <v>635</v>
      </c>
      <c r="J518" t="s">
        <v>635</v>
      </c>
      <c r="K518" t="s">
        <v>635</v>
      </c>
      <c r="L518" t="s">
        <v>635</v>
      </c>
      <c r="M518" t="s">
        <v>635</v>
      </c>
      <c r="N518" t="s">
        <v>635</v>
      </c>
      <c r="O518" t="s">
        <v>635</v>
      </c>
      <c r="P518" t="s">
        <v>635</v>
      </c>
      <c r="Q518" t="s">
        <v>635</v>
      </c>
      <c r="R518" t="s">
        <v>635</v>
      </c>
      <c r="S518" t="s">
        <v>635</v>
      </c>
      <c r="T518">
        <v>11</v>
      </c>
      <c r="U518">
        <f>IF(ISERROR(VLOOKUP(A518,seg_u_base_fitted!$A$1:$C$608,2,FALSE)),0,VLOOKUP(A518,seg_u_base_fitted!$A$1:$C$608,2,FALSE))</f>
        <v>0</v>
      </c>
      <c r="V518">
        <f>IF(ISERROR(VLOOKUP(A518,seg_u_base_fitted!$A$1:$C$608,3,FALSE)),0,VLOOKUP(A518,seg_u_base_fitted!$A$1:$C$608,3,FALSE))</f>
        <v>8.4000000000000005E-2</v>
      </c>
      <c r="W518">
        <v>588</v>
      </c>
      <c r="Y518">
        <f>IF(ISERROR(VLOOKUP(A518,seg_u_full_fitted!$A$1:$C$608,2,FALSE)),0,VLOOKUP(A518,seg_u_full_fitted!$A$1:$C$608,2,FALSE))</f>
        <v>0.14899999999999999</v>
      </c>
      <c r="Z518">
        <v>517</v>
      </c>
      <c r="AB518">
        <f>V518-Y518</f>
        <v>-6.4999999999999988E-2</v>
      </c>
    </row>
    <row r="519" spans="1:28" x14ac:dyDescent="0.2">
      <c r="A519" t="s">
        <v>2443</v>
      </c>
      <c r="B519" t="s">
        <v>2412</v>
      </c>
      <c r="C519" t="s">
        <v>631</v>
      </c>
      <c r="D519" t="s">
        <v>825</v>
      </c>
      <c r="E519" t="s">
        <v>2444</v>
      </c>
      <c r="F519" t="s">
        <v>2445</v>
      </c>
      <c r="G519">
        <v>0.26949947336720054</v>
      </c>
      <c r="H519">
        <v>10335</v>
      </c>
      <c r="I519" t="s">
        <v>635</v>
      </c>
      <c r="J519" t="s">
        <v>635</v>
      </c>
      <c r="K519" t="s">
        <v>635</v>
      </c>
      <c r="L519" t="s">
        <v>635</v>
      </c>
      <c r="M519" t="s">
        <v>635</v>
      </c>
      <c r="N519" t="s">
        <v>636</v>
      </c>
      <c r="O519" t="s">
        <v>635</v>
      </c>
      <c r="P519" t="s">
        <v>636</v>
      </c>
      <c r="Q519" t="s">
        <v>635</v>
      </c>
      <c r="R519" t="s">
        <v>635</v>
      </c>
      <c r="S519" t="s">
        <v>637</v>
      </c>
      <c r="T519">
        <v>9</v>
      </c>
      <c r="U519">
        <f>IF(ISERROR(VLOOKUP(A519,seg_u_base_fitted!$A$1:$C$608,2,FALSE)),0,VLOOKUP(A519,seg_u_base_fitted!$A$1:$C$608,2,FALSE))</f>
        <v>0</v>
      </c>
      <c r="V519">
        <f>IF(ISERROR(VLOOKUP(A519,seg_u_base_fitted!$A$1:$C$608,3,FALSE)),0,VLOOKUP(A519,seg_u_base_fitted!$A$1:$C$608,3,FALSE))</f>
        <v>0.222</v>
      </c>
      <c r="W519">
        <v>473</v>
      </c>
      <c r="Y519">
        <f>IF(ISERROR(VLOOKUP(A519,seg_u_full_fitted!$A$1:$C$608,2,FALSE)),0,VLOOKUP(A519,seg_u_full_fitted!$A$1:$C$608,2,FALSE))</f>
        <v>0.14799999999999999</v>
      </c>
      <c r="Z519">
        <v>518</v>
      </c>
      <c r="AB519">
        <f>V519-Y519</f>
        <v>7.400000000000001E-2</v>
      </c>
    </row>
    <row r="520" spans="1:28" x14ac:dyDescent="0.2">
      <c r="A520" t="s">
        <v>850</v>
      </c>
      <c r="B520" t="s">
        <v>829</v>
      </c>
      <c r="C520" t="s">
        <v>631</v>
      </c>
      <c r="D520" t="s">
        <v>749</v>
      </c>
      <c r="E520" t="s">
        <v>851</v>
      </c>
      <c r="F520" t="s">
        <v>852</v>
      </c>
      <c r="G520">
        <v>1.9154938632152849</v>
      </c>
      <c r="H520">
        <v>1650</v>
      </c>
      <c r="I520" t="s">
        <v>635</v>
      </c>
      <c r="J520" t="s">
        <v>635</v>
      </c>
      <c r="K520" t="s">
        <v>635</v>
      </c>
      <c r="L520" t="s">
        <v>635</v>
      </c>
      <c r="M520" t="s">
        <v>635</v>
      </c>
      <c r="N520" t="s">
        <v>635</v>
      </c>
      <c r="O520" t="s">
        <v>636</v>
      </c>
      <c r="P520" t="s">
        <v>635</v>
      </c>
      <c r="Q520" t="s">
        <v>635</v>
      </c>
      <c r="R520" t="s">
        <v>635</v>
      </c>
      <c r="S520" t="s">
        <v>636</v>
      </c>
      <c r="T520">
        <v>10</v>
      </c>
      <c r="U520">
        <f>IF(ISERROR(VLOOKUP(A520,seg_u_base_fitted!$A$1:$C$608,2,FALSE)),0,VLOOKUP(A520,seg_u_base_fitted!$A$1:$C$608,2,FALSE))</f>
        <v>0</v>
      </c>
      <c r="V520">
        <f>IF(ISERROR(VLOOKUP(A520,seg_u_base_fitted!$A$1:$C$608,3,FALSE)),0,VLOOKUP(A520,seg_u_base_fitted!$A$1:$C$608,3,FALSE))</f>
        <v>6.9000000000000006E-2</v>
      </c>
      <c r="W520">
        <v>598</v>
      </c>
      <c r="Y520">
        <f>IF(ISERROR(VLOOKUP(A520,seg_u_full_fitted!$A$1:$C$608,2,FALSE)),0,VLOOKUP(A520,seg_u_full_fitted!$A$1:$C$608,2,FALSE))</f>
        <v>0.14799999999999999</v>
      </c>
      <c r="Z520">
        <v>519</v>
      </c>
      <c r="AB520">
        <f>V520-Y520</f>
        <v>-7.8999999999999987E-2</v>
      </c>
    </row>
    <row r="521" spans="1:28" x14ac:dyDescent="0.2">
      <c r="A521" t="s">
        <v>2244</v>
      </c>
      <c r="B521" t="s">
        <v>2210</v>
      </c>
      <c r="C521" t="s">
        <v>631</v>
      </c>
      <c r="D521" t="s">
        <v>942</v>
      </c>
      <c r="E521" t="s">
        <v>2245</v>
      </c>
      <c r="F521" t="s">
        <v>2246</v>
      </c>
      <c r="G521">
        <v>3.5214657166192085</v>
      </c>
      <c r="H521">
        <v>825</v>
      </c>
      <c r="I521" t="s">
        <v>635</v>
      </c>
      <c r="J521" t="s">
        <v>636</v>
      </c>
      <c r="K521" t="s">
        <v>635</v>
      </c>
      <c r="L521" t="s">
        <v>635</v>
      </c>
      <c r="M521" t="s">
        <v>635</v>
      </c>
      <c r="N521" t="s">
        <v>635</v>
      </c>
      <c r="O521" t="s">
        <v>636</v>
      </c>
      <c r="P521" t="s">
        <v>635</v>
      </c>
      <c r="Q521" t="s">
        <v>635</v>
      </c>
      <c r="R521" t="s">
        <v>635</v>
      </c>
      <c r="S521" t="s">
        <v>637</v>
      </c>
      <c r="T521">
        <v>9</v>
      </c>
      <c r="U521">
        <f>IF(ISERROR(VLOOKUP(A521,seg_u_base_fitted!$A$1:$C$608,2,FALSE)),0,VLOOKUP(A521,seg_u_base_fitted!$A$1:$C$608,2,FALSE))</f>
        <v>1</v>
      </c>
      <c r="V521">
        <f>IF(ISERROR(VLOOKUP(A521,seg_u_base_fitted!$A$1:$C$608,3,FALSE)),0,VLOOKUP(A521,seg_u_base_fitted!$A$1:$C$608,3,FALSE))</f>
        <v>0.21299999999999999</v>
      </c>
      <c r="W521">
        <v>481</v>
      </c>
      <c r="Y521">
        <f>IF(ISERROR(VLOOKUP(A521,seg_u_full_fitted!$A$1:$C$608,2,FALSE)),0,VLOOKUP(A521,seg_u_full_fitted!$A$1:$C$608,2,FALSE))</f>
        <v>0.14699999999999999</v>
      </c>
      <c r="Z521">
        <v>520</v>
      </c>
      <c r="AB521">
        <f>V521-Y521</f>
        <v>6.6000000000000003E-2</v>
      </c>
    </row>
    <row r="522" spans="1:28" x14ac:dyDescent="0.2">
      <c r="A522" t="s">
        <v>94</v>
      </c>
      <c r="B522" t="s">
        <v>877</v>
      </c>
      <c r="C522" t="s">
        <v>631</v>
      </c>
      <c r="D522" t="s">
        <v>919</v>
      </c>
      <c r="E522" t="s">
        <v>885</v>
      </c>
      <c r="F522" t="s">
        <v>920</v>
      </c>
      <c r="G522">
        <v>2.3511460530797876</v>
      </c>
      <c r="H522">
        <v>1025</v>
      </c>
      <c r="I522" t="s">
        <v>635</v>
      </c>
      <c r="J522" t="s">
        <v>635</v>
      </c>
      <c r="K522" t="s">
        <v>635</v>
      </c>
      <c r="L522" t="s">
        <v>635</v>
      </c>
      <c r="M522" t="s">
        <v>635</v>
      </c>
      <c r="N522" t="s">
        <v>635</v>
      </c>
      <c r="O522" t="s">
        <v>636</v>
      </c>
      <c r="P522" t="s">
        <v>635</v>
      </c>
      <c r="Q522" t="s">
        <v>635</v>
      </c>
      <c r="R522" t="s">
        <v>635</v>
      </c>
      <c r="S522" t="s">
        <v>636</v>
      </c>
      <c r="T522">
        <v>10</v>
      </c>
      <c r="U522">
        <f>IF(ISERROR(VLOOKUP(A522,seg_u_base_fitted!$A$1:$C$608,2,FALSE)),0,VLOOKUP(A522,seg_u_base_fitted!$A$1:$C$608,2,FALSE))</f>
        <v>1</v>
      </c>
      <c r="V522">
        <f>IF(ISERROR(VLOOKUP(A522,seg_u_base_fitted!$A$1:$C$608,3,FALSE)),0,VLOOKUP(A522,seg_u_base_fitted!$A$1:$C$608,3,FALSE))</f>
        <v>0.13400000000000001</v>
      </c>
      <c r="W522">
        <v>541</v>
      </c>
      <c r="Y522">
        <f>IF(ISERROR(VLOOKUP(A522,seg_u_full_fitted!$A$1:$C$608,2,FALSE)),0,VLOOKUP(A522,seg_u_full_fitted!$A$1:$C$608,2,FALSE))</f>
        <v>0.14599999999999999</v>
      </c>
      <c r="Z522">
        <v>521</v>
      </c>
      <c r="AB522">
        <f>V522-Y522</f>
        <v>-1.1999999999999983E-2</v>
      </c>
    </row>
    <row r="523" spans="1:28" x14ac:dyDescent="0.2">
      <c r="A523" t="s">
        <v>958</v>
      </c>
      <c r="B523" t="s">
        <v>931</v>
      </c>
      <c r="C523" t="s">
        <v>631</v>
      </c>
      <c r="D523" t="s">
        <v>959</v>
      </c>
      <c r="E523" t="s">
        <v>960</v>
      </c>
      <c r="F523" t="s">
        <v>961</v>
      </c>
      <c r="G523">
        <v>0.73289925298145975</v>
      </c>
      <c r="H523">
        <v>910</v>
      </c>
      <c r="I523" t="s">
        <v>635</v>
      </c>
      <c r="J523" t="s">
        <v>635</v>
      </c>
      <c r="K523" t="s">
        <v>635</v>
      </c>
      <c r="L523" t="s">
        <v>636</v>
      </c>
      <c r="M523" t="s">
        <v>635</v>
      </c>
      <c r="N523" t="s">
        <v>635</v>
      </c>
      <c r="O523" t="s">
        <v>636</v>
      </c>
      <c r="P523" t="s">
        <v>635</v>
      </c>
      <c r="Q523" t="s">
        <v>635</v>
      </c>
      <c r="R523" t="s">
        <v>635</v>
      </c>
      <c r="S523" t="s">
        <v>637</v>
      </c>
      <c r="T523">
        <v>9</v>
      </c>
      <c r="U523">
        <f>IF(ISERROR(VLOOKUP(A523,seg_u_base_fitted!$A$1:$C$608,2,FALSE)),0,VLOOKUP(A523,seg_u_base_fitted!$A$1:$C$608,2,FALSE))</f>
        <v>0</v>
      </c>
      <c r="V523">
        <f>IF(ISERROR(VLOOKUP(A523,seg_u_base_fitted!$A$1:$C$608,3,FALSE)),0,VLOOKUP(A523,seg_u_base_fitted!$A$1:$C$608,3,FALSE))</f>
        <v>0.128</v>
      </c>
      <c r="W523">
        <v>548</v>
      </c>
      <c r="Y523">
        <f>IF(ISERROR(VLOOKUP(A523,seg_u_full_fitted!$A$1:$C$608,2,FALSE)),0,VLOOKUP(A523,seg_u_full_fitted!$A$1:$C$608,2,FALSE))</f>
        <v>0.14499999999999999</v>
      </c>
      <c r="Z523">
        <v>522</v>
      </c>
      <c r="AB523">
        <f>V523-Y523</f>
        <v>-1.6999999999999987E-2</v>
      </c>
    </row>
    <row r="524" spans="1:28" x14ac:dyDescent="0.2">
      <c r="A524" t="s">
        <v>2263</v>
      </c>
      <c r="B524" t="s">
        <v>2210</v>
      </c>
      <c r="C524" t="s">
        <v>631</v>
      </c>
      <c r="D524" t="s">
        <v>2264</v>
      </c>
      <c r="E524" t="s">
        <v>2265</v>
      </c>
      <c r="F524" t="s">
        <v>2261</v>
      </c>
      <c r="G524">
        <v>0.27614335389272293</v>
      </c>
      <c r="H524">
        <v>890</v>
      </c>
      <c r="I524" t="s">
        <v>635</v>
      </c>
      <c r="J524" t="s">
        <v>635</v>
      </c>
      <c r="K524" t="s">
        <v>635</v>
      </c>
      <c r="L524" t="s">
        <v>636</v>
      </c>
      <c r="M524" t="s">
        <v>635</v>
      </c>
      <c r="N524" t="s">
        <v>635</v>
      </c>
      <c r="O524" t="s">
        <v>636</v>
      </c>
      <c r="P524" t="s">
        <v>635</v>
      </c>
      <c r="Q524" t="s">
        <v>635</v>
      </c>
      <c r="R524" t="s">
        <v>635</v>
      </c>
      <c r="S524" t="s">
        <v>637</v>
      </c>
      <c r="T524">
        <v>9</v>
      </c>
      <c r="U524">
        <f>IF(ISERROR(VLOOKUP(A524,seg_u_base_fitted!$A$1:$C$608,2,FALSE)),0,VLOOKUP(A524,seg_u_base_fitted!$A$1:$C$608,2,FALSE))</f>
        <v>0</v>
      </c>
      <c r="V524">
        <f>IF(ISERROR(VLOOKUP(A524,seg_u_base_fitted!$A$1:$C$608,3,FALSE)),0,VLOOKUP(A524,seg_u_base_fitted!$A$1:$C$608,3,FALSE))</f>
        <v>8.5000000000000006E-2</v>
      </c>
      <c r="W524">
        <v>583</v>
      </c>
      <c r="Y524">
        <f>IF(ISERROR(VLOOKUP(A524,seg_u_full_fitted!$A$1:$C$608,2,FALSE)),0,VLOOKUP(A524,seg_u_full_fitted!$A$1:$C$608,2,FALSE))</f>
        <v>0.14499999999999999</v>
      </c>
      <c r="Z524">
        <v>523</v>
      </c>
      <c r="AB524">
        <f>V524-Y524</f>
        <v>-5.9999999999999984E-2</v>
      </c>
    </row>
    <row r="525" spans="1:28" x14ac:dyDescent="0.2">
      <c r="A525" t="s">
        <v>1282</v>
      </c>
      <c r="B525" t="s">
        <v>994</v>
      </c>
      <c r="C525">
        <v>0</v>
      </c>
      <c r="D525">
        <v>4</v>
      </c>
      <c r="E525" t="s">
        <v>1283</v>
      </c>
      <c r="F525" t="s">
        <v>1284</v>
      </c>
      <c r="G525">
        <v>0.32025419618215073</v>
      </c>
      <c r="H525">
        <v>7790</v>
      </c>
      <c r="I525" t="s">
        <v>635</v>
      </c>
      <c r="J525" t="s">
        <v>636</v>
      </c>
      <c r="K525" t="s">
        <v>635</v>
      </c>
      <c r="L525" t="s">
        <v>636</v>
      </c>
      <c r="M525" t="s">
        <v>635</v>
      </c>
      <c r="N525" t="s">
        <v>635</v>
      </c>
      <c r="O525" t="s">
        <v>636</v>
      </c>
      <c r="P525" t="s">
        <v>636</v>
      </c>
      <c r="Q525" t="s">
        <v>636</v>
      </c>
      <c r="R525" t="s">
        <v>636</v>
      </c>
      <c r="S525" t="s">
        <v>1131</v>
      </c>
      <c r="T525">
        <v>5</v>
      </c>
      <c r="U525">
        <f>IF(ISERROR(VLOOKUP(A525,seg_u_base_fitted!$A$1:$C$608,2,FALSE)),0,VLOOKUP(A525,seg_u_base_fitted!$A$1:$C$608,2,FALSE))</f>
        <v>0</v>
      </c>
      <c r="V525">
        <f>IF(ISERROR(VLOOKUP(A525,seg_u_base_fitted!$A$1:$C$608,3,FALSE)),0,VLOOKUP(A525,seg_u_base_fitted!$A$1:$C$608,3,FALSE))</f>
        <v>0.38800000000000001</v>
      </c>
      <c r="W525">
        <v>377</v>
      </c>
      <c r="Y525">
        <f>IF(ISERROR(VLOOKUP(A525,seg_u_full_fitted!$A$1:$C$608,2,FALSE)),0,VLOOKUP(A525,seg_u_full_fitted!$A$1:$C$608,2,FALSE))</f>
        <v>0.14399999999999999</v>
      </c>
      <c r="Z525">
        <v>524</v>
      </c>
      <c r="AA525">
        <f>IF(Z525&lt;115,1,0)</f>
        <v>0</v>
      </c>
      <c r="AB525">
        <f>V525-Y525</f>
        <v>0.24400000000000002</v>
      </c>
    </row>
    <row r="526" spans="1:28" x14ac:dyDescent="0.2">
      <c r="A526" t="s">
        <v>1922</v>
      </c>
      <c r="B526" t="s">
        <v>994</v>
      </c>
      <c r="C526">
        <v>0</v>
      </c>
      <c r="D526">
        <v>103</v>
      </c>
      <c r="E526" t="s">
        <v>1923</v>
      </c>
      <c r="F526" t="s">
        <v>1924</v>
      </c>
      <c r="G526">
        <v>1.1452041486788906</v>
      </c>
      <c r="H526">
        <v>3470</v>
      </c>
      <c r="I526" t="s">
        <v>635</v>
      </c>
      <c r="J526" t="s">
        <v>636</v>
      </c>
      <c r="K526" t="s">
        <v>635</v>
      </c>
      <c r="L526" t="s">
        <v>635</v>
      </c>
      <c r="M526" t="s">
        <v>635</v>
      </c>
      <c r="N526" t="s">
        <v>635</v>
      </c>
      <c r="O526" t="s">
        <v>636</v>
      </c>
      <c r="P526" t="s">
        <v>635</v>
      </c>
      <c r="Q526" t="s">
        <v>635</v>
      </c>
      <c r="R526" t="s">
        <v>635</v>
      </c>
      <c r="S526" t="s">
        <v>637</v>
      </c>
      <c r="T526">
        <v>9</v>
      </c>
      <c r="U526">
        <f>IF(ISERROR(VLOOKUP(A526,seg_u_base_fitted!$A$1:$C$608,2,FALSE)),0,VLOOKUP(A526,seg_u_base_fitted!$A$1:$C$608,2,FALSE))</f>
        <v>0</v>
      </c>
      <c r="V526">
        <f>IF(ISERROR(VLOOKUP(A526,seg_u_base_fitted!$A$1:$C$608,3,FALSE)),0,VLOOKUP(A526,seg_u_base_fitted!$A$1:$C$608,3,FALSE))</f>
        <v>0.20499999999999999</v>
      </c>
      <c r="W526">
        <v>488</v>
      </c>
      <c r="Y526">
        <f>IF(ISERROR(VLOOKUP(A526,seg_u_full_fitted!$A$1:$C$608,2,FALSE)),0,VLOOKUP(A526,seg_u_full_fitted!$A$1:$C$608,2,FALSE))</f>
        <v>0.14399999999999999</v>
      </c>
      <c r="Z526">
        <v>525</v>
      </c>
      <c r="AB526">
        <f>V526-Y526</f>
        <v>6.0999999999999999E-2</v>
      </c>
    </row>
    <row r="527" spans="1:28" x14ac:dyDescent="0.2">
      <c r="A527" t="s">
        <v>1976</v>
      </c>
      <c r="B527" t="s">
        <v>994</v>
      </c>
      <c r="C527">
        <v>0</v>
      </c>
      <c r="D527">
        <v>23</v>
      </c>
      <c r="E527" t="s">
        <v>1977</v>
      </c>
      <c r="F527" t="s">
        <v>1978</v>
      </c>
      <c r="G527">
        <v>0.34084457358888853</v>
      </c>
      <c r="H527">
        <v>7800</v>
      </c>
      <c r="I527" t="s">
        <v>636</v>
      </c>
      <c r="J527" t="s">
        <v>636</v>
      </c>
      <c r="K527" t="s">
        <v>635</v>
      </c>
      <c r="L527" t="s">
        <v>635</v>
      </c>
      <c r="M527" t="s">
        <v>635</v>
      </c>
      <c r="N527" t="s">
        <v>635</v>
      </c>
      <c r="O527" t="s">
        <v>635</v>
      </c>
      <c r="P527" t="s">
        <v>635</v>
      </c>
      <c r="Q527" t="s">
        <v>635</v>
      </c>
      <c r="R527" t="s">
        <v>635</v>
      </c>
      <c r="S527" t="s">
        <v>637</v>
      </c>
      <c r="T527">
        <v>9</v>
      </c>
      <c r="U527">
        <f>IF(ISERROR(VLOOKUP(A527,seg_u_base_fitted!$A$1:$C$608,2,FALSE)),0,VLOOKUP(A527,seg_u_base_fitted!$A$1:$C$608,2,FALSE))</f>
        <v>0</v>
      </c>
      <c r="V527">
        <f>IF(ISERROR(VLOOKUP(A527,seg_u_base_fitted!$A$1:$C$608,3,FALSE)),0,VLOOKUP(A527,seg_u_base_fitted!$A$1:$C$608,3,FALSE))</f>
        <v>0.19700000000000001</v>
      </c>
      <c r="W527">
        <v>496</v>
      </c>
      <c r="Y527">
        <f>IF(ISERROR(VLOOKUP(A527,seg_u_full_fitted!$A$1:$C$608,2,FALSE)),0,VLOOKUP(A527,seg_u_full_fitted!$A$1:$C$608,2,FALSE))</f>
        <v>0.14399999999999999</v>
      </c>
      <c r="Z527">
        <v>526</v>
      </c>
      <c r="AB527">
        <f>V527-Y527</f>
        <v>5.3000000000000019E-2</v>
      </c>
    </row>
    <row r="528" spans="1:28" x14ac:dyDescent="0.2">
      <c r="A528" t="s">
        <v>2533</v>
      </c>
      <c r="B528" t="s">
        <v>2468</v>
      </c>
      <c r="C528" t="s">
        <v>631</v>
      </c>
      <c r="D528" t="s">
        <v>700</v>
      </c>
      <c r="E528" t="s">
        <v>2534</v>
      </c>
      <c r="F528" t="s">
        <v>2535</v>
      </c>
      <c r="G528">
        <v>0.9205751127913423</v>
      </c>
      <c r="H528">
        <v>1300</v>
      </c>
      <c r="I528" t="s">
        <v>635</v>
      </c>
      <c r="J528" t="s">
        <v>635</v>
      </c>
      <c r="K528" t="s">
        <v>635</v>
      </c>
      <c r="L528" t="s">
        <v>635</v>
      </c>
      <c r="M528" t="s">
        <v>635</v>
      </c>
      <c r="N528" t="s">
        <v>635</v>
      </c>
      <c r="O528" t="s">
        <v>636</v>
      </c>
      <c r="P528" t="s">
        <v>635</v>
      </c>
      <c r="Q528" t="s">
        <v>635</v>
      </c>
      <c r="R528" t="s">
        <v>635</v>
      </c>
      <c r="S528" t="s">
        <v>636</v>
      </c>
      <c r="T528">
        <v>10</v>
      </c>
      <c r="U528">
        <f>IF(ISERROR(VLOOKUP(A528,seg_u_base_fitted!$A$1:$C$608,2,FALSE)),0,VLOOKUP(A528,seg_u_base_fitted!$A$1:$C$608,2,FALSE))</f>
        <v>0</v>
      </c>
      <c r="V528">
        <f>IF(ISERROR(VLOOKUP(A528,seg_u_base_fitted!$A$1:$C$608,3,FALSE)),0,VLOOKUP(A528,seg_u_base_fitted!$A$1:$C$608,3,FALSE))</f>
        <v>0.154</v>
      </c>
      <c r="W528">
        <v>527</v>
      </c>
      <c r="Y528">
        <f>IF(ISERROR(VLOOKUP(A528,seg_u_full_fitted!$A$1:$C$608,2,FALSE)),0,VLOOKUP(A528,seg_u_full_fitted!$A$1:$C$608,2,FALSE))</f>
        <v>0.14399999999999999</v>
      </c>
      <c r="Z528">
        <v>527</v>
      </c>
      <c r="AB528">
        <f>V528-Y528</f>
        <v>1.0000000000000009E-2</v>
      </c>
    </row>
    <row r="529" spans="1:28" x14ac:dyDescent="0.2">
      <c r="A529" t="s">
        <v>1668</v>
      </c>
      <c r="B529" t="s">
        <v>994</v>
      </c>
      <c r="C529">
        <v>0</v>
      </c>
      <c r="D529">
        <v>88</v>
      </c>
      <c r="E529" t="s">
        <v>1669</v>
      </c>
      <c r="F529" t="s">
        <v>1670</v>
      </c>
      <c r="G529">
        <v>0.23182485529139377</v>
      </c>
      <c r="H529">
        <v>8710</v>
      </c>
      <c r="I529" t="s">
        <v>635</v>
      </c>
      <c r="J529" t="s">
        <v>636</v>
      </c>
      <c r="K529" t="s">
        <v>635</v>
      </c>
      <c r="L529" t="s">
        <v>636</v>
      </c>
      <c r="M529" t="s">
        <v>635</v>
      </c>
      <c r="N529" t="s">
        <v>635</v>
      </c>
      <c r="O529" t="s">
        <v>636</v>
      </c>
      <c r="P529" t="s">
        <v>635</v>
      </c>
      <c r="Q529" t="s">
        <v>635</v>
      </c>
      <c r="R529" t="s">
        <v>636</v>
      </c>
      <c r="S529" t="s">
        <v>833</v>
      </c>
      <c r="T529">
        <v>7</v>
      </c>
      <c r="U529">
        <f>IF(ISERROR(VLOOKUP(A529,seg_u_base_fitted!$A$1:$C$608,2,FALSE)),0,VLOOKUP(A529,seg_u_base_fitted!$A$1:$C$608,2,FALSE))</f>
        <v>0</v>
      </c>
      <c r="V529">
        <f>IF(ISERROR(VLOOKUP(A529,seg_u_base_fitted!$A$1:$C$608,3,FALSE)),0,VLOOKUP(A529,seg_u_base_fitted!$A$1:$C$608,3,FALSE))</f>
        <v>0.19400000000000001</v>
      </c>
      <c r="W529">
        <v>499</v>
      </c>
      <c r="Y529">
        <f>IF(ISERROR(VLOOKUP(A529,seg_u_full_fitted!$A$1:$C$608,2,FALSE)),0,VLOOKUP(A529,seg_u_full_fitted!$A$1:$C$608,2,FALSE))</f>
        <v>0.14299999999999999</v>
      </c>
      <c r="Z529">
        <v>528</v>
      </c>
      <c r="AB529">
        <f>V529-Y529</f>
        <v>5.1000000000000018E-2</v>
      </c>
    </row>
    <row r="530" spans="1:28" x14ac:dyDescent="0.2">
      <c r="A530" t="s">
        <v>2159</v>
      </c>
      <c r="B530" t="s">
        <v>2148</v>
      </c>
      <c r="C530" t="s">
        <v>662</v>
      </c>
      <c r="D530" t="s">
        <v>2160</v>
      </c>
      <c r="E530" t="s">
        <v>2161</v>
      </c>
      <c r="F530" t="s">
        <v>2162</v>
      </c>
      <c r="G530">
        <v>1.167161309956821</v>
      </c>
      <c r="H530">
        <v>2070</v>
      </c>
      <c r="I530" t="s">
        <v>635</v>
      </c>
      <c r="J530" t="s">
        <v>636</v>
      </c>
      <c r="K530" t="s">
        <v>635</v>
      </c>
      <c r="L530" t="s">
        <v>635</v>
      </c>
      <c r="M530" t="s">
        <v>635</v>
      </c>
      <c r="N530" t="s">
        <v>635</v>
      </c>
      <c r="O530" t="s">
        <v>636</v>
      </c>
      <c r="P530" t="s">
        <v>635</v>
      </c>
      <c r="Q530" t="s">
        <v>635</v>
      </c>
      <c r="R530" t="s">
        <v>635</v>
      </c>
      <c r="S530" t="s">
        <v>637</v>
      </c>
      <c r="T530">
        <v>9</v>
      </c>
      <c r="U530">
        <f>IF(ISERROR(VLOOKUP(A530,seg_u_base_fitted!$A$1:$C$608,2,FALSE)),0,VLOOKUP(A530,seg_u_base_fitted!$A$1:$C$608,2,FALSE))</f>
        <v>0</v>
      </c>
      <c r="V530">
        <f>IF(ISERROR(VLOOKUP(A530,seg_u_base_fitted!$A$1:$C$608,3,FALSE)),0,VLOOKUP(A530,seg_u_base_fitted!$A$1:$C$608,3,FALSE))</f>
        <v>0.14099999999999999</v>
      </c>
      <c r="W530">
        <v>535</v>
      </c>
      <c r="Y530">
        <f>IF(ISERROR(VLOOKUP(A530,seg_u_full_fitted!$A$1:$C$608,2,FALSE)),0,VLOOKUP(A530,seg_u_full_fitted!$A$1:$C$608,2,FALSE))</f>
        <v>0.14299999999999999</v>
      </c>
      <c r="Z530">
        <v>529</v>
      </c>
      <c r="AB530">
        <f>V530-Y530</f>
        <v>-2.0000000000000018E-3</v>
      </c>
    </row>
    <row r="531" spans="1:28" x14ac:dyDescent="0.2">
      <c r="A531" t="s">
        <v>1760</v>
      </c>
      <c r="B531" t="s">
        <v>994</v>
      </c>
      <c r="C531">
        <v>0</v>
      </c>
      <c r="D531">
        <v>144</v>
      </c>
      <c r="E531" t="s">
        <v>1761</v>
      </c>
      <c r="F531" t="s">
        <v>1762</v>
      </c>
      <c r="G531">
        <v>0.3700181838900391</v>
      </c>
      <c r="H531">
        <v>10010</v>
      </c>
      <c r="I531" t="s">
        <v>635</v>
      </c>
      <c r="J531" t="s">
        <v>636</v>
      </c>
      <c r="K531" t="s">
        <v>635</v>
      </c>
      <c r="L531" t="s">
        <v>635</v>
      </c>
      <c r="M531" t="s">
        <v>635</v>
      </c>
      <c r="N531" t="s">
        <v>635</v>
      </c>
      <c r="O531" t="s">
        <v>636</v>
      </c>
      <c r="P531" t="s">
        <v>635</v>
      </c>
      <c r="Q531" t="s">
        <v>635</v>
      </c>
      <c r="R531" t="s">
        <v>636</v>
      </c>
      <c r="S531" t="s">
        <v>721</v>
      </c>
      <c r="T531">
        <v>8</v>
      </c>
      <c r="U531">
        <f>IF(ISERROR(VLOOKUP(A531,seg_u_base_fitted!$A$1:$C$608,2,FALSE)),0,VLOOKUP(A531,seg_u_base_fitted!$A$1:$C$608,2,FALSE))</f>
        <v>0</v>
      </c>
      <c r="V531">
        <f>IF(ISERROR(VLOOKUP(A531,seg_u_base_fitted!$A$1:$C$608,3,FALSE)),0,VLOOKUP(A531,seg_u_base_fitted!$A$1:$C$608,3,FALSE))</f>
        <v>0.216</v>
      </c>
      <c r="W531">
        <v>478</v>
      </c>
      <c r="Y531">
        <f>IF(ISERROR(VLOOKUP(A531,seg_u_full_fitted!$A$1:$C$608,2,FALSE)),0,VLOOKUP(A531,seg_u_full_fitted!$A$1:$C$608,2,FALSE))</f>
        <v>0.14199999999999999</v>
      </c>
      <c r="Z531">
        <v>530</v>
      </c>
      <c r="AB531">
        <f>V531-Y531</f>
        <v>7.400000000000001E-2</v>
      </c>
    </row>
    <row r="532" spans="1:28" x14ac:dyDescent="0.2">
      <c r="A532" t="s">
        <v>2328</v>
      </c>
      <c r="B532" t="s">
        <v>2210</v>
      </c>
      <c r="C532" t="s">
        <v>631</v>
      </c>
      <c r="D532" t="s">
        <v>2329</v>
      </c>
      <c r="E532" t="s">
        <v>943</v>
      </c>
      <c r="F532" t="s">
        <v>2330</v>
      </c>
      <c r="G532">
        <v>0.92995697947474354</v>
      </c>
      <c r="H532">
        <v>3200</v>
      </c>
      <c r="I532" t="s">
        <v>635</v>
      </c>
      <c r="J532" t="s">
        <v>635</v>
      </c>
      <c r="K532" t="s">
        <v>635</v>
      </c>
      <c r="L532" t="s">
        <v>635</v>
      </c>
      <c r="M532" t="s">
        <v>635</v>
      </c>
      <c r="N532" t="s">
        <v>635</v>
      </c>
      <c r="O532" t="s">
        <v>636</v>
      </c>
      <c r="P532" t="s">
        <v>635</v>
      </c>
      <c r="Q532" t="s">
        <v>635</v>
      </c>
      <c r="R532" t="s">
        <v>635</v>
      </c>
      <c r="S532" t="s">
        <v>636</v>
      </c>
      <c r="T532">
        <v>10</v>
      </c>
      <c r="U532">
        <f>IF(ISERROR(VLOOKUP(A532,seg_u_base_fitted!$A$1:$C$608,2,FALSE)),0,VLOOKUP(A532,seg_u_base_fitted!$A$1:$C$608,2,FALSE))</f>
        <v>0</v>
      </c>
      <c r="V532">
        <f>IF(ISERROR(VLOOKUP(A532,seg_u_base_fitted!$A$1:$C$608,3,FALSE)),0,VLOOKUP(A532,seg_u_base_fitted!$A$1:$C$608,3,FALSE))</f>
        <v>0.13400000000000001</v>
      </c>
      <c r="W532">
        <v>542</v>
      </c>
      <c r="Y532">
        <f>IF(ISERROR(VLOOKUP(A532,seg_u_full_fitted!$A$1:$C$608,2,FALSE)),0,VLOOKUP(A532,seg_u_full_fitted!$A$1:$C$608,2,FALSE))</f>
        <v>0.14199999999999999</v>
      </c>
      <c r="Z532">
        <v>531</v>
      </c>
      <c r="AB532">
        <f>V532-Y532</f>
        <v>-7.9999999999999793E-3</v>
      </c>
    </row>
    <row r="533" spans="1:28" x14ac:dyDescent="0.2">
      <c r="A533" t="s">
        <v>1602</v>
      </c>
      <c r="B533" t="s">
        <v>994</v>
      </c>
      <c r="C533">
        <v>0</v>
      </c>
      <c r="D533">
        <v>83</v>
      </c>
      <c r="E533" t="s">
        <v>1603</v>
      </c>
      <c r="F533" t="s">
        <v>1604</v>
      </c>
      <c r="G533">
        <v>0.74805280447963141</v>
      </c>
      <c r="H533">
        <v>2300</v>
      </c>
      <c r="I533" t="s">
        <v>635</v>
      </c>
      <c r="J533" t="s">
        <v>636</v>
      </c>
      <c r="K533" t="s">
        <v>636</v>
      </c>
      <c r="L533" t="s">
        <v>635</v>
      </c>
      <c r="M533" t="s">
        <v>635</v>
      </c>
      <c r="N533" t="s">
        <v>635</v>
      </c>
      <c r="O533" t="s">
        <v>636</v>
      </c>
      <c r="P533" t="s">
        <v>635</v>
      </c>
      <c r="Q533" t="s">
        <v>635</v>
      </c>
      <c r="R533" t="s">
        <v>636</v>
      </c>
      <c r="S533" t="s">
        <v>833</v>
      </c>
      <c r="T533">
        <v>7</v>
      </c>
      <c r="U533">
        <f>IF(ISERROR(VLOOKUP(A533,seg_u_base_fitted!$A$1:$C$608,2,FALSE)),0,VLOOKUP(A533,seg_u_base_fitted!$A$1:$C$608,2,FALSE))</f>
        <v>0</v>
      </c>
      <c r="V533">
        <f>IF(ISERROR(VLOOKUP(A533,seg_u_base_fitted!$A$1:$C$608,3,FALSE)),0,VLOOKUP(A533,seg_u_base_fitted!$A$1:$C$608,3,FALSE))</f>
        <v>7.1999999999999995E-2</v>
      </c>
      <c r="W533">
        <v>596</v>
      </c>
      <c r="Y533">
        <f>IF(ISERROR(VLOOKUP(A533,seg_u_full_fitted!$A$1:$C$608,2,FALSE)),0,VLOOKUP(A533,seg_u_full_fitted!$A$1:$C$608,2,FALSE))</f>
        <v>0.13900000000000001</v>
      </c>
      <c r="Z533">
        <v>532</v>
      </c>
      <c r="AB533">
        <f>V533-Y533</f>
        <v>-6.7000000000000018E-2</v>
      </c>
    </row>
    <row r="534" spans="1:28" x14ac:dyDescent="0.2">
      <c r="A534" t="s">
        <v>817</v>
      </c>
      <c r="B534" t="s">
        <v>737</v>
      </c>
      <c r="C534" t="s">
        <v>662</v>
      </c>
      <c r="D534" t="s">
        <v>818</v>
      </c>
      <c r="E534" t="s">
        <v>762</v>
      </c>
      <c r="F534" t="s">
        <v>819</v>
      </c>
      <c r="G534">
        <v>0.47638207274296368</v>
      </c>
      <c r="H534">
        <v>2050</v>
      </c>
      <c r="I534" t="s">
        <v>635</v>
      </c>
      <c r="J534" t="s">
        <v>635</v>
      </c>
      <c r="K534" t="s">
        <v>635</v>
      </c>
      <c r="L534" t="s">
        <v>635</v>
      </c>
      <c r="M534" t="s">
        <v>635</v>
      </c>
      <c r="N534" t="s">
        <v>635</v>
      </c>
      <c r="O534" t="s">
        <v>635</v>
      </c>
      <c r="P534" t="s">
        <v>635</v>
      </c>
      <c r="Q534" t="s">
        <v>635</v>
      </c>
      <c r="R534" t="s">
        <v>635</v>
      </c>
      <c r="S534" t="s">
        <v>635</v>
      </c>
      <c r="T534">
        <v>11</v>
      </c>
      <c r="U534">
        <f>IF(ISERROR(VLOOKUP(A534,seg_u_base_fitted!$A$1:$C$608,2,FALSE)),0,VLOOKUP(A534,seg_u_base_fitted!$A$1:$C$608,2,FALSE))</f>
        <v>0</v>
      </c>
      <c r="V534">
        <f>IF(ISERROR(VLOOKUP(A534,seg_u_base_fitted!$A$1:$C$608,3,FALSE)),0,VLOOKUP(A534,seg_u_base_fitted!$A$1:$C$608,3,FALSE))</f>
        <v>0.183</v>
      </c>
      <c r="W534">
        <v>503</v>
      </c>
      <c r="Y534">
        <f>IF(ISERROR(VLOOKUP(A534,seg_u_full_fitted!$A$1:$C$608,2,FALSE)),0,VLOOKUP(A534,seg_u_full_fitted!$A$1:$C$608,2,FALSE))</f>
        <v>0.13900000000000001</v>
      </c>
      <c r="Z534">
        <v>533</v>
      </c>
      <c r="AB534">
        <f>V534-Y534</f>
        <v>4.3999999999999984E-2</v>
      </c>
    </row>
    <row r="535" spans="1:28" x14ac:dyDescent="0.2">
      <c r="A535" t="s">
        <v>674</v>
      </c>
      <c r="B535" t="s">
        <v>630</v>
      </c>
      <c r="C535" t="s">
        <v>631</v>
      </c>
      <c r="D535" t="s">
        <v>675</v>
      </c>
      <c r="E535" t="s">
        <v>676</v>
      </c>
      <c r="F535" t="s">
        <v>677</v>
      </c>
      <c r="G535">
        <v>1.0138602588144072</v>
      </c>
      <c r="H535">
        <v>3400</v>
      </c>
      <c r="I535" t="s">
        <v>635</v>
      </c>
      <c r="J535" t="s">
        <v>635</v>
      </c>
      <c r="K535" t="s">
        <v>635</v>
      </c>
      <c r="L535" t="s">
        <v>635</v>
      </c>
      <c r="M535" t="s">
        <v>635</v>
      </c>
      <c r="N535" t="s">
        <v>635</v>
      </c>
      <c r="O535" t="s">
        <v>636</v>
      </c>
      <c r="P535" t="s">
        <v>635</v>
      </c>
      <c r="Q535" t="s">
        <v>635</v>
      </c>
      <c r="R535" t="s">
        <v>635</v>
      </c>
      <c r="S535" t="s">
        <v>636</v>
      </c>
      <c r="T535">
        <v>10</v>
      </c>
      <c r="U535">
        <f>IF(ISERROR(VLOOKUP(A535,seg_u_base_fitted!$A$1:$C$608,2,FALSE)),0,VLOOKUP(A535,seg_u_base_fitted!$A$1:$C$608,2,FALSE))</f>
        <v>0</v>
      </c>
      <c r="V535">
        <f>IF(ISERROR(VLOOKUP(A535,seg_u_base_fitted!$A$1:$C$608,3,FALSE)),0,VLOOKUP(A535,seg_u_base_fitted!$A$1:$C$608,3,FALSE))</f>
        <v>0.20200000000000001</v>
      </c>
      <c r="W535">
        <v>491</v>
      </c>
      <c r="Y535">
        <f>IF(ISERROR(VLOOKUP(A535,seg_u_full_fitted!$A$1:$C$608,2,FALSE)),0,VLOOKUP(A535,seg_u_full_fitted!$A$1:$C$608,2,FALSE))</f>
        <v>0.13800000000000001</v>
      </c>
      <c r="Z535">
        <v>534</v>
      </c>
      <c r="AB535">
        <f>V535-Y535</f>
        <v>6.4000000000000001E-2</v>
      </c>
    </row>
    <row r="536" spans="1:28" x14ac:dyDescent="0.2">
      <c r="A536" t="s">
        <v>1644</v>
      </c>
      <c r="B536" t="s">
        <v>994</v>
      </c>
      <c r="C536">
        <v>0</v>
      </c>
      <c r="D536">
        <v>60</v>
      </c>
      <c r="E536" t="s">
        <v>1645</v>
      </c>
      <c r="F536" t="s">
        <v>1646</v>
      </c>
      <c r="G536">
        <v>0.22965893712070276</v>
      </c>
      <c r="H536">
        <v>11120</v>
      </c>
      <c r="I536" t="s">
        <v>635</v>
      </c>
      <c r="J536" t="s">
        <v>636</v>
      </c>
      <c r="K536" t="s">
        <v>635</v>
      </c>
      <c r="L536" t="s">
        <v>635</v>
      </c>
      <c r="M536" t="s">
        <v>635</v>
      </c>
      <c r="N536" t="s">
        <v>635</v>
      </c>
      <c r="O536" t="s">
        <v>635</v>
      </c>
      <c r="P536" t="s">
        <v>636</v>
      </c>
      <c r="Q536" t="s">
        <v>636</v>
      </c>
      <c r="R536" t="s">
        <v>636</v>
      </c>
      <c r="S536" t="s">
        <v>833</v>
      </c>
      <c r="T536">
        <v>7</v>
      </c>
      <c r="U536">
        <f>IF(ISERROR(VLOOKUP(A536,seg_u_base_fitted!$A$1:$C$608,2,FALSE)),0,VLOOKUP(A536,seg_u_base_fitted!$A$1:$C$608,2,FALSE))</f>
        <v>0</v>
      </c>
      <c r="V536">
        <f>IF(ISERROR(VLOOKUP(A536,seg_u_base_fitted!$A$1:$C$608,3,FALSE)),0,VLOOKUP(A536,seg_u_base_fitted!$A$1:$C$608,3,FALSE))</f>
        <v>0.27100000000000002</v>
      </c>
      <c r="W536">
        <v>448</v>
      </c>
      <c r="Y536">
        <f>IF(ISERROR(VLOOKUP(A536,seg_u_full_fitted!$A$1:$C$608,2,FALSE)),0,VLOOKUP(A536,seg_u_full_fitted!$A$1:$C$608,2,FALSE))</f>
        <v>0.13600000000000001</v>
      </c>
      <c r="Z536">
        <v>535</v>
      </c>
      <c r="AB536">
        <f>V536-Y536</f>
        <v>0.13500000000000001</v>
      </c>
    </row>
    <row r="537" spans="1:28" x14ac:dyDescent="0.2">
      <c r="A537" t="s">
        <v>1936</v>
      </c>
      <c r="B537" t="s">
        <v>994</v>
      </c>
      <c r="C537">
        <v>0</v>
      </c>
      <c r="D537">
        <v>146</v>
      </c>
      <c r="E537" t="s">
        <v>1937</v>
      </c>
      <c r="F537" t="s">
        <v>1938</v>
      </c>
      <c r="G537">
        <v>0.63056737606198665</v>
      </c>
      <c r="H537">
        <v>3950</v>
      </c>
      <c r="I537" t="s">
        <v>635</v>
      </c>
      <c r="J537" t="s">
        <v>636</v>
      </c>
      <c r="K537" t="s">
        <v>635</v>
      </c>
      <c r="L537" t="s">
        <v>635</v>
      </c>
      <c r="M537" t="s">
        <v>635</v>
      </c>
      <c r="N537" t="s">
        <v>635</v>
      </c>
      <c r="O537" t="s">
        <v>636</v>
      </c>
      <c r="P537" t="s">
        <v>635</v>
      </c>
      <c r="Q537" t="s">
        <v>635</v>
      </c>
      <c r="R537" t="s">
        <v>635</v>
      </c>
      <c r="S537" t="s">
        <v>637</v>
      </c>
      <c r="T537">
        <v>9</v>
      </c>
      <c r="U537">
        <f>IF(ISERROR(VLOOKUP(A537,seg_u_base_fitted!$A$1:$C$608,2,FALSE)),0,VLOOKUP(A537,seg_u_base_fitted!$A$1:$C$608,2,FALSE))</f>
        <v>0</v>
      </c>
      <c r="V537">
        <f>IF(ISERROR(VLOOKUP(A537,seg_u_base_fitted!$A$1:$C$608,3,FALSE)),0,VLOOKUP(A537,seg_u_base_fitted!$A$1:$C$608,3,FALSE))</f>
        <v>0.19400000000000001</v>
      </c>
      <c r="W537">
        <v>500</v>
      </c>
      <c r="Y537">
        <f>IF(ISERROR(VLOOKUP(A537,seg_u_full_fitted!$A$1:$C$608,2,FALSE)),0,VLOOKUP(A537,seg_u_full_fitted!$A$1:$C$608,2,FALSE))</f>
        <v>0.13600000000000001</v>
      </c>
      <c r="Z537">
        <v>536</v>
      </c>
      <c r="AB537">
        <f>V537-Y537</f>
        <v>5.7999999999999996E-2</v>
      </c>
    </row>
    <row r="538" spans="1:28" x14ac:dyDescent="0.2">
      <c r="A538" t="s">
        <v>1528</v>
      </c>
      <c r="B538" t="s">
        <v>994</v>
      </c>
      <c r="C538">
        <v>0</v>
      </c>
      <c r="D538">
        <v>115</v>
      </c>
      <c r="E538" t="s">
        <v>1529</v>
      </c>
      <c r="F538" t="s">
        <v>1530</v>
      </c>
      <c r="G538">
        <v>0.69983161922217441</v>
      </c>
      <c r="H538">
        <v>1640</v>
      </c>
      <c r="I538" t="s">
        <v>635</v>
      </c>
      <c r="J538" t="s">
        <v>636</v>
      </c>
      <c r="K538" t="s">
        <v>636</v>
      </c>
      <c r="L538" t="s">
        <v>635</v>
      </c>
      <c r="M538" t="s">
        <v>635</v>
      </c>
      <c r="N538" t="s">
        <v>635</v>
      </c>
      <c r="O538" t="s">
        <v>636</v>
      </c>
      <c r="P538" t="s">
        <v>636</v>
      </c>
      <c r="Q538" t="s">
        <v>635</v>
      </c>
      <c r="R538" t="s">
        <v>636</v>
      </c>
      <c r="S538" t="s">
        <v>1327</v>
      </c>
      <c r="T538">
        <v>6</v>
      </c>
      <c r="U538">
        <f>IF(ISERROR(VLOOKUP(A538,seg_u_base_fitted!$A$1:$C$608,2,FALSE)),0,VLOOKUP(A538,seg_u_base_fitted!$A$1:$C$608,2,FALSE))</f>
        <v>0</v>
      </c>
      <c r="V538">
        <f>IF(ISERROR(VLOOKUP(A538,seg_u_base_fitted!$A$1:$C$608,3,FALSE)),0,VLOOKUP(A538,seg_u_base_fitted!$A$1:$C$608,3,FALSE))</f>
        <v>0.309</v>
      </c>
      <c r="W538">
        <v>422</v>
      </c>
      <c r="Y538">
        <f>IF(ISERROR(VLOOKUP(A538,seg_u_full_fitted!$A$1:$C$608,2,FALSE)),0,VLOOKUP(A538,seg_u_full_fitted!$A$1:$C$608,2,FALSE))</f>
        <v>0.13400000000000001</v>
      </c>
      <c r="Z538">
        <v>537</v>
      </c>
      <c r="AB538">
        <f>V538-Y538</f>
        <v>0.17499999999999999</v>
      </c>
    </row>
    <row r="539" spans="1:28" x14ac:dyDescent="0.2">
      <c r="A539" t="s">
        <v>1801</v>
      </c>
      <c r="B539" t="s">
        <v>994</v>
      </c>
      <c r="C539">
        <v>0</v>
      </c>
      <c r="D539">
        <v>14</v>
      </c>
      <c r="E539" t="s">
        <v>1802</v>
      </c>
      <c r="F539" t="s">
        <v>1803</v>
      </c>
      <c r="G539">
        <v>0.82893485368921593</v>
      </c>
      <c r="H539">
        <v>5940</v>
      </c>
      <c r="I539" t="s">
        <v>635</v>
      </c>
      <c r="J539" t="s">
        <v>636</v>
      </c>
      <c r="K539" t="s">
        <v>635</v>
      </c>
      <c r="L539" t="s">
        <v>635</v>
      </c>
      <c r="M539" t="s">
        <v>635</v>
      </c>
      <c r="N539" t="s">
        <v>635</v>
      </c>
      <c r="O539" t="s">
        <v>636</v>
      </c>
      <c r="P539" t="s">
        <v>636</v>
      </c>
      <c r="Q539" t="s">
        <v>635</v>
      </c>
      <c r="R539" t="s">
        <v>635</v>
      </c>
      <c r="S539" t="s">
        <v>721</v>
      </c>
      <c r="T539">
        <v>8</v>
      </c>
      <c r="U539">
        <f>IF(ISERROR(VLOOKUP(A539,seg_u_base_fitted!$A$1:$C$608,2,FALSE)),0,VLOOKUP(A539,seg_u_base_fitted!$A$1:$C$608,2,FALSE))</f>
        <v>0</v>
      </c>
      <c r="V539">
        <f>IF(ISERROR(VLOOKUP(A539,seg_u_base_fitted!$A$1:$C$608,3,FALSE)),0,VLOOKUP(A539,seg_u_base_fitted!$A$1:$C$608,3,FALSE))</f>
        <v>0.27700000000000002</v>
      </c>
      <c r="W539">
        <v>444</v>
      </c>
      <c r="Y539">
        <f>IF(ISERROR(VLOOKUP(A539,seg_u_full_fitted!$A$1:$C$608,2,FALSE)),0,VLOOKUP(A539,seg_u_full_fitted!$A$1:$C$608,2,FALSE))</f>
        <v>0.13300000000000001</v>
      </c>
      <c r="Z539">
        <v>538</v>
      </c>
      <c r="AB539">
        <f>V539-Y539</f>
        <v>0.14400000000000002</v>
      </c>
    </row>
    <row r="540" spans="1:28" x14ac:dyDescent="0.2">
      <c r="A540" t="s">
        <v>683</v>
      </c>
      <c r="B540" t="s">
        <v>630</v>
      </c>
      <c r="C540" t="s">
        <v>631</v>
      </c>
      <c r="D540" t="s">
        <v>639</v>
      </c>
      <c r="E540" t="s">
        <v>672</v>
      </c>
      <c r="F540" t="s">
        <v>684</v>
      </c>
      <c r="G540">
        <v>1.6744202134128752</v>
      </c>
      <c r="H540">
        <v>1750</v>
      </c>
      <c r="I540" t="s">
        <v>635</v>
      </c>
      <c r="J540" t="s">
        <v>635</v>
      </c>
      <c r="K540" t="s">
        <v>635</v>
      </c>
      <c r="L540" t="s">
        <v>635</v>
      </c>
      <c r="M540" t="s">
        <v>635</v>
      </c>
      <c r="N540" t="s">
        <v>635</v>
      </c>
      <c r="O540" t="s">
        <v>636</v>
      </c>
      <c r="P540" t="s">
        <v>635</v>
      </c>
      <c r="Q540" t="s">
        <v>635</v>
      </c>
      <c r="R540" t="s">
        <v>635</v>
      </c>
      <c r="S540" t="s">
        <v>636</v>
      </c>
      <c r="T540">
        <v>10</v>
      </c>
      <c r="U540">
        <f>IF(ISERROR(VLOOKUP(A540,seg_u_base_fitted!$A$1:$C$608,2,FALSE)),0,VLOOKUP(A540,seg_u_base_fitted!$A$1:$C$608,2,FALSE))</f>
        <v>0</v>
      </c>
      <c r="V540">
        <f>IF(ISERROR(VLOOKUP(A540,seg_u_base_fitted!$A$1:$C$608,3,FALSE)),0,VLOOKUP(A540,seg_u_base_fitted!$A$1:$C$608,3,FALSE))</f>
        <v>0.13900000000000001</v>
      </c>
      <c r="W540">
        <v>537</v>
      </c>
      <c r="Y540">
        <f>IF(ISERROR(VLOOKUP(A540,seg_u_full_fitted!$A$1:$C$608,2,FALSE)),0,VLOOKUP(A540,seg_u_full_fitted!$A$1:$C$608,2,FALSE))</f>
        <v>0.13300000000000001</v>
      </c>
      <c r="Z540">
        <v>539</v>
      </c>
      <c r="AB540">
        <f>V540-Y540</f>
        <v>6.0000000000000053E-3</v>
      </c>
    </row>
    <row r="541" spans="1:28" x14ac:dyDescent="0.2">
      <c r="A541" t="s">
        <v>2282</v>
      </c>
      <c r="B541" t="s">
        <v>2210</v>
      </c>
      <c r="C541" t="s">
        <v>631</v>
      </c>
      <c r="D541" t="s">
        <v>688</v>
      </c>
      <c r="E541" t="s">
        <v>2211</v>
      </c>
      <c r="F541" t="s">
        <v>2283</v>
      </c>
      <c r="G541">
        <v>1.2819681005982895</v>
      </c>
      <c r="H541">
        <v>1480</v>
      </c>
      <c r="I541" t="s">
        <v>636</v>
      </c>
      <c r="J541" t="s">
        <v>636</v>
      </c>
      <c r="K541" t="s">
        <v>635</v>
      </c>
      <c r="L541" t="s">
        <v>635</v>
      </c>
      <c r="M541" t="s">
        <v>635</v>
      </c>
      <c r="N541" t="s">
        <v>635</v>
      </c>
      <c r="O541" t="s">
        <v>635</v>
      </c>
      <c r="P541" t="s">
        <v>635</v>
      </c>
      <c r="Q541" t="s">
        <v>635</v>
      </c>
      <c r="R541" t="s">
        <v>635</v>
      </c>
      <c r="S541" t="s">
        <v>637</v>
      </c>
      <c r="T541">
        <v>9</v>
      </c>
      <c r="U541">
        <f>IF(ISERROR(VLOOKUP(A541,seg_u_base_fitted!$A$1:$C$608,2,FALSE)),0,VLOOKUP(A541,seg_u_base_fitted!$A$1:$C$608,2,FALSE))</f>
        <v>0</v>
      </c>
      <c r="V541">
        <f>IF(ISERROR(VLOOKUP(A541,seg_u_base_fitted!$A$1:$C$608,3,FALSE)),0,VLOOKUP(A541,seg_u_base_fitted!$A$1:$C$608,3,FALSE))</f>
        <v>0.27600000000000002</v>
      </c>
      <c r="W541">
        <v>445</v>
      </c>
      <c r="Y541">
        <f>IF(ISERROR(VLOOKUP(A541,seg_u_full_fitted!$A$1:$C$608,2,FALSE)),0,VLOOKUP(A541,seg_u_full_fitted!$A$1:$C$608,2,FALSE))</f>
        <v>0.13200000000000001</v>
      </c>
      <c r="Z541">
        <v>540</v>
      </c>
      <c r="AB541">
        <f>V541-Y541</f>
        <v>0.14400000000000002</v>
      </c>
    </row>
    <row r="542" spans="1:28" x14ac:dyDescent="0.2">
      <c r="A542" t="s">
        <v>1619</v>
      </c>
      <c r="B542" t="s">
        <v>994</v>
      </c>
      <c r="C542">
        <v>0</v>
      </c>
      <c r="D542">
        <v>146</v>
      </c>
      <c r="E542" t="s">
        <v>1620</v>
      </c>
      <c r="F542" t="s">
        <v>1621</v>
      </c>
      <c r="G542">
        <v>0.33029710912720051</v>
      </c>
      <c r="H542">
        <v>1450</v>
      </c>
      <c r="I542" t="s">
        <v>635</v>
      </c>
      <c r="J542" t="s">
        <v>636</v>
      </c>
      <c r="K542" t="s">
        <v>636</v>
      </c>
      <c r="L542" t="s">
        <v>635</v>
      </c>
      <c r="M542" t="s">
        <v>635</v>
      </c>
      <c r="N542" t="s">
        <v>635</v>
      </c>
      <c r="O542" t="s">
        <v>636</v>
      </c>
      <c r="P542" t="s">
        <v>635</v>
      </c>
      <c r="Q542" t="s">
        <v>635</v>
      </c>
      <c r="R542" t="s">
        <v>636</v>
      </c>
      <c r="S542" t="s">
        <v>833</v>
      </c>
      <c r="T542">
        <v>7</v>
      </c>
      <c r="U542">
        <f>IF(ISERROR(VLOOKUP(A542,seg_u_base_fitted!$A$1:$C$608,2,FALSE)),0,VLOOKUP(A542,seg_u_base_fitted!$A$1:$C$608,2,FALSE))</f>
        <v>0</v>
      </c>
      <c r="V542">
        <f>IF(ISERROR(VLOOKUP(A542,seg_u_base_fitted!$A$1:$C$608,3,FALSE)),0,VLOOKUP(A542,seg_u_base_fitted!$A$1:$C$608,3,FALSE))</f>
        <v>6.2E-2</v>
      </c>
      <c r="W542">
        <v>602</v>
      </c>
      <c r="Y542">
        <f>IF(ISERROR(VLOOKUP(A542,seg_u_full_fitted!$A$1:$C$608,2,FALSE)),0,VLOOKUP(A542,seg_u_full_fitted!$A$1:$C$608,2,FALSE))</f>
        <v>0.13</v>
      </c>
      <c r="Z542">
        <v>541</v>
      </c>
      <c r="AB542">
        <f>V542-Y542</f>
        <v>-6.8000000000000005E-2</v>
      </c>
    </row>
    <row r="543" spans="1:28" x14ac:dyDescent="0.2">
      <c r="A543" t="s">
        <v>1741</v>
      </c>
      <c r="B543" t="s">
        <v>994</v>
      </c>
      <c r="C543">
        <v>0</v>
      </c>
      <c r="D543">
        <v>19</v>
      </c>
      <c r="E543" t="s">
        <v>1742</v>
      </c>
      <c r="F543" t="s">
        <v>1742</v>
      </c>
      <c r="G543">
        <v>0.87883431328190831</v>
      </c>
      <c r="H543">
        <v>2760</v>
      </c>
      <c r="I543" t="s">
        <v>635</v>
      </c>
      <c r="J543" t="s">
        <v>636</v>
      </c>
      <c r="K543" t="s">
        <v>635</v>
      </c>
      <c r="L543" t="s">
        <v>635</v>
      </c>
      <c r="M543" t="s">
        <v>635</v>
      </c>
      <c r="N543" t="s">
        <v>635</v>
      </c>
      <c r="O543" t="s">
        <v>636</v>
      </c>
      <c r="P543" t="s">
        <v>635</v>
      </c>
      <c r="Q543" t="s">
        <v>636</v>
      </c>
      <c r="R543" t="s">
        <v>635</v>
      </c>
      <c r="S543" t="s">
        <v>721</v>
      </c>
      <c r="T543">
        <v>8</v>
      </c>
      <c r="U543">
        <f>IF(ISERROR(VLOOKUP(A543,seg_u_base_fitted!$A$1:$C$608,2,FALSE)),0,VLOOKUP(A543,seg_u_base_fitted!$A$1:$C$608,2,FALSE))</f>
        <v>0</v>
      </c>
      <c r="V543">
        <f>IF(ISERROR(VLOOKUP(A543,seg_u_base_fitted!$A$1:$C$608,3,FALSE)),0,VLOOKUP(A543,seg_u_base_fitted!$A$1:$C$608,3,FALSE))</f>
        <v>0.20200000000000001</v>
      </c>
      <c r="W543">
        <v>490</v>
      </c>
      <c r="Y543">
        <f>IF(ISERROR(VLOOKUP(A543,seg_u_full_fitted!$A$1:$C$608,2,FALSE)),0,VLOOKUP(A543,seg_u_full_fitted!$A$1:$C$608,2,FALSE))</f>
        <v>0.129</v>
      </c>
      <c r="Z543">
        <v>542</v>
      </c>
      <c r="AB543">
        <f>V543-Y543</f>
        <v>7.3000000000000009E-2</v>
      </c>
    </row>
    <row r="544" spans="1:28" x14ac:dyDescent="0.2">
      <c r="A544" t="s">
        <v>1736</v>
      </c>
      <c r="B544" t="s">
        <v>994</v>
      </c>
      <c r="C544">
        <v>0</v>
      </c>
      <c r="D544">
        <v>51</v>
      </c>
      <c r="E544" t="s">
        <v>1737</v>
      </c>
      <c r="F544" t="s">
        <v>1737</v>
      </c>
      <c r="G544">
        <v>0.6964084347396805</v>
      </c>
      <c r="H544">
        <v>2450</v>
      </c>
      <c r="I544" t="s">
        <v>635</v>
      </c>
      <c r="J544" t="s">
        <v>636</v>
      </c>
      <c r="K544" t="s">
        <v>636</v>
      </c>
      <c r="L544" t="s">
        <v>635</v>
      </c>
      <c r="M544" t="s">
        <v>635</v>
      </c>
      <c r="N544" t="s">
        <v>635</v>
      </c>
      <c r="O544" t="s">
        <v>636</v>
      </c>
      <c r="P544" t="s">
        <v>635</v>
      </c>
      <c r="Q544" t="s">
        <v>635</v>
      </c>
      <c r="R544" t="s">
        <v>635</v>
      </c>
      <c r="S544" t="s">
        <v>721</v>
      </c>
      <c r="T544">
        <v>8</v>
      </c>
      <c r="U544">
        <f>IF(ISERROR(VLOOKUP(A544,seg_u_base_fitted!$A$1:$C$608,2,FALSE)),0,VLOOKUP(A544,seg_u_base_fitted!$A$1:$C$608,2,FALSE))</f>
        <v>0</v>
      </c>
      <c r="V544">
        <f>IF(ISERROR(VLOOKUP(A544,seg_u_base_fitted!$A$1:$C$608,3,FALSE)),0,VLOOKUP(A544,seg_u_base_fitted!$A$1:$C$608,3,FALSE))</f>
        <v>0.14899999999999999</v>
      </c>
      <c r="W544">
        <v>531</v>
      </c>
      <c r="Y544">
        <f>IF(ISERROR(VLOOKUP(A544,seg_u_full_fitted!$A$1:$C$608,2,FALSE)),0,VLOOKUP(A544,seg_u_full_fitted!$A$1:$C$608,2,FALSE))</f>
        <v>0.129</v>
      </c>
      <c r="Z544">
        <v>543</v>
      </c>
      <c r="AB544">
        <f>V544-Y544</f>
        <v>1.999999999999999E-2</v>
      </c>
    </row>
    <row r="545" spans="1:28" x14ac:dyDescent="0.2">
      <c r="A545" t="s">
        <v>2392</v>
      </c>
      <c r="B545" t="s">
        <v>2210</v>
      </c>
      <c r="C545" t="s">
        <v>662</v>
      </c>
      <c r="D545" t="s">
        <v>2393</v>
      </c>
      <c r="E545" t="s">
        <v>2388</v>
      </c>
      <c r="F545" t="s">
        <v>2394</v>
      </c>
      <c r="G545">
        <v>0.34036861014726666</v>
      </c>
      <c r="H545">
        <v>1940</v>
      </c>
      <c r="I545" t="s">
        <v>635</v>
      </c>
      <c r="J545" t="s">
        <v>635</v>
      </c>
      <c r="K545" t="s">
        <v>635</v>
      </c>
      <c r="L545" t="s">
        <v>635</v>
      </c>
      <c r="M545" t="s">
        <v>635</v>
      </c>
      <c r="N545" t="s">
        <v>635</v>
      </c>
      <c r="O545" t="s">
        <v>636</v>
      </c>
      <c r="P545" t="s">
        <v>635</v>
      </c>
      <c r="Q545" t="s">
        <v>635</v>
      </c>
      <c r="R545" t="s">
        <v>635</v>
      </c>
      <c r="S545" t="s">
        <v>636</v>
      </c>
      <c r="T545">
        <v>10</v>
      </c>
      <c r="U545">
        <f>IF(ISERROR(VLOOKUP(A545,seg_u_base_fitted!$A$1:$C$608,2,FALSE)),0,VLOOKUP(A545,seg_u_base_fitted!$A$1:$C$608,2,FALSE))</f>
        <v>0</v>
      </c>
      <c r="V545">
        <f>IF(ISERROR(VLOOKUP(A545,seg_u_base_fitted!$A$1:$C$608,3,FALSE)),0,VLOOKUP(A545,seg_u_base_fitted!$A$1:$C$608,3,FALSE))</f>
        <v>4.1000000000000002E-2</v>
      </c>
      <c r="W545">
        <v>605</v>
      </c>
      <c r="Y545">
        <f>IF(ISERROR(VLOOKUP(A545,seg_u_full_fitted!$A$1:$C$608,2,FALSE)),0,VLOOKUP(A545,seg_u_full_fitted!$A$1:$C$608,2,FALSE))</f>
        <v>0.128</v>
      </c>
      <c r="Z545">
        <v>544</v>
      </c>
      <c r="AB545">
        <f>V545-Y545</f>
        <v>-8.6999999999999994E-2</v>
      </c>
    </row>
    <row r="546" spans="1:28" x14ac:dyDescent="0.2">
      <c r="A546" t="s">
        <v>699</v>
      </c>
      <c r="B546" t="s">
        <v>630</v>
      </c>
      <c r="C546" t="s">
        <v>631</v>
      </c>
      <c r="D546" t="s">
        <v>700</v>
      </c>
      <c r="E546" t="s">
        <v>701</v>
      </c>
      <c r="F546" t="s">
        <v>702</v>
      </c>
      <c r="G546">
        <v>0.86747497586728706</v>
      </c>
      <c r="H546">
        <v>3550</v>
      </c>
      <c r="I546" t="s">
        <v>635</v>
      </c>
      <c r="J546" t="s">
        <v>635</v>
      </c>
      <c r="K546" t="s">
        <v>635</v>
      </c>
      <c r="L546" t="s">
        <v>635</v>
      </c>
      <c r="M546" t="s">
        <v>635</v>
      </c>
      <c r="N546" t="s">
        <v>635</v>
      </c>
      <c r="O546" t="s">
        <v>636</v>
      </c>
      <c r="P546" t="s">
        <v>635</v>
      </c>
      <c r="Q546" t="s">
        <v>635</v>
      </c>
      <c r="R546" t="s">
        <v>635</v>
      </c>
      <c r="S546" t="s">
        <v>636</v>
      </c>
      <c r="T546">
        <v>10</v>
      </c>
      <c r="U546">
        <f>IF(ISERROR(VLOOKUP(A546,seg_u_base_fitted!$A$1:$C$608,2,FALSE)),0,VLOOKUP(A546,seg_u_base_fitted!$A$1:$C$608,2,FALSE))</f>
        <v>0</v>
      </c>
      <c r="V546">
        <f>IF(ISERROR(VLOOKUP(A546,seg_u_base_fitted!$A$1:$C$608,3,FALSE)),0,VLOOKUP(A546,seg_u_base_fitted!$A$1:$C$608,3,FALSE))</f>
        <v>0.24199999999999999</v>
      </c>
      <c r="W546">
        <v>464</v>
      </c>
      <c r="Y546">
        <f>IF(ISERROR(VLOOKUP(A546,seg_u_full_fitted!$A$1:$C$608,2,FALSE)),0,VLOOKUP(A546,seg_u_full_fitted!$A$1:$C$608,2,FALSE))</f>
        <v>0.126</v>
      </c>
      <c r="Z546">
        <v>545</v>
      </c>
      <c r="AB546">
        <f>V546-Y546</f>
        <v>0.11599999999999999</v>
      </c>
    </row>
    <row r="547" spans="1:28" x14ac:dyDescent="0.2">
      <c r="A547" t="s">
        <v>2163</v>
      </c>
      <c r="B547" t="s">
        <v>2148</v>
      </c>
      <c r="C547" t="s">
        <v>631</v>
      </c>
      <c r="D547" t="s">
        <v>971</v>
      </c>
      <c r="E547" t="s">
        <v>2164</v>
      </c>
      <c r="F547" t="s">
        <v>2158</v>
      </c>
      <c r="G547">
        <v>0.50045386016273163</v>
      </c>
      <c r="H547">
        <v>3200</v>
      </c>
      <c r="I547" t="s">
        <v>635</v>
      </c>
      <c r="J547" t="s">
        <v>635</v>
      </c>
      <c r="K547" t="s">
        <v>635</v>
      </c>
      <c r="L547" t="s">
        <v>635</v>
      </c>
      <c r="M547" t="s">
        <v>635</v>
      </c>
      <c r="N547" t="s">
        <v>635</v>
      </c>
      <c r="O547" t="s">
        <v>636</v>
      </c>
      <c r="P547" t="s">
        <v>635</v>
      </c>
      <c r="Q547" t="s">
        <v>635</v>
      </c>
      <c r="R547" t="s">
        <v>635</v>
      </c>
      <c r="S547" t="s">
        <v>636</v>
      </c>
      <c r="T547">
        <v>10</v>
      </c>
      <c r="U547">
        <f>IF(ISERROR(VLOOKUP(A547,seg_u_base_fitted!$A$1:$C$608,2,FALSE)),0,VLOOKUP(A547,seg_u_base_fitted!$A$1:$C$608,2,FALSE))</f>
        <v>0</v>
      </c>
      <c r="V547">
        <f>IF(ISERROR(VLOOKUP(A547,seg_u_base_fitted!$A$1:$C$608,3,FALSE)),0,VLOOKUP(A547,seg_u_base_fitted!$A$1:$C$608,3,FALSE))</f>
        <v>0.16</v>
      </c>
      <c r="W547">
        <v>519</v>
      </c>
      <c r="Y547">
        <f>IF(ISERROR(VLOOKUP(A547,seg_u_full_fitted!$A$1:$C$608,2,FALSE)),0,VLOOKUP(A547,seg_u_full_fitted!$A$1:$C$608,2,FALSE))</f>
        <v>0.125</v>
      </c>
      <c r="Z547">
        <v>546</v>
      </c>
      <c r="AB547">
        <f>V547-Y547</f>
        <v>3.5000000000000003E-2</v>
      </c>
    </row>
    <row r="548" spans="1:28" x14ac:dyDescent="0.2">
      <c r="A548" t="s">
        <v>736</v>
      </c>
      <c r="B548" t="s">
        <v>737</v>
      </c>
      <c r="C548" t="s">
        <v>631</v>
      </c>
      <c r="D548" t="s">
        <v>738</v>
      </c>
      <c r="E548" t="s">
        <v>739</v>
      </c>
      <c r="F548" t="s">
        <v>740</v>
      </c>
      <c r="G548">
        <v>0.25360427424282855</v>
      </c>
      <c r="H548">
        <v>6800</v>
      </c>
      <c r="I548" t="s">
        <v>636</v>
      </c>
      <c r="J548" t="s">
        <v>636</v>
      </c>
      <c r="K548" t="s">
        <v>635</v>
      </c>
      <c r="L548" t="s">
        <v>635</v>
      </c>
      <c r="M548" t="s">
        <v>635</v>
      </c>
      <c r="N548" t="s">
        <v>635</v>
      </c>
      <c r="O548" t="s">
        <v>636</v>
      </c>
      <c r="P548" t="s">
        <v>635</v>
      </c>
      <c r="Q548" t="s">
        <v>635</v>
      </c>
      <c r="R548" t="s">
        <v>635</v>
      </c>
      <c r="S548" t="s">
        <v>721</v>
      </c>
      <c r="T548">
        <v>8</v>
      </c>
      <c r="U548">
        <f>IF(ISERROR(VLOOKUP(A548,seg_u_base_fitted!$A$1:$C$608,2,FALSE)),0,VLOOKUP(A548,seg_u_base_fitted!$A$1:$C$608,2,FALSE))</f>
        <v>0</v>
      </c>
      <c r="V548">
        <f>IF(ISERROR(VLOOKUP(A548,seg_u_base_fitted!$A$1:$C$608,3,FALSE)),0,VLOOKUP(A548,seg_u_base_fitted!$A$1:$C$608,3,FALSE))</f>
        <v>0.32</v>
      </c>
      <c r="W548">
        <v>411</v>
      </c>
      <c r="Y548">
        <f>IF(ISERROR(VLOOKUP(A548,seg_u_full_fitted!$A$1:$C$608,2,FALSE)),0,VLOOKUP(A548,seg_u_full_fitted!$A$1:$C$608,2,FALSE))</f>
        <v>0.123</v>
      </c>
      <c r="Z548">
        <v>547</v>
      </c>
      <c r="AB548">
        <f>V548-Y548</f>
        <v>0.19700000000000001</v>
      </c>
    </row>
    <row r="549" spans="1:28" x14ac:dyDescent="0.2">
      <c r="A549" t="s">
        <v>1903</v>
      </c>
      <c r="B549" t="s">
        <v>994</v>
      </c>
      <c r="C549">
        <v>0</v>
      </c>
      <c r="D549">
        <v>19</v>
      </c>
      <c r="E549" t="s">
        <v>1904</v>
      </c>
      <c r="F549" t="s">
        <v>1905</v>
      </c>
      <c r="G549">
        <v>0.58153093686367907</v>
      </c>
      <c r="H549">
        <v>5600</v>
      </c>
      <c r="I549" t="s">
        <v>635</v>
      </c>
      <c r="J549" t="s">
        <v>636</v>
      </c>
      <c r="K549" t="s">
        <v>635</v>
      </c>
      <c r="L549" t="s">
        <v>635</v>
      </c>
      <c r="M549" t="s">
        <v>635</v>
      </c>
      <c r="N549" t="s">
        <v>635</v>
      </c>
      <c r="O549" t="s">
        <v>636</v>
      </c>
      <c r="P549" t="s">
        <v>635</v>
      </c>
      <c r="Q549" t="s">
        <v>635</v>
      </c>
      <c r="R549" t="s">
        <v>635</v>
      </c>
      <c r="S549" t="s">
        <v>637</v>
      </c>
      <c r="T549">
        <v>9</v>
      </c>
      <c r="U549">
        <f>IF(ISERROR(VLOOKUP(A549,seg_u_base_fitted!$A$1:$C$608,2,FALSE)),0,VLOOKUP(A549,seg_u_base_fitted!$A$1:$C$608,2,FALSE))</f>
        <v>1</v>
      </c>
      <c r="V549">
        <f>IF(ISERROR(VLOOKUP(A549,seg_u_base_fitted!$A$1:$C$608,3,FALSE)),0,VLOOKUP(A549,seg_u_base_fitted!$A$1:$C$608,3,FALSE))</f>
        <v>0.126</v>
      </c>
      <c r="W549">
        <v>550</v>
      </c>
      <c r="Y549">
        <f>IF(ISERROR(VLOOKUP(A549,seg_u_full_fitted!$A$1:$C$608,2,FALSE)),0,VLOOKUP(A549,seg_u_full_fitted!$A$1:$C$608,2,FALSE))</f>
        <v>0.123</v>
      </c>
      <c r="Z549">
        <v>548</v>
      </c>
      <c r="AB549">
        <f>V549-Y549</f>
        <v>3.0000000000000027E-3</v>
      </c>
    </row>
    <row r="550" spans="1:28" x14ac:dyDescent="0.2">
      <c r="A550" t="s">
        <v>95</v>
      </c>
      <c r="B550" t="s">
        <v>877</v>
      </c>
      <c r="C550" t="s">
        <v>631</v>
      </c>
      <c r="D550" t="s">
        <v>899</v>
      </c>
      <c r="E550" t="s">
        <v>906</v>
      </c>
      <c r="F550" t="s">
        <v>907</v>
      </c>
      <c r="G550">
        <v>0.53889409249695741</v>
      </c>
      <c r="H550">
        <v>1680</v>
      </c>
      <c r="I550" t="s">
        <v>635</v>
      </c>
      <c r="J550" t="s">
        <v>636</v>
      </c>
      <c r="K550" t="s">
        <v>635</v>
      </c>
      <c r="L550" t="s">
        <v>635</v>
      </c>
      <c r="M550" t="s">
        <v>635</v>
      </c>
      <c r="N550" t="s">
        <v>635</v>
      </c>
      <c r="O550" t="s">
        <v>636</v>
      </c>
      <c r="P550" t="s">
        <v>635</v>
      </c>
      <c r="Q550" t="s">
        <v>635</v>
      </c>
      <c r="R550" t="s">
        <v>635</v>
      </c>
      <c r="S550" t="s">
        <v>637</v>
      </c>
      <c r="T550">
        <v>9</v>
      </c>
      <c r="U550">
        <f>IF(ISERROR(VLOOKUP(A550,seg_u_base_fitted!$A$1:$C$608,2,FALSE)),0,VLOOKUP(A550,seg_u_base_fitted!$A$1:$C$608,2,FALSE))</f>
        <v>1</v>
      </c>
      <c r="V550">
        <f>IF(ISERROR(VLOOKUP(A550,seg_u_base_fitted!$A$1:$C$608,3,FALSE)),0,VLOOKUP(A550,seg_u_base_fitted!$A$1:$C$608,3,FALSE))</f>
        <v>0.11799999999999999</v>
      </c>
      <c r="W550">
        <v>557</v>
      </c>
      <c r="Y550">
        <f>IF(ISERROR(VLOOKUP(A550,seg_u_full_fitted!$A$1:$C$608,2,FALSE)),0,VLOOKUP(A550,seg_u_full_fitted!$A$1:$C$608,2,FALSE))</f>
        <v>0.122</v>
      </c>
      <c r="Z550">
        <v>549</v>
      </c>
      <c r="AB550">
        <f>V550-Y550</f>
        <v>-4.0000000000000036E-3</v>
      </c>
    </row>
    <row r="551" spans="1:28" x14ac:dyDescent="0.2">
      <c r="A551" t="s">
        <v>661</v>
      </c>
      <c r="B551" t="s">
        <v>630</v>
      </c>
      <c r="C551" t="s">
        <v>662</v>
      </c>
      <c r="D551" t="s">
        <v>663</v>
      </c>
      <c r="E551" t="s">
        <v>664</v>
      </c>
      <c r="F551" t="s">
        <v>665</v>
      </c>
      <c r="G551">
        <v>0.30803308391301976</v>
      </c>
      <c r="H551">
        <v>260</v>
      </c>
      <c r="I551" t="s">
        <v>635</v>
      </c>
      <c r="J551" t="s">
        <v>635</v>
      </c>
      <c r="K551" t="s">
        <v>635</v>
      </c>
      <c r="L551" t="s">
        <v>636</v>
      </c>
      <c r="M551" t="s">
        <v>635</v>
      </c>
      <c r="N551" t="s">
        <v>635</v>
      </c>
      <c r="O551" t="s">
        <v>636</v>
      </c>
      <c r="P551" t="s">
        <v>635</v>
      </c>
      <c r="Q551" t="s">
        <v>635</v>
      </c>
      <c r="R551" t="s">
        <v>635</v>
      </c>
      <c r="S551" t="s">
        <v>637</v>
      </c>
      <c r="T551">
        <v>9</v>
      </c>
      <c r="U551">
        <f>IF(ISERROR(VLOOKUP(A551,seg_u_base_fitted!$A$1:$C$608,2,FALSE)),0,VLOOKUP(A551,seg_u_base_fitted!$A$1:$C$608,2,FALSE))</f>
        <v>0</v>
      </c>
      <c r="V551">
        <f>IF(ISERROR(VLOOKUP(A551,seg_u_base_fitted!$A$1:$C$608,3,FALSE)),0,VLOOKUP(A551,seg_u_base_fitted!$A$1:$C$608,3,FALSE))</f>
        <v>9.0999999999999998E-2</v>
      </c>
      <c r="W551">
        <v>578</v>
      </c>
      <c r="Y551">
        <f>IF(ISERROR(VLOOKUP(A551,seg_u_full_fitted!$A$1:$C$608,2,FALSE)),0,VLOOKUP(A551,seg_u_full_fitted!$A$1:$C$608,2,FALSE))</f>
        <v>0.122</v>
      </c>
      <c r="Z551">
        <v>550</v>
      </c>
      <c r="AB551">
        <f>V551-Y551</f>
        <v>-3.1E-2</v>
      </c>
    </row>
    <row r="552" spans="1:28" x14ac:dyDescent="0.2">
      <c r="A552" t="s">
        <v>1489</v>
      </c>
      <c r="B552" t="s">
        <v>994</v>
      </c>
      <c r="C552">
        <v>0</v>
      </c>
      <c r="D552">
        <v>16</v>
      </c>
      <c r="E552" t="s">
        <v>1490</v>
      </c>
      <c r="F552" t="s">
        <v>1491</v>
      </c>
      <c r="G552">
        <v>0.18125308103436732</v>
      </c>
      <c r="H552">
        <v>7620</v>
      </c>
      <c r="I552" t="s">
        <v>635</v>
      </c>
      <c r="J552" t="s">
        <v>636</v>
      </c>
      <c r="K552" t="s">
        <v>635</v>
      </c>
      <c r="L552" t="s">
        <v>636</v>
      </c>
      <c r="M552" t="s">
        <v>635</v>
      </c>
      <c r="N552" t="s">
        <v>635</v>
      </c>
      <c r="O552" t="s">
        <v>635</v>
      </c>
      <c r="P552" t="s">
        <v>636</v>
      </c>
      <c r="Q552" t="s">
        <v>636</v>
      </c>
      <c r="R552" t="s">
        <v>636</v>
      </c>
      <c r="S552" t="s">
        <v>1327</v>
      </c>
      <c r="T552">
        <v>6</v>
      </c>
      <c r="U552">
        <f>IF(ISERROR(VLOOKUP(A552,seg_u_base_fitted!$A$1:$C$608,2,FALSE)),0,VLOOKUP(A552,seg_u_base_fitted!$A$1:$C$608,2,FALSE))</f>
        <v>0</v>
      </c>
      <c r="V552">
        <f>IF(ISERROR(VLOOKUP(A552,seg_u_base_fitted!$A$1:$C$608,3,FALSE)),0,VLOOKUP(A552,seg_u_base_fitted!$A$1:$C$608,3,FALSE))</f>
        <v>0.318</v>
      </c>
      <c r="W552">
        <v>413</v>
      </c>
      <c r="Y552">
        <f>IF(ISERROR(VLOOKUP(A552,seg_u_full_fitted!$A$1:$C$608,2,FALSE)),0,VLOOKUP(A552,seg_u_full_fitted!$A$1:$C$608,2,FALSE))</f>
        <v>0.121</v>
      </c>
      <c r="Z552">
        <v>551</v>
      </c>
      <c r="AB552">
        <f>V552-Y552</f>
        <v>0.19700000000000001</v>
      </c>
    </row>
    <row r="553" spans="1:28" x14ac:dyDescent="0.2">
      <c r="A553" t="s">
        <v>1789</v>
      </c>
      <c r="B553" t="s">
        <v>994</v>
      </c>
      <c r="C553">
        <v>0</v>
      </c>
      <c r="D553">
        <v>19</v>
      </c>
      <c r="E553" t="s">
        <v>1790</v>
      </c>
      <c r="F553" t="s">
        <v>1791</v>
      </c>
      <c r="G553">
        <v>0.8173528483606558</v>
      </c>
      <c r="H553">
        <v>2445</v>
      </c>
      <c r="I553" t="s">
        <v>635</v>
      </c>
      <c r="J553" t="s">
        <v>636</v>
      </c>
      <c r="K553" t="s">
        <v>635</v>
      </c>
      <c r="L553" t="s">
        <v>635</v>
      </c>
      <c r="M553" t="s">
        <v>636</v>
      </c>
      <c r="N553" t="s">
        <v>635</v>
      </c>
      <c r="O553" t="s">
        <v>636</v>
      </c>
      <c r="P553" t="s">
        <v>635</v>
      </c>
      <c r="Q553" t="s">
        <v>635</v>
      </c>
      <c r="R553" t="s">
        <v>635</v>
      </c>
      <c r="S553" t="s">
        <v>721</v>
      </c>
      <c r="T553">
        <v>8</v>
      </c>
      <c r="U553">
        <f>IF(ISERROR(VLOOKUP(A553,seg_u_base_fitted!$A$1:$C$608,2,FALSE)),0,VLOOKUP(A553,seg_u_base_fitted!$A$1:$C$608,2,FALSE))</f>
        <v>0</v>
      </c>
      <c r="V553">
        <f>IF(ISERROR(VLOOKUP(A553,seg_u_base_fitted!$A$1:$C$608,3,FALSE)),0,VLOOKUP(A553,seg_u_base_fitted!$A$1:$C$608,3,FALSE))</f>
        <v>0.316</v>
      </c>
      <c r="W553">
        <v>416</v>
      </c>
      <c r="Y553">
        <f>IF(ISERROR(VLOOKUP(A553,seg_u_full_fitted!$A$1:$C$608,2,FALSE)),0,VLOOKUP(A553,seg_u_full_fitted!$A$1:$C$608,2,FALSE))</f>
        <v>0.121</v>
      </c>
      <c r="Z553">
        <v>552</v>
      </c>
      <c r="AB553">
        <f>V553-Y553</f>
        <v>0.19500000000000001</v>
      </c>
    </row>
    <row r="554" spans="1:28" x14ac:dyDescent="0.2">
      <c r="A554" t="s">
        <v>2227</v>
      </c>
      <c r="B554" t="s">
        <v>2210</v>
      </c>
      <c r="C554" t="s">
        <v>631</v>
      </c>
      <c r="D554" t="s">
        <v>2228</v>
      </c>
      <c r="E554" t="s">
        <v>2219</v>
      </c>
      <c r="F554" t="s">
        <v>2229</v>
      </c>
      <c r="G554">
        <v>0.64002708638127792</v>
      </c>
      <c r="H554">
        <v>970</v>
      </c>
      <c r="I554" t="s">
        <v>636</v>
      </c>
      <c r="J554" t="s">
        <v>635</v>
      </c>
      <c r="K554" t="s">
        <v>635</v>
      </c>
      <c r="L554" t="s">
        <v>636</v>
      </c>
      <c r="M554" t="s">
        <v>635</v>
      </c>
      <c r="N554" t="s">
        <v>635</v>
      </c>
      <c r="O554" t="s">
        <v>636</v>
      </c>
      <c r="P554" t="s">
        <v>635</v>
      </c>
      <c r="Q554" t="s">
        <v>635</v>
      </c>
      <c r="R554" t="s">
        <v>635</v>
      </c>
      <c r="S554" t="s">
        <v>721</v>
      </c>
      <c r="T554">
        <v>8</v>
      </c>
      <c r="U554">
        <f>IF(ISERROR(VLOOKUP(A554,seg_u_base_fitted!$A$1:$C$608,2,FALSE)),0,VLOOKUP(A554,seg_u_base_fitted!$A$1:$C$608,2,FALSE))</f>
        <v>0</v>
      </c>
      <c r="V554">
        <f>IF(ISERROR(VLOOKUP(A554,seg_u_base_fitted!$A$1:$C$608,3,FALSE)),0,VLOOKUP(A554,seg_u_base_fitted!$A$1:$C$608,3,FALSE))</f>
        <v>0.13400000000000001</v>
      </c>
      <c r="W554">
        <v>540</v>
      </c>
      <c r="Y554">
        <f>IF(ISERROR(VLOOKUP(A554,seg_u_full_fitted!$A$1:$C$608,2,FALSE)),0,VLOOKUP(A554,seg_u_full_fitted!$A$1:$C$608,2,FALSE))</f>
        <v>0.12</v>
      </c>
      <c r="Z554">
        <v>553</v>
      </c>
      <c r="AB554">
        <f>V554-Y554</f>
        <v>1.4000000000000012E-2</v>
      </c>
    </row>
    <row r="555" spans="1:28" x14ac:dyDescent="0.2">
      <c r="A555" t="s">
        <v>1798</v>
      </c>
      <c r="B555" t="s">
        <v>994</v>
      </c>
      <c r="C555">
        <v>0</v>
      </c>
      <c r="D555">
        <v>83</v>
      </c>
      <c r="E555" t="s">
        <v>1799</v>
      </c>
      <c r="F555" t="s">
        <v>1800</v>
      </c>
      <c r="G555">
        <v>0.39896148547299876</v>
      </c>
      <c r="H555">
        <v>2645</v>
      </c>
      <c r="I555" t="s">
        <v>635</v>
      </c>
      <c r="J555" t="s">
        <v>636</v>
      </c>
      <c r="K555" t="s">
        <v>635</v>
      </c>
      <c r="L555" t="s">
        <v>635</v>
      </c>
      <c r="M555" t="s">
        <v>635</v>
      </c>
      <c r="N555" t="s">
        <v>635</v>
      </c>
      <c r="O555" t="s">
        <v>636</v>
      </c>
      <c r="P555" t="s">
        <v>635</v>
      </c>
      <c r="Q555" t="s">
        <v>635</v>
      </c>
      <c r="R555" t="s">
        <v>636</v>
      </c>
      <c r="S555" t="s">
        <v>721</v>
      </c>
      <c r="T555">
        <v>8</v>
      </c>
      <c r="U555">
        <f>IF(ISERROR(VLOOKUP(A555,seg_u_base_fitted!$A$1:$C$608,2,FALSE)),0,VLOOKUP(A555,seg_u_base_fitted!$A$1:$C$608,2,FALSE))</f>
        <v>0</v>
      </c>
      <c r="V555">
        <f>IF(ISERROR(VLOOKUP(A555,seg_u_base_fitted!$A$1:$C$608,3,FALSE)),0,VLOOKUP(A555,seg_u_base_fitted!$A$1:$C$608,3,FALSE))</f>
        <v>0.11</v>
      </c>
      <c r="W555">
        <v>563</v>
      </c>
      <c r="Y555">
        <f>IF(ISERROR(VLOOKUP(A555,seg_u_full_fitted!$A$1:$C$608,2,FALSE)),0,VLOOKUP(A555,seg_u_full_fitted!$A$1:$C$608,2,FALSE))</f>
        <v>0.11899999999999999</v>
      </c>
      <c r="Z555">
        <v>554</v>
      </c>
      <c r="AB555">
        <f>V555-Y555</f>
        <v>-8.9999999999999941E-3</v>
      </c>
    </row>
    <row r="556" spans="1:28" x14ac:dyDescent="0.2">
      <c r="A556" t="s">
        <v>875</v>
      </c>
      <c r="B556" t="s">
        <v>829</v>
      </c>
      <c r="C556" t="s">
        <v>631</v>
      </c>
      <c r="D556" t="s">
        <v>749</v>
      </c>
      <c r="E556" t="s">
        <v>852</v>
      </c>
      <c r="F556" t="s">
        <v>876</v>
      </c>
      <c r="G556">
        <v>1.1431089854807501</v>
      </c>
      <c r="H556">
        <v>1650</v>
      </c>
      <c r="I556" t="s">
        <v>635</v>
      </c>
      <c r="J556" t="s">
        <v>635</v>
      </c>
      <c r="K556" t="s">
        <v>635</v>
      </c>
      <c r="L556" t="s">
        <v>635</v>
      </c>
      <c r="M556" t="s">
        <v>635</v>
      </c>
      <c r="N556" t="s">
        <v>635</v>
      </c>
      <c r="O556" t="s">
        <v>635</v>
      </c>
      <c r="P556" t="s">
        <v>635</v>
      </c>
      <c r="Q556" t="s">
        <v>635</v>
      </c>
      <c r="R556" t="s">
        <v>635</v>
      </c>
      <c r="S556" t="s">
        <v>635</v>
      </c>
      <c r="T556">
        <v>11</v>
      </c>
      <c r="U556">
        <f>IF(ISERROR(VLOOKUP(A556,seg_u_base_fitted!$A$1:$C$608,2,FALSE)),0,VLOOKUP(A556,seg_u_base_fitted!$A$1:$C$608,2,FALSE))</f>
        <v>0</v>
      </c>
      <c r="V556">
        <f>IF(ISERROR(VLOOKUP(A556,seg_u_base_fitted!$A$1:$C$608,3,FALSE)),0,VLOOKUP(A556,seg_u_base_fitted!$A$1:$C$608,3,FALSE))</f>
        <v>6.7000000000000004E-2</v>
      </c>
      <c r="W556">
        <v>599</v>
      </c>
      <c r="Y556">
        <f>IF(ISERROR(VLOOKUP(A556,seg_u_full_fitted!$A$1:$C$608,2,FALSE)),0,VLOOKUP(A556,seg_u_full_fitted!$A$1:$C$608,2,FALSE))</f>
        <v>0.11899999999999999</v>
      </c>
      <c r="Z556">
        <v>555</v>
      </c>
      <c r="AB556">
        <f>V556-Y556</f>
        <v>-5.1999999999999991E-2</v>
      </c>
    </row>
    <row r="557" spans="1:28" x14ac:dyDescent="0.2">
      <c r="A557" t="s">
        <v>1233</v>
      </c>
      <c r="B557" t="s">
        <v>994</v>
      </c>
      <c r="C557">
        <v>0</v>
      </c>
      <c r="D557">
        <v>152</v>
      </c>
      <c r="E557" t="s">
        <v>1234</v>
      </c>
      <c r="F557" t="s">
        <v>1234</v>
      </c>
      <c r="G557">
        <v>0.19005419555309508</v>
      </c>
      <c r="H557">
        <v>10200</v>
      </c>
      <c r="I557" t="s">
        <v>636</v>
      </c>
      <c r="J557" t="s">
        <v>636</v>
      </c>
      <c r="K557" t="s">
        <v>635</v>
      </c>
      <c r="L557" t="s">
        <v>635</v>
      </c>
      <c r="M557" t="s">
        <v>636</v>
      </c>
      <c r="N557" t="s">
        <v>635</v>
      </c>
      <c r="O557" t="s">
        <v>636</v>
      </c>
      <c r="P557" t="s">
        <v>636</v>
      </c>
      <c r="Q557" t="s">
        <v>636</v>
      </c>
      <c r="R557" t="s">
        <v>635</v>
      </c>
      <c r="S557" t="s">
        <v>1131</v>
      </c>
      <c r="T557">
        <v>5</v>
      </c>
      <c r="U557">
        <f>IF(ISERROR(VLOOKUP(A557,seg_u_base_fitted!$A$1:$C$608,2,FALSE)),0,VLOOKUP(A557,seg_u_base_fitted!$A$1:$C$608,2,FALSE))</f>
        <v>0</v>
      </c>
      <c r="V557">
        <f>IF(ISERROR(VLOOKUP(A557,seg_u_base_fitted!$A$1:$C$608,3,FALSE)),0,VLOOKUP(A557,seg_u_base_fitted!$A$1:$C$608,3,FALSE))</f>
        <v>0.35299999999999998</v>
      </c>
      <c r="W557">
        <v>394</v>
      </c>
      <c r="Y557">
        <f>IF(ISERROR(VLOOKUP(A557,seg_u_full_fitted!$A$1:$C$608,2,FALSE)),0,VLOOKUP(A557,seg_u_full_fitted!$A$1:$C$608,2,FALSE))</f>
        <v>0.11799999999999999</v>
      </c>
      <c r="Z557">
        <v>556</v>
      </c>
      <c r="AA557">
        <f>IF(Z557&lt;115,1,0)</f>
        <v>0</v>
      </c>
      <c r="AB557">
        <f>V557-Y557</f>
        <v>0.23499999999999999</v>
      </c>
    </row>
    <row r="558" spans="1:28" x14ac:dyDescent="0.2">
      <c r="A558" t="s">
        <v>767</v>
      </c>
      <c r="B558" t="s">
        <v>737</v>
      </c>
      <c r="C558" t="s">
        <v>631</v>
      </c>
      <c r="D558" t="s">
        <v>768</v>
      </c>
      <c r="E558" t="s">
        <v>769</v>
      </c>
      <c r="F558" t="s">
        <v>770</v>
      </c>
      <c r="G558">
        <v>0.33894592859571188</v>
      </c>
      <c r="H558">
        <v>4170</v>
      </c>
      <c r="I558" t="s">
        <v>635</v>
      </c>
      <c r="J558" t="s">
        <v>635</v>
      </c>
      <c r="K558" t="s">
        <v>635</v>
      </c>
      <c r="L558" t="s">
        <v>635</v>
      </c>
      <c r="M558" t="s">
        <v>635</v>
      </c>
      <c r="N558" t="s">
        <v>635</v>
      </c>
      <c r="O558" t="s">
        <v>636</v>
      </c>
      <c r="P558" t="s">
        <v>635</v>
      </c>
      <c r="Q558" t="s">
        <v>635</v>
      </c>
      <c r="R558" t="s">
        <v>635</v>
      </c>
      <c r="S558" t="s">
        <v>636</v>
      </c>
      <c r="T558">
        <v>10</v>
      </c>
      <c r="U558">
        <f>IF(ISERROR(VLOOKUP(A558,seg_u_base_fitted!$A$1:$C$608,2,FALSE)),0,VLOOKUP(A558,seg_u_base_fitted!$A$1:$C$608,2,FALSE))</f>
        <v>0</v>
      </c>
      <c r="V558">
        <f>IF(ISERROR(VLOOKUP(A558,seg_u_base_fitted!$A$1:$C$608,3,FALSE)),0,VLOOKUP(A558,seg_u_base_fitted!$A$1:$C$608,3,FALSE))</f>
        <v>3.9E-2</v>
      </c>
      <c r="W558">
        <v>606</v>
      </c>
      <c r="Y558">
        <f>IF(ISERROR(VLOOKUP(A558,seg_u_full_fitted!$A$1:$C$608,2,FALSE)),0,VLOOKUP(A558,seg_u_full_fitted!$A$1:$C$608,2,FALSE))</f>
        <v>0.11700000000000001</v>
      </c>
      <c r="Z558">
        <v>557</v>
      </c>
      <c r="AB558">
        <f>V558-Y558</f>
        <v>-7.8000000000000014E-2</v>
      </c>
    </row>
    <row r="559" spans="1:28" x14ac:dyDescent="0.2">
      <c r="A559" t="s">
        <v>1769</v>
      </c>
      <c r="B559" t="s">
        <v>994</v>
      </c>
      <c r="C559">
        <v>0</v>
      </c>
      <c r="D559">
        <v>19</v>
      </c>
      <c r="E559" t="s">
        <v>1770</v>
      </c>
      <c r="F559" t="s">
        <v>1771</v>
      </c>
      <c r="G559">
        <v>0.7589922324703483</v>
      </c>
      <c r="H559">
        <v>2850</v>
      </c>
      <c r="I559" t="s">
        <v>635</v>
      </c>
      <c r="J559" t="s">
        <v>636</v>
      </c>
      <c r="K559" t="s">
        <v>635</v>
      </c>
      <c r="L559" t="s">
        <v>635</v>
      </c>
      <c r="M559" t="s">
        <v>635</v>
      </c>
      <c r="N559" t="s">
        <v>635</v>
      </c>
      <c r="O559" t="s">
        <v>636</v>
      </c>
      <c r="P559" t="s">
        <v>635</v>
      </c>
      <c r="Q559" t="s">
        <v>636</v>
      </c>
      <c r="R559" t="s">
        <v>635</v>
      </c>
      <c r="S559" t="s">
        <v>721</v>
      </c>
      <c r="T559">
        <v>8</v>
      </c>
      <c r="U559">
        <f>IF(ISERROR(VLOOKUP(A559,seg_u_base_fitted!$A$1:$C$608,2,FALSE)),0,VLOOKUP(A559,seg_u_base_fitted!$A$1:$C$608,2,FALSE))</f>
        <v>0</v>
      </c>
      <c r="V559">
        <f>IF(ISERROR(VLOOKUP(A559,seg_u_base_fitted!$A$1:$C$608,3,FALSE)),0,VLOOKUP(A559,seg_u_base_fitted!$A$1:$C$608,3,FALSE))</f>
        <v>0.214</v>
      </c>
      <c r="W559">
        <v>480</v>
      </c>
      <c r="Y559">
        <f>IF(ISERROR(VLOOKUP(A559,seg_u_full_fitted!$A$1:$C$608,2,FALSE)),0,VLOOKUP(A559,seg_u_full_fitted!$A$1:$C$608,2,FALSE))</f>
        <v>0.115</v>
      </c>
      <c r="Z559">
        <v>558</v>
      </c>
      <c r="AB559">
        <f>V559-Y559</f>
        <v>9.8999999999999991E-2</v>
      </c>
    </row>
    <row r="560" spans="1:28" x14ac:dyDescent="0.2">
      <c r="A560" t="s">
        <v>2356</v>
      </c>
      <c r="B560" t="s">
        <v>2210</v>
      </c>
      <c r="C560" t="s">
        <v>631</v>
      </c>
      <c r="D560" t="s">
        <v>868</v>
      </c>
      <c r="E560" t="s">
        <v>2357</v>
      </c>
      <c r="F560" t="s">
        <v>2358</v>
      </c>
      <c r="G560">
        <v>0.44183314853890954</v>
      </c>
      <c r="H560">
        <v>110</v>
      </c>
      <c r="I560" t="s">
        <v>635</v>
      </c>
      <c r="J560" t="s">
        <v>635</v>
      </c>
      <c r="K560" t="s">
        <v>635</v>
      </c>
      <c r="L560" t="s">
        <v>635</v>
      </c>
      <c r="M560" t="s">
        <v>635</v>
      </c>
      <c r="N560" t="s">
        <v>635</v>
      </c>
      <c r="O560" t="s">
        <v>636</v>
      </c>
      <c r="P560" t="s">
        <v>635</v>
      </c>
      <c r="Q560" t="s">
        <v>635</v>
      </c>
      <c r="R560" t="s">
        <v>635</v>
      </c>
      <c r="S560" t="s">
        <v>636</v>
      </c>
      <c r="T560">
        <v>10</v>
      </c>
      <c r="U560">
        <f>IF(ISERROR(VLOOKUP(A560,seg_u_base_fitted!$A$1:$C$608,2,FALSE)),0,VLOOKUP(A560,seg_u_base_fitted!$A$1:$C$608,2,FALSE))</f>
        <v>0</v>
      </c>
      <c r="V560">
        <f>IF(ISERROR(VLOOKUP(A560,seg_u_base_fitted!$A$1:$C$608,3,FALSE)),0,VLOOKUP(A560,seg_u_base_fitted!$A$1:$C$608,3,FALSE))</f>
        <v>8.5000000000000006E-2</v>
      </c>
      <c r="W560">
        <v>586</v>
      </c>
      <c r="Y560">
        <f>IF(ISERROR(VLOOKUP(A560,seg_u_full_fitted!$A$1:$C$608,2,FALSE)),0,VLOOKUP(A560,seg_u_full_fitted!$A$1:$C$608,2,FALSE))</f>
        <v>0.115</v>
      </c>
      <c r="Z560">
        <v>559</v>
      </c>
      <c r="AB560">
        <f>V560-Y560</f>
        <v>-0.03</v>
      </c>
    </row>
    <row r="561" spans="1:28" x14ac:dyDescent="0.2">
      <c r="A561" t="s">
        <v>930</v>
      </c>
      <c r="B561" t="s">
        <v>931</v>
      </c>
      <c r="C561" t="s">
        <v>631</v>
      </c>
      <c r="D561" t="s">
        <v>781</v>
      </c>
      <c r="E561" t="s">
        <v>932</v>
      </c>
      <c r="F561" t="s">
        <v>933</v>
      </c>
      <c r="G561">
        <v>0.12755682195860318</v>
      </c>
      <c r="H561">
        <v>12885</v>
      </c>
      <c r="I561" t="s">
        <v>636</v>
      </c>
      <c r="J561" t="s">
        <v>635</v>
      </c>
      <c r="K561" t="s">
        <v>635</v>
      </c>
      <c r="L561" t="s">
        <v>636</v>
      </c>
      <c r="M561" t="s">
        <v>635</v>
      </c>
      <c r="N561" t="s">
        <v>636</v>
      </c>
      <c r="O561" t="s">
        <v>636</v>
      </c>
      <c r="P561" t="s">
        <v>635</v>
      </c>
      <c r="Q561" t="s">
        <v>635</v>
      </c>
      <c r="R561" t="s">
        <v>635</v>
      </c>
      <c r="S561" t="s">
        <v>833</v>
      </c>
      <c r="T561">
        <v>7</v>
      </c>
      <c r="U561">
        <f>IF(ISERROR(VLOOKUP(A561,seg_u_base_fitted!$A$1:$C$608,2,FALSE)),0,VLOOKUP(A561,seg_u_base_fitted!$A$1:$C$608,2,FALSE))</f>
        <v>0</v>
      </c>
      <c r="V561">
        <f>IF(ISERROR(VLOOKUP(A561,seg_u_base_fitted!$A$1:$C$608,3,FALSE)),0,VLOOKUP(A561,seg_u_base_fitted!$A$1:$C$608,3,FALSE))</f>
        <v>0.40699999999999997</v>
      </c>
      <c r="W561">
        <v>363</v>
      </c>
      <c r="Y561">
        <f>IF(ISERROR(VLOOKUP(A561,seg_u_full_fitted!$A$1:$C$608,2,FALSE)),0,VLOOKUP(A561,seg_u_full_fitted!$A$1:$C$608,2,FALSE))</f>
        <v>0.113</v>
      </c>
      <c r="Z561">
        <v>560</v>
      </c>
      <c r="AB561">
        <f>V561-Y561</f>
        <v>0.29399999999999998</v>
      </c>
    </row>
    <row r="562" spans="1:28" x14ac:dyDescent="0.2">
      <c r="A562" t="s">
        <v>1599</v>
      </c>
      <c r="B562" t="s">
        <v>994</v>
      </c>
      <c r="C562">
        <v>0</v>
      </c>
      <c r="D562">
        <v>84</v>
      </c>
      <c r="E562" t="s">
        <v>1600</v>
      </c>
      <c r="F562" t="s">
        <v>1601</v>
      </c>
      <c r="G562">
        <v>1.118310151896426</v>
      </c>
      <c r="H562">
        <v>650</v>
      </c>
      <c r="I562" t="s">
        <v>635</v>
      </c>
      <c r="J562" t="s">
        <v>636</v>
      </c>
      <c r="K562" t="s">
        <v>636</v>
      </c>
      <c r="L562" t="s">
        <v>635</v>
      </c>
      <c r="M562" t="s">
        <v>635</v>
      </c>
      <c r="N562" t="s">
        <v>635</v>
      </c>
      <c r="O562" t="s">
        <v>636</v>
      </c>
      <c r="P562" t="s">
        <v>635</v>
      </c>
      <c r="Q562" t="s">
        <v>635</v>
      </c>
      <c r="R562" t="s">
        <v>636</v>
      </c>
      <c r="S562" t="s">
        <v>833</v>
      </c>
      <c r="T562">
        <v>7</v>
      </c>
      <c r="U562">
        <f>IF(ISERROR(VLOOKUP(A562,seg_u_base_fitted!$A$1:$C$608,2,FALSE)),0,VLOOKUP(A562,seg_u_base_fitted!$A$1:$C$608,2,FALSE))</f>
        <v>0</v>
      </c>
      <c r="V562">
        <f>IF(ISERROR(VLOOKUP(A562,seg_u_base_fitted!$A$1:$C$608,3,FALSE)),0,VLOOKUP(A562,seg_u_base_fitted!$A$1:$C$608,3,FALSE))</f>
        <v>5.8000000000000003E-2</v>
      </c>
      <c r="W562">
        <v>603</v>
      </c>
      <c r="Y562">
        <f>IF(ISERROR(VLOOKUP(A562,seg_u_full_fitted!$A$1:$C$608,2,FALSE)),0,VLOOKUP(A562,seg_u_full_fitted!$A$1:$C$608,2,FALSE))</f>
        <v>0.113</v>
      </c>
      <c r="Z562">
        <v>561</v>
      </c>
      <c r="AB562">
        <f>V562-Y562</f>
        <v>-5.5E-2</v>
      </c>
    </row>
    <row r="563" spans="1:28" x14ac:dyDescent="0.2">
      <c r="A563" t="s">
        <v>715</v>
      </c>
      <c r="B563" t="s">
        <v>630</v>
      </c>
      <c r="C563" t="s">
        <v>631</v>
      </c>
      <c r="D563" t="s">
        <v>700</v>
      </c>
      <c r="E563" t="s">
        <v>655</v>
      </c>
      <c r="F563" t="s">
        <v>701</v>
      </c>
      <c r="G563">
        <v>0.73038346183302927</v>
      </c>
      <c r="H563">
        <v>3350</v>
      </c>
      <c r="I563" t="s">
        <v>635</v>
      </c>
      <c r="J563" t="s">
        <v>635</v>
      </c>
      <c r="K563" t="s">
        <v>635</v>
      </c>
      <c r="L563" t="s">
        <v>635</v>
      </c>
      <c r="M563" t="s">
        <v>635</v>
      </c>
      <c r="N563" t="s">
        <v>635</v>
      </c>
      <c r="O563" t="s">
        <v>635</v>
      </c>
      <c r="P563" t="s">
        <v>635</v>
      </c>
      <c r="Q563" t="s">
        <v>635</v>
      </c>
      <c r="R563" t="s">
        <v>635</v>
      </c>
      <c r="S563" t="s">
        <v>635</v>
      </c>
      <c r="T563">
        <v>11</v>
      </c>
      <c r="U563">
        <f>IF(ISERROR(VLOOKUP(A563,seg_u_base_fitted!$A$1:$C$608,2,FALSE)),0,VLOOKUP(A563,seg_u_base_fitted!$A$1:$C$608,2,FALSE))</f>
        <v>0</v>
      </c>
      <c r="V563">
        <f>IF(ISERROR(VLOOKUP(A563,seg_u_base_fitted!$A$1:$C$608,3,FALSE)),0,VLOOKUP(A563,seg_u_base_fitted!$A$1:$C$608,3,FALSE))</f>
        <v>0.216</v>
      </c>
      <c r="W563">
        <v>479</v>
      </c>
      <c r="Y563">
        <f>IF(ISERROR(VLOOKUP(A563,seg_u_full_fitted!$A$1:$C$608,2,FALSE)),0,VLOOKUP(A563,seg_u_full_fitted!$A$1:$C$608,2,FALSE))</f>
        <v>0.113</v>
      </c>
      <c r="Z563">
        <v>562</v>
      </c>
      <c r="AB563">
        <f>V563-Y563</f>
        <v>0.10299999999999999</v>
      </c>
    </row>
    <row r="564" spans="1:28" x14ac:dyDescent="0.2">
      <c r="A564" t="s">
        <v>1596</v>
      </c>
      <c r="B564" t="s">
        <v>994</v>
      </c>
      <c r="C564">
        <v>0</v>
      </c>
      <c r="D564">
        <v>204</v>
      </c>
      <c r="E564" t="s">
        <v>1597</v>
      </c>
      <c r="F564" t="s">
        <v>1598</v>
      </c>
      <c r="G564">
        <v>0.23999232387916591</v>
      </c>
      <c r="H564">
        <v>520</v>
      </c>
      <c r="I564" t="s">
        <v>635</v>
      </c>
      <c r="J564" t="s">
        <v>636</v>
      </c>
      <c r="K564" t="s">
        <v>636</v>
      </c>
      <c r="L564" t="s">
        <v>635</v>
      </c>
      <c r="M564" t="s">
        <v>635</v>
      </c>
      <c r="N564" t="s">
        <v>635</v>
      </c>
      <c r="O564" t="s">
        <v>636</v>
      </c>
      <c r="P564" t="s">
        <v>635</v>
      </c>
      <c r="Q564" t="s">
        <v>635</v>
      </c>
      <c r="R564" t="s">
        <v>636</v>
      </c>
      <c r="S564" t="s">
        <v>833</v>
      </c>
      <c r="T564">
        <v>7</v>
      </c>
      <c r="U564">
        <f>IF(ISERROR(VLOOKUP(A564,seg_u_base_fitted!$A$1:$C$608,2,FALSE)),0,VLOOKUP(A564,seg_u_base_fitted!$A$1:$C$608,2,FALSE))</f>
        <v>0</v>
      </c>
      <c r="V564">
        <f>IF(ISERROR(VLOOKUP(A564,seg_u_base_fitted!$A$1:$C$608,3,FALSE)),0,VLOOKUP(A564,seg_u_base_fitted!$A$1:$C$608,3,FALSE))</f>
        <v>6.5000000000000002E-2</v>
      </c>
      <c r="W564">
        <v>600</v>
      </c>
      <c r="Y564">
        <f>IF(ISERROR(VLOOKUP(A564,seg_u_full_fitted!$A$1:$C$608,2,FALSE)),0,VLOOKUP(A564,seg_u_full_fitted!$A$1:$C$608,2,FALSE))</f>
        <v>0.112</v>
      </c>
      <c r="Z564">
        <v>563</v>
      </c>
      <c r="AB564">
        <f>V564-Y564</f>
        <v>-4.7E-2</v>
      </c>
    </row>
    <row r="565" spans="1:28" x14ac:dyDescent="0.2">
      <c r="A565" t="s">
        <v>2047</v>
      </c>
      <c r="B565" t="s">
        <v>994</v>
      </c>
      <c r="C565">
        <v>0</v>
      </c>
      <c r="D565">
        <v>150</v>
      </c>
      <c r="E565" t="s">
        <v>2048</v>
      </c>
      <c r="F565" t="s">
        <v>1841</v>
      </c>
      <c r="G565">
        <v>0.43911331639315271</v>
      </c>
      <c r="H565">
        <v>5200</v>
      </c>
      <c r="I565" t="s">
        <v>635</v>
      </c>
      <c r="J565" t="s">
        <v>636</v>
      </c>
      <c r="K565" t="s">
        <v>635</v>
      </c>
      <c r="L565" t="s">
        <v>635</v>
      </c>
      <c r="M565" t="s">
        <v>635</v>
      </c>
      <c r="N565" t="s">
        <v>635</v>
      </c>
      <c r="O565" t="s">
        <v>635</v>
      </c>
      <c r="P565" t="s">
        <v>635</v>
      </c>
      <c r="Q565" t="s">
        <v>635</v>
      </c>
      <c r="R565" t="s">
        <v>635</v>
      </c>
      <c r="S565" t="s">
        <v>636</v>
      </c>
      <c r="T565">
        <v>10</v>
      </c>
      <c r="U565">
        <f>IF(ISERROR(VLOOKUP(A565,seg_u_base_fitted!$A$1:$C$608,2,FALSE)),0,VLOOKUP(A565,seg_u_base_fitted!$A$1:$C$608,2,FALSE))</f>
        <v>0</v>
      </c>
      <c r="V565">
        <f>IF(ISERROR(VLOOKUP(A565,seg_u_base_fitted!$A$1:$C$608,3,FALSE)),0,VLOOKUP(A565,seg_u_base_fitted!$A$1:$C$608,3,FALSE))</f>
        <v>0.27500000000000002</v>
      </c>
      <c r="W565">
        <v>447</v>
      </c>
      <c r="Y565">
        <f>IF(ISERROR(VLOOKUP(A565,seg_u_full_fitted!$A$1:$C$608,2,FALSE)),0,VLOOKUP(A565,seg_u_full_fitted!$A$1:$C$608,2,FALSE))</f>
        <v>0.112</v>
      </c>
      <c r="Z565">
        <v>564</v>
      </c>
      <c r="AB565">
        <f>V565-Y565</f>
        <v>0.16300000000000003</v>
      </c>
    </row>
    <row r="566" spans="1:28" x14ac:dyDescent="0.2">
      <c r="A566" t="s">
        <v>955</v>
      </c>
      <c r="B566" t="s">
        <v>931</v>
      </c>
      <c r="C566" t="s">
        <v>631</v>
      </c>
      <c r="D566" t="s">
        <v>956</v>
      </c>
      <c r="E566" t="s">
        <v>957</v>
      </c>
      <c r="F566" t="s">
        <v>937</v>
      </c>
      <c r="G566">
        <v>0.35427221050488772</v>
      </c>
      <c r="H566">
        <v>715</v>
      </c>
      <c r="I566" t="s">
        <v>635</v>
      </c>
      <c r="J566" t="s">
        <v>635</v>
      </c>
      <c r="K566" t="s">
        <v>635</v>
      </c>
      <c r="L566" t="s">
        <v>636</v>
      </c>
      <c r="M566" t="s">
        <v>635</v>
      </c>
      <c r="N566" t="s">
        <v>635</v>
      </c>
      <c r="O566" t="s">
        <v>636</v>
      </c>
      <c r="P566" t="s">
        <v>635</v>
      </c>
      <c r="Q566" t="s">
        <v>635</v>
      </c>
      <c r="R566" t="s">
        <v>635</v>
      </c>
      <c r="S566" t="s">
        <v>637</v>
      </c>
      <c r="T566">
        <v>9</v>
      </c>
      <c r="U566">
        <f>IF(ISERROR(VLOOKUP(A566,seg_u_base_fitted!$A$1:$C$608,2,FALSE)),0,VLOOKUP(A566,seg_u_base_fitted!$A$1:$C$608,2,FALSE))</f>
        <v>0</v>
      </c>
      <c r="V566">
        <f>IF(ISERROR(VLOOKUP(A566,seg_u_base_fitted!$A$1:$C$608,3,FALSE)),0,VLOOKUP(A566,seg_u_base_fitted!$A$1:$C$608,3,FALSE))</f>
        <v>0.11799999999999999</v>
      </c>
      <c r="W566">
        <v>558</v>
      </c>
      <c r="Y566">
        <f>IF(ISERROR(VLOOKUP(A566,seg_u_full_fitted!$A$1:$C$608,2,FALSE)),0,VLOOKUP(A566,seg_u_full_fitted!$A$1:$C$608,2,FALSE))</f>
        <v>0.11</v>
      </c>
      <c r="Z566">
        <v>565</v>
      </c>
      <c r="AB566">
        <f>V566-Y566</f>
        <v>7.9999999999999932E-3</v>
      </c>
    </row>
    <row r="567" spans="1:28" x14ac:dyDescent="0.2">
      <c r="A567" t="s">
        <v>2498</v>
      </c>
      <c r="B567" t="s">
        <v>2468</v>
      </c>
      <c r="C567" t="s">
        <v>631</v>
      </c>
      <c r="D567" t="s">
        <v>654</v>
      </c>
      <c r="E567" t="s">
        <v>2499</v>
      </c>
      <c r="F567" t="s">
        <v>2500</v>
      </c>
      <c r="G567">
        <v>0.68560374609809027</v>
      </c>
      <c r="H567">
        <v>2100</v>
      </c>
      <c r="I567" t="s">
        <v>635</v>
      </c>
      <c r="J567" t="s">
        <v>636</v>
      </c>
      <c r="K567" t="s">
        <v>635</v>
      </c>
      <c r="L567" t="s">
        <v>635</v>
      </c>
      <c r="M567" t="s">
        <v>635</v>
      </c>
      <c r="N567" t="s">
        <v>635</v>
      </c>
      <c r="O567" t="s">
        <v>636</v>
      </c>
      <c r="P567" t="s">
        <v>635</v>
      </c>
      <c r="Q567" t="s">
        <v>635</v>
      </c>
      <c r="R567" t="s">
        <v>635</v>
      </c>
      <c r="S567" t="s">
        <v>637</v>
      </c>
      <c r="T567">
        <v>9</v>
      </c>
      <c r="U567">
        <f>IF(ISERROR(VLOOKUP(A567,seg_u_base_fitted!$A$1:$C$608,2,FALSE)),0,VLOOKUP(A567,seg_u_base_fitted!$A$1:$C$608,2,FALSE))</f>
        <v>0</v>
      </c>
      <c r="V567">
        <f>IF(ISERROR(VLOOKUP(A567,seg_u_base_fitted!$A$1:$C$608,3,FALSE)),0,VLOOKUP(A567,seg_u_base_fitted!$A$1:$C$608,3,FALSE))</f>
        <v>7.2999999999999995E-2</v>
      </c>
      <c r="W567">
        <v>594</v>
      </c>
      <c r="Y567">
        <f>IF(ISERROR(VLOOKUP(A567,seg_u_full_fitted!$A$1:$C$608,2,FALSE)),0,VLOOKUP(A567,seg_u_full_fitted!$A$1:$C$608,2,FALSE))</f>
        <v>0.107</v>
      </c>
      <c r="Z567">
        <v>566</v>
      </c>
      <c r="AB567">
        <f>V567-Y567</f>
        <v>-3.4000000000000002E-2</v>
      </c>
    </row>
    <row r="568" spans="1:28" x14ac:dyDescent="0.2">
      <c r="A568" t="s">
        <v>2382</v>
      </c>
      <c r="B568" t="s">
        <v>2210</v>
      </c>
      <c r="C568" t="s">
        <v>662</v>
      </c>
      <c r="D568" t="s">
        <v>2383</v>
      </c>
      <c r="E568" t="s">
        <v>2384</v>
      </c>
      <c r="F568" t="s">
        <v>2385</v>
      </c>
      <c r="G568">
        <v>1.4873977017082307</v>
      </c>
      <c r="H568">
        <v>540</v>
      </c>
      <c r="I568" t="s">
        <v>635</v>
      </c>
      <c r="J568" t="s">
        <v>635</v>
      </c>
      <c r="K568" t="s">
        <v>635</v>
      </c>
      <c r="L568" t="s">
        <v>635</v>
      </c>
      <c r="M568" t="s">
        <v>635</v>
      </c>
      <c r="N568" t="s">
        <v>635</v>
      </c>
      <c r="O568" t="s">
        <v>636</v>
      </c>
      <c r="P568" t="s">
        <v>635</v>
      </c>
      <c r="Q568" t="s">
        <v>635</v>
      </c>
      <c r="R568" t="s">
        <v>635</v>
      </c>
      <c r="S568" t="s">
        <v>636</v>
      </c>
      <c r="T568">
        <v>10</v>
      </c>
      <c r="U568">
        <f>IF(ISERROR(VLOOKUP(A568,seg_u_base_fitted!$A$1:$C$608,2,FALSE)),0,VLOOKUP(A568,seg_u_base_fitted!$A$1:$C$608,2,FALSE))</f>
        <v>0</v>
      </c>
      <c r="V568">
        <f>IF(ISERROR(VLOOKUP(A568,seg_u_base_fitted!$A$1:$C$608,3,FALSE)),0,VLOOKUP(A568,seg_u_base_fitted!$A$1:$C$608,3,FALSE))</f>
        <v>0.08</v>
      </c>
      <c r="W568">
        <v>590</v>
      </c>
      <c r="Y568">
        <f>IF(ISERROR(VLOOKUP(A568,seg_u_full_fitted!$A$1:$C$608,2,FALSE)),0,VLOOKUP(A568,seg_u_full_fitted!$A$1:$C$608,2,FALSE))</f>
        <v>0.107</v>
      </c>
      <c r="Z568">
        <v>567</v>
      </c>
      <c r="AB568">
        <f>V568-Y568</f>
        <v>-2.6999999999999996E-2</v>
      </c>
    </row>
    <row r="569" spans="1:28" x14ac:dyDescent="0.2">
      <c r="A569" t="s">
        <v>670</v>
      </c>
      <c r="B569" t="s">
        <v>630</v>
      </c>
      <c r="C569" t="s">
        <v>662</v>
      </c>
      <c r="D569" t="s">
        <v>671</v>
      </c>
      <c r="E569" t="s">
        <v>672</v>
      </c>
      <c r="F569" t="s">
        <v>673</v>
      </c>
      <c r="G569">
        <v>0.2967501450423714</v>
      </c>
      <c r="H569">
        <v>810</v>
      </c>
      <c r="I569" t="s">
        <v>635</v>
      </c>
      <c r="J569" t="s">
        <v>636</v>
      </c>
      <c r="K569" t="s">
        <v>635</v>
      </c>
      <c r="L569" t="s">
        <v>635</v>
      </c>
      <c r="M569" t="s">
        <v>635</v>
      </c>
      <c r="N569" t="s">
        <v>635</v>
      </c>
      <c r="O569" t="s">
        <v>636</v>
      </c>
      <c r="P569" t="s">
        <v>635</v>
      </c>
      <c r="Q569" t="s">
        <v>635</v>
      </c>
      <c r="R569" t="s">
        <v>635</v>
      </c>
      <c r="S569" t="s">
        <v>637</v>
      </c>
      <c r="T569">
        <v>9</v>
      </c>
      <c r="U569">
        <f>IF(ISERROR(VLOOKUP(A569,seg_u_base_fitted!$A$1:$C$608,2,FALSE)),0,VLOOKUP(A569,seg_u_base_fitted!$A$1:$C$608,2,FALSE))</f>
        <v>0</v>
      </c>
      <c r="V569">
        <f>IF(ISERROR(VLOOKUP(A569,seg_u_base_fitted!$A$1:$C$608,3,FALSE)),0,VLOOKUP(A569,seg_u_base_fitted!$A$1:$C$608,3,FALSE))</f>
        <v>0.112</v>
      </c>
      <c r="W569">
        <v>562</v>
      </c>
      <c r="Y569">
        <f>IF(ISERROR(VLOOKUP(A569,seg_u_full_fitted!$A$1:$C$608,2,FALSE)),0,VLOOKUP(A569,seg_u_full_fitted!$A$1:$C$608,2,FALSE))</f>
        <v>0.105</v>
      </c>
      <c r="Z569">
        <v>568</v>
      </c>
      <c r="AB569">
        <f>V569-Y569</f>
        <v>7.0000000000000062E-3</v>
      </c>
    </row>
    <row r="570" spans="1:28" x14ac:dyDescent="0.2">
      <c r="A570" t="s">
        <v>2524</v>
      </c>
      <c r="B570" t="s">
        <v>2468</v>
      </c>
      <c r="C570" t="s">
        <v>631</v>
      </c>
      <c r="D570" t="s">
        <v>2525</v>
      </c>
      <c r="E570" t="s">
        <v>2526</v>
      </c>
      <c r="F570" t="s">
        <v>2527</v>
      </c>
      <c r="G570">
        <v>0.49632987883129692</v>
      </c>
      <c r="H570">
        <v>2700</v>
      </c>
      <c r="I570" t="s">
        <v>635</v>
      </c>
      <c r="J570" t="s">
        <v>635</v>
      </c>
      <c r="K570" t="s">
        <v>635</v>
      </c>
      <c r="L570" t="s">
        <v>635</v>
      </c>
      <c r="M570" t="s">
        <v>635</v>
      </c>
      <c r="N570" t="s">
        <v>635</v>
      </c>
      <c r="O570" t="s">
        <v>636</v>
      </c>
      <c r="P570" t="s">
        <v>635</v>
      </c>
      <c r="Q570" t="s">
        <v>635</v>
      </c>
      <c r="R570" t="s">
        <v>635</v>
      </c>
      <c r="S570" t="s">
        <v>636</v>
      </c>
      <c r="T570">
        <v>10</v>
      </c>
      <c r="U570">
        <f>IF(ISERROR(VLOOKUP(A570,seg_u_base_fitted!$A$1:$C$608,2,FALSE)),0,VLOOKUP(A570,seg_u_base_fitted!$A$1:$C$608,2,FALSE))</f>
        <v>0</v>
      </c>
      <c r="V570">
        <f>IF(ISERROR(VLOOKUP(A570,seg_u_base_fitted!$A$1:$C$608,3,FALSE)),0,VLOOKUP(A570,seg_u_base_fitted!$A$1:$C$608,3,FALSE))</f>
        <v>0.17</v>
      </c>
      <c r="W570">
        <v>510</v>
      </c>
      <c r="Y570">
        <f>IF(ISERROR(VLOOKUP(A570,seg_u_full_fitted!$A$1:$C$608,2,FALSE)),0,VLOOKUP(A570,seg_u_full_fitted!$A$1:$C$608,2,FALSE))</f>
        <v>0.105</v>
      </c>
      <c r="Z570">
        <v>569</v>
      </c>
      <c r="AB570">
        <f>V570-Y570</f>
        <v>6.5000000000000016E-2</v>
      </c>
    </row>
    <row r="571" spans="1:28" x14ac:dyDescent="0.2">
      <c r="A571" t="s">
        <v>712</v>
      </c>
      <c r="B571" t="s">
        <v>630</v>
      </c>
      <c r="C571" t="s">
        <v>662</v>
      </c>
      <c r="D571" t="s">
        <v>671</v>
      </c>
      <c r="E571" t="s">
        <v>673</v>
      </c>
      <c r="F571" t="s">
        <v>713</v>
      </c>
      <c r="G571">
        <v>2.9223918743402315</v>
      </c>
      <c r="H571">
        <v>165</v>
      </c>
      <c r="I571" t="s">
        <v>635</v>
      </c>
      <c r="J571" t="s">
        <v>636</v>
      </c>
      <c r="K571" t="s">
        <v>635</v>
      </c>
      <c r="L571" t="s">
        <v>635</v>
      </c>
      <c r="M571" t="s">
        <v>635</v>
      </c>
      <c r="N571" t="s">
        <v>635</v>
      </c>
      <c r="O571" t="s">
        <v>635</v>
      </c>
      <c r="P571" t="s">
        <v>635</v>
      </c>
      <c r="Q571" t="s">
        <v>635</v>
      </c>
      <c r="R571" t="s">
        <v>635</v>
      </c>
      <c r="S571" t="s">
        <v>636</v>
      </c>
      <c r="T571">
        <v>10</v>
      </c>
      <c r="U571">
        <f>IF(ISERROR(VLOOKUP(A571,seg_u_base_fitted!$A$1:$C$608,2,FALSE)),0,VLOOKUP(A571,seg_u_base_fitted!$A$1:$C$608,2,FALSE))</f>
        <v>0</v>
      </c>
      <c r="V571">
        <f>IF(ISERROR(VLOOKUP(A571,seg_u_base_fitted!$A$1:$C$608,3,FALSE)),0,VLOOKUP(A571,seg_u_base_fitted!$A$1:$C$608,3,FALSE))</f>
        <v>0.12</v>
      </c>
      <c r="W571">
        <v>555</v>
      </c>
      <c r="Y571">
        <f>IF(ISERROR(VLOOKUP(A571,seg_u_full_fitted!$A$1:$C$608,2,FALSE)),0,VLOOKUP(A571,seg_u_full_fitted!$A$1:$C$608,2,FALSE))</f>
        <v>0.105</v>
      </c>
      <c r="Z571">
        <v>570</v>
      </c>
      <c r="AB571">
        <f>V571-Y571</f>
        <v>1.4999999999999999E-2</v>
      </c>
    </row>
    <row r="572" spans="1:28" x14ac:dyDescent="0.2">
      <c r="A572" t="s">
        <v>760</v>
      </c>
      <c r="B572" t="s">
        <v>737</v>
      </c>
      <c r="C572" t="s">
        <v>631</v>
      </c>
      <c r="D572" t="s">
        <v>761</v>
      </c>
      <c r="E572" t="s">
        <v>762</v>
      </c>
      <c r="F572" t="s">
        <v>763</v>
      </c>
      <c r="G572">
        <v>0.39618176413795642</v>
      </c>
      <c r="H572">
        <v>1150</v>
      </c>
      <c r="I572" t="s">
        <v>636</v>
      </c>
      <c r="J572" t="s">
        <v>635</v>
      </c>
      <c r="K572" t="s">
        <v>635</v>
      </c>
      <c r="L572" t="s">
        <v>635</v>
      </c>
      <c r="M572" t="s">
        <v>635</v>
      </c>
      <c r="N572" t="s">
        <v>635</v>
      </c>
      <c r="O572" t="s">
        <v>636</v>
      </c>
      <c r="P572" t="s">
        <v>635</v>
      </c>
      <c r="Q572" t="s">
        <v>635</v>
      </c>
      <c r="R572" t="s">
        <v>635</v>
      </c>
      <c r="S572" t="s">
        <v>637</v>
      </c>
      <c r="T572">
        <v>9</v>
      </c>
      <c r="U572">
        <f>IF(ISERROR(VLOOKUP(A572,seg_u_base_fitted!$A$1:$C$608,2,FALSE)),0,VLOOKUP(A572,seg_u_base_fitted!$A$1:$C$608,2,FALSE))</f>
        <v>0</v>
      </c>
      <c r="V572">
        <f>IF(ISERROR(VLOOKUP(A572,seg_u_base_fitted!$A$1:$C$608,3,FALSE)),0,VLOOKUP(A572,seg_u_base_fitted!$A$1:$C$608,3,FALSE))</f>
        <v>9.5000000000000001E-2</v>
      </c>
      <c r="W572">
        <v>574</v>
      </c>
      <c r="Y572">
        <f>IF(ISERROR(VLOOKUP(A572,seg_u_full_fitted!$A$1:$C$608,2,FALSE)),0,VLOOKUP(A572,seg_u_full_fitted!$A$1:$C$608,2,FALSE))</f>
        <v>0.10199999999999999</v>
      </c>
      <c r="Z572">
        <v>571</v>
      </c>
      <c r="AB572">
        <f>V572-Y572</f>
        <v>-6.9999999999999923E-3</v>
      </c>
    </row>
    <row r="573" spans="1:28" x14ac:dyDescent="0.2">
      <c r="A573" t="s">
        <v>970</v>
      </c>
      <c r="B573" t="s">
        <v>931</v>
      </c>
      <c r="C573" t="s">
        <v>631</v>
      </c>
      <c r="D573" t="s">
        <v>971</v>
      </c>
      <c r="E573" t="s">
        <v>972</v>
      </c>
      <c r="F573" t="s">
        <v>943</v>
      </c>
      <c r="G573">
        <v>1.3165033035316571</v>
      </c>
      <c r="H573">
        <v>1015</v>
      </c>
      <c r="I573" t="s">
        <v>635</v>
      </c>
      <c r="J573" t="s">
        <v>635</v>
      </c>
      <c r="K573" t="s">
        <v>635</v>
      </c>
      <c r="L573" t="s">
        <v>635</v>
      </c>
      <c r="M573" t="s">
        <v>635</v>
      </c>
      <c r="N573" t="s">
        <v>635</v>
      </c>
      <c r="O573" t="s">
        <v>636</v>
      </c>
      <c r="P573" t="s">
        <v>635</v>
      </c>
      <c r="Q573" t="s">
        <v>635</v>
      </c>
      <c r="R573" t="s">
        <v>635</v>
      </c>
      <c r="S573" t="s">
        <v>636</v>
      </c>
      <c r="T573">
        <v>10</v>
      </c>
      <c r="U573">
        <f>IF(ISERROR(VLOOKUP(A573,seg_u_base_fitted!$A$1:$C$608,2,FALSE)),0,VLOOKUP(A573,seg_u_base_fitted!$A$1:$C$608,2,FALSE))</f>
        <v>0</v>
      </c>
      <c r="V573">
        <f>IF(ISERROR(VLOOKUP(A573,seg_u_base_fitted!$A$1:$C$608,3,FALSE)),0,VLOOKUP(A573,seg_u_base_fitted!$A$1:$C$608,3,FALSE))</f>
        <v>7.0999999999999994E-2</v>
      </c>
      <c r="W573">
        <v>597</v>
      </c>
      <c r="Y573">
        <f>IF(ISERROR(VLOOKUP(A573,seg_u_full_fitted!$A$1:$C$608,2,FALSE)),0,VLOOKUP(A573,seg_u_full_fitted!$A$1:$C$608,2,FALSE))</f>
        <v>0.10199999999999999</v>
      </c>
      <c r="Z573">
        <v>572</v>
      </c>
      <c r="AB573">
        <f>V573-Y573</f>
        <v>-3.1E-2</v>
      </c>
    </row>
    <row r="574" spans="1:28" x14ac:dyDescent="0.2">
      <c r="A574" t="s">
        <v>948</v>
      </c>
      <c r="B574" t="s">
        <v>931</v>
      </c>
      <c r="C574" t="s">
        <v>631</v>
      </c>
      <c r="D574" t="s">
        <v>745</v>
      </c>
      <c r="E574" t="s">
        <v>949</v>
      </c>
      <c r="F574" t="s">
        <v>950</v>
      </c>
      <c r="G574">
        <v>0.47413462034587067</v>
      </c>
      <c r="H574">
        <v>690</v>
      </c>
      <c r="I574" t="s">
        <v>635</v>
      </c>
      <c r="J574" t="s">
        <v>635</v>
      </c>
      <c r="K574" t="s">
        <v>635</v>
      </c>
      <c r="L574" t="s">
        <v>636</v>
      </c>
      <c r="M574" t="s">
        <v>635</v>
      </c>
      <c r="N574" t="s">
        <v>635</v>
      </c>
      <c r="O574" t="s">
        <v>636</v>
      </c>
      <c r="P574" t="s">
        <v>635</v>
      </c>
      <c r="Q574" t="s">
        <v>635</v>
      </c>
      <c r="R574" t="s">
        <v>635</v>
      </c>
      <c r="S574" t="s">
        <v>637</v>
      </c>
      <c r="T574">
        <v>9</v>
      </c>
      <c r="U574">
        <f>IF(ISERROR(VLOOKUP(A574,seg_u_base_fitted!$A$1:$C$608,2,FALSE)),0,VLOOKUP(A574,seg_u_base_fitted!$A$1:$C$608,2,FALSE))</f>
        <v>0</v>
      </c>
      <c r="V574">
        <f>IF(ISERROR(VLOOKUP(A574,seg_u_base_fitted!$A$1:$C$608,3,FALSE)),0,VLOOKUP(A574,seg_u_base_fitted!$A$1:$C$608,3,FALSE))</f>
        <v>0.121</v>
      </c>
      <c r="W574">
        <v>554</v>
      </c>
      <c r="Y574">
        <f>IF(ISERROR(VLOOKUP(A574,seg_u_full_fitted!$A$1:$C$608,2,FALSE)),0,VLOOKUP(A574,seg_u_full_fitted!$A$1:$C$608,2,FALSE))</f>
        <v>0.10100000000000001</v>
      </c>
      <c r="Z574">
        <v>573</v>
      </c>
      <c r="AB574">
        <f>V574-Y574</f>
        <v>1.999999999999999E-2</v>
      </c>
    </row>
    <row r="575" spans="1:28" x14ac:dyDescent="0.2">
      <c r="A575" t="s">
        <v>666</v>
      </c>
      <c r="B575" t="s">
        <v>630</v>
      </c>
      <c r="C575" t="s">
        <v>662</v>
      </c>
      <c r="D575" t="s">
        <v>667</v>
      </c>
      <c r="E575" t="s">
        <v>668</v>
      </c>
      <c r="F575" t="s">
        <v>669</v>
      </c>
      <c r="G575">
        <v>0.62815357328734367</v>
      </c>
      <c r="H575">
        <v>1350</v>
      </c>
      <c r="I575" t="s">
        <v>636</v>
      </c>
      <c r="J575" t="s">
        <v>635</v>
      </c>
      <c r="K575" t="s">
        <v>635</v>
      </c>
      <c r="L575" t="s">
        <v>635</v>
      </c>
      <c r="M575" t="s">
        <v>635</v>
      </c>
      <c r="N575" t="s">
        <v>635</v>
      </c>
      <c r="O575" t="s">
        <v>636</v>
      </c>
      <c r="P575" t="s">
        <v>635</v>
      </c>
      <c r="Q575" t="s">
        <v>635</v>
      </c>
      <c r="R575" t="s">
        <v>635</v>
      </c>
      <c r="S575" t="s">
        <v>637</v>
      </c>
      <c r="T575">
        <v>9</v>
      </c>
      <c r="U575">
        <f>IF(ISERROR(VLOOKUP(A575,seg_u_base_fitted!$A$1:$C$608,2,FALSE)),0,VLOOKUP(A575,seg_u_base_fitted!$A$1:$C$608,2,FALSE))</f>
        <v>0</v>
      </c>
      <c r="V575">
        <f>IF(ISERROR(VLOOKUP(A575,seg_u_base_fitted!$A$1:$C$608,3,FALSE)),0,VLOOKUP(A575,seg_u_base_fitted!$A$1:$C$608,3,FALSE))</f>
        <v>0.11700000000000001</v>
      </c>
      <c r="W575">
        <v>559</v>
      </c>
      <c r="Y575">
        <f>IF(ISERROR(VLOOKUP(A575,seg_u_full_fitted!$A$1:$C$608,2,FALSE)),0,VLOOKUP(A575,seg_u_full_fitted!$A$1:$C$608,2,FALSE))</f>
        <v>0.10100000000000001</v>
      </c>
      <c r="Z575">
        <v>574</v>
      </c>
      <c r="AB575">
        <f>V575-Y575</f>
        <v>1.6E-2</v>
      </c>
    </row>
    <row r="576" spans="1:28" x14ac:dyDescent="0.2">
      <c r="A576" t="s">
        <v>2275</v>
      </c>
      <c r="B576" t="s">
        <v>2210</v>
      </c>
      <c r="C576" t="s">
        <v>631</v>
      </c>
      <c r="D576" t="s">
        <v>2276</v>
      </c>
      <c r="E576" t="s">
        <v>2277</v>
      </c>
      <c r="F576" t="s">
        <v>2274</v>
      </c>
      <c r="G576">
        <v>0.64899887647316123</v>
      </c>
      <c r="H576">
        <v>180</v>
      </c>
      <c r="I576" t="s">
        <v>635</v>
      </c>
      <c r="J576" t="s">
        <v>635</v>
      </c>
      <c r="K576" t="s">
        <v>635</v>
      </c>
      <c r="L576" t="s">
        <v>636</v>
      </c>
      <c r="M576" t="s">
        <v>635</v>
      </c>
      <c r="N576" t="s">
        <v>635</v>
      </c>
      <c r="O576" t="s">
        <v>636</v>
      </c>
      <c r="P576" t="s">
        <v>635</v>
      </c>
      <c r="Q576" t="s">
        <v>635</v>
      </c>
      <c r="R576" t="s">
        <v>635</v>
      </c>
      <c r="S576" t="s">
        <v>637</v>
      </c>
      <c r="T576">
        <v>9</v>
      </c>
      <c r="U576">
        <f>IF(ISERROR(VLOOKUP(A576,seg_u_base_fitted!$A$1:$C$608,2,FALSE)),0,VLOOKUP(A576,seg_u_base_fitted!$A$1:$C$608,2,FALSE))</f>
        <v>0</v>
      </c>
      <c r="V576">
        <f>IF(ISERROR(VLOOKUP(A576,seg_u_base_fitted!$A$1:$C$608,3,FALSE)),0,VLOOKUP(A576,seg_u_base_fitted!$A$1:$C$608,3,FALSE))</f>
        <v>8.3000000000000004E-2</v>
      </c>
      <c r="W576">
        <v>589</v>
      </c>
      <c r="Y576">
        <f>IF(ISERROR(VLOOKUP(A576,seg_u_full_fitted!$A$1:$C$608,2,FALSE)),0,VLOOKUP(A576,seg_u_full_fitted!$A$1:$C$608,2,FALSE))</f>
        <v>0.10100000000000001</v>
      </c>
      <c r="Z576">
        <v>575</v>
      </c>
      <c r="AB576">
        <f>V576-Y576</f>
        <v>-1.8000000000000002E-2</v>
      </c>
    </row>
    <row r="577" spans="1:28" x14ac:dyDescent="0.2">
      <c r="A577" t="s">
        <v>681</v>
      </c>
      <c r="B577" t="s">
        <v>630</v>
      </c>
      <c r="C577" t="s">
        <v>631</v>
      </c>
      <c r="D577" t="s">
        <v>675</v>
      </c>
      <c r="E577" t="s">
        <v>680</v>
      </c>
      <c r="F577" t="s">
        <v>682</v>
      </c>
      <c r="G577">
        <v>0.53926871512170982</v>
      </c>
      <c r="H577">
        <v>3300</v>
      </c>
      <c r="I577" t="s">
        <v>636</v>
      </c>
      <c r="J577" t="s">
        <v>635</v>
      </c>
      <c r="K577" t="s">
        <v>635</v>
      </c>
      <c r="L577" t="s">
        <v>635</v>
      </c>
      <c r="M577" t="s">
        <v>635</v>
      </c>
      <c r="N577" t="s">
        <v>635</v>
      </c>
      <c r="O577" t="s">
        <v>635</v>
      </c>
      <c r="P577" t="s">
        <v>635</v>
      </c>
      <c r="Q577" t="s">
        <v>635</v>
      </c>
      <c r="R577" t="s">
        <v>635</v>
      </c>
      <c r="S577" t="s">
        <v>636</v>
      </c>
      <c r="T577">
        <v>10</v>
      </c>
      <c r="U577">
        <f>IF(ISERROR(VLOOKUP(A577,seg_u_base_fitted!$A$1:$C$608,2,FALSE)),0,VLOOKUP(A577,seg_u_base_fitted!$A$1:$C$608,2,FALSE))</f>
        <v>0</v>
      </c>
      <c r="V577">
        <f>IF(ISERROR(VLOOKUP(A577,seg_u_base_fitted!$A$1:$C$608,3,FALSE)),0,VLOOKUP(A577,seg_u_base_fitted!$A$1:$C$608,3,FALSE))</f>
        <v>0.20499999999999999</v>
      </c>
      <c r="W577">
        <v>489</v>
      </c>
      <c r="Y577">
        <f>IF(ISERROR(VLOOKUP(A577,seg_u_full_fitted!$A$1:$C$608,2,FALSE)),0,VLOOKUP(A577,seg_u_full_fitted!$A$1:$C$608,2,FALSE))</f>
        <v>0.10100000000000001</v>
      </c>
      <c r="Z577">
        <v>576</v>
      </c>
      <c r="AB577">
        <f>V577-Y577</f>
        <v>0.10399999999999998</v>
      </c>
    </row>
    <row r="578" spans="1:28" x14ac:dyDescent="0.2">
      <c r="A578" t="s">
        <v>2530</v>
      </c>
      <c r="B578" t="s">
        <v>2468</v>
      </c>
      <c r="C578" t="s">
        <v>631</v>
      </c>
      <c r="D578" t="s">
        <v>2531</v>
      </c>
      <c r="E578" t="s">
        <v>2532</v>
      </c>
      <c r="F578" t="s">
        <v>2532</v>
      </c>
      <c r="G578">
        <v>0.79168403503352081</v>
      </c>
      <c r="H578">
        <v>260</v>
      </c>
      <c r="I578" t="s">
        <v>635</v>
      </c>
      <c r="J578" t="s">
        <v>635</v>
      </c>
      <c r="K578" t="s">
        <v>635</v>
      </c>
      <c r="L578" t="s">
        <v>635</v>
      </c>
      <c r="M578" t="s">
        <v>635</v>
      </c>
      <c r="N578" t="s">
        <v>635</v>
      </c>
      <c r="O578" t="s">
        <v>636</v>
      </c>
      <c r="P578" t="s">
        <v>635</v>
      </c>
      <c r="Q578" t="s">
        <v>635</v>
      </c>
      <c r="R578" t="s">
        <v>635</v>
      </c>
      <c r="S578" t="s">
        <v>636</v>
      </c>
      <c r="T578">
        <v>10</v>
      </c>
      <c r="U578">
        <f>IF(ISERROR(VLOOKUP(A578,seg_u_base_fitted!$A$1:$C$608,2,FALSE)),0,VLOOKUP(A578,seg_u_base_fitted!$A$1:$C$608,2,FALSE))</f>
        <v>0</v>
      </c>
      <c r="V578">
        <f>IF(ISERROR(VLOOKUP(A578,seg_u_base_fitted!$A$1:$C$608,3,FALSE)),0,VLOOKUP(A578,seg_u_base_fitted!$A$1:$C$608,3,FALSE))</f>
        <v>9.9000000000000005E-2</v>
      </c>
      <c r="W578">
        <v>570</v>
      </c>
      <c r="Y578">
        <f>IF(ISERROR(VLOOKUP(A578,seg_u_full_fitted!$A$1:$C$608,2,FALSE)),0,VLOOKUP(A578,seg_u_full_fitted!$A$1:$C$608,2,FALSE))</f>
        <v>0.10100000000000001</v>
      </c>
      <c r="Z578">
        <v>577</v>
      </c>
      <c r="AB578">
        <f>V578-Y578</f>
        <v>-2.0000000000000018E-3</v>
      </c>
    </row>
    <row r="579" spans="1:28" x14ac:dyDescent="0.2">
      <c r="A579" t="s">
        <v>1297</v>
      </c>
      <c r="B579" t="s">
        <v>994</v>
      </c>
      <c r="C579">
        <v>0</v>
      </c>
      <c r="D579">
        <v>118</v>
      </c>
      <c r="E579" t="s">
        <v>1298</v>
      </c>
      <c r="F579" t="s">
        <v>1212</v>
      </c>
      <c r="G579">
        <v>0.2786596747710694</v>
      </c>
      <c r="H579">
        <v>3330</v>
      </c>
      <c r="I579" t="s">
        <v>636</v>
      </c>
      <c r="J579" t="s">
        <v>636</v>
      </c>
      <c r="K579" t="s">
        <v>635</v>
      </c>
      <c r="L579" t="s">
        <v>636</v>
      </c>
      <c r="M579" t="s">
        <v>635</v>
      </c>
      <c r="N579" t="s">
        <v>635</v>
      </c>
      <c r="O579" t="s">
        <v>636</v>
      </c>
      <c r="P579" t="s">
        <v>636</v>
      </c>
      <c r="Q579" t="s">
        <v>635</v>
      </c>
      <c r="R579" t="s">
        <v>636</v>
      </c>
      <c r="S579" t="s">
        <v>1131</v>
      </c>
      <c r="T579">
        <v>5</v>
      </c>
      <c r="U579">
        <f>IF(ISERROR(VLOOKUP(A579,seg_u_base_fitted!$A$1:$C$608,2,FALSE)),0,VLOOKUP(A579,seg_u_base_fitted!$A$1:$C$608,2,FALSE))</f>
        <v>0</v>
      </c>
      <c r="V579">
        <f>IF(ISERROR(VLOOKUP(A579,seg_u_base_fitted!$A$1:$C$608,3,FALSE)),0,VLOOKUP(A579,seg_u_base_fitted!$A$1:$C$608,3,FALSE))</f>
        <v>0.32</v>
      </c>
      <c r="W579">
        <v>410</v>
      </c>
      <c r="Y579">
        <f>IF(ISERROR(VLOOKUP(A579,seg_u_full_fitted!$A$1:$C$608,2,FALSE)),0,VLOOKUP(A579,seg_u_full_fitted!$A$1:$C$608,2,FALSE))</f>
        <v>0.1</v>
      </c>
      <c r="Z579">
        <v>578</v>
      </c>
      <c r="AB579">
        <f>V579-Y579</f>
        <v>0.22</v>
      </c>
    </row>
    <row r="580" spans="1:28" x14ac:dyDescent="0.2">
      <c r="A580" t="s">
        <v>2230</v>
      </c>
      <c r="B580" t="s">
        <v>2210</v>
      </c>
      <c r="C580" t="s">
        <v>631</v>
      </c>
      <c r="D580" t="s">
        <v>2231</v>
      </c>
      <c r="E580" t="s">
        <v>2232</v>
      </c>
      <c r="F580" t="s">
        <v>2220</v>
      </c>
      <c r="G580">
        <v>0.1207656023752747</v>
      </c>
      <c r="H580">
        <v>605</v>
      </c>
      <c r="I580" t="s">
        <v>636</v>
      </c>
      <c r="J580" t="s">
        <v>635</v>
      </c>
      <c r="K580" t="s">
        <v>635</v>
      </c>
      <c r="L580" t="s">
        <v>636</v>
      </c>
      <c r="M580" t="s">
        <v>635</v>
      </c>
      <c r="N580" t="s">
        <v>635</v>
      </c>
      <c r="O580" t="s">
        <v>636</v>
      </c>
      <c r="P580" t="s">
        <v>635</v>
      </c>
      <c r="Q580" t="s">
        <v>635</v>
      </c>
      <c r="R580" t="s">
        <v>635</v>
      </c>
      <c r="S580" t="s">
        <v>721</v>
      </c>
      <c r="T580">
        <v>8</v>
      </c>
      <c r="U580">
        <f>IF(ISERROR(VLOOKUP(A580,seg_u_base_fitted!$A$1:$C$608,2,FALSE)),0,VLOOKUP(A580,seg_u_base_fitted!$A$1:$C$608,2,FALSE))</f>
        <v>0</v>
      </c>
      <c r="V580">
        <f>IF(ISERROR(VLOOKUP(A580,seg_u_base_fitted!$A$1:$C$608,3,FALSE)),0,VLOOKUP(A580,seg_u_base_fitted!$A$1:$C$608,3,FALSE))</f>
        <v>0.16400000000000001</v>
      </c>
      <c r="W580">
        <v>514</v>
      </c>
      <c r="Y580">
        <f>IF(ISERROR(VLOOKUP(A580,seg_u_full_fitted!$A$1:$C$608,2,FALSE)),0,VLOOKUP(A580,seg_u_full_fitted!$A$1:$C$608,2,FALSE))</f>
        <v>0.1</v>
      </c>
      <c r="Z580">
        <v>579</v>
      </c>
      <c r="AB580">
        <f>V580-Y580</f>
        <v>6.4000000000000001E-2</v>
      </c>
    </row>
    <row r="581" spans="1:28" x14ac:dyDescent="0.2">
      <c r="A581" t="s">
        <v>2278</v>
      </c>
      <c r="B581" t="s">
        <v>2210</v>
      </c>
      <c r="C581" t="s">
        <v>631</v>
      </c>
      <c r="D581" t="s">
        <v>2279</v>
      </c>
      <c r="E581" t="s">
        <v>2280</v>
      </c>
      <c r="F581" t="s">
        <v>2281</v>
      </c>
      <c r="G581">
        <v>0.25293093073333328</v>
      </c>
      <c r="H581">
        <v>610</v>
      </c>
      <c r="I581" t="s">
        <v>635</v>
      </c>
      <c r="J581" t="s">
        <v>635</v>
      </c>
      <c r="K581" t="s">
        <v>635</v>
      </c>
      <c r="L581" t="s">
        <v>636</v>
      </c>
      <c r="M581" t="s">
        <v>635</v>
      </c>
      <c r="N581" t="s">
        <v>635</v>
      </c>
      <c r="O581" t="s">
        <v>636</v>
      </c>
      <c r="P581" t="s">
        <v>635</v>
      </c>
      <c r="Q581" t="s">
        <v>635</v>
      </c>
      <c r="R581" t="s">
        <v>635</v>
      </c>
      <c r="S581" t="s">
        <v>637</v>
      </c>
      <c r="T581">
        <v>9</v>
      </c>
      <c r="U581">
        <f>IF(ISERROR(VLOOKUP(A581,seg_u_base_fitted!$A$1:$C$608,2,FALSE)),0,VLOOKUP(A581,seg_u_base_fitted!$A$1:$C$608,2,FALSE))</f>
        <v>0</v>
      </c>
      <c r="V581">
        <f>IF(ISERROR(VLOOKUP(A581,seg_u_base_fitted!$A$1:$C$608,3,FALSE)),0,VLOOKUP(A581,seg_u_base_fitted!$A$1:$C$608,3,FALSE))</f>
        <v>0.193</v>
      </c>
      <c r="W581">
        <v>501</v>
      </c>
      <c r="Y581">
        <f>IF(ISERROR(VLOOKUP(A581,seg_u_full_fitted!$A$1:$C$608,2,FALSE)),0,VLOOKUP(A581,seg_u_full_fitted!$A$1:$C$608,2,FALSE))</f>
        <v>0.1</v>
      </c>
      <c r="Z581">
        <v>580</v>
      </c>
      <c r="AB581">
        <f>V581-Y581</f>
        <v>9.2999999999999999E-2</v>
      </c>
    </row>
    <row r="582" spans="1:28" x14ac:dyDescent="0.2">
      <c r="A582" t="s">
        <v>2084</v>
      </c>
      <c r="B582" t="s">
        <v>2085</v>
      </c>
      <c r="C582" t="s">
        <v>631</v>
      </c>
      <c r="D582" t="s">
        <v>2086</v>
      </c>
      <c r="E582" t="s">
        <v>2087</v>
      </c>
      <c r="F582" t="s">
        <v>2088</v>
      </c>
      <c r="G582">
        <v>0.79390343019574583</v>
      </c>
      <c r="H582">
        <v>610</v>
      </c>
      <c r="I582" t="s">
        <v>635</v>
      </c>
      <c r="J582" t="s">
        <v>635</v>
      </c>
      <c r="K582" t="s">
        <v>635</v>
      </c>
      <c r="L582" t="s">
        <v>636</v>
      </c>
      <c r="M582" t="s">
        <v>635</v>
      </c>
      <c r="N582" t="s">
        <v>635</v>
      </c>
      <c r="O582" t="s">
        <v>636</v>
      </c>
      <c r="P582" t="s">
        <v>635</v>
      </c>
      <c r="Q582" t="s">
        <v>635</v>
      </c>
      <c r="R582" t="s">
        <v>635</v>
      </c>
      <c r="S582" t="s">
        <v>637</v>
      </c>
      <c r="T582">
        <v>9</v>
      </c>
      <c r="U582">
        <f>IF(ISERROR(VLOOKUP(A582,seg_u_base_fitted!$A$1:$C$608,2,FALSE)),0,VLOOKUP(A582,seg_u_base_fitted!$A$1:$C$608,2,FALSE))</f>
        <v>0</v>
      </c>
      <c r="V582">
        <f>IF(ISERROR(VLOOKUP(A582,seg_u_base_fitted!$A$1:$C$608,3,FALSE)),0,VLOOKUP(A582,seg_u_base_fitted!$A$1:$C$608,3,FALSE))</f>
        <v>0.27100000000000002</v>
      </c>
      <c r="W582">
        <v>450</v>
      </c>
      <c r="Y582">
        <f>IF(ISERROR(VLOOKUP(A582,seg_u_full_fitted!$A$1:$C$608,2,FALSE)),0,VLOOKUP(A582,seg_u_full_fitted!$A$1:$C$608,2,FALSE))</f>
        <v>9.9000000000000005E-2</v>
      </c>
      <c r="Z582">
        <v>581</v>
      </c>
      <c r="AB582">
        <f>V582-Y582</f>
        <v>0.17200000000000001</v>
      </c>
    </row>
    <row r="583" spans="1:28" x14ac:dyDescent="0.2">
      <c r="A583" t="s">
        <v>941</v>
      </c>
      <c r="B583" t="s">
        <v>931</v>
      </c>
      <c r="C583" t="s">
        <v>631</v>
      </c>
      <c r="D583" t="s">
        <v>942</v>
      </c>
      <c r="E583" t="s">
        <v>943</v>
      </c>
      <c r="F583" t="s">
        <v>944</v>
      </c>
      <c r="G583">
        <v>0.49591748784985645</v>
      </c>
      <c r="H583">
        <v>1400</v>
      </c>
      <c r="I583" t="s">
        <v>635</v>
      </c>
      <c r="J583" t="s">
        <v>635</v>
      </c>
      <c r="K583" t="s">
        <v>635</v>
      </c>
      <c r="L583" t="s">
        <v>636</v>
      </c>
      <c r="M583" t="s">
        <v>635</v>
      </c>
      <c r="N583" t="s">
        <v>635</v>
      </c>
      <c r="O583" t="s">
        <v>636</v>
      </c>
      <c r="P583" t="s">
        <v>635</v>
      </c>
      <c r="Q583" t="s">
        <v>635</v>
      </c>
      <c r="R583" t="s">
        <v>635</v>
      </c>
      <c r="S583" t="s">
        <v>637</v>
      </c>
      <c r="T583">
        <v>9</v>
      </c>
      <c r="U583">
        <f>IF(ISERROR(VLOOKUP(A583,seg_u_base_fitted!$A$1:$C$608,2,FALSE)),0,VLOOKUP(A583,seg_u_base_fitted!$A$1:$C$608,2,FALSE))</f>
        <v>0</v>
      </c>
      <c r="V583">
        <f>IF(ISERROR(VLOOKUP(A583,seg_u_base_fitted!$A$1:$C$608,3,FALSE)),0,VLOOKUP(A583,seg_u_base_fitted!$A$1:$C$608,3,FALSE))</f>
        <v>0.128</v>
      </c>
      <c r="W583">
        <v>547</v>
      </c>
      <c r="Y583">
        <f>IF(ISERROR(VLOOKUP(A583,seg_u_full_fitted!$A$1:$C$608,2,FALSE)),0,VLOOKUP(A583,seg_u_full_fitted!$A$1:$C$608,2,FALSE))</f>
        <v>9.9000000000000005E-2</v>
      </c>
      <c r="Z583">
        <v>582</v>
      </c>
      <c r="AB583">
        <f>V583-Y583</f>
        <v>2.8999999999999998E-2</v>
      </c>
    </row>
    <row r="584" spans="1:28" x14ac:dyDescent="0.2">
      <c r="A584" t="s">
        <v>988</v>
      </c>
      <c r="B584" t="s">
        <v>931</v>
      </c>
      <c r="C584" t="s">
        <v>631</v>
      </c>
      <c r="D584" t="s">
        <v>753</v>
      </c>
      <c r="E584" t="s">
        <v>933</v>
      </c>
      <c r="F584" t="s">
        <v>989</v>
      </c>
      <c r="G584">
        <v>0.58439425081653229</v>
      </c>
      <c r="H584">
        <v>860</v>
      </c>
      <c r="I584" t="s">
        <v>635</v>
      </c>
      <c r="J584" t="s">
        <v>635</v>
      </c>
      <c r="K584" t="s">
        <v>635</v>
      </c>
      <c r="L584" t="s">
        <v>635</v>
      </c>
      <c r="M584" t="s">
        <v>635</v>
      </c>
      <c r="N584" t="s">
        <v>635</v>
      </c>
      <c r="O584" t="s">
        <v>635</v>
      </c>
      <c r="P584" t="s">
        <v>635</v>
      </c>
      <c r="Q584" t="s">
        <v>635</v>
      </c>
      <c r="R584" t="s">
        <v>635</v>
      </c>
      <c r="S584" t="s">
        <v>635</v>
      </c>
      <c r="T584">
        <v>11</v>
      </c>
      <c r="U584">
        <f>IF(ISERROR(VLOOKUP(A584,seg_u_base_fitted!$A$1:$C$608,2,FALSE)),0,VLOOKUP(A584,seg_u_base_fitted!$A$1:$C$608,2,FALSE))</f>
        <v>0</v>
      </c>
      <c r="V584">
        <f>IF(ISERROR(VLOOKUP(A584,seg_u_base_fitted!$A$1:$C$608,3,FALSE)),0,VLOOKUP(A584,seg_u_base_fitted!$A$1:$C$608,3,FALSE))</f>
        <v>7.2999999999999995E-2</v>
      </c>
      <c r="W584">
        <v>595</v>
      </c>
      <c r="Y584">
        <f>IF(ISERROR(VLOOKUP(A584,seg_u_full_fitted!$A$1:$C$608,2,FALSE)),0,VLOOKUP(A584,seg_u_full_fitted!$A$1:$C$608,2,FALSE))</f>
        <v>9.7000000000000003E-2</v>
      </c>
      <c r="Z584">
        <v>583</v>
      </c>
      <c r="AB584">
        <f>V584-Y584</f>
        <v>-2.4000000000000007E-2</v>
      </c>
    </row>
    <row r="585" spans="1:28" x14ac:dyDescent="0.2">
      <c r="A585" t="s">
        <v>853</v>
      </c>
      <c r="B585" t="s">
        <v>829</v>
      </c>
      <c r="C585" t="s">
        <v>631</v>
      </c>
      <c r="D585" t="s">
        <v>854</v>
      </c>
      <c r="E585" t="s">
        <v>855</v>
      </c>
      <c r="F585" t="s">
        <v>856</v>
      </c>
      <c r="G585">
        <v>0.21985117936230322</v>
      </c>
      <c r="H585">
        <v>3000</v>
      </c>
      <c r="I585" t="s">
        <v>635</v>
      </c>
      <c r="J585" t="s">
        <v>635</v>
      </c>
      <c r="K585" t="s">
        <v>635</v>
      </c>
      <c r="L585" t="s">
        <v>635</v>
      </c>
      <c r="M585" t="s">
        <v>635</v>
      </c>
      <c r="N585" t="s">
        <v>635</v>
      </c>
      <c r="O585" t="s">
        <v>636</v>
      </c>
      <c r="P585" t="s">
        <v>635</v>
      </c>
      <c r="Q585" t="s">
        <v>635</v>
      </c>
      <c r="R585" t="s">
        <v>635</v>
      </c>
      <c r="S585" t="s">
        <v>636</v>
      </c>
      <c r="T585">
        <v>10</v>
      </c>
      <c r="U585">
        <f>IF(ISERROR(VLOOKUP(A585,seg_u_base_fitted!$A$1:$C$608,2,FALSE)),0,VLOOKUP(A585,seg_u_base_fitted!$A$1:$C$608,2,FALSE))</f>
        <v>0</v>
      </c>
      <c r="V585">
        <f>IF(ISERROR(VLOOKUP(A585,seg_u_base_fitted!$A$1:$C$608,3,FALSE)),0,VLOOKUP(A585,seg_u_base_fitted!$A$1:$C$608,3,FALSE))</f>
        <v>8.4000000000000005E-2</v>
      </c>
      <c r="W585">
        <v>587</v>
      </c>
      <c r="Y585">
        <f>IF(ISERROR(VLOOKUP(A585,seg_u_full_fitted!$A$1:$C$608,2,FALSE)),0,VLOOKUP(A585,seg_u_full_fitted!$A$1:$C$608,2,FALSE))</f>
        <v>9.6000000000000002E-2</v>
      </c>
      <c r="Z585">
        <v>584</v>
      </c>
      <c r="AB585">
        <f>V585-Y585</f>
        <v>-1.1999999999999997E-2</v>
      </c>
    </row>
    <row r="586" spans="1:28" x14ac:dyDescent="0.2">
      <c r="A586" t="s">
        <v>962</v>
      </c>
      <c r="B586" t="s">
        <v>931</v>
      </c>
      <c r="C586" t="s">
        <v>631</v>
      </c>
      <c r="D586" t="s">
        <v>639</v>
      </c>
      <c r="E586" t="s">
        <v>963</v>
      </c>
      <c r="F586" t="s">
        <v>964</v>
      </c>
      <c r="G586">
        <v>0.7008960270172111</v>
      </c>
      <c r="H586">
        <v>1075</v>
      </c>
      <c r="I586" t="s">
        <v>635</v>
      </c>
      <c r="J586" t="s">
        <v>635</v>
      </c>
      <c r="K586" t="s">
        <v>635</v>
      </c>
      <c r="L586" t="s">
        <v>635</v>
      </c>
      <c r="M586" t="s">
        <v>635</v>
      </c>
      <c r="N586" t="s">
        <v>635</v>
      </c>
      <c r="O586" t="s">
        <v>636</v>
      </c>
      <c r="P586" t="s">
        <v>635</v>
      </c>
      <c r="Q586" t="s">
        <v>635</v>
      </c>
      <c r="R586" t="s">
        <v>635</v>
      </c>
      <c r="S586" t="s">
        <v>636</v>
      </c>
      <c r="T586">
        <v>10</v>
      </c>
      <c r="U586">
        <f>IF(ISERROR(VLOOKUP(A586,seg_u_base_fitted!$A$1:$C$608,2,FALSE)),0,VLOOKUP(A586,seg_u_base_fitted!$A$1:$C$608,2,FALSE))</f>
        <v>0</v>
      </c>
      <c r="V586">
        <f>IF(ISERROR(VLOOKUP(A586,seg_u_base_fitted!$A$1:$C$608,3,FALSE)),0,VLOOKUP(A586,seg_u_base_fitted!$A$1:$C$608,3,FALSE))</f>
        <v>9.8000000000000004E-2</v>
      </c>
      <c r="W586">
        <v>571</v>
      </c>
      <c r="Y586">
        <f>IF(ISERROR(VLOOKUP(A586,seg_u_full_fitted!$A$1:$C$608,2,FALSE)),0,VLOOKUP(A586,seg_u_full_fitted!$A$1:$C$608,2,FALSE))</f>
        <v>9.4E-2</v>
      </c>
      <c r="Z586">
        <v>585</v>
      </c>
      <c r="AB586">
        <f>V586-Y586</f>
        <v>4.0000000000000036E-3</v>
      </c>
    </row>
    <row r="587" spans="1:28" x14ac:dyDescent="0.2">
      <c r="A587" t="s">
        <v>1988</v>
      </c>
      <c r="B587" t="s">
        <v>994</v>
      </c>
      <c r="C587">
        <v>0</v>
      </c>
      <c r="D587">
        <v>116</v>
      </c>
      <c r="E587" t="s">
        <v>1989</v>
      </c>
      <c r="F587" t="s">
        <v>1989</v>
      </c>
      <c r="G587">
        <v>0.30711893597701406</v>
      </c>
      <c r="H587">
        <v>7900</v>
      </c>
      <c r="I587" t="s">
        <v>635</v>
      </c>
      <c r="J587" t="s">
        <v>636</v>
      </c>
      <c r="K587" t="s">
        <v>635</v>
      </c>
      <c r="L587" t="s">
        <v>635</v>
      </c>
      <c r="M587" t="s">
        <v>635</v>
      </c>
      <c r="N587" t="s">
        <v>635</v>
      </c>
      <c r="O587" t="s">
        <v>636</v>
      </c>
      <c r="P587" t="s">
        <v>635</v>
      </c>
      <c r="Q587" t="s">
        <v>635</v>
      </c>
      <c r="R587" t="s">
        <v>635</v>
      </c>
      <c r="S587" t="s">
        <v>637</v>
      </c>
      <c r="T587">
        <v>9</v>
      </c>
      <c r="U587">
        <f>IF(ISERROR(VLOOKUP(A587,seg_u_base_fitted!$A$1:$C$608,2,FALSE)),0,VLOOKUP(A587,seg_u_base_fitted!$A$1:$C$608,2,FALSE))</f>
        <v>0</v>
      </c>
      <c r="V587">
        <f>IF(ISERROR(VLOOKUP(A587,seg_u_base_fitted!$A$1:$C$608,3,FALSE)),0,VLOOKUP(A587,seg_u_base_fitted!$A$1:$C$608,3,FALSE))</f>
        <v>0.26800000000000002</v>
      </c>
      <c r="W587">
        <v>453</v>
      </c>
      <c r="Y587">
        <f>IF(ISERROR(VLOOKUP(A587,seg_u_full_fitted!$A$1:$C$608,2,FALSE)),0,VLOOKUP(A587,seg_u_full_fitted!$A$1:$C$608,2,FALSE))</f>
        <v>9.2999999999999999E-2</v>
      </c>
      <c r="Z587">
        <v>586</v>
      </c>
      <c r="AB587">
        <f>V587-Y587</f>
        <v>0.17500000000000002</v>
      </c>
    </row>
    <row r="588" spans="1:28" x14ac:dyDescent="0.2">
      <c r="A588" t="s">
        <v>2080</v>
      </c>
      <c r="B588" t="s">
        <v>2063</v>
      </c>
      <c r="C588" t="s">
        <v>662</v>
      </c>
      <c r="D588" t="s">
        <v>2081</v>
      </c>
      <c r="E588" t="s">
        <v>2082</v>
      </c>
      <c r="F588" t="s">
        <v>2083</v>
      </c>
      <c r="G588">
        <v>0.72589512915739096</v>
      </c>
      <c r="H588">
        <v>670</v>
      </c>
      <c r="I588" t="s">
        <v>635</v>
      </c>
      <c r="J588" t="s">
        <v>635</v>
      </c>
      <c r="K588" t="s">
        <v>635</v>
      </c>
      <c r="L588" t="s">
        <v>635</v>
      </c>
      <c r="M588" t="s">
        <v>635</v>
      </c>
      <c r="N588" t="s">
        <v>635</v>
      </c>
      <c r="O588" t="s">
        <v>636</v>
      </c>
      <c r="P588" t="s">
        <v>635</v>
      </c>
      <c r="Q588" t="s">
        <v>635</v>
      </c>
      <c r="R588" t="s">
        <v>635</v>
      </c>
      <c r="S588" t="s">
        <v>636</v>
      </c>
      <c r="T588">
        <v>10</v>
      </c>
      <c r="U588">
        <f>IF(ISERROR(VLOOKUP(A588,seg_u_base_fitted!$A$1:$C$608,2,FALSE)),0,VLOOKUP(A588,seg_u_base_fitted!$A$1:$C$608,2,FALSE))</f>
        <v>0</v>
      </c>
      <c r="V588">
        <f>IF(ISERROR(VLOOKUP(A588,seg_u_base_fitted!$A$1:$C$608,3,FALSE)),0,VLOOKUP(A588,seg_u_base_fitted!$A$1:$C$608,3,FALSE))</f>
        <v>0.109</v>
      </c>
      <c r="W588">
        <v>565</v>
      </c>
      <c r="Y588">
        <f>IF(ISERROR(VLOOKUP(A588,seg_u_full_fitted!$A$1:$C$608,2,FALSE)),0,VLOOKUP(A588,seg_u_full_fitted!$A$1:$C$608,2,FALSE))</f>
        <v>9.1999999999999998E-2</v>
      </c>
      <c r="Z588">
        <v>587</v>
      </c>
      <c r="AB588">
        <f>V588-Y588</f>
        <v>1.7000000000000001E-2</v>
      </c>
    </row>
    <row r="589" spans="1:28" x14ac:dyDescent="0.2">
      <c r="A589" t="s">
        <v>2165</v>
      </c>
      <c r="B589" t="s">
        <v>2148</v>
      </c>
      <c r="C589" t="s">
        <v>631</v>
      </c>
      <c r="D589" t="s">
        <v>2166</v>
      </c>
      <c r="E589" t="s">
        <v>2167</v>
      </c>
      <c r="F589" t="s">
        <v>2168</v>
      </c>
      <c r="G589">
        <v>0.91690458008813858</v>
      </c>
      <c r="H589">
        <v>820</v>
      </c>
      <c r="I589" t="s">
        <v>635</v>
      </c>
      <c r="J589" t="s">
        <v>635</v>
      </c>
      <c r="K589" t="s">
        <v>635</v>
      </c>
      <c r="L589" t="s">
        <v>635</v>
      </c>
      <c r="M589" t="s">
        <v>635</v>
      </c>
      <c r="N589" t="s">
        <v>635</v>
      </c>
      <c r="O589" t="s">
        <v>636</v>
      </c>
      <c r="P589" t="s">
        <v>635</v>
      </c>
      <c r="Q589" t="s">
        <v>635</v>
      </c>
      <c r="R589" t="s">
        <v>635</v>
      </c>
      <c r="S589" t="s">
        <v>636</v>
      </c>
      <c r="T589">
        <v>10</v>
      </c>
      <c r="U589">
        <f>IF(ISERROR(VLOOKUP(A589,seg_u_base_fitted!$A$1:$C$608,2,FALSE)),0,VLOOKUP(A589,seg_u_base_fitted!$A$1:$C$608,2,FALSE))</f>
        <v>0</v>
      </c>
      <c r="V589">
        <f>IF(ISERROR(VLOOKUP(A589,seg_u_base_fitted!$A$1:$C$608,3,FALSE)),0,VLOOKUP(A589,seg_u_base_fitted!$A$1:$C$608,3,FALSE))</f>
        <v>8.5000000000000006E-2</v>
      </c>
      <c r="W589">
        <v>584</v>
      </c>
      <c r="Y589">
        <f>IF(ISERROR(VLOOKUP(A589,seg_u_full_fitted!$A$1:$C$608,2,FALSE)),0,VLOOKUP(A589,seg_u_full_fitted!$A$1:$C$608,2,FALSE))</f>
        <v>9.1999999999999998E-2</v>
      </c>
      <c r="Z589">
        <v>588</v>
      </c>
      <c r="AB589">
        <f>V589-Y589</f>
        <v>-6.9999999999999923E-3</v>
      </c>
    </row>
    <row r="590" spans="1:28" x14ac:dyDescent="0.2">
      <c r="A590" t="s">
        <v>2153</v>
      </c>
      <c r="B590" t="s">
        <v>2148</v>
      </c>
      <c r="C590" t="s">
        <v>631</v>
      </c>
      <c r="D590" t="s">
        <v>2093</v>
      </c>
      <c r="E590" t="s">
        <v>2154</v>
      </c>
      <c r="F590" t="s">
        <v>2155</v>
      </c>
      <c r="G590">
        <v>0.12151614400483708</v>
      </c>
      <c r="H590">
        <v>2310</v>
      </c>
      <c r="I590" t="s">
        <v>636</v>
      </c>
      <c r="J590" t="s">
        <v>635</v>
      </c>
      <c r="K590" t="s">
        <v>635</v>
      </c>
      <c r="L590" t="s">
        <v>635</v>
      </c>
      <c r="M590" t="s">
        <v>635</v>
      </c>
      <c r="N590" t="s">
        <v>635</v>
      </c>
      <c r="O590" t="s">
        <v>636</v>
      </c>
      <c r="P590" t="s">
        <v>635</v>
      </c>
      <c r="Q590" t="s">
        <v>635</v>
      </c>
      <c r="R590" t="s">
        <v>635</v>
      </c>
      <c r="S590" t="s">
        <v>637</v>
      </c>
      <c r="T590">
        <v>9</v>
      </c>
      <c r="U590">
        <f>IF(ISERROR(VLOOKUP(A590,seg_u_base_fitted!$A$1:$C$608,2,FALSE)),0,VLOOKUP(A590,seg_u_base_fitted!$A$1:$C$608,2,FALSE))</f>
        <v>0</v>
      </c>
      <c r="V590">
        <f>IF(ISERROR(VLOOKUP(A590,seg_u_base_fitted!$A$1:$C$608,3,FALSE)),0,VLOOKUP(A590,seg_u_base_fitted!$A$1:$C$608,3,FALSE))</f>
        <v>0.155</v>
      </c>
      <c r="W590">
        <v>523</v>
      </c>
      <c r="Y590">
        <f>IF(ISERROR(VLOOKUP(A590,seg_u_full_fitted!$A$1:$C$608,2,FALSE)),0,VLOOKUP(A590,seg_u_full_fitted!$A$1:$C$608,2,FALSE))</f>
        <v>9.0999999999999998E-2</v>
      </c>
      <c r="Z590">
        <v>589</v>
      </c>
      <c r="AB590">
        <f>V590-Y590</f>
        <v>6.4000000000000001E-2</v>
      </c>
    </row>
    <row r="591" spans="1:28" x14ac:dyDescent="0.2">
      <c r="A591" t="s">
        <v>1911</v>
      </c>
      <c r="B591" t="s">
        <v>994</v>
      </c>
      <c r="C591">
        <v>0</v>
      </c>
      <c r="D591">
        <v>135</v>
      </c>
      <c r="E591" t="s">
        <v>1620</v>
      </c>
      <c r="F591" t="s">
        <v>1912</v>
      </c>
      <c r="G591">
        <v>1.7600818972101575</v>
      </c>
      <c r="H591">
        <v>560</v>
      </c>
      <c r="I591" t="s">
        <v>635</v>
      </c>
      <c r="J591" t="s">
        <v>636</v>
      </c>
      <c r="K591" t="s">
        <v>635</v>
      </c>
      <c r="L591" t="s">
        <v>635</v>
      </c>
      <c r="M591" t="s">
        <v>635</v>
      </c>
      <c r="N591" t="s">
        <v>635</v>
      </c>
      <c r="O591" t="s">
        <v>636</v>
      </c>
      <c r="P591" t="s">
        <v>635</v>
      </c>
      <c r="Q591" t="s">
        <v>635</v>
      </c>
      <c r="R591" t="s">
        <v>635</v>
      </c>
      <c r="S591" t="s">
        <v>637</v>
      </c>
      <c r="T591">
        <v>9</v>
      </c>
      <c r="U591">
        <f>IF(ISERROR(VLOOKUP(A591,seg_u_base_fitted!$A$1:$C$608,2,FALSE)),0,VLOOKUP(A591,seg_u_base_fitted!$A$1:$C$608,2,FALSE))</f>
        <v>0</v>
      </c>
      <c r="V591">
        <f>IF(ISERROR(VLOOKUP(A591,seg_u_base_fitted!$A$1:$C$608,3,FALSE)),0,VLOOKUP(A591,seg_u_base_fitted!$A$1:$C$608,3,FALSE))</f>
        <v>0.11600000000000001</v>
      </c>
      <c r="W591">
        <v>561</v>
      </c>
      <c r="Y591">
        <f>IF(ISERROR(VLOOKUP(A591,seg_u_full_fitted!$A$1:$C$608,2,FALSE)),0,VLOOKUP(A591,seg_u_full_fitted!$A$1:$C$608,2,FALSE))</f>
        <v>9.0999999999999998E-2</v>
      </c>
      <c r="Z591">
        <v>590</v>
      </c>
      <c r="AB591">
        <f>V591-Y591</f>
        <v>2.5000000000000008E-2</v>
      </c>
    </row>
    <row r="592" spans="1:28" x14ac:dyDescent="0.2">
      <c r="A592" t="s">
        <v>1931</v>
      </c>
      <c r="B592" t="s">
        <v>994</v>
      </c>
      <c r="C592">
        <v>0</v>
      </c>
      <c r="D592">
        <v>19</v>
      </c>
      <c r="E592" t="s">
        <v>1932</v>
      </c>
      <c r="F592" t="s">
        <v>1932</v>
      </c>
      <c r="G592">
        <v>0.2796284634699675</v>
      </c>
      <c r="H592">
        <v>4800</v>
      </c>
      <c r="I592" t="s">
        <v>635</v>
      </c>
      <c r="J592" t="s">
        <v>636</v>
      </c>
      <c r="K592" t="s">
        <v>635</v>
      </c>
      <c r="L592" t="s">
        <v>635</v>
      </c>
      <c r="M592" t="s">
        <v>635</v>
      </c>
      <c r="N592" t="s">
        <v>635</v>
      </c>
      <c r="O592" t="s">
        <v>636</v>
      </c>
      <c r="P592" t="s">
        <v>635</v>
      </c>
      <c r="Q592" t="s">
        <v>635</v>
      </c>
      <c r="R592" t="s">
        <v>635</v>
      </c>
      <c r="S592" t="s">
        <v>637</v>
      </c>
      <c r="T592">
        <v>9</v>
      </c>
      <c r="U592">
        <f>IF(ISERROR(VLOOKUP(A592,seg_u_base_fitted!$A$1:$C$608,2,FALSE)),0,VLOOKUP(A592,seg_u_base_fitted!$A$1:$C$608,2,FALSE))</f>
        <v>0</v>
      </c>
      <c r="V592">
        <f>IF(ISERROR(VLOOKUP(A592,seg_u_base_fitted!$A$1:$C$608,3,FALSE)),0,VLOOKUP(A592,seg_u_base_fitted!$A$1:$C$608,3,FALSE))</f>
        <v>8.5999999999999993E-2</v>
      </c>
      <c r="W592">
        <v>581</v>
      </c>
      <c r="Y592">
        <f>IF(ISERROR(VLOOKUP(A592,seg_u_full_fitted!$A$1:$C$608,2,FALSE)),0,VLOOKUP(A592,seg_u_full_fitted!$A$1:$C$608,2,FALSE))</f>
        <v>9.0999999999999998E-2</v>
      </c>
      <c r="Z592">
        <v>591</v>
      </c>
      <c r="AB592">
        <f>V592-Y592</f>
        <v>-5.0000000000000044E-3</v>
      </c>
    </row>
    <row r="593" spans="1:28" x14ac:dyDescent="0.2">
      <c r="A593" t="s">
        <v>786</v>
      </c>
      <c r="B593" t="s">
        <v>737</v>
      </c>
      <c r="C593" t="s">
        <v>631</v>
      </c>
      <c r="D593" t="s">
        <v>787</v>
      </c>
      <c r="E593" t="s">
        <v>788</v>
      </c>
      <c r="F593" t="s">
        <v>789</v>
      </c>
      <c r="G593">
        <v>0.50109442902082091</v>
      </c>
      <c r="H593">
        <v>2150</v>
      </c>
      <c r="I593" t="s">
        <v>635</v>
      </c>
      <c r="J593" t="s">
        <v>635</v>
      </c>
      <c r="K593" t="s">
        <v>635</v>
      </c>
      <c r="L593" t="s">
        <v>635</v>
      </c>
      <c r="M593" t="s">
        <v>635</v>
      </c>
      <c r="N593" t="s">
        <v>635</v>
      </c>
      <c r="O593" t="s">
        <v>636</v>
      </c>
      <c r="P593" t="s">
        <v>635</v>
      </c>
      <c r="Q593" t="s">
        <v>635</v>
      </c>
      <c r="R593" t="s">
        <v>635</v>
      </c>
      <c r="S593" t="s">
        <v>636</v>
      </c>
      <c r="T593">
        <v>10</v>
      </c>
      <c r="U593">
        <f>IF(ISERROR(VLOOKUP(A593,seg_u_base_fitted!$A$1:$C$608,2,FALSE)),0,VLOOKUP(A593,seg_u_base_fitted!$A$1:$C$608,2,FALSE))</f>
        <v>0</v>
      </c>
      <c r="V593">
        <f>IF(ISERROR(VLOOKUP(A593,seg_u_base_fitted!$A$1:$C$608,3,FALSE)),0,VLOOKUP(A593,seg_u_base_fitted!$A$1:$C$608,3,FALSE))</f>
        <v>7.5999999999999998E-2</v>
      </c>
      <c r="W593">
        <v>592</v>
      </c>
      <c r="Y593">
        <f>IF(ISERROR(VLOOKUP(A593,seg_u_full_fitted!$A$1:$C$608,2,FALSE)),0,VLOOKUP(A593,seg_u_full_fitted!$A$1:$C$608,2,FALSE))</f>
        <v>9.0999999999999998E-2</v>
      </c>
      <c r="Z593">
        <v>592</v>
      </c>
      <c r="AB593">
        <f>V593-Y593</f>
        <v>-1.4999999999999999E-2</v>
      </c>
    </row>
    <row r="594" spans="1:28" x14ac:dyDescent="0.2">
      <c r="A594" t="s">
        <v>703</v>
      </c>
      <c r="B594" t="s">
        <v>630</v>
      </c>
      <c r="C594" t="s">
        <v>662</v>
      </c>
      <c r="D594" t="s">
        <v>704</v>
      </c>
      <c r="E594" t="s">
        <v>705</v>
      </c>
      <c r="F594" t="s">
        <v>652</v>
      </c>
      <c r="G594">
        <v>0.35719261133289876</v>
      </c>
      <c r="H594">
        <v>740</v>
      </c>
      <c r="I594" t="s">
        <v>635</v>
      </c>
      <c r="J594" t="s">
        <v>635</v>
      </c>
      <c r="K594" t="s">
        <v>635</v>
      </c>
      <c r="L594" t="s">
        <v>635</v>
      </c>
      <c r="M594" t="s">
        <v>635</v>
      </c>
      <c r="N594" t="s">
        <v>635</v>
      </c>
      <c r="O594" t="s">
        <v>636</v>
      </c>
      <c r="P594" t="s">
        <v>635</v>
      </c>
      <c r="Q594" t="s">
        <v>635</v>
      </c>
      <c r="R594" t="s">
        <v>635</v>
      </c>
      <c r="S594" t="s">
        <v>636</v>
      </c>
      <c r="T594">
        <v>10</v>
      </c>
      <c r="U594">
        <f>IF(ISERROR(VLOOKUP(A594,seg_u_base_fitted!$A$1:$C$608,2,FALSE)),0,VLOOKUP(A594,seg_u_base_fitted!$A$1:$C$608,2,FALSE))</f>
        <v>0</v>
      </c>
      <c r="V594">
        <f>IF(ISERROR(VLOOKUP(A594,seg_u_base_fitted!$A$1:$C$608,3,FALSE)),0,VLOOKUP(A594,seg_u_base_fitted!$A$1:$C$608,3,FALSE))</f>
        <v>0.1</v>
      </c>
      <c r="W594">
        <v>569</v>
      </c>
      <c r="Y594">
        <f>IF(ISERROR(VLOOKUP(A594,seg_u_full_fitted!$A$1:$C$608,2,FALSE)),0,VLOOKUP(A594,seg_u_full_fitted!$A$1:$C$608,2,FALSE))</f>
        <v>8.8999999999999996E-2</v>
      </c>
      <c r="Z594">
        <v>593</v>
      </c>
      <c r="AB594">
        <f>V594-Y594</f>
        <v>1.100000000000001E-2</v>
      </c>
    </row>
    <row r="595" spans="1:28" x14ac:dyDescent="0.2">
      <c r="A595" t="s">
        <v>706</v>
      </c>
      <c r="B595" t="s">
        <v>630</v>
      </c>
      <c r="C595" t="s">
        <v>662</v>
      </c>
      <c r="D595" t="s">
        <v>707</v>
      </c>
      <c r="E595" t="s">
        <v>708</v>
      </c>
      <c r="F595" t="s">
        <v>651</v>
      </c>
      <c r="G595">
        <v>0.69923858573810882</v>
      </c>
      <c r="H595">
        <v>390</v>
      </c>
      <c r="I595" t="s">
        <v>635</v>
      </c>
      <c r="J595" t="s">
        <v>635</v>
      </c>
      <c r="K595" t="s">
        <v>635</v>
      </c>
      <c r="L595" t="s">
        <v>635</v>
      </c>
      <c r="M595" t="s">
        <v>635</v>
      </c>
      <c r="N595" t="s">
        <v>635</v>
      </c>
      <c r="O595" t="s">
        <v>636</v>
      </c>
      <c r="P595" t="s">
        <v>635</v>
      </c>
      <c r="Q595" t="s">
        <v>635</v>
      </c>
      <c r="R595" t="s">
        <v>635</v>
      </c>
      <c r="S595" t="s">
        <v>636</v>
      </c>
      <c r="T595">
        <v>10</v>
      </c>
      <c r="U595">
        <f>IF(ISERROR(VLOOKUP(A595,seg_u_base_fitted!$A$1:$C$608,2,FALSE)),0,VLOOKUP(A595,seg_u_base_fitted!$A$1:$C$608,2,FALSE))</f>
        <v>0</v>
      </c>
      <c r="V595">
        <f>IF(ISERROR(VLOOKUP(A595,seg_u_base_fitted!$A$1:$C$608,3,FALSE)),0,VLOOKUP(A595,seg_u_base_fitted!$A$1:$C$608,3,FALSE))</f>
        <v>9.4E-2</v>
      </c>
      <c r="W595">
        <v>576</v>
      </c>
      <c r="Y595">
        <f>IF(ISERROR(VLOOKUP(A595,seg_u_full_fitted!$A$1:$C$608,2,FALSE)),0,VLOOKUP(A595,seg_u_full_fitted!$A$1:$C$608,2,FALSE))</f>
        <v>8.8999999999999996E-2</v>
      </c>
      <c r="Z595">
        <v>594</v>
      </c>
      <c r="AB595">
        <f>V595-Y595</f>
        <v>5.0000000000000044E-3</v>
      </c>
    </row>
    <row r="596" spans="1:28" x14ac:dyDescent="0.2">
      <c r="A596" t="s">
        <v>2446</v>
      </c>
      <c r="B596" t="s">
        <v>2412</v>
      </c>
      <c r="C596" t="s">
        <v>662</v>
      </c>
      <c r="D596" t="s">
        <v>2436</v>
      </c>
      <c r="E596" t="s">
        <v>2447</v>
      </c>
      <c r="F596" t="s">
        <v>2448</v>
      </c>
      <c r="G596">
        <v>5.0945989678328904E-2</v>
      </c>
      <c r="H596">
        <v>13600</v>
      </c>
      <c r="I596" t="s">
        <v>635</v>
      </c>
      <c r="J596" t="s">
        <v>635</v>
      </c>
      <c r="K596" t="s">
        <v>635</v>
      </c>
      <c r="L596" t="s">
        <v>636</v>
      </c>
      <c r="M596" t="s">
        <v>635</v>
      </c>
      <c r="N596" t="s">
        <v>636</v>
      </c>
      <c r="O596" t="s">
        <v>635</v>
      </c>
      <c r="P596" t="s">
        <v>635</v>
      </c>
      <c r="Q596" t="s">
        <v>635</v>
      </c>
      <c r="R596" t="s">
        <v>635</v>
      </c>
      <c r="S596" t="s">
        <v>637</v>
      </c>
      <c r="T596">
        <v>9</v>
      </c>
      <c r="U596">
        <f>IF(ISERROR(VLOOKUP(A596,seg_u_base_fitted!$A$1:$C$608,2,FALSE)),0,VLOOKUP(A596,seg_u_base_fitted!$A$1:$C$608,2,FALSE))</f>
        <v>0</v>
      </c>
      <c r="V596">
        <f>IF(ISERROR(VLOOKUP(A596,seg_u_base_fitted!$A$1:$C$608,3,FALSE)),0,VLOOKUP(A596,seg_u_base_fitted!$A$1:$C$608,3,FALSE))</f>
        <v>0.15</v>
      </c>
      <c r="W596">
        <v>530</v>
      </c>
      <c r="Y596">
        <f>IF(ISERROR(VLOOKUP(A596,seg_u_full_fitted!$A$1:$C$608,2,FALSE)),0,VLOOKUP(A596,seg_u_full_fitted!$A$1:$C$608,2,FALSE))</f>
        <v>8.7999999999999995E-2</v>
      </c>
      <c r="Z596">
        <v>595</v>
      </c>
      <c r="AB596">
        <f>V596-Y596</f>
        <v>6.2E-2</v>
      </c>
    </row>
    <row r="597" spans="1:28" x14ac:dyDescent="0.2">
      <c r="A597" t="s">
        <v>871</v>
      </c>
      <c r="B597" t="s">
        <v>829</v>
      </c>
      <c r="C597" t="s">
        <v>662</v>
      </c>
      <c r="D597" t="s">
        <v>872</v>
      </c>
      <c r="E597" t="s">
        <v>873</v>
      </c>
      <c r="F597" t="s">
        <v>874</v>
      </c>
      <c r="G597">
        <v>0.4506655776129006</v>
      </c>
      <c r="H597">
        <v>90</v>
      </c>
      <c r="I597" t="s">
        <v>635</v>
      </c>
      <c r="J597" t="s">
        <v>635</v>
      </c>
      <c r="K597" t="s">
        <v>635</v>
      </c>
      <c r="L597" t="s">
        <v>635</v>
      </c>
      <c r="M597" t="s">
        <v>635</v>
      </c>
      <c r="N597" t="s">
        <v>635</v>
      </c>
      <c r="O597" t="s">
        <v>636</v>
      </c>
      <c r="P597" t="s">
        <v>635</v>
      </c>
      <c r="Q597" t="s">
        <v>635</v>
      </c>
      <c r="R597" t="s">
        <v>635</v>
      </c>
      <c r="S597" t="s">
        <v>636</v>
      </c>
      <c r="T597">
        <v>10</v>
      </c>
      <c r="U597">
        <f>IF(ISERROR(VLOOKUP(A597,seg_u_base_fitted!$A$1:$C$608,2,FALSE)),0,VLOOKUP(A597,seg_u_base_fitted!$A$1:$C$608,2,FALSE))</f>
        <v>0</v>
      </c>
      <c r="V597">
        <f>IF(ISERROR(VLOOKUP(A597,seg_u_base_fitted!$A$1:$C$608,3,FALSE)),0,VLOOKUP(A597,seg_u_base_fitted!$A$1:$C$608,3,FALSE))</f>
        <v>0.104</v>
      </c>
      <c r="W597">
        <v>567</v>
      </c>
      <c r="Y597">
        <f>IF(ISERROR(VLOOKUP(A597,seg_u_full_fitted!$A$1:$C$608,2,FALSE)),0,VLOOKUP(A597,seg_u_full_fitted!$A$1:$C$608,2,FALSE))</f>
        <v>8.7999999999999995E-2</v>
      </c>
      <c r="Z597">
        <v>596</v>
      </c>
      <c r="AB597">
        <f>V597-Y597</f>
        <v>1.6E-2</v>
      </c>
    </row>
    <row r="598" spans="1:28" x14ac:dyDescent="0.2">
      <c r="A598" t="s">
        <v>2320</v>
      </c>
      <c r="B598" t="s">
        <v>2210</v>
      </c>
      <c r="C598" t="s">
        <v>631</v>
      </c>
      <c r="D598" t="s">
        <v>2317</v>
      </c>
      <c r="E598" t="s">
        <v>2321</v>
      </c>
      <c r="F598" t="s">
        <v>2318</v>
      </c>
      <c r="G598">
        <v>0.10608037649258834</v>
      </c>
      <c r="H598">
        <v>5045</v>
      </c>
      <c r="I598" t="s">
        <v>635</v>
      </c>
      <c r="J598" t="s">
        <v>635</v>
      </c>
      <c r="K598" t="s">
        <v>635</v>
      </c>
      <c r="L598" t="s">
        <v>635</v>
      </c>
      <c r="M598" t="s">
        <v>635</v>
      </c>
      <c r="N598" t="s">
        <v>635</v>
      </c>
      <c r="O598" t="s">
        <v>636</v>
      </c>
      <c r="P598" t="s">
        <v>635</v>
      </c>
      <c r="Q598" t="s">
        <v>635</v>
      </c>
      <c r="R598" t="s">
        <v>635</v>
      </c>
      <c r="S598" t="s">
        <v>636</v>
      </c>
      <c r="T598">
        <v>10</v>
      </c>
      <c r="U598">
        <f>IF(ISERROR(VLOOKUP(A598,seg_u_base_fitted!$A$1:$C$608,2,FALSE)),0,VLOOKUP(A598,seg_u_base_fitted!$A$1:$C$608,2,FALSE))</f>
        <v>0</v>
      </c>
      <c r="V598">
        <f>IF(ISERROR(VLOOKUP(A598,seg_u_base_fitted!$A$1:$C$608,3,FALSE)),0,VLOOKUP(A598,seg_u_base_fitted!$A$1:$C$608,3,FALSE))</f>
        <v>8.6999999999999994E-2</v>
      </c>
      <c r="W598">
        <v>580</v>
      </c>
      <c r="Y598">
        <f>IF(ISERROR(VLOOKUP(A598,seg_u_full_fitted!$A$1:$C$608,2,FALSE)),0,VLOOKUP(A598,seg_u_full_fitted!$A$1:$C$608,2,FALSE))</f>
        <v>8.7999999999999995E-2</v>
      </c>
      <c r="Z598">
        <v>597</v>
      </c>
      <c r="AB598">
        <f>V598-Y598</f>
        <v>-1.0000000000000009E-3</v>
      </c>
    </row>
    <row r="599" spans="1:28" x14ac:dyDescent="0.2">
      <c r="A599" t="s">
        <v>756</v>
      </c>
      <c r="B599" t="s">
        <v>737</v>
      </c>
      <c r="C599" t="s">
        <v>631</v>
      </c>
      <c r="D599" t="s">
        <v>757</v>
      </c>
      <c r="E599" t="s">
        <v>758</v>
      </c>
      <c r="F599" t="s">
        <v>759</v>
      </c>
      <c r="G599">
        <v>0.24228230431813658</v>
      </c>
      <c r="H599">
        <v>1190</v>
      </c>
      <c r="I599" t="s">
        <v>636</v>
      </c>
      <c r="J599" t="s">
        <v>635</v>
      </c>
      <c r="K599" t="s">
        <v>635</v>
      </c>
      <c r="L599" t="s">
        <v>635</v>
      </c>
      <c r="M599" t="s">
        <v>635</v>
      </c>
      <c r="N599" t="s">
        <v>635</v>
      </c>
      <c r="O599" t="s">
        <v>636</v>
      </c>
      <c r="P599" t="s">
        <v>635</v>
      </c>
      <c r="Q599" t="s">
        <v>635</v>
      </c>
      <c r="R599" t="s">
        <v>635</v>
      </c>
      <c r="S599" t="s">
        <v>637</v>
      </c>
      <c r="T599">
        <v>9</v>
      </c>
      <c r="U599">
        <f>IF(ISERROR(VLOOKUP(A599,seg_u_base_fitted!$A$1:$C$608,2,FALSE)),0,VLOOKUP(A599,seg_u_base_fitted!$A$1:$C$608,2,FALSE))</f>
        <v>0</v>
      </c>
      <c r="V599">
        <f>IF(ISERROR(VLOOKUP(A599,seg_u_base_fitted!$A$1:$C$608,3,FALSE)),0,VLOOKUP(A599,seg_u_base_fitted!$A$1:$C$608,3,FALSE))</f>
        <v>0.27100000000000002</v>
      </c>
      <c r="W599">
        <v>449</v>
      </c>
      <c r="Y599">
        <f>IF(ISERROR(VLOOKUP(A599,seg_u_full_fitted!$A$1:$C$608,2,FALSE)),0,VLOOKUP(A599,seg_u_full_fitted!$A$1:$C$608,2,FALSE))</f>
        <v>8.6999999999999994E-2</v>
      </c>
      <c r="Z599">
        <v>598</v>
      </c>
      <c r="AB599">
        <f>V599-Y599</f>
        <v>0.18400000000000002</v>
      </c>
    </row>
    <row r="600" spans="1:28" x14ac:dyDescent="0.2">
      <c r="A600" t="s">
        <v>2536</v>
      </c>
      <c r="B600" t="s">
        <v>2468</v>
      </c>
      <c r="C600" t="s">
        <v>631</v>
      </c>
      <c r="D600" t="s">
        <v>700</v>
      </c>
      <c r="E600" t="s">
        <v>2535</v>
      </c>
      <c r="F600" t="s">
        <v>2537</v>
      </c>
      <c r="G600">
        <v>0.82102272119619113</v>
      </c>
      <c r="H600">
        <v>1300</v>
      </c>
      <c r="I600" t="s">
        <v>635</v>
      </c>
      <c r="J600" t="s">
        <v>635</v>
      </c>
      <c r="K600" t="s">
        <v>635</v>
      </c>
      <c r="L600" t="s">
        <v>635</v>
      </c>
      <c r="M600" t="s">
        <v>635</v>
      </c>
      <c r="N600" t="s">
        <v>635</v>
      </c>
      <c r="O600" t="s">
        <v>636</v>
      </c>
      <c r="P600" t="s">
        <v>635</v>
      </c>
      <c r="Q600" t="s">
        <v>635</v>
      </c>
      <c r="R600" t="s">
        <v>635</v>
      </c>
      <c r="S600" t="s">
        <v>636</v>
      </c>
      <c r="T600">
        <v>10</v>
      </c>
      <c r="U600">
        <f>IF(ISERROR(VLOOKUP(A600,seg_u_base_fitted!$A$1:$C$608,2,FALSE)),0,VLOOKUP(A600,seg_u_base_fitted!$A$1:$C$608,2,FALSE))</f>
        <v>0</v>
      </c>
      <c r="V600">
        <f>IF(ISERROR(VLOOKUP(A600,seg_u_base_fitted!$A$1:$C$608,3,FALSE)),0,VLOOKUP(A600,seg_u_base_fitted!$A$1:$C$608,3,FALSE))</f>
        <v>0.124</v>
      </c>
      <c r="W600">
        <v>553</v>
      </c>
      <c r="Y600">
        <f>IF(ISERROR(VLOOKUP(A600,seg_u_full_fitted!$A$1:$C$608,2,FALSE)),0,VLOOKUP(A600,seg_u_full_fitted!$A$1:$C$608,2,FALSE))</f>
        <v>8.6999999999999994E-2</v>
      </c>
      <c r="Z600">
        <v>599</v>
      </c>
      <c r="AB600">
        <f>V600-Y600</f>
        <v>3.7000000000000005E-2</v>
      </c>
    </row>
    <row r="601" spans="1:28" x14ac:dyDescent="0.2">
      <c r="A601" t="s">
        <v>722</v>
      </c>
      <c r="B601" t="s">
        <v>717</v>
      </c>
      <c r="C601" t="s">
        <v>631</v>
      </c>
      <c r="D601" t="s">
        <v>723</v>
      </c>
      <c r="E601" t="s">
        <v>724</v>
      </c>
      <c r="F601" t="s">
        <v>725</v>
      </c>
      <c r="G601">
        <v>0.49955522518019901</v>
      </c>
      <c r="H601">
        <v>1480</v>
      </c>
      <c r="I601" t="s">
        <v>635</v>
      </c>
      <c r="J601" t="s">
        <v>635</v>
      </c>
      <c r="K601" t="s">
        <v>635</v>
      </c>
      <c r="L601" t="s">
        <v>636</v>
      </c>
      <c r="M601" t="s">
        <v>635</v>
      </c>
      <c r="N601" t="s">
        <v>635</v>
      </c>
      <c r="O601" t="s">
        <v>636</v>
      </c>
      <c r="P601" t="s">
        <v>635</v>
      </c>
      <c r="Q601" t="s">
        <v>635</v>
      </c>
      <c r="R601" t="s">
        <v>635</v>
      </c>
      <c r="S601" t="s">
        <v>637</v>
      </c>
      <c r="T601">
        <v>9</v>
      </c>
      <c r="U601">
        <f>IF(ISERROR(VLOOKUP(A601,seg_u_base_fitted!$A$1:$C$608,2,FALSE)),0,VLOOKUP(A601,seg_u_base_fitted!$A$1:$C$608,2,FALSE))</f>
        <v>0</v>
      </c>
      <c r="V601">
        <f>IF(ISERROR(VLOOKUP(A601,seg_u_base_fitted!$A$1:$C$608,3,FALSE)),0,VLOOKUP(A601,seg_u_base_fitted!$A$1:$C$608,3,FALSE))</f>
        <v>0.16</v>
      </c>
      <c r="W601">
        <v>518</v>
      </c>
      <c r="Y601">
        <f>IF(ISERROR(VLOOKUP(A601,seg_u_full_fitted!$A$1:$C$608,2,FALSE)),0,VLOOKUP(A601,seg_u_full_fitted!$A$1:$C$608,2,FALSE))</f>
        <v>8.5000000000000006E-2</v>
      </c>
      <c r="Z601">
        <v>600</v>
      </c>
      <c r="AB601">
        <f>V601-Y601</f>
        <v>7.4999999999999997E-2</v>
      </c>
    </row>
    <row r="602" spans="1:28" x14ac:dyDescent="0.2">
      <c r="A602" t="s">
        <v>2548</v>
      </c>
      <c r="B602" t="s">
        <v>2468</v>
      </c>
      <c r="C602" t="s">
        <v>662</v>
      </c>
      <c r="D602" t="s">
        <v>2231</v>
      </c>
      <c r="E602" t="s">
        <v>2549</v>
      </c>
      <c r="F602" t="s">
        <v>2550</v>
      </c>
      <c r="G602">
        <v>0.50363855922222678</v>
      </c>
      <c r="H602">
        <v>244</v>
      </c>
      <c r="I602" t="s">
        <v>636</v>
      </c>
      <c r="J602" t="s">
        <v>635</v>
      </c>
      <c r="K602" t="s">
        <v>635</v>
      </c>
      <c r="L602" t="s">
        <v>635</v>
      </c>
      <c r="M602" t="s">
        <v>635</v>
      </c>
      <c r="N602" t="s">
        <v>635</v>
      </c>
      <c r="O602" t="s">
        <v>635</v>
      </c>
      <c r="P602" t="s">
        <v>635</v>
      </c>
      <c r="Q602" t="s">
        <v>635</v>
      </c>
      <c r="R602" t="s">
        <v>635</v>
      </c>
      <c r="S602" t="s">
        <v>636</v>
      </c>
      <c r="T602">
        <v>10</v>
      </c>
      <c r="U602">
        <f>IF(ISERROR(VLOOKUP(A602,seg_u_base_fitted!$A$1:$C$608,2,FALSE)),0,VLOOKUP(A602,seg_u_base_fitted!$A$1:$C$608,2,FALSE))</f>
        <v>0</v>
      </c>
      <c r="V602">
        <f>IF(ISERROR(VLOOKUP(A602,seg_u_base_fitted!$A$1:$C$608,3,FALSE)),0,VLOOKUP(A602,seg_u_base_fitted!$A$1:$C$608,3,FALSE))</f>
        <v>0.21</v>
      </c>
      <c r="W602">
        <v>486</v>
      </c>
      <c r="Y602">
        <f>IF(ISERROR(VLOOKUP(A602,seg_u_full_fitted!$A$1:$C$608,2,FALSE)),0,VLOOKUP(A602,seg_u_full_fitted!$A$1:$C$608,2,FALSE))</f>
        <v>7.9000000000000001E-2</v>
      </c>
      <c r="Z602">
        <v>601</v>
      </c>
      <c r="AB602">
        <f>V602-Y602</f>
        <v>0.13100000000000001</v>
      </c>
    </row>
    <row r="603" spans="1:28" x14ac:dyDescent="0.2">
      <c r="A603" t="s">
        <v>709</v>
      </c>
      <c r="B603" t="s">
        <v>630</v>
      </c>
      <c r="C603" t="s">
        <v>662</v>
      </c>
      <c r="D603" t="s">
        <v>667</v>
      </c>
      <c r="E603" t="s">
        <v>710</v>
      </c>
      <c r="F603" t="s">
        <v>711</v>
      </c>
      <c r="G603">
        <v>0.37507703405794013</v>
      </c>
      <c r="H603">
        <v>1570</v>
      </c>
      <c r="I603" t="s">
        <v>635</v>
      </c>
      <c r="J603" t="s">
        <v>635</v>
      </c>
      <c r="K603" t="s">
        <v>635</v>
      </c>
      <c r="L603" t="s">
        <v>635</v>
      </c>
      <c r="M603" t="s">
        <v>635</v>
      </c>
      <c r="N603" t="s">
        <v>635</v>
      </c>
      <c r="O603" t="s">
        <v>636</v>
      </c>
      <c r="P603" t="s">
        <v>635</v>
      </c>
      <c r="Q603" t="s">
        <v>635</v>
      </c>
      <c r="R603" t="s">
        <v>635</v>
      </c>
      <c r="S603" t="s">
        <v>636</v>
      </c>
      <c r="T603">
        <v>10</v>
      </c>
      <c r="U603">
        <f>IF(ISERROR(VLOOKUP(A603,seg_u_base_fitted!$A$1:$C$608,2,FALSE)),0,VLOOKUP(A603,seg_u_base_fitted!$A$1:$C$608,2,FALSE))</f>
        <v>0</v>
      </c>
      <c r="V603">
        <f>IF(ISERROR(VLOOKUP(A603,seg_u_base_fitted!$A$1:$C$608,3,FALSE)),0,VLOOKUP(A603,seg_u_base_fitted!$A$1:$C$608,3,FALSE))</f>
        <v>9.5000000000000001E-2</v>
      </c>
      <c r="W603">
        <v>575</v>
      </c>
      <c r="Y603">
        <f>IF(ISERROR(VLOOKUP(A603,seg_u_full_fitted!$A$1:$C$608,2,FALSE)),0,VLOOKUP(A603,seg_u_full_fitted!$A$1:$C$608,2,FALSE))</f>
        <v>7.5999999999999998E-2</v>
      </c>
      <c r="Z603">
        <v>602</v>
      </c>
      <c r="AB603">
        <f>V603-Y603</f>
        <v>1.9000000000000003E-2</v>
      </c>
    </row>
    <row r="604" spans="1:28" x14ac:dyDescent="0.2">
      <c r="A604" t="s">
        <v>1933</v>
      </c>
      <c r="B604" t="s">
        <v>994</v>
      </c>
      <c r="C604">
        <v>0</v>
      </c>
      <c r="D604">
        <v>151</v>
      </c>
      <c r="E604" t="s">
        <v>1934</v>
      </c>
      <c r="F604" t="s">
        <v>1935</v>
      </c>
      <c r="G604">
        <v>0.69269869136176332</v>
      </c>
      <c r="H604">
        <v>1750</v>
      </c>
      <c r="I604" t="s">
        <v>635</v>
      </c>
      <c r="J604" t="s">
        <v>636</v>
      </c>
      <c r="K604" t="s">
        <v>635</v>
      </c>
      <c r="L604" t="s">
        <v>635</v>
      </c>
      <c r="M604" t="s">
        <v>635</v>
      </c>
      <c r="N604" t="s">
        <v>635</v>
      </c>
      <c r="O604" t="s">
        <v>636</v>
      </c>
      <c r="P604" t="s">
        <v>635</v>
      </c>
      <c r="Q604" t="s">
        <v>635</v>
      </c>
      <c r="R604" t="s">
        <v>635</v>
      </c>
      <c r="S604" t="s">
        <v>637</v>
      </c>
      <c r="T604">
        <v>9</v>
      </c>
      <c r="U604">
        <f>IF(ISERROR(VLOOKUP(A604,seg_u_base_fitted!$A$1:$C$608,2,FALSE)),0,VLOOKUP(A604,seg_u_base_fitted!$A$1:$C$608,2,FALSE))</f>
        <v>0</v>
      </c>
      <c r="V604">
        <f>IF(ISERROR(VLOOKUP(A604,seg_u_base_fitted!$A$1:$C$608,3,FALSE)),0,VLOOKUP(A604,seg_u_base_fitted!$A$1:$C$608,3,FALSE))</f>
        <v>0.13300000000000001</v>
      </c>
      <c r="W604">
        <v>545</v>
      </c>
      <c r="Y604">
        <f>IF(ISERROR(VLOOKUP(A604,seg_u_full_fitted!$A$1:$C$608,2,FALSE)),0,VLOOKUP(A604,seg_u_full_fitted!$A$1:$C$608,2,FALSE))</f>
        <v>7.0000000000000007E-2</v>
      </c>
      <c r="Z604">
        <v>603</v>
      </c>
      <c r="AB604">
        <f>V604-Y604</f>
        <v>6.3E-2</v>
      </c>
    </row>
    <row r="605" spans="1:28" x14ac:dyDescent="0.2">
      <c r="A605" t="s">
        <v>695</v>
      </c>
      <c r="B605" t="s">
        <v>630</v>
      </c>
      <c r="C605" t="s">
        <v>631</v>
      </c>
      <c r="D605" t="s">
        <v>696</v>
      </c>
      <c r="E605" t="s">
        <v>697</v>
      </c>
      <c r="F605" t="s">
        <v>698</v>
      </c>
      <c r="G605">
        <v>0.13198287611400183</v>
      </c>
      <c r="H605">
        <v>3615</v>
      </c>
      <c r="I605" t="s">
        <v>636</v>
      </c>
      <c r="J605" t="s">
        <v>635</v>
      </c>
      <c r="K605" t="s">
        <v>635</v>
      </c>
      <c r="L605" t="s">
        <v>635</v>
      </c>
      <c r="M605" t="s">
        <v>635</v>
      </c>
      <c r="N605" t="s">
        <v>635</v>
      </c>
      <c r="O605" t="s">
        <v>635</v>
      </c>
      <c r="P605" t="s">
        <v>635</v>
      </c>
      <c r="Q605" t="s">
        <v>635</v>
      </c>
      <c r="R605" t="s">
        <v>635</v>
      </c>
      <c r="S605" t="s">
        <v>636</v>
      </c>
      <c r="T605">
        <v>10</v>
      </c>
      <c r="U605">
        <f>IF(ISERROR(VLOOKUP(A605,seg_u_base_fitted!$A$1:$C$608,2,FALSE)),0,VLOOKUP(A605,seg_u_base_fitted!$A$1:$C$608,2,FALSE))</f>
        <v>0</v>
      </c>
      <c r="V605">
        <f>IF(ISERROR(VLOOKUP(A605,seg_u_base_fitted!$A$1:$C$608,3,FALSE)),0,VLOOKUP(A605,seg_u_base_fitted!$A$1:$C$608,3,FALSE))</f>
        <v>0.124</v>
      </c>
      <c r="W605">
        <v>551</v>
      </c>
      <c r="Y605">
        <f>IF(ISERROR(VLOOKUP(A605,seg_u_full_fitted!$A$1:$C$608,2,FALSE)),0,VLOOKUP(A605,seg_u_full_fitted!$A$1:$C$608,2,FALSE))</f>
        <v>6.4000000000000001E-2</v>
      </c>
      <c r="Z605">
        <v>604</v>
      </c>
      <c r="AB605">
        <f>V605-Y605</f>
        <v>0.06</v>
      </c>
    </row>
    <row r="606" spans="1:28" x14ac:dyDescent="0.2">
      <c r="A606" t="s">
        <v>690</v>
      </c>
      <c r="B606" t="s">
        <v>630</v>
      </c>
      <c r="C606" t="s">
        <v>631</v>
      </c>
      <c r="D606" t="s">
        <v>688</v>
      </c>
      <c r="E606" t="s">
        <v>691</v>
      </c>
      <c r="F606" t="s">
        <v>652</v>
      </c>
      <c r="G606">
        <v>1.3541610227380816</v>
      </c>
      <c r="H606">
        <v>605</v>
      </c>
      <c r="I606" t="s">
        <v>635</v>
      </c>
      <c r="J606" t="s">
        <v>635</v>
      </c>
      <c r="K606" t="s">
        <v>635</v>
      </c>
      <c r="L606" t="s">
        <v>635</v>
      </c>
      <c r="M606" t="s">
        <v>635</v>
      </c>
      <c r="N606" t="s">
        <v>635</v>
      </c>
      <c r="O606" t="s">
        <v>636</v>
      </c>
      <c r="P606" t="s">
        <v>635</v>
      </c>
      <c r="Q606" t="s">
        <v>635</v>
      </c>
      <c r="R606" t="s">
        <v>635</v>
      </c>
      <c r="S606" t="s">
        <v>636</v>
      </c>
      <c r="T606">
        <v>10</v>
      </c>
      <c r="U606">
        <f>IF(ISERROR(VLOOKUP(A606,seg_u_base_fitted!$A$1:$C$608,2,FALSE)),0,VLOOKUP(A606,seg_u_base_fitted!$A$1:$C$608,2,FALSE))</f>
        <v>0</v>
      </c>
      <c r="V606">
        <f>IF(ISERROR(VLOOKUP(A606,seg_u_base_fitted!$A$1:$C$608,3,FALSE)),0,VLOOKUP(A606,seg_u_base_fitted!$A$1:$C$608,3,FALSE))</f>
        <v>6.4000000000000001E-2</v>
      </c>
      <c r="W606">
        <v>601</v>
      </c>
      <c r="Y606">
        <f>IF(ISERROR(VLOOKUP(A606,seg_u_full_fitted!$A$1:$C$608,2,FALSE)),0,VLOOKUP(A606,seg_u_full_fitted!$A$1:$C$608,2,FALSE))</f>
        <v>6.2E-2</v>
      </c>
      <c r="Z606">
        <v>605</v>
      </c>
      <c r="AB606">
        <f>V606-Y606</f>
        <v>2.0000000000000018E-3</v>
      </c>
    </row>
    <row r="607" spans="1:28" x14ac:dyDescent="0.2">
      <c r="A607" t="s">
        <v>687</v>
      </c>
      <c r="B607" t="s">
        <v>630</v>
      </c>
      <c r="C607" t="s">
        <v>631</v>
      </c>
      <c r="D607" t="s">
        <v>688</v>
      </c>
      <c r="E607" t="s">
        <v>689</v>
      </c>
      <c r="F607" t="s">
        <v>652</v>
      </c>
      <c r="G607">
        <v>0.88709910824135729</v>
      </c>
      <c r="H607">
        <v>630</v>
      </c>
      <c r="I607" t="s">
        <v>635</v>
      </c>
      <c r="J607" t="s">
        <v>635</v>
      </c>
      <c r="K607" t="s">
        <v>635</v>
      </c>
      <c r="L607" t="s">
        <v>635</v>
      </c>
      <c r="M607" t="s">
        <v>635</v>
      </c>
      <c r="N607" t="s">
        <v>635</v>
      </c>
      <c r="O607" t="s">
        <v>636</v>
      </c>
      <c r="P607" t="s">
        <v>635</v>
      </c>
      <c r="Q607" t="s">
        <v>635</v>
      </c>
      <c r="R607" t="s">
        <v>635</v>
      </c>
      <c r="S607" t="s">
        <v>636</v>
      </c>
      <c r="T607">
        <v>10</v>
      </c>
      <c r="U607">
        <f>IF(ISERROR(VLOOKUP(A607,seg_u_base_fitted!$A$1:$C$608,2,FALSE)),0,VLOOKUP(A607,seg_u_base_fitted!$A$1:$C$608,2,FALSE))</f>
        <v>0</v>
      </c>
      <c r="V607">
        <f>IF(ISERROR(VLOOKUP(A607,seg_u_base_fitted!$A$1:$C$608,3,FALSE)),0,VLOOKUP(A607,seg_u_base_fitted!$A$1:$C$608,3,FALSE))</f>
        <v>0.105</v>
      </c>
      <c r="W607">
        <v>566</v>
      </c>
      <c r="Y607">
        <f>IF(ISERROR(VLOOKUP(A607,seg_u_full_fitted!$A$1:$C$608,2,FALSE)),0,VLOOKUP(A607,seg_u_full_fitted!$A$1:$C$608,2,FALSE))</f>
        <v>6.0999999999999999E-2</v>
      </c>
      <c r="Z607">
        <v>606</v>
      </c>
      <c r="AB607">
        <f>V607-Y607</f>
        <v>4.3999999999999997E-2</v>
      </c>
    </row>
    <row r="608" spans="1:28" x14ac:dyDescent="0.2">
      <c r="A608" t="s">
        <v>1665</v>
      </c>
      <c r="B608" t="s">
        <v>994</v>
      </c>
      <c r="C608">
        <v>0</v>
      </c>
      <c r="D608">
        <v>152</v>
      </c>
      <c r="E608" t="s">
        <v>1666</v>
      </c>
      <c r="F608" t="s">
        <v>1667</v>
      </c>
      <c r="G608">
        <v>1.7514162092383903</v>
      </c>
      <c r="H608">
        <v>4745</v>
      </c>
      <c r="I608" t="s">
        <v>635</v>
      </c>
      <c r="J608" t="s">
        <v>636</v>
      </c>
      <c r="K608" t="s">
        <v>635</v>
      </c>
      <c r="L608" t="s">
        <v>636</v>
      </c>
      <c r="M608" t="s">
        <v>636</v>
      </c>
      <c r="N608" t="s">
        <v>635</v>
      </c>
      <c r="O608" t="s">
        <v>636</v>
      </c>
      <c r="P608" t="s">
        <v>635</v>
      </c>
      <c r="Q608" t="s">
        <v>635</v>
      </c>
      <c r="R608" t="s">
        <v>635</v>
      </c>
      <c r="S608" t="s">
        <v>833</v>
      </c>
      <c r="T608">
        <v>7</v>
      </c>
      <c r="U608">
        <f>IF(ISERROR(VLOOKUP(A608,seg_u_base_fitted!$A$1:$C$608,2,FALSE)),0,VLOOKUP(A608,seg_u_base_fitted!$A$1:$C$608,2,FALSE))</f>
        <v>0</v>
      </c>
      <c r="V608">
        <f>IF(ISERROR(VLOOKUP(A608,seg_u_base_fitted!$A$1:$C$608,3,FALSE)),0,VLOOKUP(A608,seg_u_base_fitted!$A$1:$C$608,3,FALSE))</f>
        <v>0</v>
      </c>
      <c r="W608">
        <v>607</v>
      </c>
      <c r="Y608">
        <f>IF(ISERROR(VLOOKUP(A608,seg_u_full_fitted!$A$1:$C$608,2,FALSE)),0,VLOOKUP(A608,seg_u_full_fitted!$A$1:$C$608,2,FALSE))</f>
        <v>0</v>
      </c>
      <c r="Z608">
        <v>607</v>
      </c>
      <c r="AB608">
        <f>V608-Y608</f>
        <v>0</v>
      </c>
    </row>
    <row r="609" spans="1:28" x14ac:dyDescent="0.2">
      <c r="A609" t="s">
        <v>1703</v>
      </c>
      <c r="B609" t="s">
        <v>994</v>
      </c>
      <c r="C609">
        <v>0</v>
      </c>
      <c r="D609">
        <v>22</v>
      </c>
      <c r="E609" t="s">
        <v>1704</v>
      </c>
      <c r="F609" t="s">
        <v>1705</v>
      </c>
      <c r="G609">
        <v>0.79090630449634058</v>
      </c>
      <c r="H609">
        <v>13735</v>
      </c>
      <c r="I609" t="s">
        <v>635</v>
      </c>
      <c r="J609" t="s">
        <v>636</v>
      </c>
      <c r="K609" t="s">
        <v>635</v>
      </c>
      <c r="L609" t="s">
        <v>635</v>
      </c>
      <c r="M609" t="s">
        <v>636</v>
      </c>
      <c r="N609" t="s">
        <v>635</v>
      </c>
      <c r="O609" t="s">
        <v>636</v>
      </c>
      <c r="P609" t="s">
        <v>635</v>
      </c>
      <c r="Q609" t="s">
        <v>636</v>
      </c>
      <c r="R609" t="s">
        <v>635</v>
      </c>
      <c r="S609" t="s">
        <v>833</v>
      </c>
      <c r="T609">
        <v>7</v>
      </c>
      <c r="U609">
        <f>IF(ISERROR(VLOOKUP(A609,seg_u_base_fitted!$A$1:$C$608,2,FALSE)),0,VLOOKUP(A609,seg_u_base_fitted!$A$1:$C$608,2,FALSE))</f>
        <v>0</v>
      </c>
      <c r="V609">
        <f>IF(ISERROR(VLOOKUP(A609,seg_u_base_fitted!$A$1:$C$608,3,FALSE)),0,VLOOKUP(A609,seg_u_base_fitted!$A$1:$C$608,3,FALSE))</f>
        <v>0</v>
      </c>
      <c r="W609">
        <v>608</v>
      </c>
      <c r="Y609">
        <f>IF(ISERROR(VLOOKUP(A609,seg_u_full_fitted!$A$1:$C$608,2,FALSE)),0,VLOOKUP(A609,seg_u_full_fitted!$A$1:$C$608,2,FALSE))</f>
        <v>0</v>
      </c>
      <c r="Z609">
        <v>608</v>
      </c>
      <c r="AB609">
        <f>V609-Y609</f>
        <v>0</v>
      </c>
    </row>
    <row r="610" spans="1:28" x14ac:dyDescent="0.2">
      <c r="A610" t="s">
        <v>834</v>
      </c>
      <c r="B610" t="s">
        <v>829</v>
      </c>
      <c r="C610" t="s">
        <v>631</v>
      </c>
      <c r="D610" t="s">
        <v>835</v>
      </c>
      <c r="E610" t="s">
        <v>836</v>
      </c>
      <c r="F610" t="s">
        <v>837</v>
      </c>
      <c r="G610">
        <v>0.20310460138881509</v>
      </c>
      <c r="H610">
        <v>1380</v>
      </c>
      <c r="I610" t="s">
        <v>636</v>
      </c>
      <c r="J610" t="s">
        <v>635</v>
      </c>
      <c r="K610" t="s">
        <v>635</v>
      </c>
      <c r="L610" t="s">
        <v>636</v>
      </c>
      <c r="M610" t="s">
        <v>635</v>
      </c>
      <c r="N610" t="s">
        <v>635</v>
      </c>
      <c r="O610" t="s">
        <v>636</v>
      </c>
      <c r="P610" t="s">
        <v>635</v>
      </c>
      <c r="Q610" t="s">
        <v>635</v>
      </c>
      <c r="R610" t="s">
        <v>635</v>
      </c>
      <c r="S610" t="s">
        <v>721</v>
      </c>
      <c r="T610">
        <v>8</v>
      </c>
      <c r="U610">
        <f>IF(ISERROR(VLOOKUP(A610,seg_u_base_fitted!$A$1:$C$608,2,FALSE)),0,VLOOKUP(A610,seg_u_base_fitted!$A$1:$C$608,2,FALSE))</f>
        <v>0</v>
      </c>
      <c r="V610">
        <f>IF(ISERROR(VLOOKUP(A610,seg_u_base_fitted!$A$1:$C$608,3,FALSE)),0,VLOOKUP(A610,seg_u_base_fitted!$A$1:$C$608,3,FALSE))</f>
        <v>0</v>
      </c>
      <c r="W610">
        <v>609</v>
      </c>
      <c r="Y610">
        <f>IF(ISERROR(VLOOKUP(A610,seg_u_full_fitted!$A$1:$C$608,2,FALSE)),0,VLOOKUP(A610,seg_u_full_fitted!$A$1:$C$608,2,FALSE))</f>
        <v>0</v>
      </c>
      <c r="Z610">
        <v>609</v>
      </c>
      <c r="AB610">
        <f>V610-Y610</f>
        <v>0</v>
      </c>
    </row>
    <row r="611" spans="1:28" x14ac:dyDescent="0.2">
      <c r="A611" t="s">
        <v>881</v>
      </c>
      <c r="B611" t="s">
        <v>877</v>
      </c>
      <c r="C611" t="s">
        <v>631</v>
      </c>
      <c r="D611" t="s">
        <v>878</v>
      </c>
      <c r="E611" t="s">
        <v>882</v>
      </c>
      <c r="F611" t="s">
        <v>883</v>
      </c>
      <c r="G611">
        <v>0.42424797277725951</v>
      </c>
      <c r="H611">
        <v>8800</v>
      </c>
      <c r="I611" t="s">
        <v>635</v>
      </c>
      <c r="J611" t="s">
        <v>635</v>
      </c>
      <c r="K611" t="s">
        <v>635</v>
      </c>
      <c r="L611" t="s">
        <v>636</v>
      </c>
      <c r="M611" t="s">
        <v>635</v>
      </c>
      <c r="N611" t="s">
        <v>636</v>
      </c>
      <c r="O611" t="s">
        <v>636</v>
      </c>
      <c r="P611" t="s">
        <v>635</v>
      </c>
      <c r="Q611" t="s">
        <v>635</v>
      </c>
      <c r="R611" t="s">
        <v>635</v>
      </c>
      <c r="S611" t="s">
        <v>721</v>
      </c>
      <c r="T611">
        <v>8</v>
      </c>
      <c r="U611">
        <f>IF(ISERROR(VLOOKUP(A611,seg_u_base_fitted!$A$1:$C$608,2,FALSE)),0,VLOOKUP(A611,seg_u_base_fitted!$A$1:$C$608,2,FALSE))</f>
        <v>0</v>
      </c>
      <c r="V611">
        <f>IF(ISERROR(VLOOKUP(A611,seg_u_base_fitted!$A$1:$C$608,3,FALSE)),0,VLOOKUP(A611,seg_u_base_fitted!$A$1:$C$608,3,FALSE))</f>
        <v>0</v>
      </c>
      <c r="W611">
        <v>610</v>
      </c>
      <c r="Y611">
        <f>IF(ISERROR(VLOOKUP(A611,seg_u_full_fitted!$A$1:$C$608,2,FALSE)),0,VLOOKUP(A611,seg_u_full_fitted!$A$1:$C$608,2,FALSE))</f>
        <v>0</v>
      </c>
      <c r="Z611">
        <v>610</v>
      </c>
      <c r="AB611">
        <f>V611-Y611</f>
        <v>0</v>
      </c>
    </row>
    <row r="612" spans="1:28" x14ac:dyDescent="0.2">
      <c r="A612" t="s">
        <v>884</v>
      </c>
      <c r="B612" t="s">
        <v>877</v>
      </c>
      <c r="C612" t="s">
        <v>631</v>
      </c>
      <c r="D612" t="s">
        <v>878</v>
      </c>
      <c r="E612" t="s">
        <v>885</v>
      </c>
      <c r="F612" t="s">
        <v>886</v>
      </c>
      <c r="G612">
        <v>0.10013087302248003</v>
      </c>
      <c r="H612">
        <v>3570</v>
      </c>
      <c r="I612" t="s">
        <v>636</v>
      </c>
      <c r="J612" t="s">
        <v>635</v>
      </c>
      <c r="K612" t="s">
        <v>635</v>
      </c>
      <c r="L612" t="s">
        <v>636</v>
      </c>
      <c r="M612" t="s">
        <v>635</v>
      </c>
      <c r="N612" t="s">
        <v>635</v>
      </c>
      <c r="O612" t="s">
        <v>636</v>
      </c>
      <c r="P612" t="s">
        <v>635</v>
      </c>
      <c r="Q612" t="s">
        <v>635</v>
      </c>
      <c r="R612" t="s">
        <v>635</v>
      </c>
      <c r="S612" t="s">
        <v>721</v>
      </c>
      <c r="T612">
        <v>8</v>
      </c>
      <c r="U612">
        <f>IF(ISERROR(VLOOKUP(A612,seg_u_base_fitted!$A$1:$C$608,2,FALSE)),0,VLOOKUP(A612,seg_u_base_fitted!$A$1:$C$608,2,FALSE))</f>
        <v>0</v>
      </c>
      <c r="V612">
        <f>IF(ISERROR(VLOOKUP(A612,seg_u_base_fitted!$A$1:$C$608,3,FALSE)),0,VLOOKUP(A612,seg_u_base_fitted!$A$1:$C$608,3,FALSE))</f>
        <v>0</v>
      </c>
      <c r="W612">
        <v>611</v>
      </c>
      <c r="Y612">
        <f>IF(ISERROR(VLOOKUP(A612,seg_u_full_fitted!$A$1:$C$608,2,FALSE)),0,VLOOKUP(A612,seg_u_full_fitted!$A$1:$C$608,2,FALSE))</f>
        <v>0</v>
      </c>
      <c r="Z612">
        <v>611</v>
      </c>
      <c r="AB612">
        <f>V612-Y612</f>
        <v>0</v>
      </c>
    </row>
    <row r="613" spans="1:28" x14ac:dyDescent="0.2">
      <c r="A613" t="s">
        <v>887</v>
      </c>
      <c r="B613" t="s">
        <v>877</v>
      </c>
      <c r="C613" t="s">
        <v>631</v>
      </c>
      <c r="D613" t="s">
        <v>878</v>
      </c>
      <c r="E613" t="s">
        <v>888</v>
      </c>
      <c r="F613" t="s">
        <v>889</v>
      </c>
      <c r="G613">
        <v>4.1483153754462564E-2</v>
      </c>
      <c r="H613">
        <v>4835</v>
      </c>
      <c r="I613" t="s">
        <v>636</v>
      </c>
      <c r="J613" t="s">
        <v>635</v>
      </c>
      <c r="K613" t="s">
        <v>635</v>
      </c>
      <c r="L613" t="s">
        <v>636</v>
      </c>
      <c r="M613" t="s">
        <v>635</v>
      </c>
      <c r="N613" t="s">
        <v>635</v>
      </c>
      <c r="O613" t="s">
        <v>636</v>
      </c>
      <c r="P613" t="s">
        <v>635</v>
      </c>
      <c r="Q613" t="s">
        <v>635</v>
      </c>
      <c r="R613" t="s">
        <v>635</v>
      </c>
      <c r="S613" t="s">
        <v>721</v>
      </c>
      <c r="T613">
        <v>8</v>
      </c>
      <c r="U613">
        <f>IF(ISERROR(VLOOKUP(A613,seg_u_base_fitted!$A$1:$C$608,2,FALSE)),0,VLOOKUP(A613,seg_u_base_fitted!$A$1:$C$608,2,FALSE))</f>
        <v>0</v>
      </c>
      <c r="V613">
        <f>IF(ISERROR(VLOOKUP(A613,seg_u_base_fitted!$A$1:$C$608,3,FALSE)),0,VLOOKUP(A613,seg_u_base_fitted!$A$1:$C$608,3,FALSE))</f>
        <v>0</v>
      </c>
      <c r="W613">
        <v>612</v>
      </c>
      <c r="Y613">
        <f>IF(ISERROR(VLOOKUP(A613,seg_u_full_fitted!$A$1:$C$608,2,FALSE)),0,VLOOKUP(A613,seg_u_full_fitted!$A$1:$C$608,2,FALSE))</f>
        <v>0</v>
      </c>
      <c r="Z613">
        <v>612</v>
      </c>
      <c r="AB613">
        <f>V613-Y613</f>
        <v>0</v>
      </c>
    </row>
    <row r="614" spans="1:28" x14ac:dyDescent="0.2">
      <c r="A614" t="s">
        <v>1775</v>
      </c>
      <c r="B614" t="s">
        <v>994</v>
      </c>
      <c r="C614">
        <v>0</v>
      </c>
      <c r="D614">
        <v>84</v>
      </c>
      <c r="E614" t="s">
        <v>1776</v>
      </c>
      <c r="F614" t="s">
        <v>1777</v>
      </c>
      <c r="G614">
        <v>2.8214772462752098</v>
      </c>
      <c r="H614">
        <v>1045</v>
      </c>
      <c r="I614" t="s">
        <v>635</v>
      </c>
      <c r="J614" t="s">
        <v>636</v>
      </c>
      <c r="K614" t="s">
        <v>635</v>
      </c>
      <c r="L614" t="s">
        <v>635</v>
      </c>
      <c r="M614" t="s">
        <v>635</v>
      </c>
      <c r="N614" t="s">
        <v>635</v>
      </c>
      <c r="O614" t="s">
        <v>636</v>
      </c>
      <c r="P614" t="s">
        <v>635</v>
      </c>
      <c r="Q614" t="s">
        <v>636</v>
      </c>
      <c r="R614" t="s">
        <v>635</v>
      </c>
      <c r="S614" t="s">
        <v>721</v>
      </c>
      <c r="T614">
        <v>8</v>
      </c>
      <c r="U614">
        <f>IF(ISERROR(VLOOKUP(A614,seg_u_base_fitted!$A$1:$C$608,2,FALSE)),0,VLOOKUP(A614,seg_u_base_fitted!$A$1:$C$608,2,FALSE))</f>
        <v>0</v>
      </c>
      <c r="V614">
        <f>IF(ISERROR(VLOOKUP(A614,seg_u_base_fitted!$A$1:$C$608,3,FALSE)),0,VLOOKUP(A614,seg_u_base_fitted!$A$1:$C$608,3,FALSE))</f>
        <v>0</v>
      </c>
      <c r="W614">
        <v>613</v>
      </c>
      <c r="Y614">
        <f>IF(ISERROR(VLOOKUP(A614,seg_u_full_fitted!$A$1:$C$608,2,FALSE)),0,VLOOKUP(A614,seg_u_full_fitted!$A$1:$C$608,2,FALSE))</f>
        <v>0</v>
      </c>
      <c r="Z614">
        <v>613</v>
      </c>
      <c r="AB614">
        <f>V614-Y614</f>
        <v>0</v>
      </c>
    </row>
    <row r="615" spans="1:28" x14ac:dyDescent="0.2">
      <c r="A615" t="s">
        <v>1784</v>
      </c>
      <c r="B615" t="s">
        <v>994</v>
      </c>
      <c r="C615">
        <v>0</v>
      </c>
      <c r="D615">
        <v>102</v>
      </c>
      <c r="E615" t="s">
        <v>1212</v>
      </c>
      <c r="F615" t="s">
        <v>1785</v>
      </c>
      <c r="G615">
        <v>0.50315966892029029</v>
      </c>
      <c r="H615">
        <v>8630</v>
      </c>
      <c r="I615" t="s">
        <v>635</v>
      </c>
      <c r="J615" t="s">
        <v>636</v>
      </c>
      <c r="K615" t="s">
        <v>635</v>
      </c>
      <c r="L615" t="s">
        <v>635</v>
      </c>
      <c r="M615" t="s">
        <v>635</v>
      </c>
      <c r="N615" t="s">
        <v>635</v>
      </c>
      <c r="O615" t="s">
        <v>636</v>
      </c>
      <c r="P615" t="s">
        <v>636</v>
      </c>
      <c r="Q615" t="s">
        <v>635</v>
      </c>
      <c r="R615" t="s">
        <v>635</v>
      </c>
      <c r="S615" t="s">
        <v>721</v>
      </c>
      <c r="T615">
        <v>8</v>
      </c>
      <c r="U615">
        <f>IF(ISERROR(VLOOKUP(A615,seg_u_base_fitted!$A$1:$C$608,2,FALSE)),0,VLOOKUP(A615,seg_u_base_fitted!$A$1:$C$608,2,FALSE))</f>
        <v>0</v>
      </c>
      <c r="V615">
        <f>IF(ISERROR(VLOOKUP(A615,seg_u_base_fitted!$A$1:$C$608,3,FALSE)),0,VLOOKUP(A615,seg_u_base_fitted!$A$1:$C$608,3,FALSE))</f>
        <v>0</v>
      </c>
      <c r="W615">
        <v>614</v>
      </c>
      <c r="Y615">
        <f>IF(ISERROR(VLOOKUP(A615,seg_u_full_fitted!$A$1:$C$608,2,FALSE)),0,VLOOKUP(A615,seg_u_full_fitted!$A$1:$C$608,2,FALSE))</f>
        <v>0</v>
      </c>
      <c r="Z615">
        <v>614</v>
      </c>
      <c r="AB615">
        <f>V615-Y615</f>
        <v>0</v>
      </c>
    </row>
    <row r="616" spans="1:28" x14ac:dyDescent="0.2">
      <c r="A616" t="s">
        <v>1786</v>
      </c>
      <c r="B616" t="s">
        <v>994</v>
      </c>
      <c r="C616">
        <v>0</v>
      </c>
      <c r="D616">
        <v>66</v>
      </c>
      <c r="E616" t="s">
        <v>1787</v>
      </c>
      <c r="F616" t="s">
        <v>1788</v>
      </c>
      <c r="G616">
        <v>0.22960566843626193</v>
      </c>
      <c r="H616">
        <v>15100</v>
      </c>
      <c r="I616" t="s">
        <v>635</v>
      </c>
      <c r="J616" t="s">
        <v>636</v>
      </c>
      <c r="K616" t="s">
        <v>635</v>
      </c>
      <c r="L616" t="s">
        <v>635</v>
      </c>
      <c r="M616" t="s">
        <v>635</v>
      </c>
      <c r="N616" t="s">
        <v>635</v>
      </c>
      <c r="O616" t="s">
        <v>636</v>
      </c>
      <c r="P616" t="s">
        <v>635</v>
      </c>
      <c r="Q616" t="s">
        <v>636</v>
      </c>
      <c r="R616" t="s">
        <v>635</v>
      </c>
      <c r="S616" t="s">
        <v>721</v>
      </c>
      <c r="T616">
        <v>8</v>
      </c>
      <c r="U616">
        <f>IF(ISERROR(VLOOKUP(A616,seg_u_base_fitted!$A$1:$C$608,2,FALSE)),0,VLOOKUP(A616,seg_u_base_fitted!$A$1:$C$608,2,FALSE))</f>
        <v>0</v>
      </c>
      <c r="V616">
        <f>IF(ISERROR(VLOOKUP(A616,seg_u_base_fitted!$A$1:$C$608,3,FALSE)),0,VLOOKUP(A616,seg_u_base_fitted!$A$1:$C$608,3,FALSE))</f>
        <v>0</v>
      </c>
      <c r="W616">
        <v>615</v>
      </c>
      <c r="Y616">
        <f>IF(ISERROR(VLOOKUP(A616,seg_u_full_fitted!$A$1:$C$608,2,FALSE)),0,VLOOKUP(A616,seg_u_full_fitted!$A$1:$C$608,2,FALSE))</f>
        <v>0</v>
      </c>
      <c r="Z616">
        <v>615</v>
      </c>
      <c r="AB616">
        <f>V616-Y616</f>
        <v>0</v>
      </c>
    </row>
    <row r="617" spans="1:28" x14ac:dyDescent="0.2">
      <c r="A617" t="s">
        <v>2178</v>
      </c>
      <c r="C617" t="s">
        <v>631</v>
      </c>
      <c r="D617" t="s">
        <v>781</v>
      </c>
      <c r="E617" t="s">
        <v>2179</v>
      </c>
      <c r="F617" t="s">
        <v>870</v>
      </c>
      <c r="G617">
        <v>4.7885477424022262</v>
      </c>
      <c r="H617">
        <v>535</v>
      </c>
      <c r="I617" t="s">
        <v>635</v>
      </c>
      <c r="J617" t="s">
        <v>636</v>
      </c>
      <c r="K617" t="s">
        <v>635</v>
      </c>
      <c r="L617" t="s">
        <v>635</v>
      </c>
      <c r="M617" t="s">
        <v>635</v>
      </c>
      <c r="N617" t="s">
        <v>635</v>
      </c>
      <c r="O617" t="s">
        <v>636</v>
      </c>
      <c r="P617" t="s">
        <v>635</v>
      </c>
      <c r="Q617" t="s">
        <v>636</v>
      </c>
      <c r="R617" t="s">
        <v>635</v>
      </c>
      <c r="S617" t="s">
        <v>721</v>
      </c>
      <c r="T617">
        <v>8</v>
      </c>
      <c r="U617">
        <f>IF(ISERROR(VLOOKUP(A617,seg_u_base_fitted!$A$1:$C$608,2,FALSE)),0,VLOOKUP(A617,seg_u_base_fitted!$A$1:$C$608,2,FALSE))</f>
        <v>0</v>
      </c>
      <c r="V617">
        <f>IF(ISERROR(VLOOKUP(A617,seg_u_base_fitted!$A$1:$C$608,3,FALSE)),0,VLOOKUP(A617,seg_u_base_fitted!$A$1:$C$608,3,FALSE))</f>
        <v>0</v>
      </c>
      <c r="W617">
        <v>616</v>
      </c>
      <c r="Y617">
        <f>IF(ISERROR(VLOOKUP(A617,seg_u_full_fitted!$A$1:$C$608,2,FALSE)),0,VLOOKUP(A617,seg_u_full_fitted!$A$1:$C$608,2,FALSE))</f>
        <v>0</v>
      </c>
      <c r="Z617">
        <v>616</v>
      </c>
      <c r="AB617">
        <f>V617-Y617</f>
        <v>0</v>
      </c>
    </row>
    <row r="618" spans="1:28" x14ac:dyDescent="0.2">
      <c r="A618" t="s">
        <v>2191</v>
      </c>
      <c r="C618" t="s">
        <v>631</v>
      </c>
      <c r="D618" t="s">
        <v>2192</v>
      </c>
      <c r="E618" t="s">
        <v>2106</v>
      </c>
      <c r="F618" t="s">
        <v>2193</v>
      </c>
      <c r="G618">
        <v>6.8608033318074835</v>
      </c>
      <c r="H618">
        <v>800</v>
      </c>
      <c r="I618" t="s">
        <v>635</v>
      </c>
      <c r="J618" t="s">
        <v>636</v>
      </c>
      <c r="K618" t="s">
        <v>635</v>
      </c>
      <c r="L618" t="s">
        <v>635</v>
      </c>
      <c r="M618" t="s">
        <v>635</v>
      </c>
      <c r="N618" t="s">
        <v>635</v>
      </c>
      <c r="O618" t="s">
        <v>636</v>
      </c>
      <c r="P618" t="s">
        <v>635</v>
      </c>
      <c r="Q618" t="s">
        <v>636</v>
      </c>
      <c r="R618" t="s">
        <v>635</v>
      </c>
      <c r="S618" t="s">
        <v>721</v>
      </c>
      <c r="T618">
        <v>8</v>
      </c>
      <c r="U618">
        <f>IF(ISERROR(VLOOKUP(A618,seg_u_base_fitted!$A$1:$C$608,2,FALSE)),0,VLOOKUP(A618,seg_u_base_fitted!$A$1:$C$608,2,FALSE))</f>
        <v>0</v>
      </c>
      <c r="V618">
        <f>IF(ISERROR(VLOOKUP(A618,seg_u_base_fitted!$A$1:$C$608,3,FALSE)),0,VLOOKUP(A618,seg_u_base_fitted!$A$1:$C$608,3,FALSE))</f>
        <v>0</v>
      </c>
      <c r="W618">
        <v>617</v>
      </c>
      <c r="Y618">
        <f>IF(ISERROR(VLOOKUP(A618,seg_u_full_fitted!$A$1:$C$608,2,FALSE)),0,VLOOKUP(A618,seg_u_full_fitted!$A$1:$C$608,2,FALSE))</f>
        <v>0</v>
      </c>
      <c r="Z618">
        <v>617</v>
      </c>
      <c r="AB618">
        <f>V618-Y618</f>
        <v>0</v>
      </c>
    </row>
    <row r="619" spans="1:28" x14ac:dyDescent="0.2">
      <c r="A619" t="s">
        <v>2197</v>
      </c>
      <c r="C619" t="s">
        <v>631</v>
      </c>
      <c r="D619" t="s">
        <v>733</v>
      </c>
      <c r="E619" t="s">
        <v>2198</v>
      </c>
      <c r="F619" t="s">
        <v>2199</v>
      </c>
      <c r="G619">
        <v>8.3820388249243223</v>
      </c>
      <c r="H619">
        <v>530</v>
      </c>
      <c r="I619" t="s">
        <v>635</v>
      </c>
      <c r="J619" t="s">
        <v>636</v>
      </c>
      <c r="K619" t="s">
        <v>635</v>
      </c>
      <c r="L619" t="s">
        <v>635</v>
      </c>
      <c r="M619" t="s">
        <v>635</v>
      </c>
      <c r="N619" t="s">
        <v>635</v>
      </c>
      <c r="O619" t="s">
        <v>636</v>
      </c>
      <c r="P619" t="s">
        <v>635</v>
      </c>
      <c r="Q619" t="s">
        <v>636</v>
      </c>
      <c r="R619" t="s">
        <v>635</v>
      </c>
      <c r="S619" t="s">
        <v>721</v>
      </c>
      <c r="T619">
        <v>8</v>
      </c>
      <c r="U619">
        <f>IF(ISERROR(VLOOKUP(A619,seg_u_base_fitted!$A$1:$C$608,2,FALSE)),0,VLOOKUP(A619,seg_u_base_fitted!$A$1:$C$608,2,FALSE))</f>
        <v>0</v>
      </c>
      <c r="V619">
        <f>IF(ISERROR(VLOOKUP(A619,seg_u_base_fitted!$A$1:$C$608,3,FALSE)),0,VLOOKUP(A619,seg_u_base_fitted!$A$1:$C$608,3,FALSE))</f>
        <v>0</v>
      </c>
      <c r="W619">
        <v>618</v>
      </c>
      <c r="Y619">
        <f>IF(ISERROR(VLOOKUP(A619,seg_u_full_fitted!$A$1:$C$608,2,FALSE)),0,VLOOKUP(A619,seg_u_full_fitted!$A$1:$C$608,2,FALSE))</f>
        <v>0</v>
      </c>
      <c r="Z619">
        <v>618</v>
      </c>
      <c r="AB619">
        <f>V619-Y619</f>
        <v>0</v>
      </c>
    </row>
    <row r="620" spans="1:28" x14ac:dyDescent="0.2">
      <c r="A620" t="s">
        <v>2233</v>
      </c>
      <c r="B620" t="s">
        <v>2210</v>
      </c>
      <c r="C620" t="s">
        <v>631</v>
      </c>
      <c r="D620" t="s">
        <v>654</v>
      </c>
      <c r="E620" t="s">
        <v>2234</v>
      </c>
      <c r="F620" t="s">
        <v>2235</v>
      </c>
      <c r="G620">
        <v>0.77750628102803787</v>
      </c>
      <c r="H620">
        <v>3460</v>
      </c>
      <c r="I620" t="s">
        <v>636</v>
      </c>
      <c r="J620" t="s">
        <v>635</v>
      </c>
      <c r="K620" t="s">
        <v>635</v>
      </c>
      <c r="L620" t="s">
        <v>635</v>
      </c>
      <c r="M620" t="s">
        <v>635</v>
      </c>
      <c r="N620" t="s">
        <v>635</v>
      </c>
      <c r="O620" t="s">
        <v>636</v>
      </c>
      <c r="P620" t="s">
        <v>636</v>
      </c>
      <c r="Q620" t="s">
        <v>635</v>
      </c>
      <c r="R620" t="s">
        <v>635</v>
      </c>
      <c r="S620" t="s">
        <v>721</v>
      </c>
      <c r="T620">
        <v>8</v>
      </c>
      <c r="U620">
        <f>IF(ISERROR(VLOOKUP(A620,seg_u_base_fitted!$A$1:$C$608,2,FALSE)),0,VLOOKUP(A620,seg_u_base_fitted!$A$1:$C$608,2,FALSE))</f>
        <v>0</v>
      </c>
      <c r="V620">
        <f>IF(ISERROR(VLOOKUP(A620,seg_u_base_fitted!$A$1:$C$608,3,FALSE)),0,VLOOKUP(A620,seg_u_base_fitted!$A$1:$C$608,3,FALSE))</f>
        <v>0</v>
      </c>
      <c r="W620">
        <v>619</v>
      </c>
      <c r="Y620">
        <f>IF(ISERROR(VLOOKUP(A620,seg_u_full_fitted!$A$1:$C$608,2,FALSE)),0,VLOOKUP(A620,seg_u_full_fitted!$A$1:$C$608,2,FALSE))</f>
        <v>0</v>
      </c>
      <c r="Z620">
        <v>619</v>
      </c>
      <c r="AB620">
        <f>V620-Y620</f>
        <v>0</v>
      </c>
    </row>
    <row r="621" spans="1:28" x14ac:dyDescent="0.2">
      <c r="A621" t="s">
        <v>646</v>
      </c>
      <c r="B621" t="s">
        <v>630</v>
      </c>
      <c r="C621" t="s">
        <v>631</v>
      </c>
      <c r="D621" t="s">
        <v>647</v>
      </c>
      <c r="E621" t="s">
        <v>641</v>
      </c>
      <c r="F621" t="s">
        <v>648</v>
      </c>
      <c r="G621">
        <v>1.0583925347569916</v>
      </c>
      <c r="H621">
        <v>2050</v>
      </c>
      <c r="I621" t="s">
        <v>635</v>
      </c>
      <c r="J621" t="s">
        <v>636</v>
      </c>
      <c r="K621" t="s">
        <v>635</v>
      </c>
      <c r="L621" t="s">
        <v>635</v>
      </c>
      <c r="M621" t="s">
        <v>635</v>
      </c>
      <c r="N621" t="s">
        <v>635</v>
      </c>
      <c r="O621" t="s">
        <v>636</v>
      </c>
      <c r="P621" t="s">
        <v>635</v>
      </c>
      <c r="Q621" t="s">
        <v>635</v>
      </c>
      <c r="R621" t="s">
        <v>635</v>
      </c>
      <c r="S621" t="s">
        <v>637</v>
      </c>
      <c r="T621">
        <v>9</v>
      </c>
      <c r="U621">
        <f>IF(ISERROR(VLOOKUP(A621,seg_u_base_fitted!$A$1:$C$608,2,FALSE)),0,VLOOKUP(A621,seg_u_base_fitted!$A$1:$C$608,2,FALSE))</f>
        <v>0</v>
      </c>
      <c r="V621">
        <f>IF(ISERROR(VLOOKUP(A621,seg_u_base_fitted!$A$1:$C$608,3,FALSE)),0,VLOOKUP(A621,seg_u_base_fitted!$A$1:$C$608,3,FALSE))</f>
        <v>0</v>
      </c>
      <c r="W621">
        <v>620</v>
      </c>
      <c r="Y621">
        <f>IF(ISERROR(VLOOKUP(A621,seg_u_full_fitted!$A$1:$C$608,2,FALSE)),0,VLOOKUP(A621,seg_u_full_fitted!$A$1:$C$608,2,FALSE))</f>
        <v>0</v>
      </c>
      <c r="Z621">
        <v>620</v>
      </c>
      <c r="AB621">
        <f>V621-Y621</f>
        <v>0</v>
      </c>
    </row>
    <row r="622" spans="1:28" x14ac:dyDescent="0.2">
      <c r="A622" t="s">
        <v>748</v>
      </c>
      <c r="B622" t="s">
        <v>737</v>
      </c>
      <c r="C622" t="s">
        <v>631</v>
      </c>
      <c r="D622" t="s">
        <v>749</v>
      </c>
      <c r="E622" t="s">
        <v>750</v>
      </c>
      <c r="F622" t="s">
        <v>751</v>
      </c>
      <c r="G622">
        <v>0.39325584834390404</v>
      </c>
      <c r="H622">
        <v>2285</v>
      </c>
      <c r="I622" t="s">
        <v>635</v>
      </c>
      <c r="J622" t="s">
        <v>635</v>
      </c>
      <c r="K622" t="s">
        <v>635</v>
      </c>
      <c r="L622" t="s">
        <v>636</v>
      </c>
      <c r="M622" t="s">
        <v>635</v>
      </c>
      <c r="N622" t="s">
        <v>635</v>
      </c>
      <c r="O622" t="s">
        <v>636</v>
      </c>
      <c r="P622" t="s">
        <v>635</v>
      </c>
      <c r="Q622" t="s">
        <v>635</v>
      </c>
      <c r="R622" t="s">
        <v>635</v>
      </c>
      <c r="S622" t="s">
        <v>637</v>
      </c>
      <c r="T622">
        <v>9</v>
      </c>
      <c r="U622">
        <f>IF(ISERROR(VLOOKUP(A622,seg_u_base_fitted!$A$1:$C$608,2,FALSE)),0,VLOOKUP(A622,seg_u_base_fitted!$A$1:$C$608,2,FALSE))</f>
        <v>0</v>
      </c>
      <c r="V622">
        <f>IF(ISERROR(VLOOKUP(A622,seg_u_base_fitted!$A$1:$C$608,3,FALSE)),0,VLOOKUP(A622,seg_u_base_fitted!$A$1:$C$608,3,FALSE))</f>
        <v>0</v>
      </c>
      <c r="W622">
        <v>621</v>
      </c>
      <c r="Y622">
        <f>IF(ISERROR(VLOOKUP(A622,seg_u_full_fitted!$A$1:$C$608,2,FALSE)),0,VLOOKUP(A622,seg_u_full_fitted!$A$1:$C$608,2,FALSE))</f>
        <v>0</v>
      </c>
      <c r="Z622">
        <v>621</v>
      </c>
      <c r="AB622">
        <f>V622-Y622</f>
        <v>0</v>
      </c>
    </row>
    <row r="623" spans="1:28" x14ac:dyDescent="0.2">
      <c r="A623" t="s">
        <v>764</v>
      </c>
      <c r="B623" t="s">
        <v>737</v>
      </c>
      <c r="C623" t="s">
        <v>662</v>
      </c>
      <c r="D623" t="s">
        <v>723</v>
      </c>
      <c r="E623" t="s">
        <v>765</v>
      </c>
      <c r="F623" t="s">
        <v>766</v>
      </c>
      <c r="G623">
        <v>2.060729864647628</v>
      </c>
      <c r="H623">
        <v>535</v>
      </c>
      <c r="I623" t="s">
        <v>635</v>
      </c>
      <c r="J623" t="s">
        <v>636</v>
      </c>
      <c r="K623" t="s">
        <v>635</v>
      </c>
      <c r="L623" t="s">
        <v>635</v>
      </c>
      <c r="M623" t="s">
        <v>635</v>
      </c>
      <c r="N623" t="s">
        <v>635</v>
      </c>
      <c r="O623" t="s">
        <v>636</v>
      </c>
      <c r="P623" t="s">
        <v>635</v>
      </c>
      <c r="Q623" t="s">
        <v>635</v>
      </c>
      <c r="R623" t="s">
        <v>635</v>
      </c>
      <c r="S623" t="s">
        <v>637</v>
      </c>
      <c r="T623">
        <v>9</v>
      </c>
      <c r="U623">
        <f>IF(ISERROR(VLOOKUP(A623,seg_u_base_fitted!$A$1:$C$608,2,FALSE)),0,VLOOKUP(A623,seg_u_base_fitted!$A$1:$C$608,2,FALSE))</f>
        <v>0</v>
      </c>
      <c r="V623">
        <f>IF(ISERROR(VLOOKUP(A623,seg_u_base_fitted!$A$1:$C$608,3,FALSE)),0,VLOOKUP(A623,seg_u_base_fitted!$A$1:$C$608,3,FALSE))</f>
        <v>0</v>
      </c>
      <c r="W623">
        <v>622</v>
      </c>
      <c r="Y623">
        <f>IF(ISERROR(VLOOKUP(A623,seg_u_full_fitted!$A$1:$C$608,2,FALSE)),0,VLOOKUP(A623,seg_u_full_fitted!$A$1:$C$608,2,FALSE))</f>
        <v>0</v>
      </c>
      <c r="Z623">
        <v>622</v>
      </c>
      <c r="AB623">
        <f>V623-Y623</f>
        <v>0</v>
      </c>
    </row>
    <row r="624" spans="1:28" x14ac:dyDescent="0.2">
      <c r="A624" t="s">
        <v>890</v>
      </c>
      <c r="B624" t="s">
        <v>877</v>
      </c>
      <c r="C624" t="s">
        <v>631</v>
      </c>
      <c r="D624" t="s">
        <v>878</v>
      </c>
      <c r="E624" t="s">
        <v>891</v>
      </c>
      <c r="F624" t="s">
        <v>892</v>
      </c>
      <c r="G624">
        <v>0.6543042605150734</v>
      </c>
      <c r="H624">
        <v>8800</v>
      </c>
      <c r="I624" t="s">
        <v>635</v>
      </c>
      <c r="J624" t="s">
        <v>635</v>
      </c>
      <c r="K624" t="s">
        <v>635</v>
      </c>
      <c r="L624" t="s">
        <v>635</v>
      </c>
      <c r="M624" t="s">
        <v>635</v>
      </c>
      <c r="N624" t="s">
        <v>636</v>
      </c>
      <c r="O624" t="s">
        <v>636</v>
      </c>
      <c r="P624" t="s">
        <v>635</v>
      </c>
      <c r="Q624" t="s">
        <v>635</v>
      </c>
      <c r="R624" t="s">
        <v>635</v>
      </c>
      <c r="S624" t="s">
        <v>637</v>
      </c>
      <c r="T624">
        <v>9</v>
      </c>
      <c r="U624">
        <f>IF(ISERROR(VLOOKUP(A624,seg_u_base_fitted!$A$1:$C$608,2,FALSE)),0,VLOOKUP(A624,seg_u_base_fitted!$A$1:$C$608,2,FALSE))</f>
        <v>0</v>
      </c>
      <c r="V624">
        <f>IF(ISERROR(VLOOKUP(A624,seg_u_base_fitted!$A$1:$C$608,3,FALSE)),0,VLOOKUP(A624,seg_u_base_fitted!$A$1:$C$608,3,FALSE))</f>
        <v>0</v>
      </c>
      <c r="W624">
        <v>623</v>
      </c>
      <c r="Y624">
        <f>IF(ISERROR(VLOOKUP(A624,seg_u_full_fitted!$A$1:$C$608,2,FALSE)),0,VLOOKUP(A624,seg_u_full_fitted!$A$1:$C$608,2,FALSE))</f>
        <v>0</v>
      </c>
      <c r="Z624">
        <v>623</v>
      </c>
      <c r="AB624">
        <f>V624-Y624</f>
        <v>0</v>
      </c>
    </row>
    <row r="625" spans="1:28" x14ac:dyDescent="0.2">
      <c r="A625" t="s">
        <v>893</v>
      </c>
      <c r="B625" t="s">
        <v>877</v>
      </c>
      <c r="C625" t="s">
        <v>631</v>
      </c>
      <c r="D625" t="s">
        <v>894</v>
      </c>
      <c r="E625" t="s">
        <v>895</v>
      </c>
      <c r="F625" t="s">
        <v>896</v>
      </c>
      <c r="G625">
        <v>0.50604630281302443</v>
      </c>
      <c r="H625">
        <v>1835</v>
      </c>
      <c r="I625" t="s">
        <v>635</v>
      </c>
      <c r="J625" t="s">
        <v>635</v>
      </c>
      <c r="K625" t="s">
        <v>635</v>
      </c>
      <c r="L625" t="s">
        <v>636</v>
      </c>
      <c r="M625" t="s">
        <v>635</v>
      </c>
      <c r="N625" t="s">
        <v>635</v>
      </c>
      <c r="O625" t="s">
        <v>636</v>
      </c>
      <c r="P625" t="s">
        <v>635</v>
      </c>
      <c r="Q625" t="s">
        <v>635</v>
      </c>
      <c r="R625" t="s">
        <v>635</v>
      </c>
      <c r="S625" t="s">
        <v>637</v>
      </c>
      <c r="T625">
        <v>9</v>
      </c>
      <c r="U625">
        <f>IF(ISERROR(VLOOKUP(A625,seg_u_base_fitted!$A$1:$C$608,2,FALSE)),0,VLOOKUP(A625,seg_u_base_fitted!$A$1:$C$608,2,FALSE))</f>
        <v>0</v>
      </c>
      <c r="V625">
        <f>IF(ISERROR(VLOOKUP(A625,seg_u_base_fitted!$A$1:$C$608,3,FALSE)),0,VLOOKUP(A625,seg_u_base_fitted!$A$1:$C$608,3,FALSE))</f>
        <v>0</v>
      </c>
      <c r="W625">
        <v>624</v>
      </c>
      <c r="Y625">
        <f>IF(ISERROR(VLOOKUP(A625,seg_u_full_fitted!$A$1:$C$608,2,FALSE)),0,VLOOKUP(A625,seg_u_full_fitted!$A$1:$C$608,2,FALSE))</f>
        <v>0</v>
      </c>
      <c r="Z625">
        <v>624</v>
      </c>
      <c r="AB625">
        <f>V625-Y625</f>
        <v>0</v>
      </c>
    </row>
    <row r="626" spans="1:28" x14ac:dyDescent="0.2">
      <c r="A626" t="s">
        <v>897</v>
      </c>
      <c r="B626" t="s">
        <v>877</v>
      </c>
      <c r="C626" t="s">
        <v>631</v>
      </c>
      <c r="D626" t="s">
        <v>894</v>
      </c>
      <c r="E626" t="s">
        <v>896</v>
      </c>
      <c r="F626" t="s">
        <v>885</v>
      </c>
      <c r="G626">
        <v>0.26051685573162681</v>
      </c>
      <c r="H626">
        <v>3400</v>
      </c>
      <c r="I626" t="s">
        <v>635</v>
      </c>
      <c r="J626" t="s">
        <v>635</v>
      </c>
      <c r="K626" t="s">
        <v>635</v>
      </c>
      <c r="L626" t="s">
        <v>636</v>
      </c>
      <c r="M626" t="s">
        <v>635</v>
      </c>
      <c r="N626" t="s">
        <v>635</v>
      </c>
      <c r="O626" t="s">
        <v>636</v>
      </c>
      <c r="P626" t="s">
        <v>635</v>
      </c>
      <c r="Q626" t="s">
        <v>635</v>
      </c>
      <c r="R626" t="s">
        <v>635</v>
      </c>
      <c r="S626" t="s">
        <v>637</v>
      </c>
      <c r="T626">
        <v>9</v>
      </c>
      <c r="U626">
        <f>IF(ISERROR(VLOOKUP(A626,seg_u_base_fitted!$A$1:$C$608,2,FALSE)),0,VLOOKUP(A626,seg_u_base_fitted!$A$1:$C$608,2,FALSE))</f>
        <v>0</v>
      </c>
      <c r="V626">
        <f>IF(ISERROR(VLOOKUP(A626,seg_u_base_fitted!$A$1:$C$608,3,FALSE)),0,VLOOKUP(A626,seg_u_base_fitted!$A$1:$C$608,3,FALSE))</f>
        <v>0</v>
      </c>
      <c r="W626">
        <v>625</v>
      </c>
      <c r="Y626">
        <f>IF(ISERROR(VLOOKUP(A626,seg_u_full_fitted!$A$1:$C$608,2,FALSE)),0,VLOOKUP(A626,seg_u_full_fitted!$A$1:$C$608,2,FALSE))</f>
        <v>0</v>
      </c>
      <c r="Z626">
        <v>625</v>
      </c>
      <c r="AB626">
        <f>V626-Y626</f>
        <v>0</v>
      </c>
    </row>
    <row r="627" spans="1:28" x14ac:dyDescent="0.2">
      <c r="A627" t="s">
        <v>898</v>
      </c>
      <c r="B627" t="s">
        <v>877</v>
      </c>
      <c r="C627" t="s">
        <v>631</v>
      </c>
      <c r="D627" t="s">
        <v>899</v>
      </c>
      <c r="E627" t="s">
        <v>900</v>
      </c>
      <c r="F627" t="s">
        <v>901</v>
      </c>
      <c r="G627">
        <v>0.50176549651781699</v>
      </c>
      <c r="H627">
        <v>2150</v>
      </c>
      <c r="I627" t="s">
        <v>635</v>
      </c>
      <c r="J627" t="s">
        <v>635</v>
      </c>
      <c r="K627" t="s">
        <v>635</v>
      </c>
      <c r="L627" t="s">
        <v>636</v>
      </c>
      <c r="M627" t="s">
        <v>635</v>
      </c>
      <c r="N627" t="s">
        <v>635</v>
      </c>
      <c r="O627" t="s">
        <v>636</v>
      </c>
      <c r="P627" t="s">
        <v>635</v>
      </c>
      <c r="Q627" t="s">
        <v>635</v>
      </c>
      <c r="R627" t="s">
        <v>635</v>
      </c>
      <c r="S627" t="s">
        <v>637</v>
      </c>
      <c r="T627">
        <v>9</v>
      </c>
      <c r="U627">
        <f>IF(ISERROR(VLOOKUP(A627,seg_u_base_fitted!$A$1:$C$608,2,FALSE)),0,VLOOKUP(A627,seg_u_base_fitted!$A$1:$C$608,2,FALSE))</f>
        <v>0</v>
      </c>
      <c r="V627">
        <f>IF(ISERROR(VLOOKUP(A627,seg_u_base_fitted!$A$1:$C$608,3,FALSE)),0,VLOOKUP(A627,seg_u_base_fitted!$A$1:$C$608,3,FALSE))</f>
        <v>0</v>
      </c>
      <c r="W627">
        <v>626</v>
      </c>
      <c r="Y627">
        <f>IF(ISERROR(VLOOKUP(A627,seg_u_full_fitted!$A$1:$C$608,2,FALSE)),0,VLOOKUP(A627,seg_u_full_fitted!$A$1:$C$608,2,FALSE))</f>
        <v>0</v>
      </c>
      <c r="Z627">
        <v>626</v>
      </c>
      <c r="AB627">
        <f>V627-Y627</f>
        <v>0</v>
      </c>
    </row>
    <row r="628" spans="1:28" x14ac:dyDescent="0.2">
      <c r="A628" t="s">
        <v>902</v>
      </c>
      <c r="B628" t="s">
        <v>877</v>
      </c>
      <c r="C628" t="s">
        <v>631</v>
      </c>
      <c r="D628" t="s">
        <v>899</v>
      </c>
      <c r="E628" t="s">
        <v>903</v>
      </c>
      <c r="F628" t="s">
        <v>904</v>
      </c>
      <c r="G628">
        <v>0.25474302551668765</v>
      </c>
      <c r="H628">
        <v>4500</v>
      </c>
      <c r="I628" t="s">
        <v>635</v>
      </c>
      <c r="J628" t="s">
        <v>635</v>
      </c>
      <c r="K628" t="s">
        <v>635</v>
      </c>
      <c r="L628" t="s">
        <v>636</v>
      </c>
      <c r="M628" t="s">
        <v>635</v>
      </c>
      <c r="N628" t="s">
        <v>635</v>
      </c>
      <c r="O628" t="s">
        <v>636</v>
      </c>
      <c r="P628" t="s">
        <v>635</v>
      </c>
      <c r="Q628" t="s">
        <v>635</v>
      </c>
      <c r="R628" t="s">
        <v>635</v>
      </c>
      <c r="S628" t="s">
        <v>637</v>
      </c>
      <c r="T628">
        <v>9</v>
      </c>
      <c r="U628">
        <f>IF(ISERROR(VLOOKUP(A628,seg_u_base_fitted!$A$1:$C$608,2,FALSE)),0,VLOOKUP(A628,seg_u_base_fitted!$A$1:$C$608,2,FALSE))</f>
        <v>0</v>
      </c>
      <c r="V628">
        <f>IF(ISERROR(VLOOKUP(A628,seg_u_base_fitted!$A$1:$C$608,3,FALSE)),0,VLOOKUP(A628,seg_u_base_fitted!$A$1:$C$608,3,FALSE))</f>
        <v>0</v>
      </c>
      <c r="W628">
        <v>627</v>
      </c>
      <c r="Y628">
        <f>IF(ISERROR(VLOOKUP(A628,seg_u_full_fitted!$A$1:$C$608,2,FALSE)),0,VLOOKUP(A628,seg_u_full_fitted!$A$1:$C$608,2,FALSE))</f>
        <v>0</v>
      </c>
      <c r="Z628">
        <v>627</v>
      </c>
      <c r="AB628">
        <f>V628-Y628</f>
        <v>0</v>
      </c>
    </row>
    <row r="629" spans="1:28" x14ac:dyDescent="0.2">
      <c r="A629" t="s">
        <v>905</v>
      </c>
      <c r="B629" t="s">
        <v>877</v>
      </c>
      <c r="C629" t="s">
        <v>631</v>
      </c>
      <c r="D629" t="s">
        <v>899</v>
      </c>
      <c r="E629" t="s">
        <v>904</v>
      </c>
      <c r="F629" t="s">
        <v>906</v>
      </c>
      <c r="G629">
        <v>0.58750570972180427</v>
      </c>
      <c r="H629">
        <v>3080</v>
      </c>
      <c r="I629" t="s">
        <v>635</v>
      </c>
      <c r="J629" t="s">
        <v>635</v>
      </c>
      <c r="K629" t="s">
        <v>635</v>
      </c>
      <c r="L629" t="s">
        <v>636</v>
      </c>
      <c r="M629" t="s">
        <v>635</v>
      </c>
      <c r="N629" t="s">
        <v>635</v>
      </c>
      <c r="O629" t="s">
        <v>636</v>
      </c>
      <c r="P629" t="s">
        <v>635</v>
      </c>
      <c r="Q629" t="s">
        <v>635</v>
      </c>
      <c r="R629" t="s">
        <v>635</v>
      </c>
      <c r="S629" t="s">
        <v>637</v>
      </c>
      <c r="T629">
        <v>9</v>
      </c>
      <c r="U629">
        <f>IF(ISERROR(VLOOKUP(A629,seg_u_base_fitted!$A$1:$C$608,2,FALSE)),0,VLOOKUP(A629,seg_u_base_fitted!$A$1:$C$608,2,FALSE))</f>
        <v>0</v>
      </c>
      <c r="V629">
        <f>IF(ISERROR(VLOOKUP(A629,seg_u_base_fitted!$A$1:$C$608,3,FALSE)),0,VLOOKUP(A629,seg_u_base_fitted!$A$1:$C$608,3,FALSE))</f>
        <v>0</v>
      </c>
      <c r="W629">
        <v>628</v>
      </c>
      <c r="Y629">
        <f>IF(ISERROR(VLOOKUP(A629,seg_u_full_fitted!$A$1:$C$608,2,FALSE)),0,VLOOKUP(A629,seg_u_full_fitted!$A$1:$C$608,2,FALSE))</f>
        <v>0</v>
      </c>
      <c r="Z629">
        <v>628</v>
      </c>
      <c r="AB629">
        <f>V629-Y629</f>
        <v>0</v>
      </c>
    </row>
    <row r="630" spans="1:28" x14ac:dyDescent="0.2">
      <c r="A630" t="s">
        <v>908</v>
      </c>
      <c r="B630" t="s">
        <v>877</v>
      </c>
      <c r="C630" t="s">
        <v>631</v>
      </c>
      <c r="D630" t="s">
        <v>909</v>
      </c>
      <c r="E630" t="s">
        <v>910</v>
      </c>
      <c r="F630" t="s">
        <v>911</v>
      </c>
      <c r="G630">
        <v>0.86778865392446825</v>
      </c>
      <c r="H630">
        <v>3950</v>
      </c>
      <c r="I630" t="s">
        <v>635</v>
      </c>
      <c r="J630" t="s">
        <v>636</v>
      </c>
      <c r="K630" t="s">
        <v>635</v>
      </c>
      <c r="L630" t="s">
        <v>635</v>
      </c>
      <c r="M630" t="s">
        <v>635</v>
      </c>
      <c r="N630" t="s">
        <v>635</v>
      </c>
      <c r="O630" t="s">
        <v>636</v>
      </c>
      <c r="P630" t="s">
        <v>635</v>
      </c>
      <c r="Q630" t="s">
        <v>635</v>
      </c>
      <c r="R630" t="s">
        <v>635</v>
      </c>
      <c r="S630" t="s">
        <v>637</v>
      </c>
      <c r="T630">
        <v>9</v>
      </c>
      <c r="U630">
        <f>IF(ISERROR(VLOOKUP(A630,seg_u_base_fitted!$A$1:$C$608,2,FALSE)),0,VLOOKUP(A630,seg_u_base_fitted!$A$1:$C$608,2,FALSE))</f>
        <v>0</v>
      </c>
      <c r="V630">
        <f>IF(ISERROR(VLOOKUP(A630,seg_u_base_fitted!$A$1:$C$608,3,FALSE)),0,VLOOKUP(A630,seg_u_base_fitted!$A$1:$C$608,3,FALSE))</f>
        <v>0</v>
      </c>
      <c r="W630">
        <v>629</v>
      </c>
      <c r="Y630">
        <f>IF(ISERROR(VLOOKUP(A630,seg_u_full_fitted!$A$1:$C$608,2,FALSE)),0,VLOOKUP(A630,seg_u_full_fitted!$A$1:$C$608,2,FALSE))</f>
        <v>0</v>
      </c>
      <c r="Z630">
        <v>629</v>
      </c>
      <c r="AB630">
        <f>V630-Y630</f>
        <v>0</v>
      </c>
    </row>
    <row r="631" spans="1:28" x14ac:dyDescent="0.2">
      <c r="A631" t="s">
        <v>912</v>
      </c>
      <c r="B631" t="s">
        <v>877</v>
      </c>
      <c r="C631" t="s">
        <v>631</v>
      </c>
      <c r="D631" t="s">
        <v>913</v>
      </c>
      <c r="E631" t="s">
        <v>914</v>
      </c>
      <c r="F631" t="s">
        <v>915</v>
      </c>
      <c r="G631">
        <v>0.51448588060663136</v>
      </c>
      <c r="H631">
        <v>3150</v>
      </c>
      <c r="I631" t="s">
        <v>635</v>
      </c>
      <c r="J631" t="s">
        <v>635</v>
      </c>
      <c r="K631" t="s">
        <v>635</v>
      </c>
      <c r="L631" t="s">
        <v>636</v>
      </c>
      <c r="M631" t="s">
        <v>635</v>
      </c>
      <c r="N631" t="s">
        <v>635</v>
      </c>
      <c r="O631" t="s">
        <v>636</v>
      </c>
      <c r="P631" t="s">
        <v>635</v>
      </c>
      <c r="Q631" t="s">
        <v>635</v>
      </c>
      <c r="R631" t="s">
        <v>635</v>
      </c>
      <c r="S631" t="s">
        <v>637</v>
      </c>
      <c r="T631">
        <v>9</v>
      </c>
      <c r="U631">
        <f>IF(ISERROR(VLOOKUP(A631,seg_u_base_fitted!$A$1:$C$608,2,FALSE)),0,VLOOKUP(A631,seg_u_base_fitted!$A$1:$C$608,2,FALSE))</f>
        <v>0</v>
      </c>
      <c r="V631">
        <f>IF(ISERROR(VLOOKUP(A631,seg_u_base_fitted!$A$1:$C$608,3,FALSE)),0,VLOOKUP(A631,seg_u_base_fitted!$A$1:$C$608,3,FALSE))</f>
        <v>0</v>
      </c>
      <c r="W631">
        <v>630</v>
      </c>
      <c r="Y631">
        <f>IF(ISERROR(VLOOKUP(A631,seg_u_full_fitted!$A$1:$C$608,2,FALSE)),0,VLOOKUP(A631,seg_u_full_fitted!$A$1:$C$608,2,FALSE))</f>
        <v>0</v>
      </c>
      <c r="Z631">
        <v>630</v>
      </c>
      <c r="AB631">
        <f>V631-Y631</f>
        <v>0</v>
      </c>
    </row>
    <row r="632" spans="1:28" x14ac:dyDescent="0.2">
      <c r="A632" t="s">
        <v>2100</v>
      </c>
      <c r="B632" t="s">
        <v>2096</v>
      </c>
      <c r="C632" t="s">
        <v>662</v>
      </c>
      <c r="D632" t="s">
        <v>2101</v>
      </c>
      <c r="E632" t="s">
        <v>2102</v>
      </c>
      <c r="F632" t="s">
        <v>2103</v>
      </c>
      <c r="G632">
        <v>1.3268790995464279</v>
      </c>
      <c r="H632">
        <v>1100</v>
      </c>
      <c r="I632" t="s">
        <v>635</v>
      </c>
      <c r="J632" t="s">
        <v>636</v>
      </c>
      <c r="K632" t="s">
        <v>635</v>
      </c>
      <c r="L632" t="s">
        <v>635</v>
      </c>
      <c r="M632" t="s">
        <v>635</v>
      </c>
      <c r="N632" t="s">
        <v>635</v>
      </c>
      <c r="O632" t="s">
        <v>636</v>
      </c>
      <c r="P632" t="s">
        <v>635</v>
      </c>
      <c r="Q632" t="s">
        <v>635</v>
      </c>
      <c r="R632" t="s">
        <v>635</v>
      </c>
      <c r="S632" t="s">
        <v>637</v>
      </c>
      <c r="T632">
        <v>9</v>
      </c>
      <c r="U632">
        <f>IF(ISERROR(VLOOKUP(A632,seg_u_base_fitted!$A$1:$C$608,2,FALSE)),0,VLOOKUP(A632,seg_u_base_fitted!$A$1:$C$608,2,FALSE))</f>
        <v>0</v>
      </c>
      <c r="V632">
        <f>IF(ISERROR(VLOOKUP(A632,seg_u_base_fitted!$A$1:$C$608,3,FALSE)),0,VLOOKUP(A632,seg_u_base_fitted!$A$1:$C$608,3,FALSE))</f>
        <v>0</v>
      </c>
      <c r="W632">
        <v>631</v>
      </c>
      <c r="Y632">
        <f>IF(ISERROR(VLOOKUP(A632,seg_u_full_fitted!$A$1:$C$608,2,FALSE)),0,VLOOKUP(A632,seg_u_full_fitted!$A$1:$C$608,2,FALSE))</f>
        <v>0</v>
      </c>
      <c r="Z632">
        <v>631</v>
      </c>
      <c r="AB632">
        <f>V632-Y632</f>
        <v>0</v>
      </c>
    </row>
    <row r="633" spans="1:28" x14ac:dyDescent="0.2">
      <c r="A633" t="s">
        <v>2134</v>
      </c>
      <c r="B633" t="s">
        <v>2118</v>
      </c>
      <c r="C633" t="s">
        <v>662</v>
      </c>
      <c r="D633" t="s">
        <v>2135</v>
      </c>
      <c r="E633" t="s">
        <v>2136</v>
      </c>
      <c r="F633" t="s">
        <v>2137</v>
      </c>
      <c r="G633">
        <v>0.42276018457729964</v>
      </c>
      <c r="H633">
        <v>1190</v>
      </c>
      <c r="I633" t="s">
        <v>635</v>
      </c>
      <c r="J633" t="s">
        <v>635</v>
      </c>
      <c r="K633" t="s">
        <v>635</v>
      </c>
      <c r="L633" t="s">
        <v>636</v>
      </c>
      <c r="M633" t="s">
        <v>635</v>
      </c>
      <c r="N633" t="s">
        <v>635</v>
      </c>
      <c r="O633" t="s">
        <v>636</v>
      </c>
      <c r="P633" t="s">
        <v>635</v>
      </c>
      <c r="Q633" t="s">
        <v>635</v>
      </c>
      <c r="R633" t="s">
        <v>635</v>
      </c>
      <c r="S633" t="s">
        <v>637</v>
      </c>
      <c r="T633">
        <v>9</v>
      </c>
      <c r="U633">
        <f>IF(ISERROR(VLOOKUP(A633,seg_u_base_fitted!$A$1:$C$608,2,FALSE)),0,VLOOKUP(A633,seg_u_base_fitted!$A$1:$C$608,2,FALSE))</f>
        <v>0</v>
      </c>
      <c r="V633">
        <f>IF(ISERROR(VLOOKUP(A633,seg_u_base_fitted!$A$1:$C$608,3,FALSE)),0,VLOOKUP(A633,seg_u_base_fitted!$A$1:$C$608,3,FALSE))</f>
        <v>0</v>
      </c>
      <c r="W633">
        <v>632</v>
      </c>
      <c r="Y633">
        <f>IF(ISERROR(VLOOKUP(A633,seg_u_full_fitted!$A$1:$C$608,2,FALSE)),0,VLOOKUP(A633,seg_u_full_fitted!$A$1:$C$608,2,FALSE))</f>
        <v>0</v>
      </c>
      <c r="Z633">
        <v>632</v>
      </c>
      <c r="AB633">
        <f>V633-Y633</f>
        <v>0</v>
      </c>
    </row>
    <row r="634" spans="1:28" x14ac:dyDescent="0.2">
      <c r="A634" t="s">
        <v>2180</v>
      </c>
      <c r="C634" t="s">
        <v>631</v>
      </c>
      <c r="D634" t="s">
        <v>2181</v>
      </c>
      <c r="E634" t="s">
        <v>2182</v>
      </c>
      <c r="F634" t="s">
        <v>2183</v>
      </c>
      <c r="G634">
        <v>2.9078804578022739</v>
      </c>
      <c r="H634">
        <v>560</v>
      </c>
      <c r="I634" t="s">
        <v>635</v>
      </c>
      <c r="J634" t="s">
        <v>636</v>
      </c>
      <c r="K634" t="s">
        <v>635</v>
      </c>
      <c r="L634" t="s">
        <v>635</v>
      </c>
      <c r="M634" t="s">
        <v>635</v>
      </c>
      <c r="N634" t="s">
        <v>635</v>
      </c>
      <c r="O634" t="s">
        <v>635</v>
      </c>
      <c r="P634" t="s">
        <v>635</v>
      </c>
      <c r="Q634" t="s">
        <v>636</v>
      </c>
      <c r="R634" t="s">
        <v>635</v>
      </c>
      <c r="S634" t="s">
        <v>637</v>
      </c>
      <c r="T634">
        <v>9</v>
      </c>
      <c r="U634">
        <f>IF(ISERROR(VLOOKUP(A634,seg_u_base_fitted!$A$1:$C$608,2,FALSE)),0,VLOOKUP(A634,seg_u_base_fitted!$A$1:$C$608,2,FALSE))</f>
        <v>0</v>
      </c>
      <c r="V634">
        <f>IF(ISERROR(VLOOKUP(A634,seg_u_base_fitted!$A$1:$C$608,3,FALSE)),0,VLOOKUP(A634,seg_u_base_fitted!$A$1:$C$608,3,FALSE))</f>
        <v>0</v>
      </c>
      <c r="W634">
        <v>633</v>
      </c>
      <c r="Y634">
        <f>IF(ISERROR(VLOOKUP(A634,seg_u_full_fitted!$A$1:$C$608,2,FALSE)),0,VLOOKUP(A634,seg_u_full_fitted!$A$1:$C$608,2,FALSE))</f>
        <v>0</v>
      </c>
      <c r="Z634">
        <v>633</v>
      </c>
      <c r="AB634">
        <f>V634-Y634</f>
        <v>0</v>
      </c>
    </row>
    <row r="635" spans="1:28" x14ac:dyDescent="0.2">
      <c r="A635" t="s">
        <v>2184</v>
      </c>
      <c r="C635" t="s">
        <v>631</v>
      </c>
      <c r="D635" t="s">
        <v>2093</v>
      </c>
      <c r="E635" t="s">
        <v>2185</v>
      </c>
      <c r="F635" t="s">
        <v>2154</v>
      </c>
      <c r="G635">
        <v>7.0264012328919225</v>
      </c>
      <c r="H635">
        <v>1335</v>
      </c>
      <c r="I635" t="s">
        <v>635</v>
      </c>
      <c r="J635" t="s">
        <v>636</v>
      </c>
      <c r="K635" t="s">
        <v>635</v>
      </c>
      <c r="L635" t="s">
        <v>635</v>
      </c>
      <c r="M635" t="s">
        <v>635</v>
      </c>
      <c r="N635" t="s">
        <v>635</v>
      </c>
      <c r="O635" t="s">
        <v>636</v>
      </c>
      <c r="P635" t="s">
        <v>635</v>
      </c>
      <c r="Q635" t="s">
        <v>635</v>
      </c>
      <c r="R635" t="s">
        <v>635</v>
      </c>
      <c r="S635" t="s">
        <v>637</v>
      </c>
      <c r="T635">
        <v>9</v>
      </c>
      <c r="U635">
        <f>IF(ISERROR(VLOOKUP(A635,seg_u_base_fitted!$A$1:$C$608,2,FALSE)),0,VLOOKUP(A635,seg_u_base_fitted!$A$1:$C$608,2,FALSE))</f>
        <v>0</v>
      </c>
      <c r="V635">
        <f>IF(ISERROR(VLOOKUP(A635,seg_u_base_fitted!$A$1:$C$608,3,FALSE)),0,VLOOKUP(A635,seg_u_base_fitted!$A$1:$C$608,3,FALSE))</f>
        <v>0</v>
      </c>
      <c r="W635">
        <v>634</v>
      </c>
      <c r="Y635">
        <f>IF(ISERROR(VLOOKUP(A635,seg_u_full_fitted!$A$1:$C$608,2,FALSE)),0,VLOOKUP(A635,seg_u_full_fitted!$A$1:$C$608,2,FALSE))</f>
        <v>0</v>
      </c>
      <c r="Z635">
        <v>634</v>
      </c>
      <c r="AB635">
        <f>V635-Y635</f>
        <v>0</v>
      </c>
    </row>
    <row r="636" spans="1:28" x14ac:dyDescent="0.2">
      <c r="A636" t="s">
        <v>2186</v>
      </c>
      <c r="C636" t="s">
        <v>631</v>
      </c>
      <c r="D636" t="s">
        <v>2187</v>
      </c>
      <c r="E636" t="s">
        <v>2188</v>
      </c>
      <c r="F636" t="s">
        <v>2152</v>
      </c>
      <c r="G636">
        <v>8.2905267638881099</v>
      </c>
      <c r="H636">
        <v>655</v>
      </c>
      <c r="I636" t="s">
        <v>635</v>
      </c>
      <c r="J636" t="s">
        <v>636</v>
      </c>
      <c r="K636" t="s">
        <v>635</v>
      </c>
      <c r="L636" t="s">
        <v>635</v>
      </c>
      <c r="M636" t="s">
        <v>635</v>
      </c>
      <c r="N636" t="s">
        <v>635</v>
      </c>
      <c r="O636" t="s">
        <v>636</v>
      </c>
      <c r="P636" t="s">
        <v>635</v>
      </c>
      <c r="Q636" t="s">
        <v>635</v>
      </c>
      <c r="R636" t="s">
        <v>635</v>
      </c>
      <c r="S636" t="s">
        <v>637</v>
      </c>
      <c r="T636">
        <v>9</v>
      </c>
      <c r="U636">
        <f>IF(ISERROR(VLOOKUP(A636,seg_u_base_fitted!$A$1:$C$608,2,FALSE)),0,VLOOKUP(A636,seg_u_base_fitted!$A$1:$C$608,2,FALSE))</f>
        <v>0</v>
      </c>
      <c r="V636">
        <f>IF(ISERROR(VLOOKUP(A636,seg_u_base_fitted!$A$1:$C$608,3,FALSE)),0,VLOOKUP(A636,seg_u_base_fitted!$A$1:$C$608,3,FALSE))</f>
        <v>0</v>
      </c>
      <c r="W636">
        <v>635</v>
      </c>
      <c r="Y636">
        <f>IF(ISERROR(VLOOKUP(A636,seg_u_full_fitted!$A$1:$C$608,2,FALSE)),0,VLOOKUP(A636,seg_u_full_fitted!$A$1:$C$608,2,FALSE))</f>
        <v>0</v>
      </c>
      <c r="Z636">
        <v>635</v>
      </c>
      <c r="AB636">
        <f>V636-Y636</f>
        <v>0</v>
      </c>
    </row>
    <row r="637" spans="1:28" x14ac:dyDescent="0.2">
      <c r="A637" t="s">
        <v>2189</v>
      </c>
      <c r="C637" t="s">
        <v>631</v>
      </c>
      <c r="D637" t="s">
        <v>818</v>
      </c>
      <c r="E637" t="s">
        <v>2167</v>
      </c>
      <c r="F637" t="s">
        <v>2190</v>
      </c>
      <c r="G637">
        <v>8.4058132469632589</v>
      </c>
      <c r="H637">
        <v>690</v>
      </c>
      <c r="I637" t="s">
        <v>635</v>
      </c>
      <c r="J637" t="s">
        <v>636</v>
      </c>
      <c r="K637" t="s">
        <v>635</v>
      </c>
      <c r="L637" t="s">
        <v>635</v>
      </c>
      <c r="M637" t="s">
        <v>635</v>
      </c>
      <c r="N637" t="s">
        <v>635</v>
      </c>
      <c r="O637" t="s">
        <v>636</v>
      </c>
      <c r="P637" t="s">
        <v>635</v>
      </c>
      <c r="Q637" t="s">
        <v>635</v>
      </c>
      <c r="R637" t="s">
        <v>635</v>
      </c>
      <c r="S637" t="s">
        <v>637</v>
      </c>
      <c r="T637">
        <v>9</v>
      </c>
      <c r="U637">
        <f>IF(ISERROR(VLOOKUP(A637,seg_u_base_fitted!$A$1:$C$608,2,FALSE)),0,VLOOKUP(A637,seg_u_base_fitted!$A$1:$C$608,2,FALSE))</f>
        <v>0</v>
      </c>
      <c r="V637">
        <f>IF(ISERROR(VLOOKUP(A637,seg_u_base_fitted!$A$1:$C$608,3,FALSE)),0,VLOOKUP(A637,seg_u_base_fitted!$A$1:$C$608,3,FALSE))</f>
        <v>0</v>
      </c>
      <c r="W637">
        <v>636</v>
      </c>
      <c r="Y637">
        <f>IF(ISERROR(VLOOKUP(A637,seg_u_full_fitted!$A$1:$C$608,2,FALSE)),0,VLOOKUP(A637,seg_u_full_fitted!$A$1:$C$608,2,FALSE))</f>
        <v>0</v>
      </c>
      <c r="Z637">
        <v>636</v>
      </c>
      <c r="AB637">
        <f>V637-Y637</f>
        <v>0</v>
      </c>
    </row>
    <row r="638" spans="1:28" x14ac:dyDescent="0.2">
      <c r="A638" t="s">
        <v>2194</v>
      </c>
      <c r="C638" t="s">
        <v>631</v>
      </c>
      <c r="D638" t="s">
        <v>2192</v>
      </c>
      <c r="E638" t="s">
        <v>2195</v>
      </c>
      <c r="F638" t="s">
        <v>2196</v>
      </c>
      <c r="G638">
        <v>7.5849805790828126</v>
      </c>
      <c r="H638">
        <v>920</v>
      </c>
      <c r="I638" t="s">
        <v>635</v>
      </c>
      <c r="J638" t="s">
        <v>636</v>
      </c>
      <c r="K638" t="s">
        <v>635</v>
      </c>
      <c r="L638" t="s">
        <v>635</v>
      </c>
      <c r="M638" t="s">
        <v>635</v>
      </c>
      <c r="N638" t="s">
        <v>635</v>
      </c>
      <c r="O638" t="s">
        <v>636</v>
      </c>
      <c r="P638" t="s">
        <v>635</v>
      </c>
      <c r="Q638" t="s">
        <v>635</v>
      </c>
      <c r="R638" t="s">
        <v>635</v>
      </c>
      <c r="S638" t="s">
        <v>637</v>
      </c>
      <c r="T638">
        <v>9</v>
      </c>
      <c r="U638">
        <f>IF(ISERROR(VLOOKUP(A638,seg_u_base_fitted!$A$1:$C$608,2,FALSE)),0,VLOOKUP(A638,seg_u_base_fitted!$A$1:$C$608,2,FALSE))</f>
        <v>0</v>
      </c>
      <c r="V638">
        <f>IF(ISERROR(VLOOKUP(A638,seg_u_base_fitted!$A$1:$C$608,3,FALSE)),0,VLOOKUP(A638,seg_u_base_fitted!$A$1:$C$608,3,FALSE))</f>
        <v>0</v>
      </c>
      <c r="W638">
        <v>637</v>
      </c>
      <c r="Y638">
        <f>IF(ISERROR(VLOOKUP(A638,seg_u_full_fitted!$A$1:$C$608,2,FALSE)),0,VLOOKUP(A638,seg_u_full_fitted!$A$1:$C$608,2,FALSE))</f>
        <v>0</v>
      </c>
      <c r="Z638">
        <v>637</v>
      </c>
      <c r="AB638">
        <f>V638-Y638</f>
        <v>0</v>
      </c>
    </row>
    <row r="639" spans="1:28" x14ac:dyDescent="0.2">
      <c r="A639" t="s">
        <v>2200</v>
      </c>
      <c r="C639" t="s">
        <v>631</v>
      </c>
      <c r="D639" t="s">
        <v>808</v>
      </c>
      <c r="E639" t="s">
        <v>2201</v>
      </c>
      <c r="F639" t="s">
        <v>2202</v>
      </c>
      <c r="G639">
        <v>4.9194829437728176</v>
      </c>
      <c r="H639">
        <v>1160</v>
      </c>
      <c r="I639" t="s">
        <v>635</v>
      </c>
      <c r="J639" t="s">
        <v>636</v>
      </c>
      <c r="K639" t="s">
        <v>635</v>
      </c>
      <c r="L639" t="s">
        <v>635</v>
      </c>
      <c r="M639" t="s">
        <v>635</v>
      </c>
      <c r="N639" t="s">
        <v>635</v>
      </c>
      <c r="O639" t="s">
        <v>636</v>
      </c>
      <c r="P639" t="s">
        <v>635</v>
      </c>
      <c r="Q639" t="s">
        <v>635</v>
      </c>
      <c r="R639" t="s">
        <v>635</v>
      </c>
      <c r="S639" t="s">
        <v>637</v>
      </c>
      <c r="T639">
        <v>9</v>
      </c>
      <c r="U639">
        <f>IF(ISERROR(VLOOKUP(A639,seg_u_base_fitted!$A$1:$C$608,2,FALSE)),0,VLOOKUP(A639,seg_u_base_fitted!$A$1:$C$608,2,FALSE))</f>
        <v>0</v>
      </c>
      <c r="V639">
        <f>IF(ISERROR(VLOOKUP(A639,seg_u_base_fitted!$A$1:$C$608,3,FALSE)),0,VLOOKUP(A639,seg_u_base_fitted!$A$1:$C$608,3,FALSE))</f>
        <v>0</v>
      </c>
      <c r="W639">
        <v>638</v>
      </c>
      <c r="Y639">
        <f>IF(ISERROR(VLOOKUP(A639,seg_u_full_fitted!$A$1:$C$608,2,FALSE)),0,VLOOKUP(A639,seg_u_full_fitted!$A$1:$C$608,2,FALSE))</f>
        <v>0</v>
      </c>
      <c r="Z639">
        <v>638</v>
      </c>
      <c r="AB639">
        <f>V639-Y639</f>
        <v>0</v>
      </c>
    </row>
    <row r="640" spans="1:28" x14ac:dyDescent="0.2">
      <c r="A640" t="s">
        <v>2304</v>
      </c>
      <c r="B640" t="s">
        <v>2210</v>
      </c>
      <c r="C640" t="s">
        <v>662</v>
      </c>
      <c r="D640" t="s">
        <v>2305</v>
      </c>
      <c r="E640" t="s">
        <v>2306</v>
      </c>
      <c r="F640" t="s">
        <v>2307</v>
      </c>
      <c r="G640">
        <v>1.6239737619807808</v>
      </c>
      <c r="H640">
        <v>720</v>
      </c>
      <c r="I640" t="s">
        <v>635</v>
      </c>
      <c r="J640" t="s">
        <v>636</v>
      </c>
      <c r="K640" t="s">
        <v>635</v>
      </c>
      <c r="L640" t="s">
        <v>635</v>
      </c>
      <c r="M640" t="s">
        <v>635</v>
      </c>
      <c r="N640" t="s">
        <v>635</v>
      </c>
      <c r="O640" t="s">
        <v>636</v>
      </c>
      <c r="P640" t="s">
        <v>635</v>
      </c>
      <c r="Q640" t="s">
        <v>635</v>
      </c>
      <c r="R640" t="s">
        <v>635</v>
      </c>
      <c r="S640" t="s">
        <v>637</v>
      </c>
      <c r="T640">
        <v>9</v>
      </c>
      <c r="U640">
        <f>IF(ISERROR(VLOOKUP(A640,seg_u_base_fitted!$A$1:$C$608,2,FALSE)),0,VLOOKUP(A640,seg_u_base_fitted!$A$1:$C$608,2,FALSE))</f>
        <v>0</v>
      </c>
      <c r="V640">
        <f>IF(ISERROR(VLOOKUP(A640,seg_u_base_fitted!$A$1:$C$608,3,FALSE)),0,VLOOKUP(A640,seg_u_base_fitted!$A$1:$C$608,3,FALSE))</f>
        <v>0</v>
      </c>
      <c r="W640">
        <v>639</v>
      </c>
      <c r="Y640">
        <f>IF(ISERROR(VLOOKUP(A640,seg_u_full_fitted!$A$1:$C$608,2,FALSE)),0,VLOOKUP(A640,seg_u_full_fitted!$A$1:$C$608,2,FALSE))</f>
        <v>0</v>
      </c>
      <c r="Z640">
        <v>639</v>
      </c>
      <c r="AB640">
        <f>V640-Y640</f>
        <v>0</v>
      </c>
    </row>
    <row r="641" spans="1:28" x14ac:dyDescent="0.2">
      <c r="A641" t="s">
        <v>774</v>
      </c>
      <c r="B641" t="s">
        <v>737</v>
      </c>
      <c r="C641" t="s">
        <v>631</v>
      </c>
      <c r="D641" t="s">
        <v>749</v>
      </c>
      <c r="E641" t="s">
        <v>775</v>
      </c>
      <c r="F641" t="s">
        <v>776</v>
      </c>
      <c r="G641">
        <v>1.5708029570350428</v>
      </c>
      <c r="H641">
        <v>1065</v>
      </c>
      <c r="I641" t="s">
        <v>635</v>
      </c>
      <c r="J641" t="s">
        <v>635</v>
      </c>
      <c r="K641" t="s">
        <v>635</v>
      </c>
      <c r="L641" t="s">
        <v>635</v>
      </c>
      <c r="M641" t="s">
        <v>635</v>
      </c>
      <c r="N641" t="s">
        <v>635</v>
      </c>
      <c r="O641" t="s">
        <v>636</v>
      </c>
      <c r="P641" t="s">
        <v>635</v>
      </c>
      <c r="Q641" t="s">
        <v>635</v>
      </c>
      <c r="R641" t="s">
        <v>635</v>
      </c>
      <c r="S641" t="s">
        <v>636</v>
      </c>
      <c r="T641">
        <v>10</v>
      </c>
      <c r="U641">
        <f>IF(ISERROR(VLOOKUP(A641,seg_u_base_fitted!$A$1:$C$608,2,FALSE)),0,VLOOKUP(A641,seg_u_base_fitted!$A$1:$C$608,2,FALSE))</f>
        <v>0</v>
      </c>
      <c r="V641">
        <f>IF(ISERROR(VLOOKUP(A641,seg_u_base_fitted!$A$1:$C$608,3,FALSE)),0,VLOOKUP(A641,seg_u_base_fitted!$A$1:$C$608,3,FALSE))</f>
        <v>0</v>
      </c>
      <c r="W641">
        <v>640</v>
      </c>
      <c r="Y641">
        <f>IF(ISERROR(VLOOKUP(A641,seg_u_full_fitted!$A$1:$C$608,2,FALSE)),0,VLOOKUP(A641,seg_u_full_fitted!$A$1:$C$608,2,FALSE))</f>
        <v>0</v>
      </c>
      <c r="Z641">
        <v>640</v>
      </c>
      <c r="AB641">
        <f>V641-Y641</f>
        <v>0</v>
      </c>
    </row>
    <row r="642" spans="1:28" x14ac:dyDescent="0.2">
      <c r="A642" t="s">
        <v>790</v>
      </c>
      <c r="B642" t="s">
        <v>737</v>
      </c>
      <c r="C642" t="s">
        <v>631</v>
      </c>
      <c r="D642" t="s">
        <v>791</v>
      </c>
      <c r="E642" t="s">
        <v>792</v>
      </c>
      <c r="F642" t="s">
        <v>793</v>
      </c>
      <c r="G642">
        <v>1.1330928162807881</v>
      </c>
      <c r="H642">
        <v>3550</v>
      </c>
      <c r="I642" t="s">
        <v>635</v>
      </c>
      <c r="J642" t="s">
        <v>635</v>
      </c>
      <c r="K642" t="s">
        <v>635</v>
      </c>
      <c r="L642" t="s">
        <v>635</v>
      </c>
      <c r="M642" t="s">
        <v>635</v>
      </c>
      <c r="N642" t="s">
        <v>635</v>
      </c>
      <c r="O642" t="s">
        <v>636</v>
      </c>
      <c r="P642" t="s">
        <v>635</v>
      </c>
      <c r="Q642" t="s">
        <v>635</v>
      </c>
      <c r="R642" t="s">
        <v>635</v>
      </c>
      <c r="S642" t="s">
        <v>636</v>
      </c>
      <c r="T642">
        <v>10</v>
      </c>
      <c r="U642">
        <f>IF(ISERROR(VLOOKUP(A642,seg_u_base_fitted!$A$1:$C$608,2,FALSE)),0,VLOOKUP(A642,seg_u_base_fitted!$A$1:$C$608,2,FALSE))</f>
        <v>0</v>
      </c>
      <c r="V642">
        <f>IF(ISERROR(VLOOKUP(A642,seg_u_base_fitted!$A$1:$C$608,3,FALSE)),0,VLOOKUP(A642,seg_u_base_fitted!$A$1:$C$608,3,FALSE))</f>
        <v>0</v>
      </c>
      <c r="W642">
        <v>641</v>
      </c>
      <c r="Y642">
        <f>IF(ISERROR(VLOOKUP(A642,seg_u_full_fitted!$A$1:$C$608,2,FALSE)),0,VLOOKUP(A642,seg_u_full_fitted!$A$1:$C$608,2,FALSE))</f>
        <v>0</v>
      </c>
      <c r="Z642">
        <v>641</v>
      </c>
      <c r="AB642">
        <f>V642-Y642</f>
        <v>0</v>
      </c>
    </row>
    <row r="643" spans="1:28" x14ac:dyDescent="0.2">
      <c r="A643" t="s">
        <v>916</v>
      </c>
      <c r="B643" t="s">
        <v>877</v>
      </c>
      <c r="C643" t="s">
        <v>631</v>
      </c>
      <c r="D643" t="s">
        <v>878</v>
      </c>
      <c r="E643" t="s">
        <v>917</v>
      </c>
      <c r="F643" t="s">
        <v>918</v>
      </c>
      <c r="G643">
        <v>0.2594220253598527</v>
      </c>
      <c r="H643">
        <v>8800</v>
      </c>
      <c r="I643" t="s">
        <v>635</v>
      </c>
      <c r="J643" t="s">
        <v>635</v>
      </c>
      <c r="K643" t="s">
        <v>635</v>
      </c>
      <c r="L643" t="s">
        <v>635</v>
      </c>
      <c r="M643" t="s">
        <v>635</v>
      </c>
      <c r="N643" t="s">
        <v>636</v>
      </c>
      <c r="O643" t="s">
        <v>635</v>
      </c>
      <c r="P643" t="s">
        <v>635</v>
      </c>
      <c r="Q643" t="s">
        <v>635</v>
      </c>
      <c r="R643" t="s">
        <v>635</v>
      </c>
      <c r="S643" t="s">
        <v>636</v>
      </c>
      <c r="T643">
        <v>10</v>
      </c>
      <c r="U643">
        <f>IF(ISERROR(VLOOKUP(A643,seg_u_base_fitted!$A$1:$C$608,2,FALSE)),0,VLOOKUP(A643,seg_u_base_fitted!$A$1:$C$608,2,FALSE))</f>
        <v>0</v>
      </c>
      <c r="V643">
        <f>IF(ISERROR(VLOOKUP(A643,seg_u_base_fitted!$A$1:$C$608,3,FALSE)),0,VLOOKUP(A643,seg_u_base_fitted!$A$1:$C$608,3,FALSE))</f>
        <v>0</v>
      </c>
      <c r="W643">
        <v>642</v>
      </c>
      <c r="Y643">
        <f>IF(ISERROR(VLOOKUP(A643,seg_u_full_fitted!$A$1:$C$608,2,FALSE)),0,VLOOKUP(A643,seg_u_full_fitted!$A$1:$C$608,2,FALSE))</f>
        <v>0</v>
      </c>
      <c r="Z643">
        <v>642</v>
      </c>
      <c r="AB643">
        <f>V643-Y643</f>
        <v>0</v>
      </c>
    </row>
    <row r="644" spans="1:28" x14ac:dyDescent="0.2">
      <c r="A644" t="s">
        <v>921</v>
      </c>
      <c r="B644" t="s">
        <v>877</v>
      </c>
      <c r="C644" t="s">
        <v>662</v>
      </c>
      <c r="D644" t="s">
        <v>872</v>
      </c>
      <c r="E644" t="s">
        <v>922</v>
      </c>
      <c r="F644" t="s">
        <v>923</v>
      </c>
      <c r="G644">
        <v>1.0176389790206557</v>
      </c>
      <c r="H644">
        <v>770</v>
      </c>
      <c r="I644" t="s">
        <v>635</v>
      </c>
      <c r="J644" t="s">
        <v>635</v>
      </c>
      <c r="K644" t="s">
        <v>635</v>
      </c>
      <c r="L644" t="s">
        <v>636</v>
      </c>
      <c r="M644" t="s">
        <v>635</v>
      </c>
      <c r="N644" t="s">
        <v>635</v>
      </c>
      <c r="O644" t="s">
        <v>635</v>
      </c>
      <c r="P644" t="s">
        <v>635</v>
      </c>
      <c r="Q644" t="s">
        <v>635</v>
      </c>
      <c r="R644" t="s">
        <v>635</v>
      </c>
      <c r="S644" t="s">
        <v>636</v>
      </c>
      <c r="T644">
        <v>10</v>
      </c>
      <c r="U644">
        <f>IF(ISERROR(VLOOKUP(A644,seg_u_base_fitted!$A$1:$C$608,2,FALSE)),0,VLOOKUP(A644,seg_u_base_fitted!$A$1:$C$608,2,FALSE))</f>
        <v>0</v>
      </c>
      <c r="V644">
        <f>IF(ISERROR(VLOOKUP(A644,seg_u_base_fitted!$A$1:$C$608,3,FALSE)),0,VLOOKUP(A644,seg_u_base_fitted!$A$1:$C$608,3,FALSE))</f>
        <v>0</v>
      </c>
      <c r="W644">
        <v>643</v>
      </c>
      <c r="Y644">
        <f>IF(ISERROR(VLOOKUP(A644,seg_u_full_fitted!$A$1:$C$608,2,FALSE)),0,VLOOKUP(A644,seg_u_full_fitted!$A$1:$C$608,2,FALSE))</f>
        <v>0</v>
      </c>
      <c r="Z644">
        <v>643</v>
      </c>
      <c r="AB644">
        <f>V644-Y644</f>
        <v>0</v>
      </c>
    </row>
    <row r="645" spans="1:28" x14ac:dyDescent="0.2">
      <c r="A645" t="s">
        <v>965</v>
      </c>
      <c r="B645" t="s">
        <v>931</v>
      </c>
      <c r="C645" t="s">
        <v>631</v>
      </c>
      <c r="D645" t="s">
        <v>688</v>
      </c>
      <c r="E645" t="s">
        <v>966</v>
      </c>
      <c r="F645" t="s">
        <v>967</v>
      </c>
      <c r="G645">
        <v>1.2987008586202178</v>
      </c>
      <c r="H645">
        <v>1225</v>
      </c>
      <c r="I645" t="s">
        <v>636</v>
      </c>
      <c r="J645" t="s">
        <v>635</v>
      </c>
      <c r="K645" t="s">
        <v>635</v>
      </c>
      <c r="L645" t="s">
        <v>635</v>
      </c>
      <c r="M645" t="s">
        <v>635</v>
      </c>
      <c r="N645" t="s">
        <v>635</v>
      </c>
      <c r="O645" t="s">
        <v>635</v>
      </c>
      <c r="P645" t="s">
        <v>635</v>
      </c>
      <c r="Q645" t="s">
        <v>635</v>
      </c>
      <c r="R645" t="s">
        <v>635</v>
      </c>
      <c r="S645" t="s">
        <v>636</v>
      </c>
      <c r="T645">
        <v>10</v>
      </c>
      <c r="U645">
        <f>IF(ISERROR(VLOOKUP(A645,seg_u_base_fitted!$A$1:$C$608,2,FALSE)),0,VLOOKUP(A645,seg_u_base_fitted!$A$1:$C$608,2,FALSE))</f>
        <v>0</v>
      </c>
      <c r="V645">
        <f>IF(ISERROR(VLOOKUP(A645,seg_u_base_fitted!$A$1:$C$608,3,FALSE)),0,VLOOKUP(A645,seg_u_base_fitted!$A$1:$C$608,3,FALSE))</f>
        <v>0</v>
      </c>
      <c r="W645">
        <v>644</v>
      </c>
      <c r="Y645">
        <f>IF(ISERROR(VLOOKUP(A645,seg_u_full_fitted!$A$1:$C$608,2,FALSE)),0,VLOOKUP(A645,seg_u_full_fitted!$A$1:$C$608,2,FALSE))</f>
        <v>0</v>
      </c>
      <c r="Z645">
        <v>644</v>
      </c>
      <c r="AB645">
        <f>V645-Y645</f>
        <v>0</v>
      </c>
    </row>
    <row r="646" spans="1:28" x14ac:dyDescent="0.2">
      <c r="A646" t="s">
        <v>2104</v>
      </c>
      <c r="B646" t="s">
        <v>2096</v>
      </c>
      <c r="C646" t="s">
        <v>631</v>
      </c>
      <c r="D646" t="s">
        <v>688</v>
      </c>
      <c r="E646" t="s">
        <v>2105</v>
      </c>
      <c r="F646" t="s">
        <v>2106</v>
      </c>
      <c r="G646">
        <v>0.79081733306552104</v>
      </c>
      <c r="H646">
        <v>430</v>
      </c>
      <c r="I646" t="s">
        <v>635</v>
      </c>
      <c r="J646" t="s">
        <v>635</v>
      </c>
      <c r="K646" t="s">
        <v>635</v>
      </c>
      <c r="L646" t="s">
        <v>635</v>
      </c>
      <c r="M646" t="s">
        <v>635</v>
      </c>
      <c r="N646" t="s">
        <v>635</v>
      </c>
      <c r="O646" t="s">
        <v>636</v>
      </c>
      <c r="P646" t="s">
        <v>635</v>
      </c>
      <c r="Q646" t="s">
        <v>635</v>
      </c>
      <c r="R646" t="s">
        <v>635</v>
      </c>
      <c r="S646" t="s">
        <v>636</v>
      </c>
      <c r="T646">
        <v>10</v>
      </c>
      <c r="U646">
        <f>IF(ISERROR(VLOOKUP(A646,seg_u_base_fitted!$A$1:$C$608,2,FALSE)),0,VLOOKUP(A646,seg_u_base_fitted!$A$1:$C$608,2,FALSE))</f>
        <v>0</v>
      </c>
      <c r="V646">
        <f>IF(ISERROR(VLOOKUP(A646,seg_u_base_fitted!$A$1:$C$608,3,FALSE)),0,VLOOKUP(A646,seg_u_base_fitted!$A$1:$C$608,3,FALSE))</f>
        <v>0</v>
      </c>
      <c r="W646">
        <v>645</v>
      </c>
      <c r="Y646">
        <f>IF(ISERROR(VLOOKUP(A646,seg_u_full_fitted!$A$1:$C$608,2,FALSE)),0,VLOOKUP(A646,seg_u_full_fitted!$A$1:$C$608,2,FALSE))</f>
        <v>0</v>
      </c>
      <c r="Z646">
        <v>645</v>
      </c>
      <c r="AB646">
        <f>V646-Y646</f>
        <v>0</v>
      </c>
    </row>
    <row r="647" spans="1:28" x14ac:dyDescent="0.2">
      <c r="A647" t="s">
        <v>2107</v>
      </c>
      <c r="B647" t="s">
        <v>2096</v>
      </c>
      <c r="C647" t="s">
        <v>631</v>
      </c>
      <c r="D647" t="s">
        <v>650</v>
      </c>
      <c r="E647" t="s">
        <v>2108</v>
      </c>
      <c r="F647" t="s">
        <v>2109</v>
      </c>
      <c r="G647">
        <v>1.3730326626329081</v>
      </c>
      <c r="H647">
        <v>1340</v>
      </c>
      <c r="I647" t="s">
        <v>635</v>
      </c>
      <c r="J647" t="s">
        <v>635</v>
      </c>
      <c r="K647" t="s">
        <v>635</v>
      </c>
      <c r="L647" t="s">
        <v>635</v>
      </c>
      <c r="M647" t="s">
        <v>635</v>
      </c>
      <c r="N647" t="s">
        <v>635</v>
      </c>
      <c r="O647" t="s">
        <v>636</v>
      </c>
      <c r="P647" t="s">
        <v>635</v>
      </c>
      <c r="Q647" t="s">
        <v>635</v>
      </c>
      <c r="R647" t="s">
        <v>635</v>
      </c>
      <c r="S647" t="s">
        <v>636</v>
      </c>
      <c r="T647">
        <v>10</v>
      </c>
      <c r="U647">
        <f>IF(ISERROR(VLOOKUP(A647,seg_u_base_fitted!$A$1:$C$608,2,FALSE)),0,VLOOKUP(A647,seg_u_base_fitted!$A$1:$C$608,2,FALSE))</f>
        <v>0</v>
      </c>
      <c r="V647">
        <f>IF(ISERROR(VLOOKUP(A647,seg_u_base_fitted!$A$1:$C$608,3,FALSE)),0,VLOOKUP(A647,seg_u_base_fitted!$A$1:$C$608,3,FALSE))</f>
        <v>0</v>
      </c>
      <c r="W647">
        <v>646</v>
      </c>
      <c r="Y647">
        <f>IF(ISERROR(VLOOKUP(A647,seg_u_full_fitted!$A$1:$C$608,2,FALSE)),0,VLOOKUP(A647,seg_u_full_fitted!$A$1:$C$608,2,FALSE))</f>
        <v>0</v>
      </c>
      <c r="Z647">
        <v>646</v>
      </c>
      <c r="AB647">
        <f>V647-Y647</f>
        <v>0</v>
      </c>
    </row>
    <row r="648" spans="1:28" x14ac:dyDescent="0.2">
      <c r="A648" t="s">
        <v>2110</v>
      </c>
      <c r="B648" t="s">
        <v>2096</v>
      </c>
      <c r="C648" t="s">
        <v>662</v>
      </c>
      <c r="D648" t="s">
        <v>2111</v>
      </c>
      <c r="E648" t="s">
        <v>2109</v>
      </c>
      <c r="F648" t="s">
        <v>2112</v>
      </c>
      <c r="G648">
        <v>1.6548655402404406</v>
      </c>
      <c r="H648">
        <v>1350</v>
      </c>
      <c r="I648" t="s">
        <v>635</v>
      </c>
      <c r="J648" t="s">
        <v>636</v>
      </c>
      <c r="K648" t="s">
        <v>635</v>
      </c>
      <c r="L648" t="s">
        <v>635</v>
      </c>
      <c r="M648" t="s">
        <v>635</v>
      </c>
      <c r="N648" t="s">
        <v>635</v>
      </c>
      <c r="O648" t="s">
        <v>635</v>
      </c>
      <c r="P648" t="s">
        <v>635</v>
      </c>
      <c r="Q648" t="s">
        <v>635</v>
      </c>
      <c r="R648" t="s">
        <v>635</v>
      </c>
      <c r="S648" t="s">
        <v>636</v>
      </c>
      <c r="T648">
        <v>10</v>
      </c>
      <c r="U648">
        <f>IF(ISERROR(VLOOKUP(A648,seg_u_base_fitted!$A$1:$C$608,2,FALSE)),0,VLOOKUP(A648,seg_u_base_fitted!$A$1:$C$608,2,FALSE))</f>
        <v>0</v>
      </c>
      <c r="V648">
        <f>IF(ISERROR(VLOOKUP(A648,seg_u_base_fitted!$A$1:$C$608,3,FALSE)),0,VLOOKUP(A648,seg_u_base_fitted!$A$1:$C$608,3,FALSE))</f>
        <v>0</v>
      </c>
      <c r="W648">
        <v>647</v>
      </c>
      <c r="Y648">
        <f>IF(ISERROR(VLOOKUP(A648,seg_u_full_fitted!$A$1:$C$608,2,FALSE)),0,VLOOKUP(A648,seg_u_full_fitted!$A$1:$C$608,2,FALSE))</f>
        <v>0</v>
      </c>
      <c r="Z648">
        <v>647</v>
      </c>
      <c r="AB648">
        <f>V648-Y648</f>
        <v>0</v>
      </c>
    </row>
    <row r="649" spans="1:28" x14ac:dyDescent="0.2">
      <c r="A649" t="s">
        <v>2113</v>
      </c>
      <c r="B649" t="s">
        <v>2096</v>
      </c>
      <c r="C649" t="s">
        <v>662</v>
      </c>
      <c r="D649" t="s">
        <v>2114</v>
      </c>
      <c r="E649" t="s">
        <v>2115</v>
      </c>
      <c r="F649" t="s">
        <v>2115</v>
      </c>
      <c r="G649">
        <v>1.1849711765595965</v>
      </c>
      <c r="H649">
        <v>355</v>
      </c>
      <c r="I649" t="s">
        <v>635</v>
      </c>
      <c r="J649" t="s">
        <v>635</v>
      </c>
      <c r="K649" t="s">
        <v>635</v>
      </c>
      <c r="L649" t="s">
        <v>635</v>
      </c>
      <c r="M649" t="s">
        <v>635</v>
      </c>
      <c r="N649" t="s">
        <v>635</v>
      </c>
      <c r="O649" t="s">
        <v>636</v>
      </c>
      <c r="P649" t="s">
        <v>635</v>
      </c>
      <c r="Q649" t="s">
        <v>635</v>
      </c>
      <c r="R649" t="s">
        <v>635</v>
      </c>
      <c r="S649" t="s">
        <v>636</v>
      </c>
      <c r="T649">
        <v>10</v>
      </c>
      <c r="U649">
        <f>IF(ISERROR(VLOOKUP(A649,seg_u_base_fitted!$A$1:$C$608,2,FALSE)),0,VLOOKUP(A649,seg_u_base_fitted!$A$1:$C$608,2,FALSE))</f>
        <v>0</v>
      </c>
      <c r="V649">
        <f>IF(ISERROR(VLOOKUP(A649,seg_u_base_fitted!$A$1:$C$608,3,FALSE)),0,VLOOKUP(A649,seg_u_base_fitted!$A$1:$C$608,3,FALSE))</f>
        <v>0</v>
      </c>
      <c r="W649">
        <v>648</v>
      </c>
      <c r="Y649">
        <f>IF(ISERROR(VLOOKUP(A649,seg_u_full_fitted!$A$1:$C$608,2,FALSE)),0,VLOOKUP(A649,seg_u_full_fitted!$A$1:$C$608,2,FALSE))</f>
        <v>0</v>
      </c>
      <c r="Z649">
        <v>648</v>
      </c>
      <c r="AB649">
        <f>V649-Y649</f>
        <v>0</v>
      </c>
    </row>
    <row r="650" spans="1:28" x14ac:dyDescent="0.2">
      <c r="A650" t="s">
        <v>2116</v>
      </c>
      <c r="B650" t="s">
        <v>2096</v>
      </c>
      <c r="C650" t="s">
        <v>662</v>
      </c>
      <c r="D650" t="s">
        <v>2114</v>
      </c>
      <c r="E650" t="s">
        <v>2115</v>
      </c>
      <c r="F650" t="s">
        <v>2115</v>
      </c>
      <c r="G650">
        <v>2.9659681562406943</v>
      </c>
      <c r="H650">
        <v>880</v>
      </c>
      <c r="I650" t="s">
        <v>635</v>
      </c>
      <c r="J650" t="s">
        <v>635</v>
      </c>
      <c r="K650" t="s">
        <v>635</v>
      </c>
      <c r="L650" t="s">
        <v>635</v>
      </c>
      <c r="M650" t="s">
        <v>635</v>
      </c>
      <c r="N650" t="s">
        <v>635</v>
      </c>
      <c r="O650" t="s">
        <v>636</v>
      </c>
      <c r="P650" t="s">
        <v>635</v>
      </c>
      <c r="Q650" t="s">
        <v>635</v>
      </c>
      <c r="R650" t="s">
        <v>635</v>
      </c>
      <c r="S650" t="s">
        <v>636</v>
      </c>
      <c r="T650">
        <v>10</v>
      </c>
      <c r="U650">
        <f>IF(ISERROR(VLOOKUP(A650,seg_u_base_fitted!$A$1:$C$608,2,FALSE)),0,VLOOKUP(A650,seg_u_base_fitted!$A$1:$C$608,2,FALSE))</f>
        <v>0</v>
      </c>
      <c r="V650">
        <f>IF(ISERROR(VLOOKUP(A650,seg_u_base_fitted!$A$1:$C$608,3,FALSE)),0,VLOOKUP(A650,seg_u_base_fitted!$A$1:$C$608,3,FALSE))</f>
        <v>0</v>
      </c>
      <c r="W650">
        <v>649</v>
      </c>
      <c r="Y650">
        <f>IF(ISERROR(VLOOKUP(A650,seg_u_full_fitted!$A$1:$C$608,2,FALSE)),0,VLOOKUP(A650,seg_u_full_fitted!$A$1:$C$608,2,FALSE))</f>
        <v>0</v>
      </c>
      <c r="Z650">
        <v>649</v>
      </c>
      <c r="AB650">
        <f>V650-Y650</f>
        <v>0</v>
      </c>
    </row>
    <row r="651" spans="1:28" x14ac:dyDescent="0.2">
      <c r="A651" t="s">
        <v>2205</v>
      </c>
      <c r="C651" t="s">
        <v>631</v>
      </c>
      <c r="D651" t="s">
        <v>2206</v>
      </c>
      <c r="E651" t="s">
        <v>2207</v>
      </c>
      <c r="F651" t="s">
        <v>2208</v>
      </c>
      <c r="G651">
        <v>2.6026910288597018</v>
      </c>
      <c r="H651">
        <v>2850</v>
      </c>
      <c r="I651" t="s">
        <v>635</v>
      </c>
      <c r="J651" t="s">
        <v>636</v>
      </c>
      <c r="K651" t="s">
        <v>635</v>
      </c>
      <c r="L651" t="s">
        <v>635</v>
      </c>
      <c r="M651" t="s">
        <v>635</v>
      </c>
      <c r="N651" t="s">
        <v>635</v>
      </c>
      <c r="O651" t="s">
        <v>635</v>
      </c>
      <c r="P651" t="s">
        <v>635</v>
      </c>
      <c r="Q651" t="s">
        <v>635</v>
      </c>
      <c r="R651" t="s">
        <v>635</v>
      </c>
      <c r="S651" t="s">
        <v>636</v>
      </c>
      <c r="T651">
        <v>10</v>
      </c>
      <c r="U651">
        <f>IF(ISERROR(VLOOKUP(A651,seg_u_base_fitted!$A$1:$C$608,2,FALSE)),0,VLOOKUP(A651,seg_u_base_fitted!$A$1:$C$608,2,FALSE))</f>
        <v>0</v>
      </c>
      <c r="V651">
        <f>IF(ISERROR(VLOOKUP(A651,seg_u_base_fitted!$A$1:$C$608,3,FALSE)),0,VLOOKUP(A651,seg_u_base_fitted!$A$1:$C$608,3,FALSE))</f>
        <v>0</v>
      </c>
      <c r="W651">
        <v>650</v>
      </c>
      <c r="Y651">
        <f>IF(ISERROR(VLOOKUP(A651,seg_u_full_fitted!$A$1:$C$608,2,FALSE)),0,VLOOKUP(A651,seg_u_full_fitted!$A$1:$C$608,2,FALSE))</f>
        <v>0</v>
      </c>
      <c r="Z651">
        <v>650</v>
      </c>
      <c r="AB651">
        <f>V651-Y651</f>
        <v>0</v>
      </c>
    </row>
    <row r="652" spans="1:28" x14ac:dyDescent="0.2">
      <c r="A652" t="s">
        <v>2362</v>
      </c>
      <c r="B652" t="s">
        <v>2210</v>
      </c>
      <c r="C652" t="s">
        <v>662</v>
      </c>
      <c r="D652" t="s">
        <v>2363</v>
      </c>
      <c r="E652" t="s">
        <v>2364</v>
      </c>
      <c r="F652" t="s">
        <v>2365</v>
      </c>
      <c r="G652">
        <v>0.82154936685577629</v>
      </c>
      <c r="H652">
        <v>140</v>
      </c>
      <c r="I652" t="s">
        <v>635</v>
      </c>
      <c r="J652" t="s">
        <v>635</v>
      </c>
      <c r="K652" t="s">
        <v>635</v>
      </c>
      <c r="L652" t="s">
        <v>635</v>
      </c>
      <c r="M652" t="s">
        <v>635</v>
      </c>
      <c r="N652" t="s">
        <v>635</v>
      </c>
      <c r="O652" t="s">
        <v>636</v>
      </c>
      <c r="P652" t="s">
        <v>635</v>
      </c>
      <c r="Q652" t="s">
        <v>635</v>
      </c>
      <c r="R652" t="s">
        <v>635</v>
      </c>
      <c r="S652" t="s">
        <v>636</v>
      </c>
      <c r="T652">
        <v>10</v>
      </c>
      <c r="U652">
        <f>IF(ISERROR(VLOOKUP(A652,seg_u_base_fitted!$A$1:$C$608,2,FALSE)),0,VLOOKUP(A652,seg_u_base_fitted!$A$1:$C$608,2,FALSE))</f>
        <v>0</v>
      </c>
      <c r="V652">
        <f>IF(ISERROR(VLOOKUP(A652,seg_u_base_fitted!$A$1:$C$608,3,FALSE)),0,VLOOKUP(A652,seg_u_base_fitted!$A$1:$C$608,3,FALSE))</f>
        <v>0</v>
      </c>
      <c r="W652">
        <v>651</v>
      </c>
      <c r="Y652">
        <f>IF(ISERROR(VLOOKUP(A652,seg_u_full_fitted!$A$1:$C$608,2,FALSE)),0,VLOOKUP(A652,seg_u_full_fitted!$A$1:$C$608,2,FALSE))</f>
        <v>0</v>
      </c>
      <c r="Z652">
        <v>651</v>
      </c>
      <c r="AB652">
        <f>V652-Y652</f>
        <v>0</v>
      </c>
    </row>
    <row r="653" spans="1:28" x14ac:dyDescent="0.2">
      <c r="A653" t="s">
        <v>2370</v>
      </c>
      <c r="B653" t="s">
        <v>2210</v>
      </c>
      <c r="C653" t="s">
        <v>662</v>
      </c>
      <c r="D653" t="s">
        <v>2371</v>
      </c>
      <c r="E653" t="s">
        <v>2372</v>
      </c>
      <c r="F653" t="s">
        <v>2373</v>
      </c>
      <c r="G653">
        <v>0.6809353672627515</v>
      </c>
      <c r="H653">
        <v>265</v>
      </c>
      <c r="I653" t="s">
        <v>635</v>
      </c>
      <c r="J653" t="s">
        <v>635</v>
      </c>
      <c r="K653" t="s">
        <v>635</v>
      </c>
      <c r="L653" t="s">
        <v>635</v>
      </c>
      <c r="M653" t="s">
        <v>635</v>
      </c>
      <c r="N653" t="s">
        <v>635</v>
      </c>
      <c r="O653" t="s">
        <v>636</v>
      </c>
      <c r="P653" t="s">
        <v>635</v>
      </c>
      <c r="Q653" t="s">
        <v>635</v>
      </c>
      <c r="R653" t="s">
        <v>635</v>
      </c>
      <c r="S653" t="s">
        <v>636</v>
      </c>
      <c r="T653">
        <v>10</v>
      </c>
      <c r="U653">
        <f>IF(ISERROR(VLOOKUP(A653,seg_u_base_fitted!$A$1:$C$608,2,FALSE)),0,VLOOKUP(A653,seg_u_base_fitted!$A$1:$C$608,2,FALSE))</f>
        <v>0</v>
      </c>
      <c r="V653">
        <f>IF(ISERROR(VLOOKUP(A653,seg_u_base_fitted!$A$1:$C$608,3,FALSE)),0,VLOOKUP(A653,seg_u_base_fitted!$A$1:$C$608,3,FALSE))</f>
        <v>0</v>
      </c>
      <c r="W653">
        <v>652</v>
      </c>
      <c r="Y653">
        <f>IF(ISERROR(VLOOKUP(A653,seg_u_full_fitted!$A$1:$C$608,2,FALSE)),0,VLOOKUP(A653,seg_u_full_fitted!$A$1:$C$608,2,FALSE))</f>
        <v>0</v>
      </c>
      <c r="Z653">
        <v>652</v>
      </c>
      <c r="AB653">
        <f>V653-Y653</f>
        <v>0</v>
      </c>
    </row>
    <row r="654" spans="1:28" x14ac:dyDescent="0.2">
      <c r="A654" t="s">
        <v>2374</v>
      </c>
      <c r="B654" t="s">
        <v>2210</v>
      </c>
      <c r="C654" t="s">
        <v>662</v>
      </c>
      <c r="D654" t="s">
        <v>2375</v>
      </c>
      <c r="E654" t="s">
        <v>2376</v>
      </c>
      <c r="F654" t="s">
        <v>2377</v>
      </c>
      <c r="G654">
        <v>1.0754025244673133</v>
      </c>
      <c r="H654">
        <v>560</v>
      </c>
      <c r="I654" t="s">
        <v>635</v>
      </c>
      <c r="J654" t="s">
        <v>635</v>
      </c>
      <c r="K654" t="s">
        <v>635</v>
      </c>
      <c r="L654" t="s">
        <v>635</v>
      </c>
      <c r="M654" t="s">
        <v>635</v>
      </c>
      <c r="N654" t="s">
        <v>635</v>
      </c>
      <c r="O654" t="s">
        <v>636</v>
      </c>
      <c r="P654" t="s">
        <v>635</v>
      </c>
      <c r="Q654" t="s">
        <v>635</v>
      </c>
      <c r="R654" t="s">
        <v>635</v>
      </c>
      <c r="S654" t="s">
        <v>636</v>
      </c>
      <c r="T654">
        <v>10</v>
      </c>
      <c r="U654">
        <f>IF(ISERROR(VLOOKUP(A654,seg_u_base_fitted!$A$1:$C$608,2,FALSE)),0,VLOOKUP(A654,seg_u_base_fitted!$A$1:$C$608,2,FALSE))</f>
        <v>0</v>
      </c>
      <c r="V654">
        <f>IF(ISERROR(VLOOKUP(A654,seg_u_base_fitted!$A$1:$C$608,3,FALSE)),0,VLOOKUP(A654,seg_u_base_fitted!$A$1:$C$608,3,FALSE))</f>
        <v>0</v>
      </c>
      <c r="W654">
        <v>653</v>
      </c>
      <c r="Y654">
        <f>IF(ISERROR(VLOOKUP(A654,seg_u_full_fitted!$A$1:$C$608,2,FALSE)),0,VLOOKUP(A654,seg_u_full_fitted!$A$1:$C$608,2,FALSE))</f>
        <v>0</v>
      </c>
      <c r="Z654">
        <v>653</v>
      </c>
      <c r="AB654">
        <f>V654-Y654</f>
        <v>0</v>
      </c>
    </row>
    <row r="655" spans="1:28" x14ac:dyDescent="0.2">
      <c r="A655" t="s">
        <v>2378</v>
      </c>
      <c r="B655" t="s">
        <v>2210</v>
      </c>
      <c r="C655" t="s">
        <v>662</v>
      </c>
      <c r="D655" t="s">
        <v>2379</v>
      </c>
      <c r="E655" t="s">
        <v>2380</v>
      </c>
      <c r="F655" t="s">
        <v>2381</v>
      </c>
      <c r="G655">
        <v>0.66633856850598028</v>
      </c>
      <c r="H655">
        <v>210</v>
      </c>
      <c r="I655" t="s">
        <v>635</v>
      </c>
      <c r="J655" t="s">
        <v>635</v>
      </c>
      <c r="K655" t="s">
        <v>635</v>
      </c>
      <c r="L655" t="s">
        <v>635</v>
      </c>
      <c r="M655" t="s">
        <v>635</v>
      </c>
      <c r="N655" t="s">
        <v>635</v>
      </c>
      <c r="O655" t="s">
        <v>636</v>
      </c>
      <c r="P655" t="s">
        <v>635</v>
      </c>
      <c r="Q655" t="s">
        <v>635</v>
      </c>
      <c r="R655" t="s">
        <v>635</v>
      </c>
      <c r="S655" t="s">
        <v>636</v>
      </c>
      <c r="T655">
        <v>10</v>
      </c>
      <c r="U655">
        <f>IF(ISERROR(VLOOKUP(A655,seg_u_base_fitted!$A$1:$C$608,2,FALSE)),0,VLOOKUP(A655,seg_u_base_fitted!$A$1:$C$608,2,FALSE))</f>
        <v>0</v>
      </c>
      <c r="V655">
        <f>IF(ISERROR(VLOOKUP(A655,seg_u_base_fitted!$A$1:$C$608,3,FALSE)),0,VLOOKUP(A655,seg_u_base_fitted!$A$1:$C$608,3,FALSE))</f>
        <v>0</v>
      </c>
      <c r="W655">
        <v>654</v>
      </c>
      <c r="Y655">
        <f>IF(ISERROR(VLOOKUP(A655,seg_u_full_fitted!$A$1:$C$608,2,FALSE)),0,VLOOKUP(A655,seg_u_full_fitted!$A$1:$C$608,2,FALSE))</f>
        <v>0</v>
      </c>
      <c r="Z655">
        <v>654</v>
      </c>
      <c r="AB655">
        <f>V655-Y655</f>
        <v>0</v>
      </c>
    </row>
    <row r="656" spans="1:28" x14ac:dyDescent="0.2">
      <c r="A656" t="s">
        <v>2386</v>
      </c>
      <c r="B656" t="s">
        <v>2210</v>
      </c>
      <c r="C656" t="s">
        <v>662</v>
      </c>
      <c r="D656" t="s">
        <v>2387</v>
      </c>
      <c r="E656" t="s">
        <v>2388</v>
      </c>
      <c r="F656" t="s">
        <v>2389</v>
      </c>
      <c r="G656">
        <v>0.77624476080950422</v>
      </c>
      <c r="H656">
        <v>1640</v>
      </c>
      <c r="I656" t="s">
        <v>635</v>
      </c>
      <c r="J656" t="s">
        <v>635</v>
      </c>
      <c r="K656" t="s">
        <v>635</v>
      </c>
      <c r="L656" t="s">
        <v>636</v>
      </c>
      <c r="M656" t="s">
        <v>635</v>
      </c>
      <c r="N656" t="s">
        <v>635</v>
      </c>
      <c r="O656" t="s">
        <v>635</v>
      </c>
      <c r="P656" t="s">
        <v>635</v>
      </c>
      <c r="Q656" t="s">
        <v>635</v>
      </c>
      <c r="R656" t="s">
        <v>635</v>
      </c>
      <c r="S656" t="s">
        <v>636</v>
      </c>
      <c r="T656">
        <v>10</v>
      </c>
      <c r="U656">
        <f>IF(ISERROR(VLOOKUP(A656,seg_u_base_fitted!$A$1:$C$608,2,FALSE)),0,VLOOKUP(A656,seg_u_base_fitted!$A$1:$C$608,2,FALSE))</f>
        <v>0</v>
      </c>
      <c r="V656">
        <f>IF(ISERROR(VLOOKUP(A656,seg_u_base_fitted!$A$1:$C$608,3,FALSE)),0,VLOOKUP(A656,seg_u_base_fitted!$A$1:$C$608,3,FALSE))</f>
        <v>0</v>
      </c>
      <c r="W656">
        <v>655</v>
      </c>
      <c r="Y656">
        <f>IF(ISERROR(VLOOKUP(A656,seg_u_full_fitted!$A$1:$C$608,2,FALSE)),0,VLOOKUP(A656,seg_u_full_fitted!$A$1:$C$608,2,FALSE))</f>
        <v>0</v>
      </c>
      <c r="Z656">
        <v>655</v>
      </c>
      <c r="AB656">
        <f>V656-Y656</f>
        <v>0</v>
      </c>
    </row>
    <row r="657" spans="1:28" x14ac:dyDescent="0.2">
      <c r="A657" t="s">
        <v>2390</v>
      </c>
      <c r="B657" t="s">
        <v>2210</v>
      </c>
      <c r="C657" t="s">
        <v>662</v>
      </c>
      <c r="D657" t="s">
        <v>2387</v>
      </c>
      <c r="E657" t="s">
        <v>2388</v>
      </c>
      <c r="F657" t="s">
        <v>2391</v>
      </c>
      <c r="G657">
        <v>0.25932432013145906</v>
      </c>
      <c r="H657">
        <v>75</v>
      </c>
      <c r="I657" t="s">
        <v>635</v>
      </c>
      <c r="J657" t="s">
        <v>635</v>
      </c>
      <c r="K657" t="s">
        <v>635</v>
      </c>
      <c r="L657" t="s">
        <v>635</v>
      </c>
      <c r="M657" t="s">
        <v>635</v>
      </c>
      <c r="N657" t="s">
        <v>635</v>
      </c>
      <c r="O657" t="s">
        <v>636</v>
      </c>
      <c r="P657" t="s">
        <v>635</v>
      </c>
      <c r="Q657" t="s">
        <v>635</v>
      </c>
      <c r="R657" t="s">
        <v>635</v>
      </c>
      <c r="S657" t="s">
        <v>636</v>
      </c>
      <c r="T657">
        <v>10</v>
      </c>
      <c r="U657">
        <f>IF(ISERROR(VLOOKUP(A657,seg_u_base_fitted!$A$1:$C$608,2,FALSE)),0,VLOOKUP(A657,seg_u_base_fitted!$A$1:$C$608,2,FALSE))</f>
        <v>0</v>
      </c>
      <c r="V657">
        <f>IF(ISERROR(VLOOKUP(A657,seg_u_base_fitted!$A$1:$C$608,3,FALSE)),0,VLOOKUP(A657,seg_u_base_fitted!$A$1:$C$608,3,FALSE))</f>
        <v>0</v>
      </c>
      <c r="W657">
        <v>656</v>
      </c>
      <c r="Y657">
        <f>IF(ISERROR(VLOOKUP(A657,seg_u_full_fitted!$A$1:$C$608,2,FALSE)),0,VLOOKUP(A657,seg_u_full_fitted!$A$1:$C$608,2,FALSE))</f>
        <v>0</v>
      </c>
      <c r="Z657">
        <v>656</v>
      </c>
      <c r="AB657">
        <f>V657-Y657</f>
        <v>0</v>
      </c>
    </row>
    <row r="658" spans="1:28" x14ac:dyDescent="0.2">
      <c r="A658" t="s">
        <v>811</v>
      </c>
      <c r="B658" t="s">
        <v>737</v>
      </c>
      <c r="C658" t="s">
        <v>631</v>
      </c>
      <c r="D658" t="s">
        <v>654</v>
      </c>
      <c r="E658" t="s">
        <v>812</v>
      </c>
      <c r="F658" t="s">
        <v>813</v>
      </c>
      <c r="G658">
        <v>1.6935793025591854</v>
      </c>
      <c r="H658">
        <v>1955</v>
      </c>
      <c r="I658" t="s">
        <v>635</v>
      </c>
      <c r="J658" t="s">
        <v>635</v>
      </c>
      <c r="K658" t="s">
        <v>635</v>
      </c>
      <c r="L658" t="s">
        <v>635</v>
      </c>
      <c r="M658" t="s">
        <v>635</v>
      </c>
      <c r="N658" t="s">
        <v>635</v>
      </c>
      <c r="O658" t="s">
        <v>635</v>
      </c>
      <c r="P658" t="s">
        <v>635</v>
      </c>
      <c r="Q658" t="s">
        <v>635</v>
      </c>
      <c r="R658" t="s">
        <v>635</v>
      </c>
      <c r="S658" t="s">
        <v>635</v>
      </c>
      <c r="T658">
        <v>11</v>
      </c>
      <c r="U658">
        <f>IF(ISERROR(VLOOKUP(A658,seg_u_base_fitted!$A$1:$C$608,2,FALSE)),0,VLOOKUP(A658,seg_u_base_fitted!$A$1:$C$608,2,FALSE))</f>
        <v>0</v>
      </c>
      <c r="V658">
        <f>IF(ISERROR(VLOOKUP(A658,seg_u_base_fitted!$A$1:$C$608,3,FALSE)),0,VLOOKUP(A658,seg_u_base_fitted!$A$1:$C$608,3,FALSE))</f>
        <v>0</v>
      </c>
      <c r="W658">
        <v>657</v>
      </c>
      <c r="Y658">
        <f>IF(ISERROR(VLOOKUP(A658,seg_u_full_fitted!$A$1:$C$608,2,FALSE)),0,VLOOKUP(A658,seg_u_full_fitted!$A$1:$C$608,2,FALSE))</f>
        <v>0</v>
      </c>
      <c r="Z658">
        <v>657</v>
      </c>
      <c r="AB658">
        <f>V658-Y658</f>
        <v>0</v>
      </c>
    </row>
    <row r="659" spans="1:28" x14ac:dyDescent="0.2">
      <c r="A659" t="s">
        <v>814</v>
      </c>
      <c r="B659" t="s">
        <v>737</v>
      </c>
      <c r="C659" t="s">
        <v>631</v>
      </c>
      <c r="D659" t="s">
        <v>658</v>
      </c>
      <c r="E659" t="s">
        <v>815</v>
      </c>
      <c r="F659" t="s">
        <v>816</v>
      </c>
      <c r="G659">
        <v>7.3737614043681567</v>
      </c>
      <c r="H659">
        <v>660</v>
      </c>
      <c r="I659" t="s">
        <v>635</v>
      </c>
      <c r="J659" t="s">
        <v>635</v>
      </c>
      <c r="K659" t="s">
        <v>635</v>
      </c>
      <c r="L659" t="s">
        <v>635</v>
      </c>
      <c r="M659" t="s">
        <v>635</v>
      </c>
      <c r="N659" t="s">
        <v>635</v>
      </c>
      <c r="O659" t="s">
        <v>635</v>
      </c>
      <c r="P659" t="s">
        <v>635</v>
      </c>
      <c r="Q659" t="s">
        <v>635</v>
      </c>
      <c r="R659" t="s">
        <v>635</v>
      </c>
      <c r="S659" t="s">
        <v>635</v>
      </c>
      <c r="T659">
        <v>11</v>
      </c>
      <c r="U659">
        <f>IF(ISERROR(VLOOKUP(A659,seg_u_base_fitted!$A$1:$C$608,2,FALSE)),0,VLOOKUP(A659,seg_u_base_fitted!$A$1:$C$608,2,FALSE))</f>
        <v>0</v>
      </c>
      <c r="V659">
        <f>IF(ISERROR(VLOOKUP(A659,seg_u_base_fitted!$A$1:$C$608,3,FALSE)),0,VLOOKUP(A659,seg_u_base_fitted!$A$1:$C$608,3,FALSE))</f>
        <v>0</v>
      </c>
      <c r="W659">
        <v>658</v>
      </c>
      <c r="Y659">
        <f>IF(ISERROR(VLOOKUP(A659,seg_u_full_fitted!$A$1:$C$608,2,FALSE)),0,VLOOKUP(A659,seg_u_full_fitted!$A$1:$C$608,2,FALSE))</f>
        <v>0</v>
      </c>
      <c r="Z659">
        <v>658</v>
      </c>
      <c r="AB659">
        <f>V659-Y659</f>
        <v>0</v>
      </c>
    </row>
    <row r="660" spans="1:28" x14ac:dyDescent="0.2">
      <c r="A660" t="s">
        <v>824</v>
      </c>
      <c r="B660" t="s">
        <v>737</v>
      </c>
      <c r="C660" t="s">
        <v>662</v>
      </c>
      <c r="D660" t="s">
        <v>825</v>
      </c>
      <c r="E660" t="s">
        <v>826</v>
      </c>
      <c r="F660" t="s">
        <v>827</v>
      </c>
      <c r="G660">
        <v>5.0945940633933962</v>
      </c>
      <c r="H660">
        <v>1445</v>
      </c>
      <c r="I660" t="s">
        <v>635</v>
      </c>
      <c r="J660" t="s">
        <v>635</v>
      </c>
      <c r="K660" t="s">
        <v>635</v>
      </c>
      <c r="L660" t="s">
        <v>635</v>
      </c>
      <c r="M660" t="s">
        <v>635</v>
      </c>
      <c r="N660" t="s">
        <v>635</v>
      </c>
      <c r="O660" t="s">
        <v>635</v>
      </c>
      <c r="P660" t="s">
        <v>635</v>
      </c>
      <c r="Q660" t="s">
        <v>635</v>
      </c>
      <c r="R660" t="s">
        <v>635</v>
      </c>
      <c r="S660" t="s">
        <v>635</v>
      </c>
      <c r="T660">
        <v>11</v>
      </c>
      <c r="U660">
        <f>IF(ISERROR(VLOOKUP(A660,seg_u_base_fitted!$A$1:$C$608,2,FALSE)),0,VLOOKUP(A660,seg_u_base_fitted!$A$1:$C$608,2,FALSE))</f>
        <v>0</v>
      </c>
      <c r="V660">
        <f>IF(ISERROR(VLOOKUP(A660,seg_u_base_fitted!$A$1:$C$608,3,FALSE)),0,VLOOKUP(A660,seg_u_base_fitted!$A$1:$C$608,3,FALSE))</f>
        <v>0</v>
      </c>
      <c r="W660">
        <v>659</v>
      </c>
      <c r="Y660">
        <f>IF(ISERROR(VLOOKUP(A660,seg_u_full_fitted!$A$1:$C$608,2,FALSE)),0,VLOOKUP(A660,seg_u_full_fitted!$A$1:$C$608,2,FALSE))</f>
        <v>0</v>
      </c>
      <c r="Z660">
        <v>659</v>
      </c>
      <c r="AB660">
        <f>V660-Y660</f>
        <v>0</v>
      </c>
    </row>
    <row r="661" spans="1:28" x14ac:dyDescent="0.2">
      <c r="A661" t="s">
        <v>924</v>
      </c>
      <c r="B661" t="s">
        <v>877</v>
      </c>
      <c r="C661" t="s">
        <v>662</v>
      </c>
      <c r="D661" t="s">
        <v>872</v>
      </c>
      <c r="E661" t="s">
        <v>925</v>
      </c>
      <c r="F661" t="s">
        <v>926</v>
      </c>
      <c r="G661">
        <v>0.29066670528394345</v>
      </c>
      <c r="H661">
        <v>915</v>
      </c>
      <c r="I661" t="s">
        <v>635</v>
      </c>
      <c r="J661" t="s">
        <v>635</v>
      </c>
      <c r="K661" t="s">
        <v>635</v>
      </c>
      <c r="L661" t="s">
        <v>635</v>
      </c>
      <c r="M661" t="s">
        <v>635</v>
      </c>
      <c r="N661" t="s">
        <v>635</v>
      </c>
      <c r="O661" t="s">
        <v>635</v>
      </c>
      <c r="P661" t="s">
        <v>635</v>
      </c>
      <c r="Q661" t="s">
        <v>635</v>
      </c>
      <c r="R661" t="s">
        <v>635</v>
      </c>
      <c r="S661" t="s">
        <v>635</v>
      </c>
      <c r="T661">
        <v>11</v>
      </c>
      <c r="U661">
        <f>IF(ISERROR(VLOOKUP(A661,seg_u_base_fitted!$A$1:$C$608,2,FALSE)),0,VLOOKUP(A661,seg_u_base_fitted!$A$1:$C$608,2,FALSE))</f>
        <v>0</v>
      </c>
      <c r="V661">
        <f>IF(ISERROR(VLOOKUP(A661,seg_u_base_fitted!$A$1:$C$608,3,FALSE)),0,VLOOKUP(A661,seg_u_base_fitted!$A$1:$C$608,3,FALSE))</f>
        <v>0</v>
      </c>
      <c r="W661">
        <v>660</v>
      </c>
      <c r="Y661">
        <f>IF(ISERROR(VLOOKUP(A661,seg_u_full_fitted!$A$1:$C$608,2,FALSE)),0,VLOOKUP(A661,seg_u_full_fitted!$A$1:$C$608,2,FALSE))</f>
        <v>0</v>
      </c>
      <c r="Z661">
        <v>660</v>
      </c>
      <c r="AB661">
        <f>V661-Y661</f>
        <v>0</v>
      </c>
    </row>
    <row r="662" spans="1:28" x14ac:dyDescent="0.2">
      <c r="A662" t="s">
        <v>927</v>
      </c>
      <c r="B662" t="s">
        <v>877</v>
      </c>
      <c r="C662" t="s">
        <v>662</v>
      </c>
      <c r="D662" t="s">
        <v>872</v>
      </c>
      <c r="E662" t="s">
        <v>928</v>
      </c>
      <c r="F662" t="s">
        <v>929</v>
      </c>
      <c r="G662">
        <v>0.81856230604092894</v>
      </c>
      <c r="H662">
        <v>345</v>
      </c>
      <c r="I662" t="s">
        <v>635</v>
      </c>
      <c r="J662" t="s">
        <v>635</v>
      </c>
      <c r="K662" t="s">
        <v>635</v>
      </c>
      <c r="L662" t="s">
        <v>635</v>
      </c>
      <c r="M662" t="s">
        <v>635</v>
      </c>
      <c r="N662" t="s">
        <v>635</v>
      </c>
      <c r="O662" t="s">
        <v>635</v>
      </c>
      <c r="P662" t="s">
        <v>635</v>
      </c>
      <c r="Q662" t="s">
        <v>635</v>
      </c>
      <c r="R662" t="s">
        <v>635</v>
      </c>
      <c r="S662" t="s">
        <v>635</v>
      </c>
      <c r="T662">
        <v>11</v>
      </c>
      <c r="U662">
        <f>IF(ISERROR(VLOOKUP(A662,seg_u_base_fitted!$A$1:$C$608,2,FALSE)),0,VLOOKUP(A662,seg_u_base_fitted!$A$1:$C$608,2,FALSE))</f>
        <v>0</v>
      </c>
      <c r="V662">
        <f>IF(ISERROR(VLOOKUP(A662,seg_u_base_fitted!$A$1:$C$608,3,FALSE)),0,VLOOKUP(A662,seg_u_base_fitted!$A$1:$C$608,3,FALSE))</f>
        <v>0</v>
      </c>
      <c r="W662">
        <v>661</v>
      </c>
      <c r="Y662">
        <f>IF(ISERROR(VLOOKUP(A662,seg_u_full_fitted!$A$1:$C$608,2,FALSE)),0,VLOOKUP(A662,seg_u_full_fitted!$A$1:$C$608,2,FALSE))</f>
        <v>0</v>
      </c>
      <c r="Z662">
        <v>661</v>
      </c>
      <c r="AB662">
        <f>V662-Y662</f>
        <v>0</v>
      </c>
    </row>
    <row r="663" spans="1:28" x14ac:dyDescent="0.2">
      <c r="A663" t="s">
        <v>2169</v>
      </c>
      <c r="C663" t="s">
        <v>631</v>
      </c>
      <c r="D663" t="s">
        <v>935</v>
      </c>
      <c r="E663" t="s">
        <v>2170</v>
      </c>
      <c r="F663" t="s">
        <v>2171</v>
      </c>
      <c r="G663">
        <v>4.6851778969699014</v>
      </c>
      <c r="H663">
        <v>1505</v>
      </c>
      <c r="I663" t="s">
        <v>635</v>
      </c>
      <c r="J663" t="s">
        <v>635</v>
      </c>
      <c r="K663" t="s">
        <v>635</v>
      </c>
      <c r="L663" t="s">
        <v>635</v>
      </c>
      <c r="M663" t="s">
        <v>635</v>
      </c>
      <c r="N663" t="s">
        <v>635</v>
      </c>
      <c r="O663" t="s">
        <v>635</v>
      </c>
      <c r="P663" t="s">
        <v>635</v>
      </c>
      <c r="Q663" t="s">
        <v>635</v>
      </c>
      <c r="R663" t="s">
        <v>635</v>
      </c>
      <c r="S663" t="s">
        <v>635</v>
      </c>
      <c r="T663">
        <v>11</v>
      </c>
      <c r="U663">
        <f>IF(ISERROR(VLOOKUP(A663,seg_u_base_fitted!$A$1:$C$608,2,FALSE)),0,VLOOKUP(A663,seg_u_base_fitted!$A$1:$C$608,2,FALSE))</f>
        <v>0</v>
      </c>
      <c r="V663">
        <f>IF(ISERROR(VLOOKUP(A663,seg_u_base_fitted!$A$1:$C$608,3,FALSE)),0,VLOOKUP(A663,seg_u_base_fitted!$A$1:$C$608,3,FALSE))</f>
        <v>0</v>
      </c>
      <c r="W663">
        <v>662</v>
      </c>
      <c r="Y663">
        <f>IF(ISERROR(VLOOKUP(A663,seg_u_full_fitted!$A$1:$C$608,2,FALSE)),0,VLOOKUP(A663,seg_u_full_fitted!$A$1:$C$608,2,FALSE))</f>
        <v>0</v>
      </c>
      <c r="Z663">
        <v>662</v>
      </c>
      <c r="AB663">
        <f>V663-Y663</f>
        <v>0</v>
      </c>
    </row>
    <row r="664" spans="1:28" x14ac:dyDescent="0.2">
      <c r="A664" t="s">
        <v>2172</v>
      </c>
      <c r="C664" t="s">
        <v>631</v>
      </c>
      <c r="D664" t="s">
        <v>768</v>
      </c>
      <c r="E664" t="s">
        <v>2173</v>
      </c>
      <c r="F664" t="s">
        <v>2174</v>
      </c>
      <c r="G664">
        <v>1.0272134914245501</v>
      </c>
      <c r="H664">
        <v>1035</v>
      </c>
      <c r="I664" t="s">
        <v>635</v>
      </c>
      <c r="J664" t="s">
        <v>635</v>
      </c>
      <c r="K664" t="s">
        <v>635</v>
      </c>
      <c r="L664" t="s">
        <v>635</v>
      </c>
      <c r="M664" t="s">
        <v>635</v>
      </c>
      <c r="N664" t="s">
        <v>635</v>
      </c>
      <c r="O664" t="s">
        <v>635</v>
      </c>
      <c r="P664" t="s">
        <v>635</v>
      </c>
      <c r="Q664" t="s">
        <v>635</v>
      </c>
      <c r="R664" t="s">
        <v>635</v>
      </c>
      <c r="S664" t="s">
        <v>635</v>
      </c>
      <c r="T664">
        <v>11</v>
      </c>
      <c r="U664">
        <f>IF(ISERROR(VLOOKUP(A664,seg_u_base_fitted!$A$1:$C$608,2,FALSE)),0,VLOOKUP(A664,seg_u_base_fitted!$A$1:$C$608,2,FALSE))</f>
        <v>0</v>
      </c>
      <c r="V664">
        <f>IF(ISERROR(VLOOKUP(A664,seg_u_base_fitted!$A$1:$C$608,3,FALSE)),0,VLOOKUP(A664,seg_u_base_fitted!$A$1:$C$608,3,FALSE))</f>
        <v>0</v>
      </c>
      <c r="W664">
        <v>663</v>
      </c>
      <c r="Y664">
        <f>IF(ISERROR(VLOOKUP(A664,seg_u_full_fitted!$A$1:$C$608,2,FALSE)),0,VLOOKUP(A664,seg_u_full_fitted!$A$1:$C$608,2,FALSE))</f>
        <v>0</v>
      </c>
      <c r="Z664">
        <v>663</v>
      </c>
      <c r="AB664">
        <f>V664-Y664</f>
        <v>0</v>
      </c>
    </row>
    <row r="665" spans="1:28" x14ac:dyDescent="0.2">
      <c r="A665" t="s">
        <v>2175</v>
      </c>
      <c r="C665" t="s">
        <v>631</v>
      </c>
      <c r="D665" t="s">
        <v>749</v>
      </c>
      <c r="E665" t="s">
        <v>2176</v>
      </c>
      <c r="F665" t="s">
        <v>2177</v>
      </c>
      <c r="G665">
        <v>4.8674253062258108</v>
      </c>
      <c r="H665">
        <v>1115</v>
      </c>
      <c r="I665" t="s">
        <v>635</v>
      </c>
      <c r="J665" t="s">
        <v>635</v>
      </c>
      <c r="K665" t="s">
        <v>635</v>
      </c>
      <c r="L665" t="s">
        <v>635</v>
      </c>
      <c r="M665" t="s">
        <v>635</v>
      </c>
      <c r="N665" t="s">
        <v>635</v>
      </c>
      <c r="O665" t="s">
        <v>635</v>
      </c>
      <c r="P665" t="s">
        <v>635</v>
      </c>
      <c r="Q665" t="s">
        <v>635</v>
      </c>
      <c r="R665" t="s">
        <v>635</v>
      </c>
      <c r="S665" t="s">
        <v>635</v>
      </c>
      <c r="T665">
        <v>11</v>
      </c>
      <c r="U665">
        <f>IF(ISERROR(VLOOKUP(A665,seg_u_base_fitted!$A$1:$C$608,2,FALSE)),0,VLOOKUP(A665,seg_u_base_fitted!$A$1:$C$608,2,FALSE))</f>
        <v>0</v>
      </c>
      <c r="V665">
        <f>IF(ISERROR(VLOOKUP(A665,seg_u_base_fitted!$A$1:$C$608,3,FALSE)),0,VLOOKUP(A665,seg_u_base_fitted!$A$1:$C$608,3,FALSE))</f>
        <v>0</v>
      </c>
      <c r="W665">
        <v>664</v>
      </c>
      <c r="Y665">
        <f>IF(ISERROR(VLOOKUP(A665,seg_u_full_fitted!$A$1:$C$608,2,FALSE)),0,VLOOKUP(A665,seg_u_full_fitted!$A$1:$C$608,2,FALSE))</f>
        <v>0</v>
      </c>
      <c r="Z665">
        <v>664</v>
      </c>
      <c r="AB665">
        <f>V665-Y665</f>
        <v>0</v>
      </c>
    </row>
    <row r="666" spans="1:28" x14ac:dyDescent="0.2">
      <c r="A666" t="s">
        <v>2203</v>
      </c>
      <c r="C666" t="s">
        <v>631</v>
      </c>
      <c r="D666" t="s">
        <v>639</v>
      </c>
      <c r="E666" t="s">
        <v>2204</v>
      </c>
      <c r="F666" t="s">
        <v>2188</v>
      </c>
      <c r="G666">
        <v>0.49399735885317037</v>
      </c>
      <c r="H666">
        <v>945</v>
      </c>
      <c r="I666" t="s">
        <v>635</v>
      </c>
      <c r="J666" t="s">
        <v>635</v>
      </c>
      <c r="K666" t="s">
        <v>635</v>
      </c>
      <c r="L666" t="s">
        <v>635</v>
      </c>
      <c r="M666" t="s">
        <v>635</v>
      </c>
      <c r="N666" t="s">
        <v>635</v>
      </c>
      <c r="O666" t="s">
        <v>635</v>
      </c>
      <c r="P666" t="s">
        <v>635</v>
      </c>
      <c r="Q666" t="s">
        <v>635</v>
      </c>
      <c r="R666" t="s">
        <v>635</v>
      </c>
      <c r="S666" t="s">
        <v>635</v>
      </c>
      <c r="T666">
        <v>11</v>
      </c>
      <c r="U666">
        <f>IF(ISERROR(VLOOKUP(A666,seg_u_base_fitted!$A$1:$C$608,2,FALSE)),0,VLOOKUP(A666,seg_u_base_fitted!$A$1:$C$608,2,FALSE))</f>
        <v>0</v>
      </c>
      <c r="V666">
        <f>IF(ISERROR(VLOOKUP(A666,seg_u_base_fitted!$A$1:$C$608,3,FALSE)),0,VLOOKUP(A666,seg_u_base_fitted!$A$1:$C$608,3,FALSE))</f>
        <v>0</v>
      </c>
      <c r="W666">
        <v>665</v>
      </c>
      <c r="Y666">
        <f>IF(ISERROR(VLOOKUP(A666,seg_u_full_fitted!$A$1:$C$608,2,FALSE)),0,VLOOKUP(A666,seg_u_full_fitted!$A$1:$C$608,2,FALSE))</f>
        <v>0</v>
      </c>
      <c r="Z666">
        <v>665</v>
      </c>
      <c r="AB666">
        <f>V666-Y666</f>
        <v>0</v>
      </c>
    </row>
  </sheetData>
  <autoFilter ref="A1:AB666">
    <sortState xmlns:xlrd2="http://schemas.microsoft.com/office/spreadsheetml/2017/richdata2" ref="A2:AB666">
      <sortCondition ref="Z1:Z6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seg_u_base_fitted</vt:lpstr>
      <vt:lpstr>seg_u_full_fitted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2020-12-01T02:25:05Z</dcterms:created>
  <dcterms:modified xsi:type="dcterms:W3CDTF">2020-12-02T23:31:28Z</dcterms:modified>
</cp:coreProperties>
</file>