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24226"/>
  <mc:AlternateContent xmlns:mc="http://schemas.openxmlformats.org/markup-compatibility/2006">
    <mc:Choice Requires="x15">
      <x15ac:absPath xmlns:x15ac="http://schemas.microsoft.com/office/spreadsheetml/2010/11/ac" url="F:\github\narrative_conservatism\output\"/>
    </mc:Choice>
  </mc:AlternateContent>
  <xr:revisionPtr revIDLastSave="0" documentId="13_ncr:1_{02D2FB10-FDCC-4CC1-B607-002B505EA757}" xr6:coauthVersionLast="45" xr6:coauthVersionMax="45" xr10:uidLastSave="{00000000-0000-0000-0000-000000000000}"/>
  <bookViews>
    <workbookView xWindow="-108" yWindow="-108" windowWidth="23256" windowHeight="12576" activeTab="16" xr2:uid="{00000000-000D-0000-FFFF-FFFF00000000}"/>
  </bookViews>
  <sheets>
    <sheet name="T1" sheetId="1" r:id="rId1"/>
    <sheet name="T2PA" sheetId="2" r:id="rId2"/>
    <sheet name="T2PA_raw" sheetId="3" state="hidden" r:id="rId3"/>
    <sheet name="T2PB" sheetId="4" r:id="rId4"/>
    <sheet name="T2PB_raw" sheetId="5" state="hidden" r:id="rId5"/>
    <sheet name="T2PC" sheetId="6" r:id="rId6"/>
    <sheet name="T2PC_raw" sheetId="7" state="hidden" r:id="rId7"/>
    <sheet name="T2PD" sheetId="8" r:id="rId8"/>
    <sheet name="T2PD_raw" sheetId="9" state="hidden" r:id="rId9"/>
    <sheet name="T3PA" sheetId="10" r:id="rId10"/>
    <sheet name="T3PB" sheetId="11" r:id="rId11"/>
    <sheet name="T4PA" sheetId="12" r:id="rId12"/>
    <sheet name="T4PB" sheetId="13" r:id="rId13"/>
    <sheet name="T5" sheetId="14" r:id="rId14"/>
    <sheet name="T6" sheetId="15" r:id="rId15"/>
    <sheet name="T7PA" sheetId="21" r:id="rId16"/>
    <sheet name="T7PB" sheetId="24" r:id="rId17"/>
    <sheet name="OAT1" sheetId="16" r:id="rId18"/>
    <sheet name="OAT2" sheetId="17" r:id="rId19"/>
    <sheet name="AppD" sheetId="18" state="hidden" r:id="rId20"/>
    <sheet name="OAT3" sheetId="19" r:id="rId21"/>
    <sheet name="OATX1" sheetId="20"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9" i="21" l="1"/>
  <c r="F29" i="21"/>
  <c r="D29" i="21"/>
  <c r="D52" i="18"/>
  <c r="D10" i="18"/>
  <c r="D29" i="15"/>
  <c r="B29" i="15"/>
  <c r="F28" i="14"/>
  <c r="D28" i="14"/>
  <c r="B28" i="14"/>
  <c r="C17" i="1"/>
</calcChain>
</file>

<file path=xl/sharedStrings.xml><?xml version="1.0" encoding="utf-8"?>
<sst xmlns="http://schemas.openxmlformats.org/spreadsheetml/2006/main" count="2353" uniqueCount="1414">
  <si>
    <t>Table 1: Sample selection process</t>
  </si>
  <si>
    <t>10-Q</t>
  </si>
  <si>
    <t>Numer of observations:</t>
  </si>
  <si>
    <t>Retrieved from EDGAR</t>
  </si>
  <si>
    <t>After merging with COMP and CRSP data</t>
  </si>
  <si>
    <t>After merging with I\B\E\S and segment data</t>
  </si>
  <si>
    <t>After dropping obs. with missing values in key variables and screening</t>
  </si>
  <si>
    <t>8-K</t>
  </si>
  <si>
    <t>After merging and matching with COMP and CRSP data</t>
  </si>
  <si>
    <t>number of obs. from utility and financial firms</t>
  </si>
  <si>
    <t>number of firm-quarters with missing SIC, SIZE, MTB, LEV or non-positive total assets or book value of equity or common shares outstanding, or common share price less than $1</t>
  </si>
  <si>
    <t>number of obs. that contain total words less than 1% threshold</t>
  </si>
  <si>
    <t>number of obs. that is reversal of previous NEWS day</t>
  </si>
  <si>
    <t>After dropping obs. with missing values in key variables and data screening</t>
  </si>
  <si>
    <t>After dropping obs. with negative or larger than 99% percentile TLAG</t>
  </si>
  <si>
    <t>After filtering obs. with TLAG smaller or equal to 4 (8-K restricted sample)</t>
  </si>
  <si>
    <t>Table 2. Panel A: Summary Statistics 10-Q</t>
  </si>
  <si>
    <t>count</t>
  </si>
  <si>
    <t>mean</t>
  </si>
  <si>
    <t>std</t>
  </si>
  <si>
    <t>min</t>
  </si>
  <si>
    <t>25%</t>
  </si>
  <si>
    <t>50%</t>
  </si>
  <si>
    <t>75%</t>
  </si>
  <si>
    <t>max</t>
  </si>
  <si>
    <t>Text Vars.</t>
  </si>
  <si>
    <t>Var. Def.</t>
  </si>
  <si>
    <t>Calculation</t>
  </si>
  <si>
    <t>NW</t>
  </si>
  <si>
    <t>Number of words, defined as the natural logarithm of one plus the count of total words (nw)</t>
  </si>
  <si>
    <t>NW = log(1 + nw)</t>
  </si>
  <si>
    <t>nw</t>
  </si>
  <si>
    <t>raw count of total words</t>
  </si>
  <si>
    <t>TONE</t>
  </si>
  <si>
    <t>Tone, defined as number of net positive words per thousand total words, calculated as total number of positive words minus total number of negative words minus total number of negations and multiply by one thousand</t>
  </si>
  <si>
    <t>TONE = (n_pos - n_negation - n_neg)*1000/nw</t>
  </si>
  <si>
    <t>TLAG</t>
  </si>
  <si>
    <t>Time lag, defined as number of days elapsed between the news release date (CRSP entry date) and document filing date (EDGAR filing date)</t>
  </si>
  <si>
    <t>TLAG = fd - date_crsp</t>
  </si>
  <si>
    <t>ABTONE</t>
  </si>
  <si>
    <t>Abnormal tone, calculated as the residual of the cross-sectional tone model (Eq. 3) in Huang et al., 2014</t>
  </si>
  <si>
    <t>regression residual</t>
  </si>
  <si>
    <t>Financial Vars.</t>
  </si>
  <si>
    <t>QRET (RET in code)</t>
  </si>
  <si>
    <t>Quarterly market-adjusted stock return, defined as buy-and-hold stock return (CRSP data item RET) over the fiscal quarter adjusted by the value-weighted stock return (CRSP data item VWRETD) over the same period</t>
  </si>
  <si>
    <t>RET = ret - vwretd</t>
  </si>
  <si>
    <t>NEG</t>
  </si>
  <si>
    <t>Indicator for negative quarterly return, which is set to 1 when market-adjusted stock return (RET) is negative and 0 otherwise</t>
  </si>
  <si>
    <t>SIZE</t>
  </si>
  <si>
    <t>Firm size, defined as the natural logarithm of market value of equity, calculated as common share price (Compustat data item PRCCQ) times common shares outstanding (Compustat data item CSHOQ)</t>
  </si>
  <si>
    <t>SIZE = log(lag_prccq*lag_cshoq)</t>
  </si>
  <si>
    <t>MTB</t>
  </si>
  <si>
    <t>Market-to-book ratio, defined as beginning-of-quarter market value of equity, calculated as common share price (Compustat data item PRCCQ) times common shares outstanding (Compustat data item CSHOQ) divided by beginning-of-quarter book value of equity (Compustat data item CEQQ)</t>
  </si>
  <si>
    <t>MTB = lag_prccq*lag_cshoq/lag_ceqq</t>
  </si>
  <si>
    <t>LEV</t>
  </si>
  <si>
    <t>Leverage ratio, defined as beginning-of-quarter short term debt (Compustat data item DLCQ) plus beginning-of-quarter long term debt (Compustat data item DLTTQ) scaled by beginning-of-quarter total assets (Compustat data item ATQ)</t>
  </si>
  <si>
    <t>LEV = (lag_dlcq + lag_dlttq)/lag_atq</t>
  </si>
  <si>
    <t>AF</t>
  </si>
  <si>
    <t>Analyst forecast, defined as analyst consensus forecast for one-year-ahead earnings per share, scaled by stock price per share at the end of the fiscal quarter (Compustat data item PRCCQ)</t>
  </si>
  <si>
    <t>AF = leap_consensus/prccq</t>
  </si>
  <si>
    <t>AFE</t>
  </si>
  <si>
    <t>Analyst forecast error, defined as I/B/E/S earnings per share minus the median of the most recent analysts' forecasts, deflated by stock price per share at the end of the fiscal quarter</t>
  </si>
  <si>
    <t>AFE = afe/prccq</t>
  </si>
  <si>
    <t>BUSSEG</t>
  </si>
  <si>
    <t>Business segment, defined as the natural logarithm of one plus number of business segments, or one if item is missing from Compustat</t>
  </si>
  <si>
    <t>BUSSEG = log(1 + nseg_bus)</t>
  </si>
  <si>
    <t>GEOSEG</t>
  </si>
  <si>
    <t>Geographical segment, defined as the natural logarithm of one plus number of geographical segments, or one if item is missing from Compustat</t>
  </si>
  <si>
    <t>GEOSEG = log(1 + nseg_geo)</t>
  </si>
  <si>
    <t>AGE</t>
  </si>
  <si>
    <t>Firm age, defined as the natural logarithm of one plus number of days elapsed since the first entry date of the firm into CRSP monthly database</t>
  </si>
  <si>
    <t>AGE = log(1 + age)</t>
  </si>
  <si>
    <t>EARN</t>
  </si>
  <si>
    <t>Earnings, defined as quarterly earnings before extraordinary items (Compustat data item IBQ) scaled by beginning total assets (Compustat data item ATQ)</t>
  </si>
  <si>
    <t>EARN = ibq/lag_atq</t>
  </si>
  <si>
    <t>DeltaEARN</t>
  </si>
  <si>
    <t>Change in earnings, defined as current earnings minus lagged earnings</t>
  </si>
  <si>
    <t>DEARN = EARN_t - EARN_t-1</t>
  </si>
  <si>
    <t>STD_EARN</t>
  </si>
  <si>
    <t>Standard deviation of earnings, calculated over the last five quarters</t>
  </si>
  <si>
    <t>STD_QRET (STD_RET in code)</t>
  </si>
  <si>
    <t>Standard deviation of market-adjusted stock return over all months in the quarter</t>
  </si>
  <si>
    <t>LOSS</t>
  </si>
  <si>
    <t>Indicator for loss, which is set to 1 when earnings (EARN) is negative and 0 otherwise</t>
  </si>
  <si>
    <t>DA</t>
  </si>
  <si>
    <t>Discretionary accruals calculated using the two-digit SIC industry cross-sectional modified Jones model</t>
  </si>
  <si>
    <t>Note: word counts are based on LM dictionary</t>
  </si>
  <si>
    <t>RET</t>
  </si>
  <si>
    <t>DEARN</t>
  </si>
  <si>
    <t>STD_RET</t>
  </si>
  <si>
    <t>Table 2. Panel B: Summary Statistics 8-K</t>
  </si>
  <si>
    <t>Raw count of total words</t>
  </si>
  <si>
    <t>nvocab</t>
  </si>
  <si>
    <t>number of total vocabulary</t>
  </si>
  <si>
    <t>n_neg</t>
  </si>
  <si>
    <t>number of negative words</t>
  </si>
  <si>
    <t>n_pos</t>
  </si>
  <si>
    <t>number of positive words</t>
  </si>
  <si>
    <t>n_negation</t>
  </si>
  <si>
    <t>number of uncertainty words</t>
  </si>
  <si>
    <t>n_lit</t>
  </si>
  <si>
    <t>number of litigious words</t>
  </si>
  <si>
    <t>n_cstr</t>
  </si>
  <si>
    <t>number of constraining words</t>
  </si>
  <si>
    <t>n_modal_strong</t>
  </si>
  <si>
    <t>number of strong modal words</t>
  </si>
  <si>
    <t>n_modal_moderate</t>
  </si>
  <si>
    <t>number of moderate modal words</t>
  </si>
  <si>
    <t>n_modal_weak</t>
  </si>
  <si>
    <t>number of weak modal words</t>
  </si>
  <si>
    <t>number of cases where negation occurs within four or fewer words from a positive word</t>
  </si>
  <si>
    <t>N8K</t>
  </si>
  <si>
    <t>Number of 8-Ks reported in one day</t>
  </si>
  <si>
    <t>NITEM</t>
  </si>
  <si>
    <t>Number of 8-K items reported in one day</t>
  </si>
  <si>
    <t>actq</t>
  </si>
  <si>
    <t>Current Assets total</t>
  </si>
  <si>
    <t>raw</t>
  </si>
  <si>
    <t>atq</t>
  </si>
  <si>
    <t>Total Assets</t>
  </si>
  <si>
    <t>ceqq</t>
  </si>
  <si>
    <t>Common/Ordinary Equity - Total</t>
  </si>
  <si>
    <t>cheq</t>
  </si>
  <si>
    <t>Cash and Short-Term Investments</t>
  </si>
  <si>
    <t>cshoq</t>
  </si>
  <si>
    <t>Common Shares Outstanding</t>
  </si>
  <si>
    <t>dlcq</t>
  </si>
  <si>
    <t>Debt in Current Liabilities</t>
  </si>
  <si>
    <t>dlttq</t>
  </si>
  <si>
    <t>Long Term Debt</t>
  </si>
  <si>
    <t>dpq</t>
  </si>
  <si>
    <t>Depreciation and Amortization</t>
  </si>
  <si>
    <t>ibq</t>
  </si>
  <si>
    <t>Income Before Extraordinary Items</t>
  </si>
  <si>
    <t>intanq</t>
  </si>
  <si>
    <t>Intangible Assets - Total</t>
  </si>
  <si>
    <t>lctq</t>
  </si>
  <si>
    <t>Current Liabilities</t>
  </si>
  <si>
    <t>revtq</t>
  </si>
  <si>
    <t>Revenue - Total</t>
  </si>
  <si>
    <t>txditcq</t>
  </si>
  <si>
    <t>Deferred Taxes and Investment Tax Credit</t>
  </si>
  <si>
    <t>prccq</t>
  </si>
  <si>
    <t>Price Close</t>
  </si>
  <si>
    <t>xsgaq</t>
  </si>
  <si>
    <t>Selling, General, and Administrative Expense</t>
  </si>
  <si>
    <t>Income before extraordinary items</t>
  </si>
  <si>
    <t>DRET (RET in code)</t>
  </si>
  <si>
    <t>Daily market-adjusted stock return, defined as daily buy-and-hold stock return (CRSP data item RET) adjusted by the daily value-weighted stock return (CRSP data item VWRETD)</t>
  </si>
  <si>
    <t>DeltaDRET (DRET in code)</t>
  </si>
  <si>
    <t>Change in daily market-adjusted stock return (DRET), defined as current daily market-adjusted stock return minus one-day-lagged daily market-adjusted stock return</t>
  </si>
  <si>
    <t>BN</t>
  </si>
  <si>
    <t>Indicator for daily bad news, which is set to 1(0) if the daily negative(positive) change in market-adjusted stock return is three times larger than the firm’s annual average decrease(increase) in daily return.</t>
  </si>
  <si>
    <t>An indicator variable takes the value of 1 when market-adjusted stock return (RET) is negative and is 0 otherwise</t>
  </si>
  <si>
    <t>Firm size, defined as the natural logarithm of market value of equity, defined as beginning-of-quarter common share price (Compustat data item prccq) times beginning-of-quarter common shares outstanding (Compustat data item cshoq)</t>
  </si>
  <si>
    <t>Market-to-book ratio, defined as beginning-of-quarter market value of equity divided by beginning-of-quarter book value of equity (Compustat data item ceqq)</t>
  </si>
  <si>
    <t>Leverage, defined as beginning-of-quarter short term debt plus beginning-of-quarter long term debt (Compustat data item dlcq + Compustat data item dlttq) scaled by beginning-of-quarter total assets (Compustat data item atq)</t>
  </si>
  <si>
    <t>n8k</t>
  </si>
  <si>
    <t>nitem</t>
  </si>
  <si>
    <t>DRET</t>
  </si>
  <si>
    <t>Table 2. Panel C: Correlation Matrix 10-Q</t>
  </si>
  <si>
    <t>(1)</t>
  </si>
  <si>
    <t>(2)</t>
  </si>
  <si>
    <t>(3)</t>
  </si>
  <si>
    <t>(4)</t>
  </si>
  <si>
    <t>(5)</t>
  </si>
  <si>
    <t>(6)</t>
  </si>
  <si>
    <t>(7)</t>
  </si>
  <si>
    <t>(8)</t>
  </si>
  <si>
    <t>(9)</t>
  </si>
  <si>
    <t>(10)</t>
  </si>
  <si>
    <t>(11)</t>
  </si>
  <si>
    <t>(12)</t>
  </si>
  <si>
    <t>(13)</t>
  </si>
  <si>
    <t>(14)</t>
  </si>
  <si>
    <t>(15)</t>
  </si>
  <si>
    <t>(16)</t>
  </si>
  <si>
    <t>NW (1)</t>
  </si>
  <si>
    <t>TONE (2)</t>
  </si>
  <si>
    <t>TLAG (3)</t>
  </si>
  <si>
    <t>QRET (4) (RET in code)</t>
  </si>
  <si>
    <t>NEG (5)</t>
  </si>
  <si>
    <t>SIZE (6)</t>
  </si>
  <si>
    <t>MTB (7)</t>
  </si>
  <si>
    <t>LEV (8)</t>
  </si>
  <si>
    <t>AF (9)</t>
  </si>
  <si>
    <t>AFE (10)</t>
  </si>
  <si>
    <t>AGE (11)</t>
  </si>
  <si>
    <t>EARN (12)</t>
  </si>
  <si>
    <t>DeltaEARN (13)</t>
  </si>
  <si>
    <t>STD_EARN (14)</t>
  </si>
  <si>
    <t>STD_QRET (15) (STD_RET incode)</t>
  </si>
  <si>
    <t>ABTONE (16)</t>
  </si>
  <si>
    <t xml:space="preserve">Note: right-up matrix: pearson; left-down matrix: spearman </t>
  </si>
  <si>
    <t>Table 2. Panel D: Correlation Matrix 8-K</t>
  </si>
  <si>
    <t>N8K (4)</t>
  </si>
  <si>
    <t>NITEM (5)</t>
  </si>
  <si>
    <t>DRET (6) (RET in code)</t>
  </si>
  <si>
    <t>DeltaDRET (7) (DRET in code)</t>
  </si>
  <si>
    <t>BN (8)</t>
  </si>
  <si>
    <t>SIZE (9)</t>
  </si>
  <si>
    <t>MTB (10)</t>
  </si>
  <si>
    <t>LEV (11)</t>
  </si>
  <si>
    <t xml:space="preserve">Note: up pearson; down spearman </t>
  </si>
  <si>
    <t>Table 3. Panel A: Main Results 10-Q</t>
  </si>
  <si>
    <t>Dep. Vars.</t>
  </si>
  <si>
    <t>QRET</t>
  </si>
  <si>
    <t>0.241***</t>
  </si>
  <si>
    <t>0.041***</t>
  </si>
  <si>
    <t>-2.909***</t>
  </si>
  <si>
    <t>0.266**</t>
  </si>
  <si>
    <t>0.932***</t>
  </si>
  <si>
    <t>-0.269**</t>
  </si>
  <si>
    <t>(14.68)</t>
  </si>
  <si>
    <t>(3.23)</t>
  </si>
  <si>
    <t>(-19.15)</t>
  </si>
  <si>
    <t>(2.10)</t>
  </si>
  <si>
    <t>(7.13)</t>
  </si>
  <si>
    <t>(-2.35)</t>
  </si>
  <si>
    <t>0.003</t>
  </si>
  <si>
    <t>0.006</t>
  </si>
  <si>
    <t>0.123*</t>
  </si>
  <si>
    <t>-0.101**</t>
  </si>
  <si>
    <t>-0.156***</t>
  </si>
  <si>
    <t>0.027</t>
  </si>
  <si>
    <t>(0.50)</t>
  </si>
  <si>
    <t>(1.33)</t>
  </si>
  <si>
    <t>(1.96)</t>
  </si>
  <si>
    <t>(-2.26)</t>
  </si>
  <si>
    <t>(-2.89)</t>
  </si>
  <si>
    <t>(0.73)</t>
  </si>
  <si>
    <t>QRETtimesNEG</t>
  </si>
  <si>
    <t>-0.530***</t>
  </si>
  <si>
    <t>-0.138***</t>
  </si>
  <si>
    <t>8.838***</t>
  </si>
  <si>
    <t>1.797***</t>
  </si>
  <si>
    <t>-5.602***</t>
  </si>
  <si>
    <t>-0.694***</t>
  </si>
  <si>
    <t>https://www.theanalysisfactor.com/interpreting-interactions-in-regression/</t>
  </si>
  <si>
    <t>(-18.28)</t>
  </si>
  <si>
    <t>(-5.70)</t>
  </si>
  <si>
    <t>(32.99)</t>
  </si>
  <si>
    <t>(6.29)</t>
  </si>
  <si>
    <t>(-24.31)</t>
  </si>
  <si>
    <t>(-3.80)</t>
  </si>
  <si>
    <t>0.117***</t>
  </si>
  <si>
    <t>0.017*</t>
  </si>
  <si>
    <t>-0.404***</t>
  </si>
  <si>
    <t>0.790***</t>
  </si>
  <si>
    <t>-1.167***</t>
  </si>
  <si>
    <t>-0.263***</t>
  </si>
  <si>
    <t>(80.34)</t>
  </si>
  <si>
    <t>(1.94)</t>
  </si>
  <si>
    <t>(-29.91)</t>
  </si>
  <si>
    <t>(9.63)</t>
  </si>
  <si>
    <t>(-100.38)</t>
  </si>
  <si>
    <t>(-4.15)</t>
  </si>
  <si>
    <t>-0.002**</t>
  </si>
  <si>
    <t>-0.005***</t>
  </si>
  <si>
    <t>0.017***</t>
  </si>
  <si>
    <t>0.068***</t>
  </si>
  <si>
    <t>0.077***</t>
  </si>
  <si>
    <t>-0.023**</t>
  </si>
  <si>
    <t>(-2.43)</t>
  </si>
  <si>
    <t>(-5.01)</t>
  </si>
  <si>
    <t>(2.97)</t>
  </si>
  <si>
    <t>(4.36)</t>
  </si>
  <si>
    <t>(15.39)</t>
  </si>
  <si>
    <t>(-2.22)</t>
  </si>
  <si>
    <t>0.052***</t>
  </si>
  <si>
    <t>0.324***</t>
  </si>
  <si>
    <t>2.809***</t>
  </si>
  <si>
    <t>-1.465***</t>
  </si>
  <si>
    <t>1.495***</t>
  </si>
  <si>
    <t>0.947***</t>
  </si>
  <si>
    <t>(3.84)</t>
  </si>
  <si>
    <t>(9.28)</t>
  </si>
  <si>
    <t>(22.62)</t>
  </si>
  <si>
    <t>(-3.48)</t>
  </si>
  <si>
    <t>(14.00)</t>
  </si>
  <si>
    <t>(2.68)</t>
  </si>
  <si>
    <t>Constant</t>
  </si>
  <si>
    <t>8.137***</t>
  </si>
  <si>
    <t>7.986***</t>
  </si>
  <si>
    <t>-5.771***</t>
  </si>
  <si>
    <t>-19.839***</t>
  </si>
  <si>
    <t>45.609***</t>
  </si>
  <si>
    <t>45.619***</t>
  </si>
  <si>
    <t>(749.57)</t>
  </si>
  <si>
    <t>(146.16)</t>
  </si>
  <si>
    <t>(-57.52)</t>
  </si>
  <si>
    <t>(-32.77)</t>
  </si>
  <si>
    <t>(528.37)</t>
  </si>
  <si>
    <t>(83.95)</t>
  </si>
  <si>
    <t>Observations</t>
  </si>
  <si>
    <t>91,606</t>
  </si>
  <si>
    <t>Adjusted R-squared</t>
  </si>
  <si>
    <t>0.070</t>
  </si>
  <si>
    <t>0.649</t>
  </si>
  <si>
    <t>0.023</t>
  </si>
  <si>
    <t>0.559</t>
  </si>
  <si>
    <t>0.122</t>
  </si>
  <si>
    <t>0.614</t>
  </si>
  <si>
    <t>Year-quarter FE</t>
  </si>
  <si>
    <t>NO</t>
  </si>
  <si>
    <t>YES</t>
  </si>
  <si>
    <t>Firm FE</t>
  </si>
  <si>
    <t>Industry clustered SE</t>
  </si>
  <si>
    <t>t-statistics in parentheses</t>
  </si>
  <si>
    <t>*** p&lt;0.01, ** p&lt;0.05, * p&lt;0.1</t>
  </si>
  <si>
    <t>Doc_measure = b0 + b1*RET + b2*NEG + b3*RET*NEG + controls, where doc_measure = NW, TONE, TLAG</t>
  </si>
  <si>
    <t>Table 3. Panel B: ABTONE 10-Q</t>
  </si>
  <si>
    <t>-1.296***</t>
  </si>
  <si>
    <t>0.217*</t>
  </si>
  <si>
    <t>-1.268***</t>
  </si>
  <si>
    <t>0.245**</t>
  </si>
  <si>
    <t>(-8.10)</t>
  </si>
  <si>
    <t>(1.76)</t>
  </si>
  <si>
    <t>(-7.93)</t>
  </si>
  <si>
    <t>(1.99)</t>
  </si>
  <si>
    <t>0.116*</t>
  </si>
  <si>
    <t>-0.105**</t>
  </si>
  <si>
    <t>(1.91)</t>
  </si>
  <si>
    <t>(-2.36)</t>
  </si>
  <si>
    <t>3.270***</t>
  </si>
  <si>
    <t>0.656**</t>
  </si>
  <si>
    <t>(11.70)</t>
  </si>
  <si>
    <t>(2.43)</t>
  </si>
  <si>
    <t>-0.034**</t>
  </si>
  <si>
    <t>1.174***</t>
  </si>
  <si>
    <t>-0.793***</t>
  </si>
  <si>
    <t>0.415***</t>
  </si>
  <si>
    <t>(-2.25)</t>
  </si>
  <si>
    <t>(14.70)</t>
  </si>
  <si>
    <t>(-53.21)</t>
  </si>
  <si>
    <t>(5.20)</t>
  </si>
  <si>
    <t>-0.008</t>
  </si>
  <si>
    <t>-0.020</t>
  </si>
  <si>
    <t>0.070***</t>
  </si>
  <si>
    <t>0.058***</t>
  </si>
  <si>
    <t>(-1.43)</t>
  </si>
  <si>
    <t>(-1.30)</t>
  </si>
  <si>
    <t>(11.89)</t>
  </si>
  <si>
    <t>(3.85)</t>
  </si>
  <si>
    <t>2.669***</t>
  </si>
  <si>
    <t>-0.944**</t>
  </si>
  <si>
    <t>(21.53)</t>
  </si>
  <si>
    <t>(-2.11)</t>
  </si>
  <si>
    <t>1.553*</t>
  </si>
  <si>
    <t>2.878</t>
  </si>
  <si>
    <t>8.180***</t>
  </si>
  <si>
    <t>9.505***</t>
  </si>
  <si>
    <t>(1.87)</t>
  </si>
  <si>
    <t>(1.15)</t>
  </si>
  <si>
    <t>(9.85)</t>
  </si>
  <si>
    <t>(3.80)</t>
  </si>
  <si>
    <t>1.596***</t>
  </si>
  <si>
    <t>4.358***</t>
  </si>
  <si>
    <t>-4.162***</t>
  </si>
  <si>
    <t>-1.400***</t>
  </si>
  <si>
    <t>(4.25)</t>
  </si>
  <si>
    <t>(13.92)</t>
  </si>
  <si>
    <t>(-11.08)</t>
  </si>
  <si>
    <t>(-4.47)</t>
  </si>
  <si>
    <t>2.779***</t>
  </si>
  <si>
    <t>13.467***</t>
  </si>
  <si>
    <t>-16.281***</t>
  </si>
  <si>
    <t>-5.593***</t>
  </si>
  <si>
    <t>(3.30)</t>
  </si>
  <si>
    <t>(10.76)</t>
  </si>
  <si>
    <t>(-19.33)</t>
  </si>
  <si>
    <t>-0.035</t>
  </si>
  <si>
    <t>-0.420**</t>
  </si>
  <si>
    <t>0.313***</t>
  </si>
  <si>
    <t>-0.072</t>
  </si>
  <si>
    <t>(-1.49)</t>
  </si>
  <si>
    <t>(-2.03)</t>
  </si>
  <si>
    <t>(13.31)</t>
  </si>
  <si>
    <t>(-0.35)</t>
  </si>
  <si>
    <t>-0.076</t>
  </si>
  <si>
    <t>-0.033</t>
  </si>
  <si>
    <t>0.412***</t>
  </si>
  <si>
    <t>0.455**</t>
  </si>
  <si>
    <t>(-1.10)</t>
  </si>
  <si>
    <t>(-0.15)</t>
  </si>
  <si>
    <t>(5.93)</t>
  </si>
  <si>
    <t>(2.09)</t>
  </si>
  <si>
    <t>0.074</t>
  </si>
  <si>
    <t>1.205***</t>
  </si>
  <si>
    <t>-0.958***</t>
  </si>
  <si>
    <t>0.173</t>
  </si>
  <si>
    <t>(1.26)</t>
  </si>
  <si>
    <t>(5.71)</t>
  </si>
  <si>
    <t>(-16.34)</t>
  </si>
  <si>
    <t>(0.82)</t>
  </si>
  <si>
    <t>0.043</t>
  </si>
  <si>
    <t>1.737***</t>
  </si>
  <si>
    <t>-3.112***</t>
  </si>
  <si>
    <t>-1.419***</t>
  </si>
  <si>
    <t>(0.59)</t>
  </si>
  <si>
    <t>(18.21)</t>
  </si>
  <si>
    <t>(-42.55)</t>
  </si>
  <si>
    <t>(-14.88)</t>
  </si>
  <si>
    <t>-1.292*</t>
  </si>
  <si>
    <t>4.707***</t>
  </si>
  <si>
    <t>-11.741***</t>
  </si>
  <si>
    <t>-5.742***</t>
  </si>
  <si>
    <t>(-1.69)</t>
  </si>
  <si>
    <t>(4.74)</t>
  </si>
  <si>
    <t>(-15.32)</t>
  </si>
  <si>
    <t>(-5.78)</t>
  </si>
  <si>
    <t>0.474</t>
  </si>
  <si>
    <t>-1.453***</t>
  </si>
  <si>
    <t>5.964***</t>
  </si>
  <si>
    <t>4.037***</t>
  </si>
  <si>
    <t>(1.31)</t>
  </si>
  <si>
    <t>(-2.68)</t>
  </si>
  <si>
    <t>(16.53)</t>
  </si>
  <si>
    <t>(7.44)</t>
  </si>
  <si>
    <t>-1.473***</t>
  </si>
  <si>
    <t>2.042**</t>
  </si>
  <si>
    <t>-6.272***</t>
  </si>
  <si>
    <t>-2.758***</t>
  </si>
  <si>
    <t>(-3.74)</t>
  </si>
  <si>
    <t>(2.16)</t>
  </si>
  <si>
    <t>(-15.95)</t>
  </si>
  <si>
    <t>(-2.91)</t>
  </si>
  <si>
    <t>0.107</t>
  </si>
  <si>
    <t>-13.500***</t>
  </si>
  <si>
    <t>-17.769***</t>
  </si>
  <si>
    <t>(0.51)</t>
  </si>
  <si>
    <t>(-8.19)</t>
  </si>
  <si>
    <t>(-19.89)</t>
  </si>
  <si>
    <t>(-10.78)</t>
  </si>
  <si>
    <t>0.528</t>
  </si>
  <si>
    <t>0.093</t>
  </si>
  <si>
    <t>0.569</t>
  </si>
  <si>
    <t>Table 4. Panel A: Main Results 8-K</t>
  </si>
  <si>
    <t>TLAG&gt;0</t>
  </si>
  <si>
    <t>DeltaDRET</t>
  </si>
  <si>
    <t>0.600***</t>
  </si>
  <si>
    <t>0.050</t>
  </si>
  <si>
    <t>-3.701***</t>
  </si>
  <si>
    <t>-0.878**</t>
  </si>
  <si>
    <t>-10.561***</t>
  </si>
  <si>
    <t>-13.924***</t>
  </si>
  <si>
    <t>-9.996***</t>
  </si>
  <si>
    <t>(15.46)</t>
  </si>
  <si>
    <t>(1.43)</t>
  </si>
  <si>
    <t>(-11.88)</t>
  </si>
  <si>
    <t>(-2.48)</t>
  </si>
  <si>
    <t>(-14.61)</t>
  </si>
  <si>
    <t>(-10.65)</t>
  </si>
  <si>
    <t>(-9.70)</t>
  </si>
  <si>
    <t>0.044***</t>
  </si>
  <si>
    <t>0.007</t>
  </si>
  <si>
    <t>-0.286***</t>
  </si>
  <si>
    <t>-0.082</t>
  </si>
  <si>
    <t>0.374**</t>
  </si>
  <si>
    <t>0.190</t>
  </si>
  <si>
    <t>-0.120</t>
  </si>
  <si>
    <t>(5.33)</t>
  </si>
  <si>
    <t>(-4.36)</t>
  </si>
  <si>
    <t>(2.46)</t>
  </si>
  <si>
    <t>(1.02)</t>
  </si>
  <si>
    <t>(-0.68)</t>
  </si>
  <si>
    <t>Sign Prediction</t>
  </si>
  <si>
    <t>-</t>
  </si>
  <si>
    <t>+</t>
  </si>
  <si>
    <t>DeltaDRETtimesBN</t>
  </si>
  <si>
    <t>-0.994***</t>
  </si>
  <si>
    <t>-0.108**</t>
  </si>
  <si>
    <t>6.071***</t>
  </si>
  <si>
    <t>1.843***</t>
  </si>
  <si>
    <t>14.575***</t>
  </si>
  <si>
    <t>20.861***</t>
  </si>
  <si>
    <t>13.804***</t>
  </si>
  <si>
    <t>(-20.21)</t>
  </si>
  <si>
    <t>(-2.15)</t>
  </si>
  <si>
    <t>(15.38)</t>
  </si>
  <si>
    <t>(2.90)</t>
  </si>
  <si>
    <t>(15.92)</t>
  </si>
  <si>
    <t>(11.64)</t>
  </si>
  <si>
    <t>(11.40)</t>
  </si>
  <si>
    <t>-0.009***</t>
  </si>
  <si>
    <t>-0.010</t>
  </si>
  <si>
    <t>0.217***</t>
  </si>
  <si>
    <t>0.140***</t>
  </si>
  <si>
    <t>-0.961***</t>
  </si>
  <si>
    <t>-0.493***</t>
  </si>
  <si>
    <t>-0.198**</t>
  </si>
  <si>
    <t>(-1.47)</t>
  </si>
  <si>
    <t>(17.94)</t>
  </si>
  <si>
    <t>(2.66)</t>
  </si>
  <si>
    <t>(-34.33)</t>
  </si>
  <si>
    <t>(-5.22)</t>
  </si>
  <si>
    <t>0.007***</t>
  </si>
  <si>
    <t>0.003***</t>
  </si>
  <si>
    <t>-0.004</t>
  </si>
  <si>
    <t>-0.009</t>
  </si>
  <si>
    <t>0.065***</t>
  </si>
  <si>
    <t>0.016</t>
  </si>
  <si>
    <t>0.024</t>
  </si>
  <si>
    <t>(12.72)</t>
  </si>
  <si>
    <t>(2.72)</t>
  </si>
  <si>
    <t>(-0.90)</t>
  </si>
  <si>
    <t>(-1.27)</t>
  </si>
  <si>
    <t>(6.10)</t>
  </si>
  <si>
    <t>(0.78)</t>
  </si>
  <si>
    <t>(1.16)</t>
  </si>
  <si>
    <t>0.378***</t>
  </si>
  <si>
    <t>0.039</t>
  </si>
  <si>
    <t>-1.824***</t>
  </si>
  <si>
    <t>-0.872***</t>
  </si>
  <si>
    <t>-1.831***</t>
  </si>
  <si>
    <t>-1.867***</t>
  </si>
  <si>
    <t>-2.405***</t>
  </si>
  <si>
    <t>(27.02)</t>
  </si>
  <si>
    <t>(1.19)</t>
  </si>
  <si>
    <t>(-16.25)</t>
  </si>
  <si>
    <t>(-2.94)</t>
  </si>
  <si>
    <t>(-7.03)</t>
  </si>
  <si>
    <t>(-3.70)</t>
  </si>
  <si>
    <t>(-4.49)</t>
  </si>
  <si>
    <t>5.952***</t>
  </si>
  <si>
    <t>7.280***</t>
  </si>
  <si>
    <t>-0.968***</t>
  </si>
  <si>
    <t>-6.952***</t>
  </si>
  <si>
    <t>21.938***</t>
  </si>
  <si>
    <t>33.040***</t>
  </si>
  <si>
    <t>32.469***</t>
  </si>
  <si>
    <t>(473.57)</t>
  </si>
  <si>
    <t>(33.20)</t>
  </si>
  <si>
    <t>(-9.59)</t>
  </si>
  <si>
    <t>(-4.25)</t>
  </si>
  <si>
    <t>(93.72)</t>
  </si>
  <si>
    <t>(8.16)</t>
  </si>
  <si>
    <t>(7.87)</t>
  </si>
  <si>
    <t>119,616</t>
  </si>
  <si>
    <t>98,882</t>
  </si>
  <si>
    <t>0.012</t>
  </si>
  <si>
    <t>0.447</t>
  </si>
  <si>
    <t>0.009</t>
  </si>
  <si>
    <t>0.158</t>
  </si>
  <si>
    <t>0.013</t>
  </si>
  <si>
    <t>0.136</t>
  </si>
  <si>
    <t>0.123</t>
  </si>
  <si>
    <t>Year-month FE</t>
  </si>
  <si>
    <t>Doc_measuret = b0 + b1*DRETt-tlag + b2*BNt-tlag + b3*DRETt-tlag*BNt-tlag + controlst-tlag</t>
  </si>
  <si>
    <t>Table 4. Panel B: NITEM, N8K and TLAG 8-K</t>
  </si>
  <si>
    <t>N8K_OL</t>
  </si>
  <si>
    <t>TLAG_OL</t>
  </si>
  <si>
    <t>0.232***</t>
  </si>
  <si>
    <t>1.076***</t>
  </si>
  <si>
    <t>-0.944***</t>
  </si>
  <si>
    <t>(6.73)</t>
  </si>
  <si>
    <t>(-7.63)</t>
  </si>
  <si>
    <t>0.011</t>
  </si>
  <si>
    <t>0.061</t>
  </si>
  <si>
    <t>0.107***</t>
  </si>
  <si>
    <t>(1.28)</t>
  </si>
  <si>
    <t>(3.82)</t>
  </si>
  <si>
    <t>-0.337***</t>
  </si>
  <si>
    <t>-1.358***</t>
  </si>
  <si>
    <t>1.436***</t>
  </si>
  <si>
    <t>(-5.18)</t>
  </si>
  <si>
    <t>(-6.43)</t>
  </si>
  <si>
    <t>(8.75)</t>
  </si>
  <si>
    <t>0.002</t>
  </si>
  <si>
    <t>0.103***</t>
  </si>
  <si>
    <t>-0.160***</t>
  </si>
  <si>
    <t>(0.36)</t>
  </si>
  <si>
    <t>(11.76)</t>
  </si>
  <si>
    <t>(-29.57)</t>
  </si>
  <si>
    <t>0.001</t>
  </si>
  <si>
    <t>-0.011***</t>
  </si>
  <si>
    <t>0.006***</t>
  </si>
  <si>
    <t>(1.06)</t>
  </si>
  <si>
    <t>(-2.90)</t>
  </si>
  <si>
    <t>(3.13)</t>
  </si>
  <si>
    <t>0.060*</t>
  </si>
  <si>
    <t>0.467***</t>
  </si>
  <si>
    <t>0.100**</t>
  </si>
  <si>
    <t>(1.78)</t>
  </si>
  <si>
    <t>(5.57)</t>
  </si>
  <si>
    <t>(2.06)</t>
  </si>
  <si>
    <t>/cut1</t>
  </si>
  <si>
    <t>4.240***</t>
  </si>
  <si>
    <t>-1.007***</t>
  </si>
  <si>
    <t>(60.18)</t>
  </si>
  <si>
    <t>(-22.44)</t>
  </si>
  <si>
    <t>/cut2</t>
  </si>
  <si>
    <t>7.627***</t>
  </si>
  <si>
    <t>-0.240***</t>
  </si>
  <si>
    <t>(69.28)</t>
  </si>
  <si>
    <t>(-5.38)</t>
  </si>
  <si>
    <t>/cut3</t>
  </si>
  <si>
    <t>10.602***</t>
  </si>
  <si>
    <t>0.349***</t>
  </si>
  <si>
    <t>(27.59)</t>
  </si>
  <si>
    <t>(7.80)</t>
  </si>
  <si>
    <t>/cut4</t>
  </si>
  <si>
    <t>1.084***</t>
  </si>
  <si>
    <t>(23.74)</t>
  </si>
  <si>
    <t>/cut5</t>
  </si>
  <si>
    <t>3.102***</t>
  </si>
  <si>
    <t>(53.44)</t>
  </si>
  <si>
    <t>1.393***</t>
  </si>
  <si>
    <t>(16.78)</t>
  </si>
  <si>
    <t>40,700</t>
  </si>
  <si>
    <t>0.095</t>
  </si>
  <si>
    <t>Pseudo R2</t>
  </si>
  <si>
    <t>0.00563</t>
  </si>
  <si>
    <t>0.00902</t>
  </si>
  <si>
    <t>Robust t-statistics in parentheses</t>
  </si>
  <si>
    <t>Table 5. Narrative and Conditionl Conservatism</t>
  </si>
  <si>
    <t>VARIABLES</t>
  </si>
  <si>
    <t>NW_LOW</t>
  </si>
  <si>
    <t>NW_HIGH</t>
  </si>
  <si>
    <t>TONE_LOW</t>
  </si>
  <si>
    <t>TONE_HIGH</t>
  </si>
  <si>
    <t>TLAG_LOW</t>
  </si>
  <si>
    <t>TLAG_HIGH</t>
  </si>
  <si>
    <t>0.075**</t>
  </si>
  <si>
    <t>0.029***</t>
  </si>
  <si>
    <t>-0.053</t>
  </si>
  <si>
    <t>-0.058</t>
  </si>
  <si>
    <t>-0.107</t>
  </si>
  <si>
    <t>-0.240**</t>
  </si>
  <si>
    <t>(2.34)</t>
  </si>
  <si>
    <t>(-0.18)</t>
  </si>
  <si>
    <t>(-0.57)</t>
  </si>
  <si>
    <t>(-0.43)</t>
  </si>
  <si>
    <t>(-2.57)</t>
  </si>
  <si>
    <t>-0.009**</t>
  </si>
  <si>
    <t>-0.101</t>
  </si>
  <si>
    <t>0.004</t>
  </si>
  <si>
    <t>0.084</t>
  </si>
  <si>
    <t>-0.046</t>
  </si>
  <si>
    <t>(0.75)</t>
  </si>
  <si>
    <t>(-1.98)</t>
  </si>
  <si>
    <t>(0.07)</t>
  </si>
  <si>
    <t>(1.41)</t>
  </si>
  <si>
    <t>(-0.86)</t>
  </si>
  <si>
    <t>RET_NEG</t>
  </si>
  <si>
    <t>-0.174***</t>
  </si>
  <si>
    <t>-0.095***</t>
  </si>
  <si>
    <t>1.524***</t>
  </si>
  <si>
    <t>-0.840**</t>
  </si>
  <si>
    <t>-0.659***</t>
  </si>
  <si>
    <t>(-6.31)</t>
  </si>
  <si>
    <t>(5.91)</t>
  </si>
  <si>
    <t>(7.70)</t>
  </si>
  <si>
    <t>(-2.20)</t>
  </si>
  <si>
    <t>(-3.62)</t>
  </si>
  <si>
    <t>0.020***</t>
  </si>
  <si>
    <t>0.039***</t>
  </si>
  <si>
    <t>0.651***</t>
  </si>
  <si>
    <t>-0.110**</t>
  </si>
  <si>
    <t>-0.709***</t>
  </si>
  <si>
    <t>(3.28)</t>
  </si>
  <si>
    <t>(14.22)</t>
  </si>
  <si>
    <t>(11.52)</t>
  </si>
  <si>
    <t>(11.36)</t>
  </si>
  <si>
    <t>(-2.30)</t>
  </si>
  <si>
    <t>(-21.27)</t>
  </si>
  <si>
    <t>-0.007***</t>
  </si>
  <si>
    <t>-0.001***</t>
  </si>
  <si>
    <t>0.071***</t>
  </si>
  <si>
    <t>0.026***</t>
  </si>
  <si>
    <t>-0.049***</t>
  </si>
  <si>
    <t>0.016***</t>
  </si>
  <si>
    <t>(-5.27)</t>
  </si>
  <si>
    <t>(-2.97)</t>
  </si>
  <si>
    <t>(5.81)</t>
  </si>
  <si>
    <t>(4.59)</t>
  </si>
  <si>
    <t>(-4.69)</t>
  </si>
  <si>
    <t>0.354***</t>
  </si>
  <si>
    <t>0.310***</t>
  </si>
  <si>
    <t>-1.986***</t>
  </si>
  <si>
    <t>-1.505***</t>
  </si>
  <si>
    <t>2.113***</t>
  </si>
  <si>
    <t>-0.305</t>
  </si>
  <si>
    <t>(10.29)</t>
  </si>
  <si>
    <t>(16.16)</t>
  </si>
  <si>
    <t>(-6.38)</t>
  </si>
  <si>
    <t>(-5.95)</t>
  </si>
  <si>
    <t>(8.01)</t>
  </si>
  <si>
    <t>(-1.31)</t>
  </si>
  <si>
    <t>8.668***</t>
  </si>
  <si>
    <t>9.236***</t>
  </si>
  <si>
    <t>-9.305***</t>
  </si>
  <si>
    <t>-10.162***</t>
  </si>
  <si>
    <t>43.163***</t>
  </si>
  <si>
    <t>41.895***</t>
  </si>
  <si>
    <t>(51.23)</t>
  </si>
  <si>
    <t>(264.04)</t>
  </si>
  <si>
    <t>(-6.08)</t>
  </si>
  <si>
    <t>(-22.02)</t>
  </si>
  <si>
    <t>(33.28)</t>
  </si>
  <si>
    <t>(98.67)</t>
  </si>
  <si>
    <t>38,064</t>
  </si>
  <si>
    <t>38,063</t>
  </si>
  <si>
    <t>0.593</t>
  </si>
  <si>
    <t>0.841</t>
  </si>
  <si>
    <t>0.555</t>
  </si>
  <si>
    <t>0.696</t>
  </si>
  <si>
    <t>0.653</t>
  </si>
  <si>
    <t>0.621</t>
  </si>
  <si>
    <t>Difference in coefficients RET_NEG</t>
  </si>
  <si>
    <t xml:space="preserve"> -0.079*</t>
  </si>
  <si>
    <t>1.145***</t>
  </si>
  <si>
    <t>(-1.66)</t>
  </si>
  <si>
    <t xml:space="preserve"> (2.82)</t>
  </si>
  <si>
    <t>(-0.54)</t>
  </si>
  <si>
    <t>p-value</t>
  </si>
  <si>
    <t>Table 6. Narrative conservatism in different 10-Q sections</t>
  </si>
  <si>
    <t>NW_MDA</t>
  </si>
  <si>
    <t>NW_NOTE</t>
  </si>
  <si>
    <t>TONE_MDA</t>
  </si>
  <si>
    <t>TONE_NOTE</t>
  </si>
  <si>
    <t>0.043***</t>
  </si>
  <si>
    <t>-0.180*</t>
  </si>
  <si>
    <t>0.101</t>
  </si>
  <si>
    <t>(3.91)</t>
  </si>
  <si>
    <t>(3.43)</t>
  </si>
  <si>
    <t>(-1.82)</t>
  </si>
  <si>
    <t>(0.65)</t>
  </si>
  <si>
    <t>-0.003</t>
  </si>
  <si>
    <t>-0.094**</t>
  </si>
  <si>
    <t>(-0.61)</t>
  </si>
  <si>
    <t>(-0.92)</t>
  </si>
  <si>
    <t>(1.18)</t>
  </si>
  <si>
    <t>-0.189***</t>
  </si>
  <si>
    <t>-0.159***</t>
  </si>
  <si>
    <t>3.279***</t>
  </si>
  <si>
    <t>1.976***</t>
  </si>
  <si>
    <t>(-8.71)</t>
  </si>
  <si>
    <t>(-5.90)</t>
  </si>
  <si>
    <t>(9.77)</t>
  </si>
  <si>
    <t>(6.28)</t>
  </si>
  <si>
    <t>0.034***</t>
  </si>
  <si>
    <t>0.847***</t>
  </si>
  <si>
    <t>1.033***</t>
  </si>
  <si>
    <t>(5.03)</t>
  </si>
  <si>
    <t>(8.03)</t>
  </si>
  <si>
    <t>(7.77)</t>
  </si>
  <si>
    <t>-0.003***</t>
  </si>
  <si>
    <t>-0.004***</t>
  </si>
  <si>
    <t>0.018*</t>
  </si>
  <si>
    <t>(-4.31)</t>
  </si>
  <si>
    <t>(-3.71)</t>
  </si>
  <si>
    <t>(1.65)</t>
  </si>
  <si>
    <t>(3.25)</t>
  </si>
  <si>
    <t>0.245***</t>
  </si>
  <si>
    <t>0.451***</t>
  </si>
  <si>
    <t>-0.690</t>
  </si>
  <si>
    <t>-1.855***</t>
  </si>
  <si>
    <t>(6.85)</t>
  </si>
  <si>
    <t>(11.37)</t>
  </si>
  <si>
    <t>(-1.63)</t>
  </si>
  <si>
    <t>(-3.14)</t>
  </si>
  <si>
    <t>6.870***</t>
  </si>
  <si>
    <t>5.856***</t>
  </si>
  <si>
    <t>-5.302***</t>
  </si>
  <si>
    <t>-9.994***</t>
  </si>
  <si>
    <t>(58.27)</t>
  </si>
  <si>
    <t>(49.31)</t>
  </si>
  <si>
    <t>(-4.08)</t>
  </si>
  <si>
    <t>(-6.74)</t>
  </si>
  <si>
    <t>79,547</t>
  </si>
  <si>
    <t>0.724</t>
  </si>
  <si>
    <t>0.806</t>
  </si>
  <si>
    <t>0.535</t>
  </si>
  <si>
    <t>0.545</t>
  </si>
  <si>
    <t xml:space="preserve"> -0.030***</t>
  </si>
  <si>
    <t>1.303***</t>
  </si>
  <si>
    <t>(-3.56)</t>
  </si>
  <si>
    <t xml:space="preserve"> (7.38)</t>
  </si>
  <si>
    <t>Online Appendix. Table 1: Expected Tone</t>
  </si>
  <si>
    <t>tone</t>
  </si>
  <si>
    <t>0.0066***</t>
  </si>
  <si>
    <t>0.0011**</t>
  </si>
  <si>
    <t>(2.47)</t>
  </si>
  <si>
    <t>0.0000</t>
  </si>
  <si>
    <t>(0.30)</t>
  </si>
  <si>
    <t>(0.01)</t>
  </si>
  <si>
    <t>-0.0008***</t>
  </si>
  <si>
    <t>_x0002_-0.0002***</t>
  </si>
  <si>
    <t>(-51.03)</t>
  </si>
  <si>
    <t>(-3.34)</t>
  </si>
  <si>
    <t>0.0001***</t>
  </si>
  <si>
    <t>_x0002_-0.0013***</t>
  </si>
  <si>
    <t>(13.34)</t>
  </si>
  <si>
    <t>(-4.52)</t>
  </si>
  <si>
    <t>-0.0058***</t>
  </si>
  <si>
    <t>0.0690***</t>
  </si>
  <si>
    <t>(-16.01)</t>
  </si>
  <si>
    <t>(7.58)</t>
  </si>
  <si>
    <t>-0.0191***</t>
  </si>
  <si>
    <t>(-22.76)</t>
  </si>
  <si>
    <t>(-0.05)</t>
  </si>
  <si>
    <t>0.0003***</t>
  </si>
  <si>
    <t>(14.79)</t>
  </si>
  <si>
    <t>0.0005***</t>
  </si>
  <si>
    <t>_x0002_-0.0006***</t>
  </si>
  <si>
    <t>(7.02)</t>
  </si>
  <si>
    <t>(-4.44)</t>
  </si>
  <si>
    <t>-0.0010***</t>
  </si>
  <si>
    <t>(-17.59)</t>
  </si>
  <si>
    <t>(0.79)</t>
  </si>
  <si>
    <t>-0.0032***</t>
  </si>
  <si>
    <t>(-43.02)</t>
  </si>
  <si>
    <t>(-4.48)</t>
  </si>
  <si>
    <t>-0.0104***</t>
  </si>
  <si>
    <t>(-13.63)</t>
  </si>
  <si>
    <t>(-1.19)</t>
  </si>
  <si>
    <t>0.0055***</t>
  </si>
  <si>
    <t>0.0008***</t>
  </si>
  <si>
    <t>(15.32)</t>
  </si>
  <si>
    <t>(3.10)</t>
  </si>
  <si>
    <t>-0.0048***</t>
  </si>
  <si>
    <t>(-12.36)</t>
  </si>
  <si>
    <t>(-0.30)</t>
  </si>
  <si>
    <t>-0.0043***</t>
  </si>
  <si>
    <t>0.0057***</t>
  </si>
  <si>
    <t>(-20.69)</t>
  </si>
  <si>
    <t>Online Appendix. Table 2: Main Results 8-K (Restricted Sample)</t>
  </si>
  <si>
    <t>0.448***</t>
  </si>
  <si>
    <t>0.163***</t>
  </si>
  <si>
    <t>-2.159***</t>
  </si>
  <si>
    <t>-0.900</t>
  </si>
  <si>
    <t>-0.533***</t>
  </si>
  <si>
    <t>-0.882***</t>
  </si>
  <si>
    <t>(11.10)</t>
  </si>
  <si>
    <t>(2.86)</t>
  </si>
  <si>
    <t>(-6.04)</t>
  </si>
  <si>
    <t>(-1.36)</t>
  </si>
  <si>
    <t>(-6.66)</t>
  </si>
  <si>
    <t>-0.154*</t>
  </si>
  <si>
    <t>-0.056</t>
  </si>
  <si>
    <t>0.087***</t>
  </si>
  <si>
    <t>0.081***</t>
  </si>
  <si>
    <t>(1.56)</t>
  </si>
  <si>
    <t>(0.74)</t>
  </si>
  <si>
    <t>(-1.70)</t>
  </si>
  <si>
    <t>(-0.59)</t>
  </si>
  <si>
    <t>(4.30)</t>
  </si>
  <si>
    <t>(3.29)</t>
  </si>
  <si>
    <t>-0.803***</t>
  </si>
  <si>
    <t>-0.266***</t>
  </si>
  <si>
    <t>4.500***</t>
  </si>
  <si>
    <t>2.637**</t>
  </si>
  <si>
    <t>0.839***</t>
  </si>
  <si>
    <t>1.555***</t>
  </si>
  <si>
    <t>(-14.37)</t>
  </si>
  <si>
    <t>(-2.96)</t>
  </si>
  <si>
    <t>(9.09)</t>
  </si>
  <si>
    <t>(2.00)</t>
  </si>
  <si>
    <t>(6.37)</t>
  </si>
  <si>
    <t>0.022***</t>
  </si>
  <si>
    <t>-0.006</t>
  </si>
  <si>
    <t>0.079***</t>
  </si>
  <si>
    <t>0.094</t>
  </si>
  <si>
    <t>-0.104***</t>
  </si>
  <si>
    <t>-0.051***</t>
  </si>
  <si>
    <t>(-0.88)</t>
  </si>
  <si>
    <t>(4.44)</t>
  </si>
  <si>
    <t>(1.42)</t>
  </si>
  <si>
    <t>(-26.18)</t>
  </si>
  <si>
    <t>(-3.51)</t>
  </si>
  <si>
    <t>0.002***</t>
  </si>
  <si>
    <t>-0.026*</t>
  </si>
  <si>
    <t>0.004***</t>
  </si>
  <si>
    <t>-0.001</t>
  </si>
  <si>
    <t>(3.18)</t>
  </si>
  <si>
    <t>(1.00)</t>
  </si>
  <si>
    <t>(-0.51)</t>
  </si>
  <si>
    <t>(-1.84)</t>
  </si>
  <si>
    <t>(2.73)</t>
  </si>
  <si>
    <t>(-0.33)</t>
  </si>
  <si>
    <t>0.339***</t>
  </si>
  <si>
    <t>0.065</t>
  </si>
  <si>
    <t>-1.703***</t>
  </si>
  <si>
    <t>-0.789**</t>
  </si>
  <si>
    <t>0.082**</t>
  </si>
  <si>
    <t>-0.027</t>
  </si>
  <si>
    <t>(18.02)</t>
  </si>
  <si>
    <t>(1.22)</t>
  </si>
  <si>
    <t>(-10.23)</t>
  </si>
  <si>
    <t>(-2.00)</t>
  </si>
  <si>
    <t>(2.20)</t>
  </si>
  <si>
    <t>(-0.31)</t>
  </si>
  <si>
    <t>5.650***</t>
  </si>
  <si>
    <t>6.938***</t>
  </si>
  <si>
    <t>0.700***</t>
  </si>
  <si>
    <t>-5.541</t>
  </si>
  <si>
    <t>1.798***</t>
  </si>
  <si>
    <t>1.934***</t>
  </si>
  <si>
    <t>(346.54)</t>
  </si>
  <si>
    <t>(12.47)</t>
  </si>
  <si>
    <t>(4.85)</t>
  </si>
  <si>
    <t>(-1.03)</t>
  </si>
  <si>
    <t>(55.73)</t>
  </si>
  <si>
    <t>(4.78)</t>
  </si>
  <si>
    <t>0.424</t>
  </si>
  <si>
    <t>0.196</t>
  </si>
  <si>
    <t>0.019</t>
  </si>
  <si>
    <t>0.141</t>
  </si>
  <si>
    <t>8-K Item List Before 2004-08-23</t>
  </si>
  <si>
    <t>Item 1</t>
  </si>
  <si>
    <t>Changes in Control of Registrant</t>
  </si>
  <si>
    <t>Item 2</t>
  </si>
  <si>
    <t>Acquisition or Disposition of Assets</t>
  </si>
  <si>
    <t>Item 3</t>
  </si>
  <si>
    <t>Bankruptcy or Receivership</t>
  </si>
  <si>
    <t>Item 4</t>
  </si>
  <si>
    <t>Changes in Registrant's Certifying Accountant</t>
  </si>
  <si>
    <t>Item 5</t>
  </si>
  <si>
    <t>Other Events</t>
  </si>
  <si>
    <t>Item 6</t>
  </si>
  <si>
    <t>Resignation of Registrant's Directors</t>
  </si>
  <si>
    <t>Item 7</t>
  </si>
  <si>
    <t>Financial Statements and Exhibits</t>
  </si>
  <si>
    <t>Item 8</t>
  </si>
  <si>
    <t>Change in Fiscal Year</t>
  </si>
  <si>
    <t>Item 9</t>
  </si>
  <si>
    <t>Regulation FD Disclosure</t>
  </si>
  <si>
    <t>Item 10</t>
  </si>
  <si>
    <t>Amendments to the Registrant's Code of Ethics</t>
  </si>
  <si>
    <t>Item 11</t>
  </si>
  <si>
    <t>Temporary Suspension of Trading Under Registrant's Employee Benefit Plans</t>
  </si>
  <si>
    <t>Item 12</t>
  </si>
  <si>
    <t>Results of Operations and Financial Condition</t>
  </si>
  <si>
    <t>8-K Item List After 2004-08-23</t>
  </si>
  <si>
    <t>Section 1</t>
  </si>
  <si>
    <t>Registrant's Business and Operations</t>
  </si>
  <si>
    <t>Item 1.01</t>
  </si>
  <si>
    <t>Entry into a Material Definitive Agreement</t>
  </si>
  <si>
    <t>Item 1.02</t>
  </si>
  <si>
    <t>Termination of a Material Definitive Agreement</t>
  </si>
  <si>
    <t>Item 1.03</t>
  </si>
  <si>
    <t>Item 1.04</t>
  </si>
  <si>
    <t>Mine Safety - Reporting of Shutdowns and Patterns of Violations</t>
  </si>
  <si>
    <t>Section 2</t>
  </si>
  <si>
    <t>Financial Information</t>
  </si>
  <si>
    <t>Item 2.01</t>
  </si>
  <si>
    <t>Completion of Acquisition or Disposition of Assets</t>
  </si>
  <si>
    <t>Item 2.02</t>
  </si>
  <si>
    <t>Item 2.03</t>
  </si>
  <si>
    <t>Creation of a Direct Financial Obligation or an Obligation under an Off-Balance Sheet Arrangement of a Registrant</t>
  </si>
  <si>
    <t>Item 2.04</t>
  </si>
  <si>
    <t>Triggering Events That Accelerate or Increase a Direct Financial Obligation or an Obligation under an Off-Balance Sheet Arrangement</t>
  </si>
  <si>
    <t>Item 2.05</t>
  </si>
  <si>
    <t>Costs Associated with Exit or Disposal Activities</t>
  </si>
  <si>
    <t>Item 2.06</t>
  </si>
  <si>
    <t>Material Impairments</t>
  </si>
  <si>
    <t>Section 3</t>
  </si>
  <si>
    <t>Securities and Trading Markets</t>
  </si>
  <si>
    <t>Item 3.01</t>
  </si>
  <si>
    <t>Notice of Delisting or Failure to Satisfy a Continued Listing Rule or Standard; Transfer of Listing</t>
  </si>
  <si>
    <t>Item 3.02</t>
  </si>
  <si>
    <t>Unregistered Sales of Equity Securities</t>
  </si>
  <si>
    <t>Item 3.03</t>
  </si>
  <si>
    <t>Material Modification to Rights of Security Holders</t>
  </si>
  <si>
    <t>Section 4</t>
  </si>
  <si>
    <t>Matters Related to Accountants and Financial Statements</t>
  </si>
  <si>
    <t>Item 4.01</t>
  </si>
  <si>
    <t>Item 4.02</t>
  </si>
  <si>
    <t>Non-Reliance on Previously Issued Financial Statements or a Related Audit Report or Completed Interim Review</t>
  </si>
  <si>
    <t>Section 5</t>
  </si>
  <si>
    <t>Corporate Governance and Management</t>
  </si>
  <si>
    <t>Item 5.01</t>
  </si>
  <si>
    <t>Item 5.02</t>
  </si>
  <si>
    <t>Departure of Directors or Certain Officers; Election of Directors; Appointment of Certain Officers; Compensatory Arrangements of Certain Officers</t>
  </si>
  <si>
    <t>Item 5.03</t>
  </si>
  <si>
    <t>Amendments to Articles of Incorporation or Bylaws; Change in Fiscal Year</t>
  </si>
  <si>
    <t>Item 5.04</t>
  </si>
  <si>
    <t>Item 5.05</t>
  </si>
  <si>
    <t>Amendment to Registrant's Code of Ethics, or Waiver of a Provision of the Code of Ethics</t>
  </si>
  <si>
    <t>Item 5.06</t>
  </si>
  <si>
    <t>Change in Shell Company Status</t>
  </si>
  <si>
    <t>Item 5.07</t>
  </si>
  <si>
    <t>Submission of Matters to a Vote of Security Holders</t>
  </si>
  <si>
    <t>Item 5.08</t>
  </si>
  <si>
    <t>Shareholder Director Nominations</t>
  </si>
  <si>
    <t>Section 6</t>
  </si>
  <si>
    <t>Asset-Backed Securities</t>
  </si>
  <si>
    <t>Item 6.01</t>
  </si>
  <si>
    <t>ABS Informational and Computational Material</t>
  </si>
  <si>
    <t>Item 6.02</t>
  </si>
  <si>
    <t>Change of Servicer or Trustee</t>
  </si>
  <si>
    <t>Item 6.03</t>
  </si>
  <si>
    <t>Change in Credit Enhancement or Other External Support</t>
  </si>
  <si>
    <t>Item 6.04</t>
  </si>
  <si>
    <t>Failure to Make a Required Distribution</t>
  </si>
  <si>
    <t>Item 6.05</t>
  </si>
  <si>
    <t>Securities Act Updating Disclosure</t>
  </si>
  <si>
    <t>Section 7</t>
  </si>
  <si>
    <t>Regulation FD</t>
  </si>
  <si>
    <t>Item 7.01</t>
  </si>
  <si>
    <t>Section 8</t>
  </si>
  <si>
    <t>Item 8.01</t>
  </si>
  <si>
    <t>Other Events (The registrant can use this Item to report events that are not specifically called for by Form 8-K, that the registrant considers to be of importance to security holders.)</t>
  </si>
  <si>
    <t>Section 9</t>
  </si>
  <si>
    <t>Item 9.01</t>
  </si>
  <si>
    <t>Online Appendix. Table 3: Summary Statistics KW</t>
  </si>
  <si>
    <t>Panel A. Mean Coefficients from Fiscal Yearly Regressions</t>
  </si>
  <si>
    <t>Indep. Vars.</t>
  </si>
  <si>
    <t>Prediction</t>
  </si>
  <si>
    <t>Coeff.</t>
  </si>
  <si>
    <t>se</t>
  </si>
  <si>
    <t>t-stats</t>
  </si>
  <si>
    <t>Intercept</t>
  </si>
  <si>
    <t>(+)</t>
  </si>
  <si>
    <t>RET*SIZE</t>
  </si>
  <si>
    <t>RET*MTB</t>
  </si>
  <si>
    <t>(-)</t>
  </si>
  <si>
    <t>RET*LEV</t>
  </si>
  <si>
    <t>RET*NEG</t>
  </si>
  <si>
    <t>RET*NEG*SIZE</t>
  </si>
  <si>
    <t>RET*NEG*MTB</t>
  </si>
  <si>
    <t>RET*NEG*LEV</t>
  </si>
  <si>
    <t>NEG*SIZE</t>
  </si>
  <si>
    <t>NEG*MTB</t>
  </si>
  <si>
    <t>NEG*LEV</t>
  </si>
  <si>
    <t>Panel B. Summary Statistics of C_SCORE and G_SCORE</t>
  </si>
  <si>
    <t>median</t>
  </si>
  <si>
    <t>std. dev</t>
  </si>
  <si>
    <t>p1</t>
  </si>
  <si>
    <t>p25</t>
  </si>
  <si>
    <t>p75</t>
  </si>
  <si>
    <t>p99</t>
  </si>
  <si>
    <t>C_SCORE</t>
  </si>
  <si>
    <t>G_SCORE</t>
  </si>
  <si>
    <t>Online Appendix. Table X1: Replication</t>
  </si>
  <si>
    <t>HUANG et al. 2014: TABLE 4; earnings press release 1997-2007</t>
  </si>
  <si>
    <t>Dep. Vars</t>
  </si>
  <si>
    <t>EARN_t+1</t>
  </si>
  <si>
    <t>EARN_t+2</t>
  </si>
  <si>
    <t>EARN_t+3</t>
  </si>
  <si>
    <t>CFO_t+1</t>
  </si>
  <si>
    <t>CFO_t+2</t>
  </si>
  <si>
    <t>CFO_t+3</t>
  </si>
  <si>
    <t>abtone</t>
  </si>
  <si>
    <t>0.095***</t>
  </si>
  <si>
    <t>0.066**</t>
  </si>
  <si>
    <t>0.046</t>
  </si>
  <si>
    <t>-0.039</t>
  </si>
  <si>
    <t>-0.045</t>
  </si>
  <si>
    <t>_x0002_-0.3021**</t>
  </si>
  <si>
    <t xml:space="preserve"> -0.3935*</t>
  </si>
  <si>
    <t>_x0002_-0.6020*</t>
  </si>
  <si>
    <t>_x0002_-0.3609***</t>
  </si>
  <si>
    <t>_x0002_-0.6159***</t>
  </si>
  <si>
    <t xml:space="preserve"> -0.5725*</t>
  </si>
  <si>
    <t>(3.58)</t>
  </si>
  <si>
    <t>(2.19)</t>
  </si>
  <si>
    <t>(1.55)</t>
  </si>
  <si>
    <t>(-1.02)</t>
  </si>
  <si>
    <t>(0.60)</t>
  </si>
  <si>
    <t>(-0.81)</t>
  </si>
  <si>
    <t>(-2.42)</t>
  </si>
  <si>
    <t>(-1.68)</t>
  </si>
  <si>
    <t>(-3.16)</t>
  </si>
  <si>
    <t>(-2.74)</t>
  </si>
  <si>
    <t>(-1.92)</t>
  </si>
  <si>
    <t>-0.000**</t>
  </si>
  <si>
    <t>-0.000***</t>
  </si>
  <si>
    <t>0.000***</t>
  </si>
  <si>
    <t>(-2.53)</t>
  </si>
  <si>
    <t>(-3.82)</t>
  </si>
  <si>
    <t>(-4.37)</t>
  </si>
  <si>
    <t>(9.35)</t>
  </si>
  <si>
    <t>(9.07)</t>
  </si>
  <si>
    <t>0.666***</t>
  </si>
  <si>
    <t>0.576***</t>
  </si>
  <si>
    <t>0.543***</t>
  </si>
  <si>
    <t>0.550***</t>
  </si>
  <si>
    <t>-0.165*</t>
  </si>
  <si>
    <t>-0.161*</t>
  </si>
  <si>
    <t>(42.21)</t>
  </si>
  <si>
    <t>(36.71)</t>
  </si>
  <si>
    <t>(34.50)</t>
  </si>
  <si>
    <t>(39.16)</t>
  </si>
  <si>
    <t>(-1.87)</t>
  </si>
  <si>
    <t>-0.002***</t>
  </si>
  <si>
    <t>-0.001**</t>
  </si>
  <si>
    <t>(12.01)</t>
  </si>
  <si>
    <t>(12.25)</t>
  </si>
  <si>
    <t>(11.30)</t>
  </si>
  <si>
    <t>(9.19)</t>
  </si>
  <si>
    <t>(-3.85)</t>
  </si>
  <si>
    <t>(-2.33)</t>
  </si>
  <si>
    <t>0.000**</t>
  </si>
  <si>
    <t>0.000</t>
  </si>
  <si>
    <t>-0.000</t>
  </si>
  <si>
    <t>(2.02)</t>
  </si>
  <si>
    <t>(0.44)</t>
  </si>
  <si>
    <t>(-0.60)</t>
  </si>
  <si>
    <t>(0.18)</t>
  </si>
  <si>
    <t>(0.34)</t>
  </si>
  <si>
    <t>0.014***</t>
  </si>
  <si>
    <t>0.013***</t>
  </si>
  <si>
    <t>0.005***</t>
  </si>
  <si>
    <t>(9.95)</t>
  </si>
  <si>
    <t>(10.43)</t>
  </si>
  <si>
    <t>(10.31)</t>
  </si>
  <si>
    <t>(4.82)</t>
  </si>
  <si>
    <t>(0.28)</t>
  </si>
  <si>
    <t>(-2.04)</t>
  </si>
  <si>
    <t>-0.036***</t>
  </si>
  <si>
    <t>-0.033***</t>
  </si>
  <si>
    <t>-0.035***</t>
  </si>
  <si>
    <t>-0.022***</t>
  </si>
  <si>
    <t>0.023**</t>
  </si>
  <si>
    <t>(-12.20)</t>
  </si>
  <si>
    <t>(-9.58)</t>
  </si>
  <si>
    <t>(-8.83)</t>
  </si>
  <si>
    <t>(-6.46)</t>
  </si>
  <si>
    <t>(0.19)</t>
  </si>
  <si>
    <t>-0.066***</t>
  </si>
  <si>
    <t>-0.096***</t>
  </si>
  <si>
    <t>-0.108***</t>
  </si>
  <si>
    <t>-0.050***</t>
  </si>
  <si>
    <t>-0.043</t>
  </si>
  <si>
    <t>-0.058**</t>
  </si>
  <si>
    <t>(-5.17)</t>
  </si>
  <si>
    <t>(-6.24)</t>
  </si>
  <si>
    <t>(-6.53)</t>
  </si>
  <si>
    <t>(-3.87)</t>
  </si>
  <si>
    <t>(-1.58)</t>
  </si>
  <si>
    <t>-0.008***</t>
  </si>
  <si>
    <t>-0.010***</t>
  </si>
  <si>
    <t>0.011***</t>
  </si>
  <si>
    <t>(-7.12)</t>
  </si>
  <si>
    <t>(-7.14)</t>
  </si>
  <si>
    <t>(-5.92)</t>
  </si>
  <si>
    <t>(7.62)</t>
  </si>
  <si>
    <t>(1.58)</t>
  </si>
  <si>
    <t>(-0.08)</t>
  </si>
  <si>
    <t>53,188</t>
  </si>
  <si>
    <t>53,107</t>
  </si>
  <si>
    <t>53,026</t>
  </si>
  <si>
    <t>53,152</t>
  </si>
  <si>
    <t>53,062</t>
  </si>
  <si>
    <t>52,948</t>
  </si>
  <si>
    <t>Industry FE</t>
  </si>
  <si>
    <t>Firm clustered SE</t>
  </si>
  <si>
    <t>Year-quarter clustered SE</t>
  </si>
  <si>
    <t/>
  </si>
  <si>
    <t>NW_VD</t>
  </si>
  <si>
    <t>NW_MD</t>
  </si>
  <si>
    <t>TONE_VD</t>
  </si>
  <si>
    <t>TONE_MD</t>
  </si>
  <si>
    <t>TLAG_VD</t>
  </si>
  <si>
    <t>TLAG_MD</t>
  </si>
  <si>
    <t>0.128***</t>
  </si>
  <si>
    <t>-0.036</t>
  </si>
  <si>
    <t>-1.254**</t>
  </si>
  <si>
    <t>-0.804</t>
  </si>
  <si>
    <t>-15.657***</t>
  </si>
  <si>
    <t>-6.524***</t>
  </si>
  <si>
    <t>(3.11)</t>
  </si>
  <si>
    <t>(-0.32)</t>
  </si>
  <si>
    <t>(-0.64)</t>
  </si>
  <si>
    <t>(-4.39)</t>
  </si>
  <si>
    <t>0.011*</t>
  </si>
  <si>
    <t>-0.026</t>
  </si>
  <si>
    <t>-0.093</t>
  </si>
  <si>
    <t>0.425</t>
  </si>
  <si>
    <t>0.147</t>
  </si>
  <si>
    <t>(1.70)</t>
  </si>
  <si>
    <t>(-0.26)</t>
  </si>
  <si>
    <t>(-0.39)</t>
  </si>
  <si>
    <t>(-0.48)</t>
  </si>
  <si>
    <t>(1.62)</t>
  </si>
  <si>
    <t>(0.55)</t>
  </si>
  <si>
    <t>DRET_BN</t>
  </si>
  <si>
    <t>-0.221***</t>
  </si>
  <si>
    <t>2.826***</t>
  </si>
  <si>
    <t>1.285</t>
  </si>
  <si>
    <t>25.419***</t>
  </si>
  <si>
    <t>9.365***</t>
  </si>
  <si>
    <t>(-3.88)</t>
  </si>
  <si>
    <t>(0.03)</t>
  </si>
  <si>
    <t>(3.15)</t>
  </si>
  <si>
    <t>(0.98)</t>
  </si>
  <si>
    <t>(9.36)</t>
  </si>
  <si>
    <t>(5.45)</t>
  </si>
  <si>
    <t>-0.021**</t>
  </si>
  <si>
    <t>0.082</t>
  </si>
  <si>
    <t>0.148</t>
  </si>
  <si>
    <t>-0.626***</t>
  </si>
  <si>
    <t>(-0.40)</t>
  </si>
  <si>
    <t>(-2.07)</t>
  </si>
  <si>
    <t>(1.46)</t>
  </si>
  <si>
    <t>(-5.15)</t>
  </si>
  <si>
    <t>(-0.29)</t>
  </si>
  <si>
    <t>-0.007</t>
  </si>
  <si>
    <t>0.036</t>
  </si>
  <si>
    <t>(1.01)</t>
  </si>
  <si>
    <t>(-0.55)</t>
  </si>
  <si>
    <t>(0.04)</t>
  </si>
  <si>
    <t>0.097**</t>
  </si>
  <si>
    <t>-0.055</t>
  </si>
  <si>
    <t>-1.064***</t>
  </si>
  <si>
    <t>-0.665</t>
  </si>
  <si>
    <t>-1.491**</t>
  </si>
  <si>
    <t>-2.122*</t>
  </si>
  <si>
    <t>(-1.00)</t>
  </si>
  <si>
    <t>(-1.07)</t>
  </si>
  <si>
    <t>(-2.47)</t>
  </si>
  <si>
    <t>(-1.91)</t>
  </si>
  <si>
    <t>6.807***</t>
  </si>
  <si>
    <t>8.426***</t>
  </si>
  <si>
    <t>-4.472**</t>
  </si>
  <si>
    <t>-10.793***</t>
  </si>
  <si>
    <t>30.618***</t>
  </si>
  <si>
    <t>39.314***</t>
  </si>
  <si>
    <t>(34.90)</t>
  </si>
  <si>
    <t>(15.03)</t>
  </si>
  <si>
    <t>(-2.40)</t>
  </si>
  <si>
    <t>(-2.65)</t>
  </si>
  <si>
    <t>(6.25)</t>
  </si>
  <si>
    <t>84,113</t>
  </si>
  <si>
    <t>35,503</t>
  </si>
  <si>
    <t>0.464</t>
  </si>
  <si>
    <t>0.522</t>
  </si>
  <si>
    <t>0.140</t>
  </si>
  <si>
    <t>0.178</t>
  </si>
  <si>
    <t>16.054***</t>
  </si>
  <si>
    <t>(11.33)</t>
  </si>
  <si>
    <t>1.541***</t>
  </si>
  <si>
    <t xml:space="preserve"> (1.78)</t>
  </si>
  <si>
    <t xml:space="preserve"> -0.225***</t>
  </si>
  <si>
    <t>(-3.07)</t>
  </si>
  <si>
    <t>f-stat of difference</t>
  </si>
  <si>
    <t>NW_BEFORE</t>
  </si>
  <si>
    <t>TONE_BEFORE</t>
  </si>
  <si>
    <t>TLAG_BEFORE</t>
  </si>
  <si>
    <t>(-0.22)</t>
  </si>
  <si>
    <t>0.120</t>
  </si>
  <si>
    <t>(1.49)</t>
  </si>
  <si>
    <t>(0.15)</t>
  </si>
  <si>
    <t>(3.45)</t>
  </si>
  <si>
    <t>0.376***</t>
  </si>
  <si>
    <t>(1.20)</t>
  </si>
  <si>
    <t>(8.71)</t>
  </si>
  <si>
    <t>-2.273</t>
  </si>
  <si>
    <t>(-0.69)</t>
  </si>
  <si>
    <t>(-0.98)</t>
  </si>
  <si>
    <t>(8.27)</t>
  </si>
  <si>
    <t>-0.019</t>
  </si>
  <si>
    <t>0.007*</t>
  </si>
  <si>
    <t>(-4.07)</t>
  </si>
  <si>
    <t>26,799</t>
  </si>
  <si>
    <t>0.213</t>
  </si>
  <si>
    <t>NW_AFTER</t>
  </si>
  <si>
    <t>TONE_AFTER</t>
  </si>
  <si>
    <t>TLAG_AFTER</t>
  </si>
  <si>
    <t>0.819***</t>
  </si>
  <si>
    <t>0.449***</t>
  </si>
  <si>
    <t>0.286***</t>
  </si>
  <si>
    <t>0.278***</t>
  </si>
  <si>
    <t>0.113***</t>
  </si>
  <si>
    <t>(0.24)</t>
  </si>
  <si>
    <t>(1.10)</t>
  </si>
  <si>
    <t>92,807</t>
  </si>
  <si>
    <t>0.480</t>
  </si>
  <si>
    <t>0.197</t>
  </si>
  <si>
    <t>Table 7. Panel A: Narrative Conservatism in Voluntary and Mandatory Disclosure</t>
  </si>
  <si>
    <t>Table 7. Panel B: Narrative Conservatism in Different 8-K Items</t>
  </si>
  <si>
    <t>0.145</t>
  </si>
  <si>
    <t>0.566</t>
  </si>
  <si>
    <t>(9.21)</t>
  </si>
  <si>
    <t>(7.04)</t>
  </si>
  <si>
    <t>(99.05)</t>
  </si>
  <si>
    <t>(27.41)</t>
  </si>
  <si>
    <t>17.786***</t>
  </si>
  <si>
    <t>33.222***</t>
  </si>
  <si>
    <t>1.733**</t>
  </si>
  <si>
    <t>-7.525***</t>
  </si>
  <si>
    <t>5.243***</t>
  </si>
  <si>
    <t>6.676***</t>
  </si>
  <si>
    <t>(-1.67)</t>
  </si>
  <si>
    <t>(-2.19)</t>
  </si>
  <si>
    <t>(0.95)</t>
  </si>
  <si>
    <t>-2.071***</t>
  </si>
  <si>
    <t>-2.576*</t>
  </si>
  <si>
    <t>-0.650**</t>
  </si>
  <si>
    <t>-1.253*</t>
  </si>
  <si>
    <t>0.021</t>
  </si>
  <si>
    <t>0.038</t>
  </si>
  <si>
    <t>(0.72)</t>
  </si>
  <si>
    <t>(-0.25)</t>
  </si>
  <si>
    <t>(1.67)</t>
  </si>
  <si>
    <t>-0.032**</t>
  </si>
  <si>
    <t>0.141**</t>
  </si>
  <si>
    <t>0.005</t>
  </si>
  <si>
    <t>(-1.94)</t>
  </si>
  <si>
    <t>(2.15)</t>
  </si>
  <si>
    <t>(0.27)</t>
  </si>
  <si>
    <t>(-0.56)</t>
  </si>
  <si>
    <t>-0.175*</t>
  </si>
  <si>
    <t>-0.593*</t>
  </si>
  <si>
    <t>0.029</t>
  </si>
  <si>
    <t>0.292**</t>
  </si>
  <si>
    <t>-0.014</t>
  </si>
  <si>
    <t>(-3.84)</t>
  </si>
  <si>
    <t>(-3.32)</t>
  </si>
  <si>
    <t>(0.83)</t>
  </si>
  <si>
    <t>(2.52)</t>
  </si>
  <si>
    <t>(-1.75)</t>
  </si>
  <si>
    <t>-2.214***</t>
  </si>
  <si>
    <t>-2.846***</t>
  </si>
  <si>
    <t>0.126</t>
  </si>
  <si>
    <t>0.830**</t>
  </si>
  <si>
    <t>-0.014*</t>
  </si>
  <si>
    <t>(-1.93)</t>
  </si>
  <si>
    <t>(-13.62)</t>
  </si>
  <si>
    <t>-3.027*</t>
  </si>
  <si>
    <t>6.438***</t>
  </si>
  <si>
    <t>-1.255***</t>
  </si>
  <si>
    <t>5.025</t>
  </si>
  <si>
    <t>-1.272</t>
  </si>
  <si>
    <t>0.165</t>
  </si>
  <si>
    <t>(-0.09)</t>
  </si>
  <si>
    <t>-0.564</t>
  </si>
  <si>
    <t>0.431*</t>
  </si>
  <si>
    <t>(-8.94)</t>
  </si>
  <si>
    <t>(-3.67)</t>
  </si>
  <si>
    <t>(7.45)</t>
  </si>
  <si>
    <t>-1.093***</t>
  </si>
  <si>
    <t>-2.432***</t>
  </si>
  <si>
    <t>0.765***</t>
  </si>
  <si>
    <t>0.556**</t>
  </si>
  <si>
    <t>0.300***</t>
  </si>
  <si>
    <t>(-5.82)</t>
  </si>
  <si>
    <t>(-19.29)</t>
  </si>
  <si>
    <t>(5.69)</t>
  </si>
  <si>
    <t>(43.77)</t>
  </si>
  <si>
    <t>(-3.13)</t>
  </si>
  <si>
    <t>-1.695***</t>
  </si>
  <si>
    <t>1.468</t>
  </si>
  <si>
    <t>-2.155***</t>
  </si>
  <si>
    <t>3.785***</t>
  </si>
  <si>
    <t>-0.433***</t>
  </si>
  <si>
    <t>(-10.04)</t>
  </si>
  <si>
    <t>(-10.54)</t>
  </si>
  <si>
    <t>(1.21)</t>
  </si>
  <si>
    <t>(28.86)</t>
  </si>
  <si>
    <t>(14.63)</t>
  </si>
  <si>
    <t>-1.669***</t>
  </si>
  <si>
    <t>-0.228</t>
  </si>
  <si>
    <t>-1.111***</t>
  </si>
  <si>
    <t>0.242</t>
  </si>
  <si>
    <t>(-0.11)</t>
  </si>
  <si>
    <t>(-0.06)</t>
  </si>
  <si>
    <t>4.224</t>
  </si>
  <si>
    <t>-0.359</t>
  </si>
  <si>
    <t>-0.126</t>
  </si>
  <si>
    <t>-7.449***</t>
  </si>
  <si>
    <t>0.026</t>
  </si>
  <si>
    <t>0.223</t>
  </si>
  <si>
    <t>(11.99)</t>
  </si>
  <si>
    <t>(-3.27)</t>
  </si>
  <si>
    <t>(-14.01)</t>
  </si>
  <si>
    <t>(-0.67)</t>
  </si>
  <si>
    <t>(84.25)</t>
  </si>
  <si>
    <t>(8.34)</t>
  </si>
  <si>
    <t>1.583***</t>
  </si>
  <si>
    <t>-1.935***</t>
  </si>
  <si>
    <t>-1.234***</t>
  </si>
  <si>
    <t>-0.162</t>
  </si>
  <si>
    <t>(3.07)</t>
  </si>
  <si>
    <t>(1.13)</t>
  </si>
  <si>
    <t>(-36.82)</t>
  </si>
  <si>
    <t>(-16.45)</t>
  </si>
  <si>
    <t>(55.40)</t>
  </si>
  <si>
    <t>1.668***</t>
  </si>
  <si>
    <t>1.029</t>
  </si>
  <si>
    <t>-11.772***</t>
  </si>
  <si>
    <t>-6.211***</t>
  </si>
  <si>
    <t>0.018</t>
  </si>
  <si>
    <t>(-4.30)</t>
  </si>
  <si>
    <t>(1.38)</t>
  </si>
  <si>
    <t>(-13.17)</t>
  </si>
  <si>
    <t>(39.65)</t>
  </si>
  <si>
    <t>-1.512***</t>
  </si>
  <si>
    <t>4.413</t>
  </si>
  <si>
    <t>-2.177***</t>
  </si>
  <si>
    <t>1.651</t>
  </si>
  <si>
    <t>0.423***</t>
  </si>
  <si>
    <t>0.687***</t>
  </si>
  <si>
    <t>(5.02)</t>
  </si>
  <si>
    <t>(-8.77)</t>
  </si>
  <si>
    <t>(-14.96)</t>
  </si>
  <si>
    <t>(36.37)</t>
  </si>
  <si>
    <t>(28.35)</t>
  </si>
  <si>
    <t>-0.049</t>
  </si>
  <si>
    <t>3.364***</t>
  </si>
  <si>
    <t>-0.728***</t>
  </si>
  <si>
    <t>-5.253***</t>
  </si>
  <si>
    <t>0.201***</t>
  </si>
  <si>
    <t>1.373***</t>
  </si>
  <si>
    <t>(11.42)</t>
  </si>
  <si>
    <t>(-0.96)</t>
  </si>
  <si>
    <t>(-43.87)</t>
  </si>
  <si>
    <t>(93.13)</t>
  </si>
  <si>
    <t>-1.204</t>
  </si>
  <si>
    <t>-4.302***</t>
  </si>
  <si>
    <t>0.092</t>
  </si>
  <si>
    <t>0.593***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</si>
</sst>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000"/>
    <numFmt numFmtId="165" formatCode="0.0%"/>
    <numFmt numFmtId="166" formatCode="0.000"/>
    <numFmt numFmtId="167" formatCode="_ * #,##0_ ;_ * \-#,##0_ ;_ * &quot;-&quot;??_ ;_ @_ "/>
    <numFmt numFmtId="168" formatCode="_ * #,##0.0000_ ;_ * \-#,##0.0000_ ;_ * &quot;-&quot;??_ ;_ @_ "/>
  </numFmts>
  <fonts count="22">
    <font>
      <sz val="11"/>
      <color theme="1"/>
      <name val="Calibri"/>
      <family val="2"/>
      <scheme val="minor"/>
    </font>
    <font>
      <sz val="11"/>
      <color theme="1"/>
      <name val="Calibri"/>
      <family val="2"/>
      <charset val="134"/>
      <scheme val="minor"/>
    </font>
    <font>
      <sz val="11"/>
      <color theme="1"/>
      <name val="Calibri"/>
      <family val="2"/>
      <charset val="134"/>
      <scheme val="minor"/>
    </font>
    <font>
      <b/>
      <sz val="11"/>
      <color theme="1"/>
      <name val="Calibri"/>
      <family val="2"/>
      <scheme val="minor"/>
    </font>
    <font>
      <b/>
      <sz val="14"/>
      <color theme="1"/>
      <name val="Calibri"/>
      <family val="2"/>
      <scheme val="minor"/>
    </font>
    <font>
      <sz val="10"/>
      <name val="Calibri"/>
    </font>
    <font>
      <sz val="18"/>
      <color rgb="FF000000"/>
      <name val="Calibri"/>
      <family val="2"/>
      <scheme val="minor"/>
    </font>
    <font>
      <sz val="10"/>
      <name val="Calibri"/>
      <family val="2"/>
    </font>
    <font>
      <sz val="11"/>
      <color theme="1"/>
      <name val="Calibri"/>
      <family val="2"/>
      <scheme val="minor"/>
    </font>
    <font>
      <b/>
      <sz val="11"/>
      <name val="Calibri"/>
    </font>
    <font>
      <u/>
      <sz val="11"/>
      <color theme="10"/>
      <name val="Calibri"/>
      <family val="2"/>
      <scheme val="minor"/>
    </font>
    <font>
      <b/>
      <sz val="11"/>
      <name val="Calibri"/>
    </font>
    <font>
      <b/>
      <sz val="11"/>
      <name val="Calibri"/>
    </font>
    <font>
      <sz val="11"/>
      <name val="Calibri"/>
      <family val="2"/>
    </font>
    <font>
      <b/>
      <sz val="11"/>
      <name val="Calibri"/>
    </font>
    <font>
      <b/>
      <sz val="11"/>
      <color theme="1"/>
      <name val="Times New Roman"/>
      <family val="1"/>
    </font>
    <font>
      <sz val="11"/>
      <color theme="1"/>
      <name val="Times New Roman"/>
      <family val="1"/>
    </font>
    <font>
      <sz val="11"/>
      <color theme="1"/>
      <name val="Times New Roman"/>
      <family val="1"/>
      <charset val="134"/>
    </font>
    <font>
      <sz val="10"/>
      <color rgb="FFFF0000"/>
      <name val="Calibri"/>
      <family val="2"/>
    </font>
    <font>
      <sz val="10"/>
      <color theme="1"/>
      <name val="Times New Roman"/>
      <family val="1"/>
    </font>
    <font>
      <b/>
      <sz val="11"/>
      <name val="Calibri"/>
    </font>
    <font>
      <b/>
      <sz val="10"/>
      <name val="Calibri"/>
      <family val="2"/>
    </font>
  </fonts>
  <fills count="8">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rgb="FFC00000"/>
        <bgColor indexed="64"/>
      </patternFill>
    </fill>
    <fill>
      <patternFill patternType="solid">
        <fgColor theme="6" tint="0.79998168889431442"/>
        <bgColor indexed="64"/>
      </patternFill>
    </fill>
  </fills>
  <borders count="36">
    <border>
      <left/>
      <right/>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medium">
        <color auto="1"/>
      </top>
      <bottom style="thin">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medium">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double">
        <color auto="1"/>
      </top>
      <bottom style="thin">
        <color indexed="64"/>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s>
  <cellStyleXfs count="8">
    <xf numFmtId="0" fontId="0" fillId="0" borderId="0"/>
    <xf numFmtId="0" fontId="5" fillId="0" borderId="0"/>
    <xf numFmtId="9" fontId="8" fillId="0" borderId="0"/>
    <xf numFmtId="0" fontId="10" fillId="0" borderId="0"/>
    <xf numFmtId="43" fontId="8" fillId="0" borderId="0"/>
    <xf numFmtId="0" fontId="2" fillId="0" borderId="0"/>
    <xf numFmtId="43" fontId="2" fillId="0" borderId="0"/>
    <xf numFmtId="0" fontId="7" fillId="0" borderId="0"/>
  </cellStyleXfs>
  <cellXfs count="173">
    <xf numFmtId="0" fontId="0" fillId="0" borderId="0" xfId="0"/>
    <xf numFmtId="0" fontId="6" fillId="0" borderId="0" xfId="0" applyFont="1" applyAlignment="1">
      <alignment horizontal="left" vertical="center" readingOrder="1"/>
    </xf>
    <xf numFmtId="0" fontId="0" fillId="2" borderId="0" xfId="0" applyFill="1"/>
    <xf numFmtId="0" fontId="0" fillId="2" borderId="0" xfId="0" applyFill="1" applyAlignment="1">
      <alignment horizontal="center"/>
    </xf>
    <xf numFmtId="0" fontId="5" fillId="0" borderId="1" xfId="1" applyBorder="1"/>
    <xf numFmtId="0" fontId="7" fillId="0" borderId="0" xfId="1" applyFont="1" applyAlignment="1">
      <alignment horizontal="center" vertical="center"/>
    </xf>
    <xf numFmtId="0" fontId="5" fillId="0" borderId="2" xfId="1" applyBorder="1" applyAlignment="1">
      <alignment horizontal="center" vertical="center"/>
    </xf>
    <xf numFmtId="49" fontId="7" fillId="0" borderId="0" xfId="1" applyNumberFormat="1" applyFont="1" applyAlignment="1">
      <alignment horizontal="center" vertical="center"/>
    </xf>
    <xf numFmtId="3" fontId="5" fillId="0" borderId="0" xfId="1" applyNumberFormat="1" applyAlignment="1">
      <alignment horizontal="center" vertical="center"/>
    </xf>
    <xf numFmtId="0" fontId="0" fillId="0" borderId="2" xfId="0" applyBorder="1"/>
    <xf numFmtId="0" fontId="0" fillId="3" borderId="0" xfId="0" applyFill="1" applyAlignment="1">
      <alignment horizontal="center"/>
    </xf>
    <xf numFmtId="10" fontId="5" fillId="0" borderId="0" xfId="1" applyNumberFormat="1" applyAlignment="1">
      <alignment horizontal="center" vertical="center"/>
    </xf>
    <xf numFmtId="0" fontId="0" fillId="0" borderId="4" xfId="0" applyBorder="1" applyAlignment="1">
      <alignment horizontal="center"/>
    </xf>
    <xf numFmtId="0" fontId="0" fillId="0" borderId="5" xfId="0" applyBorder="1"/>
    <xf numFmtId="0" fontId="0" fillId="0" borderId="5" xfId="0" applyBorder="1" applyAlignment="1">
      <alignment horizontal="center"/>
    </xf>
    <xf numFmtId="0" fontId="7" fillId="0" borderId="3" xfId="1" applyFont="1" applyBorder="1" applyAlignment="1">
      <alignment horizontal="left"/>
    </xf>
    <xf numFmtId="0" fontId="5" fillId="0" borderId="3" xfId="1" applyBorder="1"/>
    <xf numFmtId="0" fontId="0" fillId="0" borderId="6" xfId="0" applyBorder="1"/>
    <xf numFmtId="0" fontId="0" fillId="0" borderId="6" xfId="0" applyBorder="1" applyAlignment="1">
      <alignment horizontal="center"/>
    </xf>
    <xf numFmtId="164" fontId="5" fillId="0" borderId="0" xfId="1" applyNumberFormat="1" applyAlignment="1">
      <alignment horizontal="center" vertical="center"/>
    </xf>
    <xf numFmtId="0" fontId="0" fillId="0" borderId="7" xfId="0" applyBorder="1" applyAlignment="1">
      <alignment horizontal="center"/>
    </xf>
    <xf numFmtId="0" fontId="0" fillId="3" borderId="0" xfId="0" applyFill="1"/>
    <xf numFmtId="165" fontId="8" fillId="0" borderId="0" xfId="2" applyNumberFormat="1"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10" fillId="0" borderId="0" xfId="3"/>
    <xf numFmtId="0" fontId="11" fillId="0" borderId="8" xfId="0" applyFont="1" applyBorder="1" applyAlignment="1">
      <alignment horizontal="center" vertical="top"/>
    </xf>
    <xf numFmtId="0" fontId="0" fillId="0" borderId="7" xfId="0" applyBorder="1"/>
    <xf numFmtId="0" fontId="0" fillId="0" borderId="9" xfId="0" applyBorder="1"/>
    <xf numFmtId="0" fontId="0" fillId="0" borderId="9" xfId="0" applyBorder="1" applyAlignment="1">
      <alignment horizontal="center"/>
    </xf>
    <xf numFmtId="0" fontId="0" fillId="0" borderId="10" xfId="0" applyBorder="1" applyAlignment="1">
      <alignment horizontal="center"/>
    </xf>
    <xf numFmtId="0" fontId="6" fillId="0" borderId="0" xfId="0" applyFont="1"/>
    <xf numFmtId="0" fontId="0" fillId="0" borderId="11" xfId="0" applyBorder="1"/>
    <xf numFmtId="0" fontId="0" fillId="0" borderId="12" xfId="0" applyBorder="1" applyAlignment="1">
      <alignment horizontal="center"/>
    </xf>
    <xf numFmtId="0" fontId="0" fillId="0" borderId="10" xfId="0" applyBorder="1"/>
    <xf numFmtId="0" fontId="0" fillId="0" borderId="13" xfId="0" applyBorder="1"/>
    <xf numFmtId="0" fontId="0" fillId="0" borderId="12" xfId="0" applyBorder="1"/>
    <xf numFmtId="0" fontId="5" fillId="0" borderId="14" xfId="1" applyBorder="1"/>
    <xf numFmtId="0" fontId="5" fillId="0" borderId="14" xfId="1" applyBorder="1" applyAlignment="1">
      <alignment horizontal="center"/>
    </xf>
    <xf numFmtId="0" fontId="12" fillId="0" borderId="15" xfId="0" applyFont="1" applyBorder="1" applyAlignment="1">
      <alignment horizontal="center" vertical="top"/>
    </xf>
    <xf numFmtId="0" fontId="13" fillId="0" borderId="14" xfId="0" applyFont="1" applyBorder="1" applyAlignment="1">
      <alignment horizontal="left" vertical="top"/>
    </xf>
    <xf numFmtId="0" fontId="13" fillId="0" borderId="18" xfId="0" applyFont="1" applyBorder="1" applyAlignment="1">
      <alignment horizontal="left" vertical="center"/>
    </xf>
    <xf numFmtId="0" fontId="9" fillId="4" borderId="16" xfId="0" applyFont="1" applyFill="1" applyBorder="1" applyAlignment="1">
      <alignment horizontal="left" vertical="center"/>
    </xf>
    <xf numFmtId="0" fontId="14" fillId="0" borderId="19" xfId="0" applyFont="1" applyBorder="1" applyAlignment="1">
      <alignment horizontal="center" vertical="top"/>
    </xf>
    <xf numFmtId="49" fontId="13" fillId="0" borderId="17" xfId="0" applyNumberFormat="1" applyFont="1" applyBorder="1" applyAlignment="1">
      <alignment horizontal="center" vertical="top"/>
    </xf>
    <xf numFmtId="0" fontId="3" fillId="0" borderId="0" xfId="0" applyFont="1"/>
    <xf numFmtId="0" fontId="3" fillId="0" borderId="0" xfId="0" applyFont="1" applyAlignment="1">
      <alignment horizontal="left" vertical="top"/>
    </xf>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xf numFmtId="0" fontId="3" fillId="0" borderId="0" xfId="0" applyFont="1" applyAlignment="1">
      <alignment horizontal="center" vertical="center"/>
    </xf>
    <xf numFmtId="0" fontId="0" fillId="5" borderId="0" xfId="0" applyFill="1"/>
    <xf numFmtId="164" fontId="0" fillId="5" borderId="0" xfId="0" applyNumberFormat="1" applyFill="1"/>
    <xf numFmtId="0" fontId="0" fillId="0" borderId="17" xfId="0" applyBorder="1" applyAlignment="1">
      <alignment horizontal="center" vertical="top"/>
    </xf>
    <xf numFmtId="0" fontId="13" fillId="0" borderId="0" xfId="0" applyFont="1" applyAlignment="1">
      <alignment horizontal="left" vertical="center"/>
    </xf>
    <xf numFmtId="0" fontId="13" fillId="5" borderId="0" xfId="0" applyFont="1" applyFill="1" applyAlignment="1">
      <alignment horizontal="left" vertical="top"/>
    </xf>
    <xf numFmtId="0" fontId="13" fillId="5" borderId="0" xfId="0" applyFont="1" applyFill="1" applyAlignment="1">
      <alignment horizontal="left" vertical="center"/>
    </xf>
    <xf numFmtId="0" fontId="13" fillId="4" borderId="16" xfId="0" applyFont="1" applyFill="1" applyBorder="1" applyAlignment="1">
      <alignment horizontal="left" vertical="center"/>
    </xf>
    <xf numFmtId="0" fontId="13" fillId="0" borderId="18" xfId="0" applyFont="1" applyBorder="1" applyAlignment="1">
      <alignment horizontal="left" vertical="top"/>
    </xf>
    <xf numFmtId="0" fontId="0" fillId="0" borderId="18" xfId="0" applyBorder="1" applyAlignment="1">
      <alignment horizontal="center" vertical="center"/>
    </xf>
    <xf numFmtId="0" fontId="0" fillId="0" borderId="17" xfId="0" applyBorder="1" applyAlignment="1">
      <alignment horizontal="left"/>
    </xf>
    <xf numFmtId="0" fontId="13" fillId="0" borderId="0" xfId="0" applyFont="1" applyAlignment="1">
      <alignment horizontal="left" vertical="top"/>
    </xf>
    <xf numFmtId="0" fontId="0" fillId="0" borderId="0" xfId="0" applyAlignment="1">
      <alignment horizontal="left"/>
    </xf>
    <xf numFmtId="0" fontId="5" fillId="0" borderId="1" xfId="1" applyBorder="1" applyAlignment="1">
      <alignment horizontal="center"/>
    </xf>
    <xf numFmtId="0" fontId="5" fillId="0" borderId="2" xfId="1" applyBorder="1" applyAlignment="1">
      <alignment horizontal="center"/>
    </xf>
    <xf numFmtId="0" fontId="0" fillId="0" borderId="20" xfId="0" applyBorder="1"/>
    <xf numFmtId="0" fontId="0" fillId="0" borderId="21" xfId="0" applyBorder="1"/>
    <xf numFmtId="0" fontId="5" fillId="0" borderId="22" xfId="1" applyBorder="1"/>
    <xf numFmtId="0" fontId="5" fillId="0" borderId="22" xfId="1" applyBorder="1" applyAlignment="1">
      <alignment horizontal="center"/>
    </xf>
    <xf numFmtId="49" fontId="7" fillId="0" borderId="22" xfId="1" applyNumberFormat="1" applyFont="1" applyBorder="1" applyAlignment="1">
      <alignment horizontal="center"/>
    </xf>
    <xf numFmtId="166" fontId="0" fillId="0" borderId="18" xfId="0" applyNumberFormat="1" applyBorder="1" applyAlignment="1">
      <alignment horizontal="center" vertical="center"/>
    </xf>
    <xf numFmtId="1" fontId="0" fillId="0" borderId="18" xfId="0" applyNumberFormat="1" applyBorder="1" applyAlignment="1">
      <alignment horizontal="center" vertical="center"/>
    </xf>
    <xf numFmtId="166" fontId="0" fillId="0" borderId="14" xfId="0" applyNumberFormat="1" applyBorder="1"/>
    <xf numFmtId="166" fontId="0" fillId="0" borderId="0" xfId="0" applyNumberFormat="1"/>
    <xf numFmtId="166" fontId="0" fillId="0" borderId="18" xfId="0" applyNumberFormat="1" applyBorder="1"/>
    <xf numFmtId="0" fontId="0" fillId="6" borderId="0" xfId="0" applyFill="1" applyAlignment="1">
      <alignment horizontal="center"/>
    </xf>
    <xf numFmtId="0" fontId="16" fillId="0" borderId="0" xfId="0" applyFont="1" applyAlignment="1">
      <alignment horizontal="left"/>
    </xf>
    <xf numFmtId="0" fontId="16" fillId="0" borderId="0" xfId="0" applyFont="1" applyAlignment="1">
      <alignment horizontal="center"/>
    </xf>
    <xf numFmtId="3" fontId="16" fillId="0" borderId="0" xfId="0" applyNumberFormat="1" applyFont="1"/>
    <xf numFmtId="3" fontId="15" fillId="0" borderId="0" xfId="0" applyNumberFormat="1" applyFont="1"/>
    <xf numFmtId="0" fontId="16" fillId="0" borderId="0" xfId="0" applyFont="1" applyAlignment="1">
      <alignment horizontal="left" vertical="top"/>
    </xf>
    <xf numFmtId="3" fontId="15" fillId="0" borderId="0" xfId="0" applyNumberFormat="1" applyFont="1" applyAlignment="1">
      <alignment horizontal="left" vertical="top"/>
    </xf>
    <xf numFmtId="0" fontId="2" fillId="0" borderId="0" xfId="0" applyFont="1" applyAlignment="1">
      <alignment horizontal="left" vertical="top"/>
    </xf>
    <xf numFmtId="0" fontId="17" fillId="0" borderId="0" xfId="0" applyFont="1" applyAlignment="1">
      <alignment horizontal="left" vertical="top"/>
    </xf>
    <xf numFmtId="3" fontId="17" fillId="0" borderId="0" xfId="0" applyNumberFormat="1" applyFont="1" applyAlignment="1">
      <alignment horizontal="left" vertical="top"/>
    </xf>
    <xf numFmtId="0" fontId="18" fillId="0" borderId="0" xfId="1" applyFont="1"/>
    <xf numFmtId="0" fontId="0" fillId="0" borderId="0" xfId="0" applyAlignment="1">
      <alignment wrapText="1"/>
    </xf>
    <xf numFmtId="166" fontId="0" fillId="0" borderId="0" xfId="0" applyNumberFormat="1" applyAlignment="1">
      <alignment horizontal="center" vertical="center"/>
    </xf>
    <xf numFmtId="1" fontId="0" fillId="0" borderId="0" xfId="0" applyNumberFormat="1"/>
    <xf numFmtId="0" fontId="0" fillId="0" borderId="24" xfId="0" applyBorder="1" applyAlignment="1">
      <alignment horizontal="center"/>
    </xf>
    <xf numFmtId="0" fontId="0" fillId="0" borderId="25" xfId="0" applyBorder="1" applyAlignment="1">
      <alignment horizontal="center"/>
    </xf>
    <xf numFmtId="0" fontId="0" fillId="0" borderId="23" xfId="0" applyBorder="1"/>
    <xf numFmtId="0" fontId="16" fillId="0" borderId="0" xfId="0" applyFont="1"/>
    <xf numFmtId="0" fontId="16" fillId="0" borderId="0" xfId="0" applyFont="1" applyAlignment="1">
      <alignment horizontal="right"/>
    </xf>
    <xf numFmtId="0" fontId="19" fillId="0" borderId="25" xfId="0" applyFont="1" applyBorder="1" applyAlignment="1">
      <alignment horizontal="right" vertical="center"/>
    </xf>
    <xf numFmtId="3" fontId="16" fillId="0" borderId="25" xfId="0" applyNumberFormat="1" applyFont="1" applyBorder="1"/>
    <xf numFmtId="167" fontId="16" fillId="0" borderId="0" xfId="4" applyNumberFormat="1" applyFont="1" applyAlignment="1">
      <alignment horizontal="left"/>
    </xf>
    <xf numFmtId="167" fontId="16" fillId="0" borderId="0" xfId="4" applyNumberFormat="1" applyFont="1"/>
    <xf numFmtId="167" fontId="16" fillId="0" borderId="25" xfId="4" applyNumberFormat="1" applyFont="1" applyBorder="1"/>
    <xf numFmtId="0" fontId="0" fillId="0" borderId="0" xfId="0" applyAlignment="1">
      <alignment horizontal="center"/>
    </xf>
    <xf numFmtId="3" fontId="17" fillId="4" borderId="0" xfId="0" applyNumberFormat="1" applyFont="1" applyFill="1" applyAlignment="1">
      <alignment horizontal="left" vertical="top"/>
    </xf>
    <xf numFmtId="0" fontId="17" fillId="4" borderId="0" xfId="0" applyFont="1" applyFill="1" applyAlignment="1">
      <alignment horizontal="left" vertical="top"/>
    </xf>
    <xf numFmtId="0" fontId="0" fillId="4" borderId="0" xfId="0" applyFill="1" applyAlignment="1">
      <alignment horizontal="left" vertical="top"/>
    </xf>
    <xf numFmtId="168" fontId="0" fillId="0" borderId="0" xfId="6" applyNumberFormat="1" applyFont="1"/>
    <xf numFmtId="0" fontId="3" fillId="0" borderId="0" xfId="5" applyFont="1"/>
    <xf numFmtId="0" fontId="1" fillId="0" borderId="26" xfId="5" applyFont="1" applyBorder="1"/>
    <xf numFmtId="0" fontId="1" fillId="0" borderId="26" xfId="5" applyFont="1" applyBorder="1" applyAlignment="1">
      <alignment horizontal="center" vertical="center"/>
    </xf>
    <xf numFmtId="168" fontId="0" fillId="0" borderId="26" xfId="6" applyNumberFormat="1" applyFont="1" applyBorder="1" applyAlignment="1">
      <alignment horizontal="center" vertical="center"/>
    </xf>
    <xf numFmtId="0" fontId="1" fillId="0" borderId="0" xfId="5" applyFont="1" applyAlignment="1">
      <alignment vertical="center" wrapText="1"/>
    </xf>
    <xf numFmtId="0" fontId="1" fillId="0" borderId="25" xfId="5" applyFont="1" applyBorder="1"/>
    <xf numFmtId="0" fontId="1" fillId="0" borderId="25" xfId="5" applyFont="1" applyBorder="1" applyAlignment="1">
      <alignment horizontal="center" vertical="center"/>
    </xf>
    <xf numFmtId="166" fontId="1" fillId="0" borderId="25" xfId="5" applyNumberFormat="1" applyFont="1" applyBorder="1"/>
    <xf numFmtId="0" fontId="1" fillId="0" borderId="0" xfId="5" applyFont="1" applyAlignment="1">
      <alignment horizontal="center" vertical="center"/>
    </xf>
    <xf numFmtId="0" fontId="1" fillId="0" borderId="0" xfId="5" applyFont="1"/>
    <xf numFmtId="166" fontId="1" fillId="0" borderId="0" xfId="5" applyNumberFormat="1" applyFont="1"/>
    <xf numFmtId="0" fontId="5" fillId="0" borderId="27" xfId="1" applyBorder="1"/>
    <xf numFmtId="0" fontId="5" fillId="0" borderId="27" xfId="1" applyBorder="1" applyAlignment="1">
      <alignment horizontal="center"/>
    </xf>
    <xf numFmtId="0" fontId="5" fillId="0" borderId="28" xfId="1" applyBorder="1"/>
    <xf numFmtId="0" fontId="5" fillId="0" borderId="28" xfId="1" applyBorder="1" applyAlignment="1">
      <alignment horizontal="center"/>
    </xf>
    <xf numFmtId="0" fontId="5" fillId="2" borderId="0" xfId="1" applyFill="1"/>
    <xf numFmtId="0" fontId="1" fillId="0" borderId="28" xfId="5" applyFont="1" applyBorder="1"/>
    <xf numFmtId="166" fontId="1" fillId="0" borderId="28" xfId="5" applyNumberFormat="1" applyFont="1" applyBorder="1"/>
    <xf numFmtId="0" fontId="7" fillId="0" borderId="29" xfId="7" applyBorder="1"/>
    <xf numFmtId="0" fontId="7" fillId="0" borderId="29" xfId="7" applyBorder="1" applyAlignment="1">
      <alignment horizontal="center"/>
    </xf>
    <xf numFmtId="0" fontId="7" fillId="0" borderId="0" xfId="7"/>
    <xf numFmtId="0" fontId="7" fillId="0" borderId="0" xfId="7" applyAlignment="1">
      <alignment horizontal="center"/>
    </xf>
    <xf numFmtId="0" fontId="7" fillId="7" borderId="0" xfId="7" applyFill="1"/>
    <xf numFmtId="0" fontId="7" fillId="7" borderId="0" xfId="7" applyFill="1" applyAlignment="1">
      <alignment horizontal="center"/>
    </xf>
    <xf numFmtId="0" fontId="7" fillId="0" borderId="28" xfId="7" applyBorder="1"/>
    <xf numFmtId="0" fontId="7" fillId="0" borderId="28" xfId="7" applyBorder="1" applyAlignment="1">
      <alignment horizontal="center"/>
    </xf>
    <xf numFmtId="0" fontId="7" fillId="0" borderId="0" xfId="1" applyFont="1"/>
    <xf numFmtId="167" fontId="0" fillId="0" borderId="0" xfId="4" applyNumberFormat="1" applyFont="1"/>
    <xf numFmtId="0" fontId="0" fillId="0" borderId="0" xfId="0"/>
    <xf numFmtId="0" fontId="0" fillId="0" borderId="18" xfId="0" applyBorder="1"/>
    <xf numFmtId="0" fontId="0" fillId="0" borderId="25" xfId="0" applyBorder="1"/>
    <xf numFmtId="0" fontId="5" fillId="2" borderId="0" xfId="1" applyFill="1" applyAlignment="1">
      <alignment horizontal="center"/>
    </xf>
    <xf numFmtId="0" fontId="5" fillId="0" borderId="0" xfId="1" applyAlignment="1">
      <alignment horizontal="center"/>
    </xf>
    <xf numFmtId="0" fontId="5" fillId="0" borderId="0" xfId="1"/>
    <xf numFmtId="0" fontId="5" fillId="0" borderId="0" xfId="1" applyAlignment="1">
      <alignment horizontal="center" vertical="center"/>
    </xf>
    <xf numFmtId="0" fontId="0" fillId="0" borderId="0" xfId="0" applyAlignment="1">
      <alignment horizontal="left" vertical="top"/>
    </xf>
    <xf numFmtId="2" fontId="1" fillId="0" borderId="0" xfId="5" applyNumberFormat="1" applyFont="1"/>
    <xf numFmtId="2" fontId="1" fillId="0" borderId="25" xfId="5" applyNumberFormat="1" applyFont="1" applyBorder="1"/>
    <xf numFmtId="0" fontId="20" fillId="0" borderId="31" xfId="0" applyFont="1" applyBorder="1" applyAlignment="1">
      <alignment horizontal="center" vertical="top"/>
    </xf>
    <xf numFmtId="0" fontId="5" fillId="0" borderId="0" xfId="1"/>
    <xf numFmtId="0" fontId="5" fillId="0" borderId="0" xfId="1" applyAlignment="1">
      <alignment horizontal="center"/>
    </xf>
    <xf numFmtId="0" fontId="5" fillId="0" borderId="32" xfId="1" applyBorder="1"/>
    <xf numFmtId="0" fontId="5" fillId="0" borderId="32" xfId="1" applyBorder="1" applyAlignment="1">
      <alignment horizontal="center"/>
    </xf>
    <xf numFmtId="0" fontId="5" fillId="0" borderId="33" xfId="1" applyBorder="1"/>
    <xf numFmtId="0" fontId="5" fillId="0" borderId="33" xfId="1" applyBorder="1" applyAlignment="1">
      <alignment horizontal="center"/>
    </xf>
    <xf numFmtId="0" fontId="5" fillId="0" borderId="34" xfId="1" applyBorder="1"/>
    <xf numFmtId="0" fontId="5" fillId="0" borderId="34" xfId="1" applyBorder="1" applyAlignment="1">
      <alignment horizontal="center"/>
    </xf>
    <xf numFmtId="0" fontId="5" fillId="0" borderId="35" xfId="1" applyBorder="1"/>
    <xf numFmtId="0" fontId="5" fillId="0" borderId="35" xfId="1" applyBorder="1" applyAlignment="1">
      <alignment horizontal="center"/>
    </xf>
    <xf numFmtId="0" fontId="3" fillId="0" borderId="0" xfId="0" applyFont="1" applyAlignment="1">
      <alignment horizontal="center"/>
    </xf>
    <xf numFmtId="167" fontId="0" fillId="0" borderId="0" xfId="4" applyNumberFormat="1" applyFont="1"/>
    <xf numFmtId="0" fontId="0" fillId="0" borderId="0" xfId="0"/>
    <xf numFmtId="0" fontId="15" fillId="0" borderId="0" xfId="0" applyFont="1" applyAlignment="1">
      <alignment horizontal="center"/>
    </xf>
    <xf numFmtId="0" fontId="4" fillId="0" borderId="0" xfId="0" applyFont="1" applyAlignment="1">
      <alignment horizontal="center"/>
    </xf>
    <xf numFmtId="0" fontId="4" fillId="0" borderId="18" xfId="0" applyFont="1" applyBorder="1" applyAlignment="1">
      <alignment horizontal="center"/>
    </xf>
    <xf numFmtId="0" fontId="0" fillId="0" borderId="18" xfId="0" applyBorder="1"/>
    <xf numFmtId="0" fontId="4" fillId="0" borderId="30" xfId="0" applyFont="1" applyBorder="1" applyAlignment="1">
      <alignment horizontal="center"/>
    </xf>
    <xf numFmtId="0" fontId="0" fillId="0" borderId="30" xfId="0" applyBorder="1"/>
    <xf numFmtId="166" fontId="7" fillId="0" borderId="0" xfId="7" applyNumberFormat="1" applyAlignment="1">
      <alignment horizontal="center"/>
    </xf>
    <xf numFmtId="0" fontId="7" fillId="0" borderId="0" xfId="7"/>
    <xf numFmtId="0" fontId="7" fillId="2" borderId="0" xfId="1" applyFont="1" applyFill="1" applyAlignment="1">
      <alignment horizontal="center"/>
    </xf>
    <xf numFmtId="49" fontId="7" fillId="2" borderId="0" xfId="1" applyNumberFormat="1" applyFont="1" applyFill="1" applyAlignment="1">
      <alignment horizontal="center"/>
    </xf>
    <xf numFmtId="164" fontId="5" fillId="0" borderId="0" xfId="1" applyNumberFormat="1" applyAlignment="1">
      <alignment horizontal="center"/>
    </xf>
    <xf numFmtId="0" fontId="5" fillId="0" borderId="0" xfId="1"/>
    <xf numFmtId="0" fontId="5" fillId="0" borderId="0" xfId="1" applyAlignment="1">
      <alignment horizontal="center"/>
    </xf>
    <xf numFmtId="49" fontId="5" fillId="0" borderId="0" xfId="1" applyNumberFormat="1"/>
    <xf numFmtId="0" fontId="5" fillId="0" borderId="0" xfId="1" applyAlignment="1">
      <alignment horizontal="center" vertical="center"/>
    </xf>
    <xf numFmtId="0" fontId="0" fillId="0" borderId="0" xfId="0" applyAlignment="1">
      <alignment horizontal="left" vertical="top"/>
    </xf>
    <xf numFmtId="0" fontId="21" fillId="0" borderId="0" xfId="7" applyFont="1" applyAlignment="1">
      <alignment horizontal="center"/>
    </xf>
  </cellXfs>
  <cellStyles count="8">
    <cellStyle name="Comma" xfId="4" builtinId="3"/>
    <cellStyle name="Comma 2" xfId="6" xr:uid="{00000000-0005-0000-0000-000006000000}"/>
    <cellStyle name="Hyperlink" xfId="3" builtinId="8"/>
    <cellStyle name="Normal" xfId="0" builtinId="0"/>
    <cellStyle name="Normal 2" xfId="1" xr:uid="{00000000-0005-0000-0000-000001000000}"/>
    <cellStyle name="Normal 3" xfId="5" xr:uid="{00000000-0005-0000-0000-000005000000}"/>
    <cellStyle name="Normal 4" xfId="7" xr:uid="{00000000-0005-0000-0000-000007000000}"/>
    <cellStyle name="Percent" xfId="2" builtinId="5"/>
  </cellStyles>
  <dxfs count="1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7620</xdr:colOff>
      <xdr:row>2</xdr:row>
      <xdr:rowOff>91440</xdr:rowOff>
    </xdr:from>
    <xdr:to>
      <xdr:col>18</xdr:col>
      <xdr:colOff>395547</xdr:colOff>
      <xdr:row>4</xdr:row>
      <xdr:rowOff>106680</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stretch>
          <a:fillRect/>
        </a:stretch>
      </xdr:blipFill>
      <xdr:spPr>
        <a:xfrm>
          <a:off x="4922520" y="495300"/>
          <a:ext cx="8312727" cy="36576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251460</xdr:colOff>
      <xdr:row>8</xdr:row>
      <xdr:rowOff>167640</xdr:rowOff>
    </xdr:from>
    <xdr:to>
      <xdr:col>17</xdr:col>
      <xdr:colOff>100134</xdr:colOff>
      <xdr:row>14</xdr:row>
      <xdr:rowOff>106680</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4503420" y="1676400"/>
          <a:ext cx="8383074" cy="103632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112395</xdr:colOff>
      <xdr:row>20</xdr:row>
      <xdr:rowOff>148589</xdr:rowOff>
    </xdr:from>
    <xdr:to>
      <xdr:col>10</xdr:col>
      <xdr:colOff>454660</xdr:colOff>
      <xdr:row>28</xdr:row>
      <xdr:rowOff>30479</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112395" y="3775709"/>
          <a:ext cx="7200265" cy="1344930"/>
        </a:xfrm>
        <a:prstGeom prst="rect">
          <a:avLst/>
        </a:prstGeom>
        <a:ln>
          <a:prstDash val="solid"/>
        </a:ln>
      </xdr:spPr>
    </xdr:pic>
    <xdr:clientData/>
  </xdr:twoCellAnchor>
  <xdr:twoCellAnchor editAs="oneCell">
    <xdr:from>
      <xdr:col>1</xdr:col>
      <xdr:colOff>76200</xdr:colOff>
      <xdr:row>32</xdr:row>
      <xdr:rowOff>161925</xdr:rowOff>
    </xdr:from>
    <xdr:to>
      <xdr:col>10</xdr:col>
      <xdr:colOff>393243</xdr:colOff>
      <xdr:row>37</xdr:row>
      <xdr:rowOff>160020</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2"/>
        <a:stretch>
          <a:fillRect/>
        </a:stretch>
      </xdr:blipFill>
      <xdr:spPr>
        <a:xfrm>
          <a:off x="236220" y="6014085"/>
          <a:ext cx="7015023" cy="91249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hyperlink" Target="https://www.theanalysisfactor.com/interpreting-interactions-in-regression/" TargetMode="External"/><Relationship Id="rId1" Type="http://schemas.openxmlformats.org/officeDocument/2006/relationships/hyperlink" Target="https://www.theanalysisfactor.com/interpreting-interactions-in-regression/"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showGridLines="0" workbookViewId="0">
      <selection activeCell="B15" sqref="B15"/>
    </sheetView>
  </sheetViews>
  <sheetFormatPr defaultRowHeight="14.4"/>
  <cols>
    <col min="1" max="1" width="143.77734375" style="132" customWidth="1"/>
    <col min="2" max="2" width="11.6640625" style="131" customWidth="1"/>
    <col min="3" max="3" width="9.109375" style="132" bestFit="1" customWidth="1"/>
  </cols>
  <sheetData>
    <row r="1" spans="1:3">
      <c r="A1" s="153" t="s">
        <v>0</v>
      </c>
      <c r="B1" s="154"/>
      <c r="C1" s="155"/>
    </row>
    <row r="2" spans="1:3">
      <c r="A2" s="156" t="s">
        <v>1</v>
      </c>
      <c r="B2" s="154"/>
      <c r="C2" s="155"/>
    </row>
    <row r="3" spans="1:3">
      <c r="A3" s="76" t="s">
        <v>2</v>
      </c>
      <c r="B3" s="96"/>
      <c r="C3" s="77"/>
    </row>
    <row r="4" spans="1:3">
      <c r="A4" s="92" t="s">
        <v>3</v>
      </c>
      <c r="B4" s="97"/>
      <c r="C4" s="78">
        <v>575579</v>
      </c>
    </row>
    <row r="5" spans="1:3">
      <c r="A5" s="92" t="s">
        <v>4</v>
      </c>
      <c r="B5" s="97"/>
      <c r="C5" s="78">
        <v>190341</v>
      </c>
    </row>
    <row r="6" spans="1:3">
      <c r="A6" s="92" t="s">
        <v>5</v>
      </c>
      <c r="B6" s="97"/>
      <c r="C6" s="78">
        <v>110114</v>
      </c>
    </row>
    <row r="7" spans="1:3">
      <c r="A7" s="92" t="s">
        <v>6</v>
      </c>
      <c r="B7" s="97"/>
      <c r="C7" s="79">
        <v>91606</v>
      </c>
    </row>
    <row r="8" spans="1:3">
      <c r="A8" s="92"/>
      <c r="B8" s="97"/>
      <c r="C8" s="92"/>
    </row>
    <row r="9" spans="1:3">
      <c r="A9" s="156" t="s">
        <v>7</v>
      </c>
      <c r="B9" s="154"/>
      <c r="C9" s="155"/>
    </row>
    <row r="10" spans="1:3">
      <c r="A10" s="76" t="s">
        <v>2</v>
      </c>
      <c r="B10" s="96"/>
      <c r="C10" s="77"/>
    </row>
    <row r="11" spans="1:3">
      <c r="A11" s="92" t="s">
        <v>3</v>
      </c>
      <c r="B11" s="97"/>
      <c r="C11" s="78">
        <v>1489626</v>
      </c>
    </row>
    <row r="12" spans="1:3">
      <c r="A12" s="92" t="s">
        <v>8</v>
      </c>
      <c r="B12" s="97"/>
      <c r="C12" s="78">
        <v>442611</v>
      </c>
    </row>
    <row r="13" spans="1:3">
      <c r="A13" s="93" t="s">
        <v>9</v>
      </c>
      <c r="B13" s="97">
        <v>112739</v>
      </c>
      <c r="C13" s="78"/>
    </row>
    <row r="14" spans="1:3">
      <c r="A14" s="93" t="s">
        <v>10</v>
      </c>
      <c r="B14" s="97">
        <v>48230</v>
      </c>
      <c r="C14" s="78"/>
    </row>
    <row r="15" spans="1:3">
      <c r="A15" s="93" t="s">
        <v>11</v>
      </c>
      <c r="B15" s="97">
        <v>2776</v>
      </c>
      <c r="C15" s="78"/>
    </row>
    <row r="16" spans="1:3">
      <c r="A16" s="94" t="s">
        <v>12</v>
      </c>
      <c r="B16" s="98">
        <v>5132</v>
      </c>
      <c r="C16" s="95"/>
    </row>
    <row r="17" spans="1:3">
      <c r="A17" s="92" t="s">
        <v>13</v>
      </c>
      <c r="B17" s="97"/>
      <c r="C17" s="78">
        <f>C12-SUM(B13:B16)</f>
        <v>273734</v>
      </c>
    </row>
    <row r="18" spans="1:3">
      <c r="A18" s="92" t="s">
        <v>14</v>
      </c>
      <c r="B18" s="97"/>
      <c r="C18" s="79">
        <v>119616</v>
      </c>
    </row>
    <row r="19" spans="1:3">
      <c r="A19" s="92" t="s">
        <v>15</v>
      </c>
      <c r="B19" s="97"/>
      <c r="C19" s="79">
        <v>40700</v>
      </c>
    </row>
  </sheetData>
  <mergeCells count="3">
    <mergeCell ref="A1:C1"/>
    <mergeCell ref="A2:C2"/>
    <mergeCell ref="A9:C9"/>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8"/>
  <sheetViews>
    <sheetView workbookViewId="0">
      <selection activeCell="A2" sqref="A2"/>
    </sheetView>
  </sheetViews>
  <sheetFormatPr defaultRowHeight="13.8"/>
  <cols>
    <col min="1" max="1" width="17.77734375" style="137" customWidth="1"/>
    <col min="2" max="7" width="10.77734375" style="137" customWidth="1"/>
    <col min="8" max="45" width="8.88671875" style="137" customWidth="1"/>
    <col min="46" max="16384" width="8.88671875" style="137"/>
  </cols>
  <sheetData>
    <row r="1" spans="1:9" ht="18" customHeight="1">
      <c r="A1" s="160" t="s">
        <v>204</v>
      </c>
      <c r="B1" s="161"/>
      <c r="C1" s="161"/>
      <c r="D1" s="161"/>
      <c r="E1" s="161"/>
      <c r="F1" s="161"/>
      <c r="G1" s="161"/>
    </row>
    <row r="2" spans="1:9" ht="14.4" customHeight="1">
      <c r="A2" s="17"/>
      <c r="B2" s="18" t="s">
        <v>161</v>
      </c>
      <c r="C2" s="18" t="s">
        <v>162</v>
      </c>
      <c r="D2" s="18" t="s">
        <v>163</v>
      </c>
      <c r="E2" s="18" t="s">
        <v>164</v>
      </c>
      <c r="F2" s="18" t="s">
        <v>165</v>
      </c>
      <c r="G2" s="18" t="s">
        <v>166</v>
      </c>
    </row>
    <row r="3" spans="1:9" ht="14.4" customHeight="1">
      <c r="A3" t="s">
        <v>205</v>
      </c>
      <c r="B3" s="99" t="s">
        <v>28</v>
      </c>
      <c r="C3" s="99" t="s">
        <v>28</v>
      </c>
      <c r="D3" s="99" t="s">
        <v>33</v>
      </c>
      <c r="E3" s="99" t="s">
        <v>33</v>
      </c>
      <c r="F3" s="99" t="s">
        <v>36</v>
      </c>
      <c r="G3" s="99" t="s">
        <v>36</v>
      </c>
    </row>
    <row r="4" spans="1:9" ht="14.4" customHeight="1">
      <c r="A4" s="17"/>
      <c r="B4" s="18"/>
      <c r="C4" s="18"/>
      <c r="D4" s="18"/>
      <c r="E4" s="18"/>
      <c r="F4" s="18"/>
      <c r="G4" s="18"/>
    </row>
    <row r="5" spans="1:9" ht="14.4" customHeight="1">
      <c r="A5" t="s">
        <v>206</v>
      </c>
      <c r="B5" s="99" t="s">
        <v>207</v>
      </c>
      <c r="C5" s="99" t="s">
        <v>208</v>
      </c>
      <c r="D5" s="99" t="s">
        <v>209</v>
      </c>
      <c r="E5" s="99" t="s">
        <v>210</v>
      </c>
      <c r="F5" s="99" t="s">
        <v>211</v>
      </c>
      <c r="G5" s="99" t="s">
        <v>212</v>
      </c>
    </row>
    <row r="6" spans="1:9" ht="14.4" customHeight="1">
      <c r="B6" s="99" t="s">
        <v>213</v>
      </c>
      <c r="C6" s="99" t="s">
        <v>214</v>
      </c>
      <c r="D6" s="99" t="s">
        <v>215</v>
      </c>
      <c r="E6" s="99" t="s">
        <v>216</v>
      </c>
      <c r="F6" s="99" t="s">
        <v>217</v>
      </c>
      <c r="G6" s="99" t="s">
        <v>218</v>
      </c>
    </row>
    <row r="7" spans="1:9" ht="14.4" customHeight="1">
      <c r="A7" t="s">
        <v>46</v>
      </c>
      <c r="B7" s="99" t="s">
        <v>219</v>
      </c>
      <c r="C7" s="99" t="s">
        <v>220</v>
      </c>
      <c r="D7" s="99" t="s">
        <v>221</v>
      </c>
      <c r="E7" s="99" t="s">
        <v>222</v>
      </c>
      <c r="F7" s="99" t="s">
        <v>223</v>
      </c>
      <c r="G7" s="99" t="s">
        <v>224</v>
      </c>
    </row>
    <row r="8" spans="1:9" ht="14.4" customHeight="1">
      <c r="B8" s="99" t="s">
        <v>225</v>
      </c>
      <c r="C8" s="99" t="s">
        <v>226</v>
      </c>
      <c r="D8" s="99" t="s">
        <v>227</v>
      </c>
      <c r="E8" s="99" t="s">
        <v>228</v>
      </c>
      <c r="F8" s="99" t="s">
        <v>229</v>
      </c>
      <c r="G8" s="99" t="s">
        <v>230</v>
      </c>
    </row>
    <row r="9" spans="1:9" ht="14.4" customHeight="1">
      <c r="A9" s="2" t="s">
        <v>231</v>
      </c>
      <c r="B9" s="3" t="s">
        <v>232</v>
      </c>
      <c r="C9" s="3" t="s">
        <v>233</v>
      </c>
      <c r="D9" s="3" t="s">
        <v>234</v>
      </c>
      <c r="E9" s="3" t="s">
        <v>235</v>
      </c>
      <c r="F9" s="75" t="s">
        <v>236</v>
      </c>
      <c r="G9" s="75" t="s">
        <v>237</v>
      </c>
      <c r="I9" s="25" t="s">
        <v>238</v>
      </c>
    </row>
    <row r="10" spans="1:9" ht="14.4" customHeight="1">
      <c r="A10" s="2"/>
      <c r="B10" s="3" t="s">
        <v>239</v>
      </c>
      <c r="C10" s="3" t="s">
        <v>240</v>
      </c>
      <c r="D10" s="3" t="s">
        <v>241</v>
      </c>
      <c r="E10" s="3" t="s">
        <v>242</v>
      </c>
      <c r="F10" s="75" t="s">
        <v>243</v>
      </c>
      <c r="G10" s="75" t="s">
        <v>244</v>
      </c>
    </row>
    <row r="11" spans="1:9" ht="14.4" customHeight="1">
      <c r="A11" t="s">
        <v>48</v>
      </c>
      <c r="B11" s="99" t="s">
        <v>245</v>
      </c>
      <c r="C11" s="99" t="s">
        <v>246</v>
      </c>
      <c r="D11" s="99" t="s">
        <v>247</v>
      </c>
      <c r="E11" s="99" t="s">
        <v>248</v>
      </c>
      <c r="F11" s="99" t="s">
        <v>249</v>
      </c>
      <c r="G11" s="99" t="s">
        <v>250</v>
      </c>
    </row>
    <row r="12" spans="1:9" ht="14.4" customHeight="1">
      <c r="B12" s="99" t="s">
        <v>251</v>
      </c>
      <c r="C12" s="99" t="s">
        <v>252</v>
      </c>
      <c r="D12" s="99" t="s">
        <v>253</v>
      </c>
      <c r="E12" s="99" t="s">
        <v>254</v>
      </c>
      <c r="F12" s="99" t="s">
        <v>255</v>
      </c>
      <c r="G12" s="99" t="s">
        <v>256</v>
      </c>
    </row>
    <row r="13" spans="1:9" ht="14.4" customHeight="1">
      <c r="A13" t="s">
        <v>51</v>
      </c>
      <c r="B13" s="99" t="s">
        <v>257</v>
      </c>
      <c r="C13" s="99" t="s">
        <v>258</v>
      </c>
      <c r="D13" s="99" t="s">
        <v>259</v>
      </c>
      <c r="E13" s="99" t="s">
        <v>260</v>
      </c>
      <c r="F13" s="99" t="s">
        <v>261</v>
      </c>
      <c r="G13" s="99" t="s">
        <v>262</v>
      </c>
    </row>
    <row r="14" spans="1:9" ht="14.4" customHeight="1">
      <c r="B14" s="99" t="s">
        <v>263</v>
      </c>
      <c r="C14" s="99" t="s">
        <v>264</v>
      </c>
      <c r="D14" s="99" t="s">
        <v>265</v>
      </c>
      <c r="E14" s="99" t="s">
        <v>266</v>
      </c>
      <c r="F14" s="99" t="s">
        <v>267</v>
      </c>
      <c r="G14" s="99" t="s">
        <v>268</v>
      </c>
    </row>
    <row r="15" spans="1:9" ht="14.4" customHeight="1">
      <c r="A15" t="s">
        <v>54</v>
      </c>
      <c r="B15" s="99" t="s">
        <v>269</v>
      </c>
      <c r="C15" s="99" t="s">
        <v>270</v>
      </c>
      <c r="D15" s="99" t="s">
        <v>271</v>
      </c>
      <c r="E15" s="99" t="s">
        <v>272</v>
      </c>
      <c r="F15" s="99" t="s">
        <v>273</v>
      </c>
      <c r="G15" s="99" t="s">
        <v>274</v>
      </c>
    </row>
    <row r="16" spans="1:9" ht="14.4" customHeight="1">
      <c r="B16" s="99" t="s">
        <v>275</v>
      </c>
      <c r="C16" s="99" t="s">
        <v>276</v>
      </c>
      <c r="D16" s="99" t="s">
        <v>277</v>
      </c>
      <c r="E16" s="99" t="s">
        <v>278</v>
      </c>
      <c r="F16" s="99" t="s">
        <v>279</v>
      </c>
      <c r="G16" s="99" t="s">
        <v>280</v>
      </c>
    </row>
    <row r="17" spans="1:7" ht="14.4" customHeight="1">
      <c r="A17" t="s">
        <v>281</v>
      </c>
      <c r="B17" s="99" t="s">
        <v>282</v>
      </c>
      <c r="C17" s="99" t="s">
        <v>283</v>
      </c>
      <c r="D17" s="99" t="s">
        <v>284</v>
      </c>
      <c r="E17" s="99" t="s">
        <v>285</v>
      </c>
      <c r="F17" s="99" t="s">
        <v>286</v>
      </c>
      <c r="G17" s="99" t="s">
        <v>287</v>
      </c>
    </row>
    <row r="18" spans="1:7" ht="14.4" customHeight="1">
      <c r="B18" s="99" t="s">
        <v>288</v>
      </c>
      <c r="C18" s="99" t="s">
        <v>289</v>
      </c>
      <c r="D18" s="99" t="s">
        <v>290</v>
      </c>
      <c r="E18" s="99" t="s">
        <v>291</v>
      </c>
      <c r="F18" s="99" t="s">
        <v>292</v>
      </c>
      <c r="G18" s="99" t="s">
        <v>293</v>
      </c>
    </row>
    <row r="19" spans="1:7" ht="14.4" customHeight="1">
      <c r="B19" s="99"/>
      <c r="C19" s="99"/>
      <c r="D19" s="99"/>
      <c r="E19" s="99"/>
      <c r="F19" s="99"/>
      <c r="G19" s="99"/>
    </row>
    <row r="20" spans="1:7" ht="14.4" customHeight="1">
      <c r="A20" t="s">
        <v>294</v>
      </c>
      <c r="B20" s="99" t="s">
        <v>295</v>
      </c>
      <c r="C20" s="99" t="s">
        <v>295</v>
      </c>
      <c r="D20" s="99" t="s">
        <v>295</v>
      </c>
      <c r="E20" s="99" t="s">
        <v>295</v>
      </c>
      <c r="F20" s="99" t="s">
        <v>295</v>
      </c>
      <c r="G20" s="99" t="s">
        <v>295</v>
      </c>
    </row>
    <row r="21" spans="1:7" ht="14.4" customHeight="1">
      <c r="A21" t="s">
        <v>296</v>
      </c>
      <c r="B21" s="99" t="s">
        <v>297</v>
      </c>
      <c r="C21" s="99" t="s">
        <v>298</v>
      </c>
      <c r="D21" s="99" t="s">
        <v>299</v>
      </c>
      <c r="E21" s="99" t="s">
        <v>300</v>
      </c>
      <c r="F21" s="99" t="s">
        <v>301</v>
      </c>
      <c r="G21" s="99" t="s">
        <v>302</v>
      </c>
    </row>
    <row r="22" spans="1:7" ht="14.4" customHeight="1">
      <c r="A22" t="s">
        <v>303</v>
      </c>
      <c r="B22" s="99" t="s">
        <v>304</v>
      </c>
      <c r="C22" s="99" t="s">
        <v>305</v>
      </c>
      <c r="D22" s="99" t="s">
        <v>304</v>
      </c>
      <c r="E22" s="99" t="s">
        <v>305</v>
      </c>
      <c r="F22" s="99" t="s">
        <v>304</v>
      </c>
      <c r="G22" s="99" t="s">
        <v>305</v>
      </c>
    </row>
    <row r="23" spans="1:7" ht="14.4" customHeight="1">
      <c r="A23" t="s">
        <v>306</v>
      </c>
      <c r="B23" s="99" t="s">
        <v>304</v>
      </c>
      <c r="C23" s="99" t="s">
        <v>305</v>
      </c>
      <c r="D23" s="99" t="s">
        <v>304</v>
      </c>
      <c r="E23" s="99" t="s">
        <v>305</v>
      </c>
      <c r="F23" s="99" t="s">
        <v>304</v>
      </c>
      <c r="G23" s="99" t="s">
        <v>305</v>
      </c>
    </row>
    <row r="24" spans="1:7" ht="14.4" customHeight="1">
      <c r="A24" s="36" t="s">
        <v>307</v>
      </c>
      <c r="B24" s="33" t="s">
        <v>304</v>
      </c>
      <c r="C24" s="33" t="s">
        <v>305</v>
      </c>
      <c r="D24" s="33" t="s">
        <v>304</v>
      </c>
      <c r="E24" s="33" t="s">
        <v>305</v>
      </c>
      <c r="F24" s="33" t="s">
        <v>304</v>
      </c>
      <c r="G24" s="33" t="s">
        <v>305</v>
      </c>
    </row>
    <row r="25" spans="1:7" ht="14.4" customHeight="1">
      <c r="A25" t="s">
        <v>308</v>
      </c>
    </row>
    <row r="26" spans="1:7" ht="14.4" customHeight="1">
      <c r="A26" t="s">
        <v>309</v>
      </c>
    </row>
    <row r="28" spans="1:7" ht="27" customHeight="1">
      <c r="A28" s="1" t="s">
        <v>310</v>
      </c>
    </row>
  </sheetData>
  <mergeCells count="1">
    <mergeCell ref="A1:G1"/>
  </mergeCells>
  <hyperlinks>
    <hyperlink ref="I9" r:id="rId1" xr:uid="{00000000-0004-0000-0900-000000000000}"/>
    <hyperlink ref="I9" r:id="rId2" xr:uid="{00000000-0004-0000-0900-000001000000}"/>
  </hyperlinks>
  <pageMargins left="0.75" right="0.75" top="1" bottom="1" header="0.5" footer="0.5"/>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46"/>
  <sheetViews>
    <sheetView workbookViewId="0">
      <selection activeCell="A2" sqref="A2"/>
    </sheetView>
  </sheetViews>
  <sheetFormatPr defaultRowHeight="14.4"/>
  <cols>
    <col min="1" max="1" width="17.77734375" style="132" customWidth="1"/>
    <col min="2" max="3" width="8.88671875" style="132" customWidth="1"/>
    <col min="11" max="11" width="9.77734375" style="132" customWidth="1"/>
  </cols>
  <sheetData>
    <row r="1" spans="1:7" ht="18" customHeight="1">
      <c r="A1" s="160" t="s">
        <v>311</v>
      </c>
      <c r="B1" s="161"/>
      <c r="C1" s="161"/>
      <c r="D1" s="161"/>
      <c r="E1" s="161"/>
    </row>
    <row r="2" spans="1:7">
      <c r="A2" s="28"/>
      <c r="B2" s="29" t="s">
        <v>161</v>
      </c>
      <c r="C2" s="29" t="s">
        <v>162</v>
      </c>
      <c r="D2" s="29" t="s">
        <v>163</v>
      </c>
      <c r="E2" s="29" t="s">
        <v>164</v>
      </c>
    </row>
    <row r="3" spans="1:7">
      <c r="A3" t="s">
        <v>205</v>
      </c>
      <c r="B3" s="99" t="s">
        <v>39</v>
      </c>
      <c r="C3" s="99" t="s">
        <v>39</v>
      </c>
      <c r="D3" s="99" t="s">
        <v>33</v>
      </c>
      <c r="E3" s="99" t="s">
        <v>33</v>
      </c>
    </row>
    <row r="4" spans="1:7">
      <c r="A4" s="28"/>
      <c r="B4" s="29"/>
      <c r="C4" s="29"/>
      <c r="D4" s="29"/>
      <c r="E4" s="29"/>
    </row>
    <row r="5" spans="1:7">
      <c r="A5" t="s">
        <v>206</v>
      </c>
      <c r="B5" s="99" t="s">
        <v>312</v>
      </c>
      <c r="C5" s="99" t="s">
        <v>313</v>
      </c>
      <c r="D5" s="99" t="s">
        <v>314</v>
      </c>
      <c r="E5" s="99" t="s">
        <v>315</v>
      </c>
    </row>
    <row r="6" spans="1:7">
      <c r="B6" s="99" t="s">
        <v>316</v>
      </c>
      <c r="C6" s="99" t="s">
        <v>317</v>
      </c>
      <c r="D6" s="99" t="s">
        <v>318</v>
      </c>
      <c r="E6" s="99" t="s">
        <v>319</v>
      </c>
    </row>
    <row r="7" spans="1:7">
      <c r="A7" t="s">
        <v>46</v>
      </c>
      <c r="B7" s="99" t="s">
        <v>320</v>
      </c>
      <c r="C7" s="99" t="s">
        <v>321</v>
      </c>
      <c r="D7" s="99" t="s">
        <v>320</v>
      </c>
      <c r="E7" s="99" t="s">
        <v>321</v>
      </c>
    </row>
    <row r="8" spans="1:7">
      <c r="B8" s="99" t="s">
        <v>322</v>
      </c>
      <c r="C8" s="99" t="s">
        <v>323</v>
      </c>
      <c r="D8" s="99" t="s">
        <v>322</v>
      </c>
      <c r="E8" s="99" t="s">
        <v>323</v>
      </c>
    </row>
    <row r="9" spans="1:7">
      <c r="A9" s="2" t="s">
        <v>231</v>
      </c>
      <c r="B9" s="3" t="s">
        <v>324</v>
      </c>
      <c r="C9" s="3" t="s">
        <v>325</v>
      </c>
      <c r="D9" s="3" t="s">
        <v>324</v>
      </c>
      <c r="E9" s="3" t="s">
        <v>325</v>
      </c>
    </row>
    <row r="10" spans="1:7">
      <c r="A10" s="2"/>
      <c r="B10" s="3" t="s">
        <v>326</v>
      </c>
      <c r="C10" s="3" t="s">
        <v>327</v>
      </c>
      <c r="D10" s="3" t="s">
        <v>326</v>
      </c>
      <c r="E10" s="3" t="s">
        <v>327</v>
      </c>
      <c r="G10" s="86"/>
    </row>
    <row r="11" spans="1:7">
      <c r="A11" t="s">
        <v>48</v>
      </c>
      <c r="B11" s="99" t="s">
        <v>328</v>
      </c>
      <c r="C11" s="99" t="s">
        <v>329</v>
      </c>
      <c r="D11" s="99" t="s">
        <v>330</v>
      </c>
      <c r="E11" s="99" t="s">
        <v>331</v>
      </c>
    </row>
    <row r="12" spans="1:7">
      <c r="B12" s="99" t="s">
        <v>332</v>
      </c>
      <c r="C12" s="99" t="s">
        <v>333</v>
      </c>
      <c r="D12" s="99" t="s">
        <v>334</v>
      </c>
      <c r="E12" s="99" t="s">
        <v>335</v>
      </c>
    </row>
    <row r="13" spans="1:7">
      <c r="A13" t="s">
        <v>51</v>
      </c>
      <c r="B13" s="99" t="s">
        <v>336</v>
      </c>
      <c r="C13" s="99" t="s">
        <v>337</v>
      </c>
      <c r="D13" s="99" t="s">
        <v>338</v>
      </c>
      <c r="E13" s="99" t="s">
        <v>339</v>
      </c>
    </row>
    <row r="14" spans="1:7">
      <c r="B14" s="99" t="s">
        <v>340</v>
      </c>
      <c r="C14" s="99" t="s">
        <v>341</v>
      </c>
      <c r="D14" s="99" t="s">
        <v>342</v>
      </c>
      <c r="E14" s="99" t="s">
        <v>343</v>
      </c>
    </row>
    <row r="15" spans="1:7">
      <c r="A15" t="s">
        <v>54</v>
      </c>
      <c r="B15" s="99" t="s">
        <v>344</v>
      </c>
      <c r="C15" s="99" t="s">
        <v>345</v>
      </c>
      <c r="D15" s="99" t="s">
        <v>344</v>
      </c>
      <c r="E15" s="99" t="s">
        <v>345</v>
      </c>
    </row>
    <row r="16" spans="1:7">
      <c r="B16" s="99" t="s">
        <v>346</v>
      </c>
      <c r="C16" s="99" t="s">
        <v>347</v>
      </c>
      <c r="D16" s="99" t="s">
        <v>346</v>
      </c>
      <c r="E16" s="99" t="s">
        <v>347</v>
      </c>
    </row>
    <row r="17" spans="1:5">
      <c r="A17" t="s">
        <v>72</v>
      </c>
      <c r="B17" s="99" t="s">
        <v>348</v>
      </c>
      <c r="C17" s="99" t="s">
        <v>349</v>
      </c>
      <c r="D17" s="99" t="s">
        <v>350</v>
      </c>
      <c r="E17" s="99" t="s">
        <v>351</v>
      </c>
    </row>
    <row r="18" spans="1:5">
      <c r="B18" s="99" t="s">
        <v>352</v>
      </c>
      <c r="C18" s="99" t="s">
        <v>353</v>
      </c>
      <c r="D18" s="99" t="s">
        <v>354</v>
      </c>
      <c r="E18" s="99" t="s">
        <v>355</v>
      </c>
    </row>
    <row r="19" spans="1:5">
      <c r="A19" t="s">
        <v>89</v>
      </c>
      <c r="B19" s="99" t="s">
        <v>356</v>
      </c>
      <c r="C19" s="99" t="s">
        <v>357</v>
      </c>
      <c r="D19" s="99" t="s">
        <v>358</v>
      </c>
      <c r="E19" s="99" t="s">
        <v>359</v>
      </c>
    </row>
    <row r="20" spans="1:5">
      <c r="B20" s="99" t="s">
        <v>360</v>
      </c>
      <c r="C20" s="99" t="s">
        <v>361</v>
      </c>
      <c r="D20" s="99" t="s">
        <v>362</v>
      </c>
      <c r="E20" s="99" t="s">
        <v>363</v>
      </c>
    </row>
    <row r="21" spans="1:5">
      <c r="A21" t="s">
        <v>78</v>
      </c>
      <c r="B21" s="99" t="s">
        <v>364</v>
      </c>
      <c r="C21" s="99" t="s">
        <v>365</v>
      </c>
      <c r="D21" s="99" t="s">
        <v>366</v>
      </c>
      <c r="E21" s="99" t="s">
        <v>367</v>
      </c>
    </row>
    <row r="22" spans="1:5">
      <c r="B22" s="99" t="s">
        <v>368</v>
      </c>
      <c r="C22" s="99" t="s">
        <v>369</v>
      </c>
      <c r="D22" s="99" t="s">
        <v>370</v>
      </c>
      <c r="E22" s="99" t="s">
        <v>363</v>
      </c>
    </row>
    <row r="23" spans="1:5">
      <c r="A23" t="s">
        <v>69</v>
      </c>
      <c r="B23" s="99" t="s">
        <v>371</v>
      </c>
      <c r="C23" s="99" t="s">
        <v>372</v>
      </c>
      <c r="D23" s="99" t="s">
        <v>373</v>
      </c>
      <c r="E23" s="99" t="s">
        <v>374</v>
      </c>
    </row>
    <row r="24" spans="1:5">
      <c r="B24" s="99" t="s">
        <v>375</v>
      </c>
      <c r="C24" s="99" t="s">
        <v>376</v>
      </c>
      <c r="D24" s="99" t="s">
        <v>377</v>
      </c>
      <c r="E24" s="99" t="s">
        <v>378</v>
      </c>
    </row>
    <row r="25" spans="1:5">
      <c r="A25" t="s">
        <v>63</v>
      </c>
      <c r="B25" s="99" t="s">
        <v>379</v>
      </c>
      <c r="C25" s="99" t="s">
        <v>380</v>
      </c>
      <c r="D25" s="99" t="s">
        <v>381</v>
      </c>
      <c r="E25" s="99" t="s">
        <v>382</v>
      </c>
    </row>
    <row r="26" spans="1:5">
      <c r="B26" s="99" t="s">
        <v>383</v>
      </c>
      <c r="C26" s="99" t="s">
        <v>384</v>
      </c>
      <c r="D26" s="99" t="s">
        <v>385</v>
      </c>
      <c r="E26" s="99" t="s">
        <v>386</v>
      </c>
    </row>
    <row r="27" spans="1:5">
      <c r="A27" t="s">
        <v>66</v>
      </c>
      <c r="B27" s="99" t="s">
        <v>387</v>
      </c>
      <c r="C27" s="99" t="s">
        <v>388</v>
      </c>
      <c r="D27" s="99" t="s">
        <v>389</v>
      </c>
      <c r="E27" s="99" t="s">
        <v>390</v>
      </c>
    </row>
    <row r="28" spans="1:5">
      <c r="B28" s="99" t="s">
        <v>391</v>
      </c>
      <c r="C28" s="99" t="s">
        <v>392</v>
      </c>
      <c r="D28" s="99" t="s">
        <v>393</v>
      </c>
      <c r="E28" s="99" t="s">
        <v>394</v>
      </c>
    </row>
    <row r="29" spans="1:5">
      <c r="A29" t="s">
        <v>82</v>
      </c>
      <c r="B29" s="99" t="s">
        <v>395</v>
      </c>
      <c r="C29" s="99" t="s">
        <v>396</v>
      </c>
      <c r="D29" s="99" t="s">
        <v>397</v>
      </c>
      <c r="E29" s="99" t="s">
        <v>398</v>
      </c>
    </row>
    <row r="30" spans="1:5">
      <c r="B30" s="99" t="s">
        <v>399</v>
      </c>
      <c r="C30" s="99" t="s">
        <v>400</v>
      </c>
      <c r="D30" s="99" t="s">
        <v>401</v>
      </c>
      <c r="E30" s="99" t="s">
        <v>402</v>
      </c>
    </row>
    <row r="31" spans="1:5">
      <c r="A31" t="s">
        <v>75</v>
      </c>
      <c r="B31" s="99" t="s">
        <v>403</v>
      </c>
      <c r="C31" s="99" t="s">
        <v>404</v>
      </c>
      <c r="D31" s="99" t="s">
        <v>405</v>
      </c>
      <c r="E31" s="99" t="s">
        <v>406</v>
      </c>
    </row>
    <row r="32" spans="1:5">
      <c r="B32" s="99" t="s">
        <v>407</v>
      </c>
      <c r="C32" s="99" t="s">
        <v>408</v>
      </c>
      <c r="D32" s="99" t="s">
        <v>409</v>
      </c>
      <c r="E32" s="99" t="s">
        <v>410</v>
      </c>
    </row>
    <row r="33" spans="1:5">
      <c r="A33" t="s">
        <v>60</v>
      </c>
      <c r="B33" s="99" t="s">
        <v>411</v>
      </c>
      <c r="C33" s="99" t="s">
        <v>412</v>
      </c>
      <c r="D33" s="99" t="s">
        <v>413</v>
      </c>
      <c r="E33" s="99" t="s">
        <v>414</v>
      </c>
    </row>
    <row r="34" spans="1:5">
      <c r="B34" s="99" t="s">
        <v>415</v>
      </c>
      <c r="C34" s="99" t="s">
        <v>416</v>
      </c>
      <c r="D34" s="99" t="s">
        <v>417</v>
      </c>
      <c r="E34" s="99" t="s">
        <v>418</v>
      </c>
    </row>
    <row r="35" spans="1:5">
      <c r="A35" t="s">
        <v>57</v>
      </c>
      <c r="B35" s="99" t="s">
        <v>419</v>
      </c>
      <c r="C35" s="99" t="s">
        <v>420</v>
      </c>
      <c r="D35" s="99" t="s">
        <v>421</v>
      </c>
      <c r="E35" s="99" t="s">
        <v>422</v>
      </c>
    </row>
    <row r="36" spans="1:5">
      <c r="B36" s="99" t="s">
        <v>423</v>
      </c>
      <c r="C36" s="99" t="s">
        <v>424</v>
      </c>
      <c r="D36" s="99" t="s">
        <v>425</v>
      </c>
      <c r="E36" s="99" t="s">
        <v>426</v>
      </c>
    </row>
    <row r="37" spans="1:5">
      <c r="A37" t="s">
        <v>281</v>
      </c>
      <c r="B37" s="99" t="s">
        <v>427</v>
      </c>
      <c r="C37" s="99" t="s">
        <v>428</v>
      </c>
      <c r="D37" s="99" t="s">
        <v>358</v>
      </c>
      <c r="E37" s="99" t="s">
        <v>429</v>
      </c>
    </row>
    <row r="38" spans="1:5">
      <c r="B38" s="99" t="s">
        <v>430</v>
      </c>
      <c r="C38" s="99" t="s">
        <v>431</v>
      </c>
      <c r="D38" s="99" t="s">
        <v>432</v>
      </c>
      <c r="E38" s="99" t="s">
        <v>433</v>
      </c>
    </row>
    <row r="39" spans="1:5">
      <c r="B39" s="99"/>
      <c r="C39" s="99"/>
      <c r="D39" s="99"/>
      <c r="E39" s="99"/>
    </row>
    <row r="40" spans="1:5">
      <c r="A40" t="s">
        <v>294</v>
      </c>
      <c r="B40" s="99" t="s">
        <v>295</v>
      </c>
      <c r="C40" s="99" t="s">
        <v>295</v>
      </c>
      <c r="D40" s="99" t="s">
        <v>295</v>
      </c>
      <c r="E40" s="99" t="s">
        <v>295</v>
      </c>
    </row>
    <row r="41" spans="1:5">
      <c r="A41" t="s">
        <v>296</v>
      </c>
      <c r="B41" s="99" t="s">
        <v>220</v>
      </c>
      <c r="C41" s="99" t="s">
        <v>434</v>
      </c>
      <c r="D41" s="99" t="s">
        <v>435</v>
      </c>
      <c r="E41" s="99" t="s">
        <v>436</v>
      </c>
    </row>
    <row r="42" spans="1:5">
      <c r="A42" t="s">
        <v>303</v>
      </c>
      <c r="B42" s="99" t="s">
        <v>304</v>
      </c>
      <c r="C42" s="99" t="s">
        <v>305</v>
      </c>
      <c r="D42" s="99" t="s">
        <v>304</v>
      </c>
      <c r="E42" s="99" t="s">
        <v>305</v>
      </c>
    </row>
    <row r="43" spans="1:5">
      <c r="A43" t="s">
        <v>306</v>
      </c>
      <c r="B43" s="99" t="s">
        <v>304</v>
      </c>
      <c r="C43" s="99" t="s">
        <v>305</v>
      </c>
      <c r="D43" s="99" t="s">
        <v>304</v>
      </c>
      <c r="E43" s="99" t="s">
        <v>305</v>
      </c>
    </row>
    <row r="44" spans="1:5">
      <c r="A44" s="34" t="s">
        <v>307</v>
      </c>
      <c r="B44" s="30" t="s">
        <v>304</v>
      </c>
      <c r="C44" s="30" t="s">
        <v>305</v>
      </c>
      <c r="D44" s="30" t="s">
        <v>304</v>
      </c>
      <c r="E44" s="30" t="s">
        <v>305</v>
      </c>
    </row>
    <row r="45" spans="1:5">
      <c r="A45" t="s">
        <v>308</v>
      </c>
    </row>
    <row r="46" spans="1:5">
      <c r="A46" t="s">
        <v>309</v>
      </c>
    </row>
  </sheetData>
  <mergeCells count="1">
    <mergeCell ref="A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9"/>
  <sheetViews>
    <sheetView workbookViewId="0">
      <selection sqref="A1:H1"/>
    </sheetView>
  </sheetViews>
  <sheetFormatPr defaultRowHeight="14.4"/>
  <cols>
    <col min="1" max="1" width="18.33203125" style="132" customWidth="1"/>
  </cols>
  <sheetData>
    <row r="1" spans="1:8" ht="18" customHeight="1">
      <c r="A1" s="160" t="s">
        <v>437</v>
      </c>
      <c r="B1" s="161"/>
      <c r="C1" s="161"/>
      <c r="D1" s="161"/>
      <c r="E1" s="161"/>
      <c r="F1" s="161"/>
      <c r="G1" s="161"/>
      <c r="H1" s="161"/>
    </row>
    <row r="2" spans="1:8">
      <c r="A2" s="32"/>
      <c r="B2" s="89" t="s">
        <v>161</v>
      </c>
      <c r="C2" s="89" t="s">
        <v>162</v>
      </c>
      <c r="D2" s="89" t="s">
        <v>163</v>
      </c>
      <c r="E2" s="89" t="s">
        <v>164</v>
      </c>
      <c r="F2" s="89" t="s">
        <v>165</v>
      </c>
      <c r="G2" s="89" t="s">
        <v>166</v>
      </c>
      <c r="H2" s="89" t="s">
        <v>167</v>
      </c>
    </row>
    <row r="3" spans="1:8">
      <c r="A3" t="s">
        <v>205</v>
      </c>
      <c r="B3" s="99" t="s">
        <v>28</v>
      </c>
      <c r="C3" s="99" t="s">
        <v>28</v>
      </c>
      <c r="D3" s="99" t="s">
        <v>33</v>
      </c>
      <c r="E3" s="99" t="s">
        <v>33</v>
      </c>
      <c r="F3" s="99" t="s">
        <v>36</v>
      </c>
      <c r="G3" s="99" t="s">
        <v>36</v>
      </c>
      <c r="H3" s="99" t="s">
        <v>438</v>
      </c>
    </row>
    <row r="4" spans="1:8">
      <c r="A4" s="32"/>
      <c r="B4" s="89"/>
      <c r="C4" s="89"/>
      <c r="D4" s="89"/>
      <c r="E4" s="89"/>
      <c r="F4" s="89"/>
      <c r="G4" s="89"/>
      <c r="H4" s="89"/>
    </row>
    <row r="5" spans="1:8">
      <c r="A5" t="s">
        <v>439</v>
      </c>
      <c r="B5" s="99" t="s">
        <v>440</v>
      </c>
      <c r="C5" s="99" t="s">
        <v>441</v>
      </c>
      <c r="D5" s="99" t="s">
        <v>442</v>
      </c>
      <c r="E5" s="99" t="s">
        <v>443</v>
      </c>
      <c r="F5" s="99" t="s">
        <v>444</v>
      </c>
      <c r="G5" s="99" t="s">
        <v>445</v>
      </c>
      <c r="H5" s="99" t="s">
        <v>446</v>
      </c>
    </row>
    <row r="6" spans="1:8">
      <c r="B6" s="99" t="s">
        <v>447</v>
      </c>
      <c r="C6" s="99" t="s">
        <v>448</v>
      </c>
      <c r="D6" s="99" t="s">
        <v>449</v>
      </c>
      <c r="E6" s="99" t="s">
        <v>450</v>
      </c>
      <c r="F6" s="99" t="s">
        <v>451</v>
      </c>
      <c r="G6" s="99" t="s">
        <v>452</v>
      </c>
      <c r="H6" s="99" t="s">
        <v>453</v>
      </c>
    </row>
    <row r="7" spans="1:8">
      <c r="A7" t="s">
        <v>151</v>
      </c>
      <c r="B7" s="99" t="s">
        <v>454</v>
      </c>
      <c r="C7" s="99" t="s">
        <v>455</v>
      </c>
      <c r="D7" s="99" t="s">
        <v>456</v>
      </c>
      <c r="E7" s="99" t="s">
        <v>457</v>
      </c>
      <c r="F7" s="99" t="s">
        <v>458</v>
      </c>
      <c r="G7" s="99" t="s">
        <v>459</v>
      </c>
      <c r="H7" s="99" t="s">
        <v>460</v>
      </c>
    </row>
    <row r="8" spans="1:8">
      <c r="B8" s="99" t="s">
        <v>461</v>
      </c>
      <c r="C8" s="99" t="s">
        <v>353</v>
      </c>
      <c r="D8" s="99" t="s">
        <v>462</v>
      </c>
      <c r="E8" s="99" t="s">
        <v>341</v>
      </c>
      <c r="F8" s="99" t="s">
        <v>463</v>
      </c>
      <c r="G8" s="99" t="s">
        <v>464</v>
      </c>
      <c r="H8" s="99" t="s">
        <v>465</v>
      </c>
    </row>
    <row r="9" spans="1:8">
      <c r="A9" s="2" t="s">
        <v>466</v>
      </c>
      <c r="B9" s="3" t="s">
        <v>467</v>
      </c>
      <c r="C9" s="3" t="s">
        <v>467</v>
      </c>
      <c r="D9" s="3" t="s">
        <v>468</v>
      </c>
      <c r="E9" s="3" t="s">
        <v>468</v>
      </c>
      <c r="F9" s="3" t="s">
        <v>468</v>
      </c>
      <c r="G9" s="3" t="s">
        <v>468</v>
      </c>
      <c r="H9" s="3" t="s">
        <v>468</v>
      </c>
    </row>
    <row r="10" spans="1:8">
      <c r="A10" s="2" t="s">
        <v>469</v>
      </c>
      <c r="B10" s="3" t="s">
        <v>470</v>
      </c>
      <c r="C10" s="3" t="s">
        <v>471</v>
      </c>
      <c r="D10" s="3" t="s">
        <v>472</v>
      </c>
      <c r="E10" s="3" t="s">
        <v>473</v>
      </c>
      <c r="F10" s="3" t="s">
        <v>474</v>
      </c>
      <c r="G10" s="3" t="s">
        <v>475</v>
      </c>
      <c r="H10" s="3" t="s">
        <v>476</v>
      </c>
    </row>
    <row r="11" spans="1:8">
      <c r="A11" s="2"/>
      <c r="B11" s="3" t="s">
        <v>477</v>
      </c>
      <c r="C11" s="3" t="s">
        <v>478</v>
      </c>
      <c r="D11" s="3" t="s">
        <v>479</v>
      </c>
      <c r="E11" s="3" t="s">
        <v>480</v>
      </c>
      <c r="F11" s="3" t="s">
        <v>481</v>
      </c>
      <c r="G11" s="3" t="s">
        <v>482</v>
      </c>
      <c r="H11" s="3" t="s">
        <v>483</v>
      </c>
    </row>
    <row r="12" spans="1:8">
      <c r="A12" t="s">
        <v>48</v>
      </c>
      <c r="B12" s="99" t="s">
        <v>484</v>
      </c>
      <c r="C12" s="99" t="s">
        <v>485</v>
      </c>
      <c r="D12" s="99" t="s">
        <v>486</v>
      </c>
      <c r="E12" s="99" t="s">
        <v>487</v>
      </c>
      <c r="F12" s="99" t="s">
        <v>488</v>
      </c>
      <c r="G12" s="99" t="s">
        <v>489</v>
      </c>
      <c r="H12" s="99" t="s">
        <v>490</v>
      </c>
    </row>
    <row r="13" spans="1:8">
      <c r="B13" s="99" t="s">
        <v>240</v>
      </c>
      <c r="C13" s="99" t="s">
        <v>491</v>
      </c>
      <c r="D13" s="99" t="s">
        <v>492</v>
      </c>
      <c r="E13" s="99" t="s">
        <v>493</v>
      </c>
      <c r="F13" s="99" t="s">
        <v>494</v>
      </c>
      <c r="G13" s="99" t="s">
        <v>495</v>
      </c>
      <c r="H13" s="99" t="s">
        <v>376</v>
      </c>
    </row>
    <row r="14" spans="1:8">
      <c r="A14" t="s">
        <v>51</v>
      </c>
      <c r="B14" s="99" t="s">
        <v>496</v>
      </c>
      <c r="C14" s="99" t="s">
        <v>497</v>
      </c>
      <c r="D14" s="99" t="s">
        <v>498</v>
      </c>
      <c r="E14" s="99" t="s">
        <v>499</v>
      </c>
      <c r="F14" s="99" t="s">
        <v>500</v>
      </c>
      <c r="G14" s="99" t="s">
        <v>501</v>
      </c>
      <c r="H14" s="99" t="s">
        <v>502</v>
      </c>
    </row>
    <row r="15" spans="1:8">
      <c r="B15" s="99" t="s">
        <v>503</v>
      </c>
      <c r="C15" s="99" t="s">
        <v>504</v>
      </c>
      <c r="D15" s="99" t="s">
        <v>505</v>
      </c>
      <c r="E15" s="99" t="s">
        <v>506</v>
      </c>
      <c r="F15" s="99" t="s">
        <v>507</v>
      </c>
      <c r="G15" s="99" t="s">
        <v>508</v>
      </c>
      <c r="H15" s="99" t="s">
        <v>509</v>
      </c>
    </row>
    <row r="16" spans="1:8">
      <c r="A16" t="s">
        <v>54</v>
      </c>
      <c r="B16" s="99" t="s">
        <v>510</v>
      </c>
      <c r="C16" s="99" t="s">
        <v>511</v>
      </c>
      <c r="D16" s="99" t="s">
        <v>512</v>
      </c>
      <c r="E16" s="99" t="s">
        <v>513</v>
      </c>
      <c r="F16" s="99" t="s">
        <v>514</v>
      </c>
      <c r="G16" s="99" t="s">
        <v>515</v>
      </c>
      <c r="H16" s="99" t="s">
        <v>516</v>
      </c>
    </row>
    <row r="17" spans="1:8">
      <c r="B17" s="99" t="s">
        <v>517</v>
      </c>
      <c r="C17" s="99" t="s">
        <v>518</v>
      </c>
      <c r="D17" s="99" t="s">
        <v>519</v>
      </c>
      <c r="E17" s="99" t="s">
        <v>520</v>
      </c>
      <c r="F17" s="99" t="s">
        <v>521</v>
      </c>
      <c r="G17" s="99" t="s">
        <v>522</v>
      </c>
      <c r="H17" s="99" t="s">
        <v>523</v>
      </c>
    </row>
    <row r="18" spans="1:8">
      <c r="A18" t="s">
        <v>281</v>
      </c>
      <c r="B18" s="99" t="s">
        <v>524</v>
      </c>
      <c r="C18" s="99" t="s">
        <v>525</v>
      </c>
      <c r="D18" s="99" t="s">
        <v>526</v>
      </c>
      <c r="E18" s="99" t="s">
        <v>527</v>
      </c>
      <c r="F18" s="99" t="s">
        <v>528</v>
      </c>
      <c r="G18" s="99" t="s">
        <v>529</v>
      </c>
      <c r="H18" s="99" t="s">
        <v>530</v>
      </c>
    </row>
    <row r="19" spans="1:8">
      <c r="B19" s="99" t="s">
        <v>531</v>
      </c>
      <c r="C19" s="99" t="s">
        <v>532</v>
      </c>
      <c r="D19" s="99" t="s">
        <v>533</v>
      </c>
      <c r="E19" s="99" t="s">
        <v>534</v>
      </c>
      <c r="F19" s="99" t="s">
        <v>535</v>
      </c>
      <c r="G19" s="99" t="s">
        <v>536</v>
      </c>
      <c r="H19" s="99" t="s">
        <v>537</v>
      </c>
    </row>
    <row r="20" spans="1:8">
      <c r="B20" s="99"/>
      <c r="C20" s="99"/>
      <c r="D20" s="99"/>
      <c r="E20" s="99"/>
      <c r="F20" s="99"/>
      <c r="G20" s="99"/>
      <c r="H20" s="99"/>
    </row>
    <row r="21" spans="1:8">
      <c r="A21" t="s">
        <v>294</v>
      </c>
      <c r="B21" s="99" t="s">
        <v>538</v>
      </c>
      <c r="C21" s="99" t="s">
        <v>538</v>
      </c>
      <c r="D21" s="99" t="s">
        <v>538</v>
      </c>
      <c r="E21" s="99" t="s">
        <v>538</v>
      </c>
      <c r="F21" s="99" t="s">
        <v>538</v>
      </c>
      <c r="G21" s="99" t="s">
        <v>538</v>
      </c>
      <c r="H21" s="99" t="s">
        <v>539</v>
      </c>
    </row>
    <row r="22" spans="1:8">
      <c r="A22" t="s">
        <v>296</v>
      </c>
      <c r="B22" s="99" t="s">
        <v>540</v>
      </c>
      <c r="C22" s="99" t="s">
        <v>541</v>
      </c>
      <c r="D22" s="99" t="s">
        <v>542</v>
      </c>
      <c r="E22" s="99" t="s">
        <v>543</v>
      </c>
      <c r="F22" s="99" t="s">
        <v>544</v>
      </c>
      <c r="G22" s="99" t="s">
        <v>545</v>
      </c>
      <c r="H22" s="99" t="s">
        <v>546</v>
      </c>
    </row>
    <row r="23" spans="1:8">
      <c r="A23" t="s">
        <v>547</v>
      </c>
      <c r="B23" s="99" t="s">
        <v>304</v>
      </c>
      <c r="C23" s="99" t="s">
        <v>305</v>
      </c>
      <c r="D23" s="99" t="s">
        <v>304</v>
      </c>
      <c r="E23" s="99" t="s">
        <v>305</v>
      </c>
      <c r="F23" s="99" t="s">
        <v>304</v>
      </c>
      <c r="G23" s="99" t="s">
        <v>305</v>
      </c>
      <c r="H23" s="99" t="s">
        <v>305</v>
      </c>
    </row>
    <row r="24" spans="1:8">
      <c r="A24" t="s">
        <v>306</v>
      </c>
      <c r="B24" s="99" t="s">
        <v>304</v>
      </c>
      <c r="C24" s="99" t="s">
        <v>305</v>
      </c>
      <c r="D24" s="99" t="s">
        <v>304</v>
      </c>
      <c r="E24" s="99" t="s">
        <v>305</v>
      </c>
      <c r="F24" s="99" t="s">
        <v>304</v>
      </c>
      <c r="G24" s="99" t="s">
        <v>305</v>
      </c>
      <c r="H24" s="99" t="s">
        <v>305</v>
      </c>
    </row>
    <row r="25" spans="1:8">
      <c r="A25" s="134" t="s">
        <v>307</v>
      </c>
      <c r="B25" s="90" t="s">
        <v>304</v>
      </c>
      <c r="C25" s="90" t="s">
        <v>305</v>
      </c>
      <c r="D25" s="90" t="s">
        <v>304</v>
      </c>
      <c r="E25" s="90" t="s">
        <v>305</v>
      </c>
      <c r="F25" s="90" t="s">
        <v>304</v>
      </c>
      <c r="G25" s="90" t="s">
        <v>305</v>
      </c>
      <c r="H25" s="90" t="s">
        <v>305</v>
      </c>
    </row>
    <row r="26" spans="1:8">
      <c r="A26" t="s">
        <v>308</v>
      </c>
    </row>
    <row r="27" spans="1:8">
      <c r="A27" t="s">
        <v>309</v>
      </c>
    </row>
    <row r="28" spans="1:8" ht="27" customHeight="1"/>
    <row r="29" spans="1:8" ht="23.4" customHeight="1">
      <c r="A29" s="31" t="s">
        <v>548</v>
      </c>
    </row>
  </sheetData>
  <mergeCells count="1">
    <mergeCell ref="A1:H1"/>
  </mergeCell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8"/>
  <sheetViews>
    <sheetView workbookViewId="0">
      <selection activeCell="A3" sqref="A3"/>
    </sheetView>
  </sheetViews>
  <sheetFormatPr defaultRowHeight="13.8"/>
  <cols>
    <col min="1" max="1" width="17.6640625" style="137" customWidth="1"/>
    <col min="2" max="4" width="10.21875" style="137" customWidth="1"/>
    <col min="5" max="11" width="8.88671875" style="137" customWidth="1"/>
    <col min="12" max="16384" width="8.88671875" style="137"/>
  </cols>
  <sheetData>
    <row r="1" spans="1:6" ht="18" customHeight="1">
      <c r="A1" s="160" t="s">
        <v>549</v>
      </c>
      <c r="B1" s="161"/>
      <c r="C1" s="161"/>
      <c r="D1" s="161"/>
    </row>
    <row r="2" spans="1:6" ht="14.4" customHeight="1">
      <c r="A2" s="65"/>
      <c r="B2" s="89" t="s">
        <v>161</v>
      </c>
      <c r="C2" s="89" t="s">
        <v>162</v>
      </c>
      <c r="D2" s="89" t="s">
        <v>163</v>
      </c>
    </row>
    <row r="3" spans="1:6" ht="14.4" customHeight="1">
      <c r="A3" t="s">
        <v>205</v>
      </c>
      <c r="B3" s="99" t="s">
        <v>113</v>
      </c>
      <c r="C3" s="99" t="s">
        <v>550</v>
      </c>
      <c r="D3" s="99" t="s">
        <v>551</v>
      </c>
    </row>
    <row r="4" spans="1:6" ht="14.4" customHeight="1">
      <c r="A4" s="65"/>
      <c r="B4" s="89"/>
      <c r="C4" s="89"/>
      <c r="D4" s="89"/>
    </row>
    <row r="5" spans="1:6" ht="14.4" customHeight="1">
      <c r="A5" t="s">
        <v>439</v>
      </c>
      <c r="B5" s="99" t="s">
        <v>552</v>
      </c>
      <c r="C5" s="99" t="s">
        <v>553</v>
      </c>
      <c r="D5" s="99" t="s">
        <v>554</v>
      </c>
    </row>
    <row r="6" spans="1:6" ht="14.4" customHeight="1">
      <c r="B6" s="99" t="s">
        <v>408</v>
      </c>
      <c r="C6" s="99" t="s">
        <v>555</v>
      </c>
      <c r="D6" s="99" t="s">
        <v>556</v>
      </c>
    </row>
    <row r="7" spans="1:6" ht="14.4" customHeight="1">
      <c r="A7" t="s">
        <v>151</v>
      </c>
      <c r="B7" s="99" t="s">
        <v>557</v>
      </c>
      <c r="C7" s="99" t="s">
        <v>558</v>
      </c>
      <c r="D7" s="99" t="s">
        <v>559</v>
      </c>
    </row>
    <row r="8" spans="1:6" ht="14.4" customHeight="1">
      <c r="B8" s="99" t="s">
        <v>560</v>
      </c>
      <c r="C8" s="99" t="s">
        <v>448</v>
      </c>
      <c r="D8" s="99" t="s">
        <v>561</v>
      </c>
    </row>
    <row r="9" spans="1:6" ht="14.4" customHeight="1">
      <c r="A9" s="2" t="s">
        <v>466</v>
      </c>
      <c r="B9" s="3" t="s">
        <v>467</v>
      </c>
      <c r="C9" s="3" t="s">
        <v>467</v>
      </c>
      <c r="D9" s="3" t="s">
        <v>468</v>
      </c>
    </row>
    <row r="10" spans="1:6" ht="14.4" customHeight="1">
      <c r="A10" s="2" t="s">
        <v>469</v>
      </c>
      <c r="B10" s="3" t="s">
        <v>562</v>
      </c>
      <c r="C10" s="3" t="s">
        <v>563</v>
      </c>
      <c r="D10" s="3" t="s">
        <v>564</v>
      </c>
      <c r="F10" s="85"/>
    </row>
    <row r="11" spans="1:6" ht="14.4" customHeight="1">
      <c r="A11" s="2"/>
      <c r="B11" s="3" t="s">
        <v>565</v>
      </c>
      <c r="C11" s="3" t="s">
        <v>566</v>
      </c>
      <c r="D11" s="3" t="s">
        <v>567</v>
      </c>
    </row>
    <row r="12" spans="1:6" ht="14.4" customHeight="1">
      <c r="A12" t="s">
        <v>48</v>
      </c>
      <c r="B12" s="99" t="s">
        <v>568</v>
      </c>
      <c r="C12" s="99" t="s">
        <v>569</v>
      </c>
      <c r="D12" s="99" t="s">
        <v>570</v>
      </c>
    </row>
    <row r="13" spans="1:6" ht="14.4" customHeight="1">
      <c r="B13" s="99" t="s">
        <v>571</v>
      </c>
      <c r="C13" s="99" t="s">
        <v>572</v>
      </c>
      <c r="D13" s="99" t="s">
        <v>573</v>
      </c>
    </row>
    <row r="14" spans="1:6" ht="14.4" customHeight="1">
      <c r="A14" t="s">
        <v>51</v>
      </c>
      <c r="B14" s="99" t="s">
        <v>574</v>
      </c>
      <c r="C14" s="99" t="s">
        <v>575</v>
      </c>
      <c r="D14" s="99" t="s">
        <v>576</v>
      </c>
    </row>
    <row r="15" spans="1:6" ht="14.4" customHeight="1">
      <c r="B15" s="99" t="s">
        <v>577</v>
      </c>
      <c r="C15" s="99" t="s">
        <v>578</v>
      </c>
      <c r="D15" s="99" t="s">
        <v>579</v>
      </c>
    </row>
    <row r="16" spans="1:6" ht="14.4" customHeight="1">
      <c r="A16" t="s">
        <v>54</v>
      </c>
      <c r="B16" s="99" t="s">
        <v>580</v>
      </c>
      <c r="C16" s="99" t="s">
        <v>581</v>
      </c>
      <c r="D16" s="99" t="s">
        <v>582</v>
      </c>
    </row>
    <row r="17" spans="1:4" ht="14.4" customHeight="1">
      <c r="B17" s="99" t="s">
        <v>583</v>
      </c>
      <c r="C17" s="99" t="s">
        <v>584</v>
      </c>
      <c r="D17" s="99" t="s">
        <v>585</v>
      </c>
    </row>
    <row r="18" spans="1:4" ht="14.4" customHeight="1">
      <c r="A18" t="s">
        <v>586</v>
      </c>
      <c r="B18" s="99"/>
      <c r="C18" s="99" t="s">
        <v>587</v>
      </c>
      <c r="D18" s="99" t="s">
        <v>588</v>
      </c>
    </row>
    <row r="19" spans="1:4" ht="14.4" customHeight="1">
      <c r="B19" s="99"/>
      <c r="C19" s="99" t="s">
        <v>589</v>
      </c>
      <c r="D19" s="99" t="s">
        <v>590</v>
      </c>
    </row>
    <row r="20" spans="1:4" ht="14.4" customHeight="1">
      <c r="A20" t="s">
        <v>591</v>
      </c>
      <c r="B20" s="99"/>
      <c r="C20" s="99" t="s">
        <v>592</v>
      </c>
      <c r="D20" s="99" t="s">
        <v>593</v>
      </c>
    </row>
    <row r="21" spans="1:4" ht="14.4" customHeight="1">
      <c r="B21" s="99"/>
      <c r="C21" s="99" t="s">
        <v>594</v>
      </c>
      <c r="D21" s="99" t="s">
        <v>595</v>
      </c>
    </row>
    <row r="22" spans="1:4" ht="14.4" customHeight="1">
      <c r="A22" t="s">
        <v>596</v>
      </c>
      <c r="B22" s="99"/>
      <c r="C22" s="99" t="s">
        <v>597</v>
      </c>
      <c r="D22" s="99" t="s">
        <v>598</v>
      </c>
    </row>
    <row r="23" spans="1:4" ht="14.4" customHeight="1">
      <c r="B23" s="99"/>
      <c r="C23" s="99" t="s">
        <v>599</v>
      </c>
      <c r="D23" s="99" t="s">
        <v>600</v>
      </c>
    </row>
    <row r="24" spans="1:4" ht="14.4" customHeight="1">
      <c r="A24" t="s">
        <v>601</v>
      </c>
      <c r="B24" s="99"/>
      <c r="C24" s="99"/>
      <c r="D24" s="99" t="s">
        <v>602</v>
      </c>
    </row>
    <row r="25" spans="1:4" ht="14.4" customHeight="1">
      <c r="B25" s="99"/>
      <c r="C25" s="99"/>
      <c r="D25" s="99" t="s">
        <v>603</v>
      </c>
    </row>
    <row r="26" spans="1:4" ht="14.4" customHeight="1">
      <c r="A26" t="s">
        <v>604</v>
      </c>
      <c r="B26" s="99"/>
      <c r="C26" s="99"/>
      <c r="D26" s="99" t="s">
        <v>605</v>
      </c>
    </row>
    <row r="27" spans="1:4" ht="14.4" customHeight="1">
      <c r="B27" s="99"/>
      <c r="C27" s="99"/>
      <c r="D27" s="99" t="s">
        <v>606</v>
      </c>
    </row>
    <row r="28" spans="1:4" ht="14.4" customHeight="1">
      <c r="A28" t="s">
        <v>281</v>
      </c>
      <c r="B28" s="99" t="s">
        <v>607</v>
      </c>
      <c r="C28" s="99"/>
      <c r="D28" s="99"/>
    </row>
    <row r="29" spans="1:4" ht="14.4" customHeight="1">
      <c r="B29" s="99" t="s">
        <v>608</v>
      </c>
      <c r="C29" s="99"/>
      <c r="D29" s="99"/>
    </row>
    <row r="30" spans="1:4" ht="14.4" customHeight="1">
      <c r="B30" s="99"/>
      <c r="C30" s="99"/>
      <c r="D30" s="99"/>
    </row>
    <row r="31" spans="1:4" ht="14.4" customHeight="1">
      <c r="A31" t="s">
        <v>294</v>
      </c>
      <c r="B31" s="99" t="s">
        <v>538</v>
      </c>
      <c r="C31" s="99" t="s">
        <v>538</v>
      </c>
      <c r="D31" s="99" t="s">
        <v>609</v>
      </c>
    </row>
    <row r="32" spans="1:4" ht="14.4" customHeight="1">
      <c r="A32" t="s">
        <v>296</v>
      </c>
      <c r="B32" s="99" t="s">
        <v>610</v>
      </c>
      <c r="C32" s="99"/>
      <c r="D32" s="99"/>
    </row>
    <row r="33" spans="1:4" ht="14.4" customHeight="1">
      <c r="A33" t="s">
        <v>547</v>
      </c>
      <c r="B33" s="99" t="s">
        <v>305</v>
      </c>
      <c r="C33" s="99" t="s">
        <v>304</v>
      </c>
      <c r="D33" s="99" t="s">
        <v>304</v>
      </c>
    </row>
    <row r="34" spans="1:4" ht="14.4" customHeight="1">
      <c r="A34" t="s">
        <v>306</v>
      </c>
      <c r="B34" s="99" t="s">
        <v>305</v>
      </c>
      <c r="C34" s="99" t="s">
        <v>304</v>
      </c>
      <c r="D34" s="99" t="s">
        <v>304</v>
      </c>
    </row>
    <row r="35" spans="1:4" ht="14.4" customHeight="1">
      <c r="A35" t="s">
        <v>307</v>
      </c>
      <c r="B35" s="99" t="s">
        <v>305</v>
      </c>
      <c r="C35" s="99" t="s">
        <v>304</v>
      </c>
      <c r="D35" s="99" t="s">
        <v>304</v>
      </c>
    </row>
    <row r="36" spans="1:4" ht="14.4" customHeight="1">
      <c r="A36" s="91" t="s">
        <v>611</v>
      </c>
      <c r="B36" s="90"/>
      <c r="C36" s="90" t="s">
        <v>612</v>
      </c>
      <c r="D36" s="90" t="s">
        <v>613</v>
      </c>
    </row>
    <row r="37" spans="1:4" ht="14.4" customHeight="1">
      <c r="A37" t="s">
        <v>614</v>
      </c>
    </row>
    <row r="38" spans="1:4" ht="14.4" customHeight="1">
      <c r="A38" t="s">
        <v>309</v>
      </c>
    </row>
  </sheetData>
  <mergeCells count="1">
    <mergeCell ref="A1:D1"/>
  </mergeCells>
  <pageMargins left="0.75" right="0.75" top="1" bottom="1" header="0.5" footer="0.5"/>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8"/>
  <sheetViews>
    <sheetView workbookViewId="0">
      <selection activeCell="I15" sqref="I15"/>
    </sheetView>
  </sheetViews>
  <sheetFormatPr defaultRowHeight="13.8"/>
  <cols>
    <col min="1" max="1" width="28.33203125" style="124" customWidth="1"/>
    <col min="2" max="7" width="10.77734375" style="124" customWidth="1"/>
    <col min="8" max="8" width="8.88671875" style="124" customWidth="1"/>
    <col min="9" max="16384" width="8.88671875" style="124"/>
  </cols>
  <sheetData>
    <row r="1" spans="1:7" ht="18" customHeight="1">
      <c r="A1" s="160" t="s">
        <v>615</v>
      </c>
      <c r="B1" s="161"/>
      <c r="C1" s="161"/>
      <c r="D1" s="161"/>
      <c r="E1" s="161"/>
      <c r="F1" s="161"/>
      <c r="G1" s="161"/>
    </row>
    <row r="2" spans="1:7">
      <c r="A2" s="122"/>
      <c r="B2" s="123" t="s">
        <v>161</v>
      </c>
      <c r="C2" s="123" t="s">
        <v>162</v>
      </c>
      <c r="D2" s="123" t="s">
        <v>163</v>
      </c>
      <c r="E2" s="123" t="s">
        <v>164</v>
      </c>
      <c r="F2" s="123" t="s">
        <v>165</v>
      </c>
      <c r="G2" s="123" t="s">
        <v>166</v>
      </c>
    </row>
    <row r="3" spans="1:7">
      <c r="A3" s="124" t="s">
        <v>616</v>
      </c>
      <c r="B3" s="125" t="s">
        <v>617</v>
      </c>
      <c r="C3" s="125" t="s">
        <v>618</v>
      </c>
      <c r="D3" s="125" t="s">
        <v>619</v>
      </c>
      <c r="E3" s="125" t="s">
        <v>620</v>
      </c>
      <c r="F3" s="125" t="s">
        <v>621</v>
      </c>
      <c r="G3" s="125" t="s">
        <v>622</v>
      </c>
    </row>
    <row r="4" spans="1:7">
      <c r="A4" s="122"/>
      <c r="B4" s="123"/>
      <c r="C4" s="123"/>
      <c r="D4" s="123"/>
      <c r="E4" s="123"/>
      <c r="F4" s="123"/>
      <c r="G4" s="123"/>
    </row>
    <row r="5" spans="1:7">
      <c r="A5" s="124" t="s">
        <v>87</v>
      </c>
      <c r="B5" s="125" t="s">
        <v>623</v>
      </c>
      <c r="C5" s="125" t="s">
        <v>624</v>
      </c>
      <c r="D5" s="125" t="s">
        <v>625</v>
      </c>
      <c r="E5" s="125" t="s">
        <v>626</v>
      </c>
      <c r="F5" s="125" t="s">
        <v>627</v>
      </c>
      <c r="G5" s="125" t="s">
        <v>628</v>
      </c>
    </row>
    <row r="6" spans="1:7">
      <c r="B6" s="125" t="s">
        <v>629</v>
      </c>
      <c r="C6" s="125" t="s">
        <v>355</v>
      </c>
      <c r="D6" s="125" t="s">
        <v>630</v>
      </c>
      <c r="E6" s="125" t="s">
        <v>631</v>
      </c>
      <c r="F6" s="125" t="s">
        <v>632</v>
      </c>
      <c r="G6" s="125" t="s">
        <v>633</v>
      </c>
    </row>
    <row r="7" spans="1:7">
      <c r="A7" s="124" t="s">
        <v>46</v>
      </c>
      <c r="B7" s="125" t="s">
        <v>220</v>
      </c>
      <c r="C7" s="125" t="s">
        <v>634</v>
      </c>
      <c r="D7" s="125" t="s">
        <v>635</v>
      </c>
      <c r="E7" s="125" t="s">
        <v>636</v>
      </c>
      <c r="F7" s="125" t="s">
        <v>637</v>
      </c>
      <c r="G7" s="125" t="s">
        <v>638</v>
      </c>
    </row>
    <row r="8" spans="1:7">
      <c r="B8" s="125" t="s">
        <v>639</v>
      </c>
      <c r="C8" s="125" t="s">
        <v>640</v>
      </c>
      <c r="D8" s="125" t="s">
        <v>340</v>
      </c>
      <c r="E8" s="125" t="s">
        <v>641</v>
      </c>
      <c r="F8" s="125" t="s">
        <v>642</v>
      </c>
      <c r="G8" s="125" t="s">
        <v>643</v>
      </c>
    </row>
    <row r="9" spans="1:7">
      <c r="A9" s="126" t="s">
        <v>644</v>
      </c>
      <c r="B9" s="127" t="s">
        <v>645</v>
      </c>
      <c r="C9" s="127" t="s">
        <v>646</v>
      </c>
      <c r="D9" s="127" t="s">
        <v>344</v>
      </c>
      <c r="E9" s="127" t="s">
        <v>647</v>
      </c>
      <c r="F9" s="127" t="s">
        <v>648</v>
      </c>
      <c r="G9" s="127" t="s">
        <v>649</v>
      </c>
    </row>
    <row r="10" spans="1:7">
      <c r="A10" s="126"/>
      <c r="B10" s="127" t="s">
        <v>278</v>
      </c>
      <c r="C10" s="127" t="s">
        <v>650</v>
      </c>
      <c r="D10" s="127" t="s">
        <v>651</v>
      </c>
      <c r="E10" s="127" t="s">
        <v>652</v>
      </c>
      <c r="F10" s="127" t="s">
        <v>653</v>
      </c>
      <c r="G10" s="127" t="s">
        <v>654</v>
      </c>
    </row>
    <row r="11" spans="1:7">
      <c r="A11" s="124" t="s">
        <v>48</v>
      </c>
      <c r="B11" s="125" t="s">
        <v>655</v>
      </c>
      <c r="C11" s="125" t="s">
        <v>656</v>
      </c>
      <c r="D11" s="125" t="s">
        <v>657</v>
      </c>
      <c r="E11" s="125" t="s">
        <v>381</v>
      </c>
      <c r="F11" s="125" t="s">
        <v>658</v>
      </c>
      <c r="G11" s="125" t="s">
        <v>659</v>
      </c>
    </row>
    <row r="12" spans="1:7">
      <c r="B12" s="125" t="s">
        <v>660</v>
      </c>
      <c r="C12" s="125" t="s">
        <v>661</v>
      </c>
      <c r="D12" s="125" t="s">
        <v>662</v>
      </c>
      <c r="E12" s="125" t="s">
        <v>663</v>
      </c>
      <c r="F12" s="125" t="s">
        <v>664</v>
      </c>
      <c r="G12" s="125" t="s">
        <v>665</v>
      </c>
    </row>
    <row r="13" spans="1:7">
      <c r="A13" s="124" t="s">
        <v>51</v>
      </c>
      <c r="B13" s="125" t="s">
        <v>666</v>
      </c>
      <c r="C13" s="125" t="s">
        <v>667</v>
      </c>
      <c r="D13" s="125" t="s">
        <v>668</v>
      </c>
      <c r="E13" s="125" t="s">
        <v>669</v>
      </c>
      <c r="F13" s="125" t="s">
        <v>670</v>
      </c>
      <c r="G13" s="125" t="s">
        <v>671</v>
      </c>
    </row>
    <row r="14" spans="1:7">
      <c r="B14" s="125" t="s">
        <v>672</v>
      </c>
      <c r="C14" s="125" t="s">
        <v>673</v>
      </c>
      <c r="D14" s="125" t="s">
        <v>674</v>
      </c>
      <c r="E14" s="125" t="s">
        <v>675</v>
      </c>
      <c r="F14" s="125" t="s">
        <v>676</v>
      </c>
      <c r="G14" s="125" t="s">
        <v>265</v>
      </c>
    </row>
    <row r="15" spans="1:7">
      <c r="A15" s="124" t="s">
        <v>54</v>
      </c>
      <c r="B15" s="125" t="s">
        <v>677</v>
      </c>
      <c r="C15" s="125" t="s">
        <v>678</v>
      </c>
      <c r="D15" s="125" t="s">
        <v>679</v>
      </c>
      <c r="E15" s="125" t="s">
        <v>680</v>
      </c>
      <c r="F15" s="125" t="s">
        <v>681</v>
      </c>
      <c r="G15" s="125" t="s">
        <v>682</v>
      </c>
    </row>
    <row r="16" spans="1:7">
      <c r="B16" s="125" t="s">
        <v>683</v>
      </c>
      <c r="C16" s="125" t="s">
        <v>684</v>
      </c>
      <c r="D16" s="125" t="s">
        <v>685</v>
      </c>
      <c r="E16" s="125" t="s">
        <v>686</v>
      </c>
      <c r="F16" s="125" t="s">
        <v>687</v>
      </c>
      <c r="G16" s="125" t="s">
        <v>688</v>
      </c>
    </row>
    <row r="17" spans="1:7">
      <c r="A17" s="124" t="s">
        <v>281</v>
      </c>
      <c r="B17" s="125" t="s">
        <v>689</v>
      </c>
      <c r="C17" s="125" t="s">
        <v>690</v>
      </c>
      <c r="D17" s="125" t="s">
        <v>691</v>
      </c>
      <c r="E17" s="125" t="s">
        <v>692</v>
      </c>
      <c r="F17" s="125" t="s">
        <v>693</v>
      </c>
      <c r="G17" s="125" t="s">
        <v>694</v>
      </c>
    </row>
    <row r="18" spans="1:7">
      <c r="B18" s="125" t="s">
        <v>695</v>
      </c>
      <c r="C18" s="125" t="s">
        <v>696</v>
      </c>
      <c r="D18" s="125" t="s">
        <v>697</v>
      </c>
      <c r="E18" s="125" t="s">
        <v>698</v>
      </c>
      <c r="F18" s="125" t="s">
        <v>699</v>
      </c>
      <c r="G18" s="125" t="s">
        <v>700</v>
      </c>
    </row>
    <row r="19" spans="1:7">
      <c r="B19" s="125"/>
      <c r="C19" s="125"/>
      <c r="D19" s="125"/>
      <c r="E19" s="125"/>
      <c r="F19" s="125"/>
      <c r="G19" s="125"/>
    </row>
    <row r="20" spans="1:7">
      <c r="A20" s="124" t="s">
        <v>294</v>
      </c>
      <c r="B20" s="125" t="s">
        <v>701</v>
      </c>
      <c r="C20" s="125" t="s">
        <v>702</v>
      </c>
      <c r="D20" s="125" t="s">
        <v>701</v>
      </c>
      <c r="E20" s="125" t="s">
        <v>702</v>
      </c>
      <c r="F20" s="125" t="s">
        <v>701</v>
      </c>
      <c r="G20" s="125" t="s">
        <v>702</v>
      </c>
    </row>
    <row r="21" spans="1:7">
      <c r="A21" s="124" t="s">
        <v>296</v>
      </c>
      <c r="B21" s="125" t="s">
        <v>703</v>
      </c>
      <c r="C21" s="125" t="s">
        <v>704</v>
      </c>
      <c r="D21" s="125" t="s">
        <v>705</v>
      </c>
      <c r="E21" s="125" t="s">
        <v>706</v>
      </c>
      <c r="F21" s="125" t="s">
        <v>707</v>
      </c>
      <c r="G21" s="125" t="s">
        <v>708</v>
      </c>
    </row>
    <row r="22" spans="1:7">
      <c r="A22" s="124" t="s">
        <v>303</v>
      </c>
      <c r="B22" s="125" t="s">
        <v>305</v>
      </c>
      <c r="C22" s="125" t="s">
        <v>305</v>
      </c>
      <c r="D22" s="125" t="s">
        <v>305</v>
      </c>
      <c r="E22" s="125" t="s">
        <v>305</v>
      </c>
      <c r="F22" s="125" t="s">
        <v>305</v>
      </c>
      <c r="G22" s="125" t="s">
        <v>305</v>
      </c>
    </row>
    <row r="23" spans="1:7">
      <c r="A23" s="128" t="s">
        <v>306</v>
      </c>
      <c r="B23" s="129" t="s">
        <v>305</v>
      </c>
      <c r="C23" s="129" t="s">
        <v>305</v>
      </c>
      <c r="D23" s="129" t="s">
        <v>305</v>
      </c>
      <c r="E23" s="129" t="s">
        <v>305</v>
      </c>
      <c r="F23" s="129" t="s">
        <v>305</v>
      </c>
      <c r="G23" s="129" t="s">
        <v>305</v>
      </c>
    </row>
    <row r="24" spans="1:7">
      <c r="A24" s="124" t="s">
        <v>308</v>
      </c>
    </row>
    <row r="25" spans="1:7">
      <c r="A25" s="124" t="s">
        <v>309</v>
      </c>
    </row>
    <row r="26" spans="1:7">
      <c r="A26" s="119" t="s">
        <v>709</v>
      </c>
      <c r="B26" s="164" t="s">
        <v>710</v>
      </c>
      <c r="C26" s="163"/>
      <c r="D26" s="164" t="s">
        <v>711</v>
      </c>
      <c r="E26" s="163"/>
      <c r="F26" s="164">
        <v>-0.18099999999999999</v>
      </c>
      <c r="G26" s="163"/>
    </row>
    <row r="27" spans="1:7">
      <c r="A27" s="119" t="s">
        <v>1237</v>
      </c>
      <c r="B27" s="165" t="s">
        <v>712</v>
      </c>
      <c r="C27" s="163"/>
      <c r="D27" s="165" t="s">
        <v>713</v>
      </c>
      <c r="E27" s="163"/>
      <c r="F27" s="165" t="s">
        <v>714</v>
      </c>
      <c r="G27" s="163"/>
    </row>
    <row r="28" spans="1:7">
      <c r="A28" s="124" t="s">
        <v>715</v>
      </c>
      <c r="B28" s="162">
        <f>TDIST(1.66,296,2)</f>
        <v>9.7973428501844748E-2</v>
      </c>
      <c r="C28" s="163"/>
      <c r="D28" s="162">
        <f>TDIST(2.82,296,2)</f>
        <v>5.1265850590731035E-3</v>
      </c>
      <c r="E28" s="163"/>
      <c r="F28" s="162">
        <f>TDIST(0.54,296,2)</f>
        <v>0.58960305829207837</v>
      </c>
      <c r="G28" s="163"/>
    </row>
  </sheetData>
  <mergeCells count="10">
    <mergeCell ref="B28:C28"/>
    <mergeCell ref="D28:E28"/>
    <mergeCell ref="F28:G28"/>
    <mergeCell ref="A1:G1"/>
    <mergeCell ref="B26:C26"/>
    <mergeCell ref="D26:E26"/>
    <mergeCell ref="B27:C27"/>
    <mergeCell ref="D27:E27"/>
    <mergeCell ref="F26:G26"/>
    <mergeCell ref="F27:G27"/>
  </mergeCells>
  <pageMargins left="0.75" right="0.75" top="1" bottom="1" header="0.5" footer="0.5"/>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9"/>
  <sheetViews>
    <sheetView workbookViewId="0">
      <selection activeCell="F13" sqref="F13"/>
    </sheetView>
  </sheetViews>
  <sheetFormatPr defaultRowHeight="13.8"/>
  <cols>
    <col min="1" max="1" width="28.5546875" style="137" customWidth="1"/>
    <col min="2" max="5" width="10.77734375" style="137" customWidth="1"/>
    <col min="6" max="6" width="8.88671875" style="137" customWidth="1"/>
    <col min="7" max="16384" width="8.88671875" style="137"/>
  </cols>
  <sheetData>
    <row r="1" spans="1:5" ht="18" customHeight="1">
      <c r="A1" s="160" t="s">
        <v>716</v>
      </c>
      <c r="B1" s="161"/>
      <c r="C1" s="161"/>
      <c r="D1" s="161"/>
      <c r="E1" s="161"/>
    </row>
    <row r="2" spans="1:5">
      <c r="A2" s="115"/>
      <c r="B2" s="116" t="s">
        <v>161</v>
      </c>
      <c r="C2" s="116" t="s">
        <v>162</v>
      </c>
      <c r="D2" s="116" t="s">
        <v>163</v>
      </c>
      <c r="E2" s="116" t="s">
        <v>164</v>
      </c>
    </row>
    <row r="3" spans="1:5">
      <c r="A3" s="137" t="s">
        <v>616</v>
      </c>
      <c r="B3" s="136" t="s">
        <v>717</v>
      </c>
      <c r="C3" s="136" t="s">
        <v>718</v>
      </c>
      <c r="D3" s="136" t="s">
        <v>719</v>
      </c>
      <c r="E3" s="136" t="s">
        <v>720</v>
      </c>
    </row>
    <row r="4" spans="1:5">
      <c r="A4" s="115"/>
      <c r="B4" s="116"/>
      <c r="C4" s="116"/>
      <c r="D4" s="116"/>
      <c r="E4" s="116"/>
    </row>
    <row r="5" spans="1:5">
      <c r="A5" s="137" t="s">
        <v>87</v>
      </c>
      <c r="B5" s="136" t="s">
        <v>454</v>
      </c>
      <c r="C5" s="136" t="s">
        <v>721</v>
      </c>
      <c r="D5" s="136" t="s">
        <v>722</v>
      </c>
      <c r="E5" s="136" t="s">
        <v>723</v>
      </c>
    </row>
    <row r="6" spans="1:5">
      <c r="B6" s="136" t="s">
        <v>724</v>
      </c>
      <c r="C6" s="136" t="s">
        <v>725</v>
      </c>
      <c r="D6" s="136" t="s">
        <v>726</v>
      </c>
      <c r="E6" s="136" t="s">
        <v>727</v>
      </c>
    </row>
    <row r="7" spans="1:5">
      <c r="A7" s="137" t="s">
        <v>46</v>
      </c>
      <c r="B7" s="136" t="s">
        <v>728</v>
      </c>
      <c r="C7" s="136" t="s">
        <v>498</v>
      </c>
      <c r="D7" s="136" t="s">
        <v>729</v>
      </c>
      <c r="E7" s="136" t="s">
        <v>387</v>
      </c>
    </row>
    <row r="8" spans="1:5">
      <c r="B8" s="136" t="s">
        <v>730</v>
      </c>
      <c r="C8" s="136" t="s">
        <v>731</v>
      </c>
      <c r="D8" s="136" t="s">
        <v>376</v>
      </c>
      <c r="E8" s="136" t="s">
        <v>732</v>
      </c>
    </row>
    <row r="9" spans="1:5">
      <c r="A9" s="119" t="s">
        <v>644</v>
      </c>
      <c r="B9" s="135" t="s">
        <v>733</v>
      </c>
      <c r="C9" s="135" t="s">
        <v>734</v>
      </c>
      <c r="D9" s="135" t="s">
        <v>735</v>
      </c>
      <c r="E9" s="135" t="s">
        <v>736</v>
      </c>
    </row>
    <row r="10" spans="1:5">
      <c r="A10" s="119"/>
      <c r="B10" s="135" t="s">
        <v>737</v>
      </c>
      <c r="C10" s="135" t="s">
        <v>738</v>
      </c>
      <c r="D10" s="135" t="s">
        <v>739</v>
      </c>
      <c r="E10" s="135" t="s">
        <v>740</v>
      </c>
    </row>
    <row r="11" spans="1:5">
      <c r="A11" s="137" t="s">
        <v>48</v>
      </c>
      <c r="B11" s="136" t="s">
        <v>741</v>
      </c>
      <c r="C11" s="136" t="s">
        <v>544</v>
      </c>
      <c r="D11" s="136" t="s">
        <v>742</v>
      </c>
      <c r="E11" s="136" t="s">
        <v>743</v>
      </c>
    </row>
    <row r="12" spans="1:5">
      <c r="B12" s="136" t="s">
        <v>744</v>
      </c>
      <c r="C12" s="136" t="s">
        <v>560</v>
      </c>
      <c r="D12" s="136" t="s">
        <v>745</v>
      </c>
      <c r="E12" s="136" t="s">
        <v>746</v>
      </c>
    </row>
    <row r="13" spans="1:5">
      <c r="A13" s="137" t="s">
        <v>51</v>
      </c>
      <c r="B13" s="136" t="s">
        <v>747</v>
      </c>
      <c r="C13" s="136" t="s">
        <v>748</v>
      </c>
      <c r="D13" s="136" t="s">
        <v>749</v>
      </c>
      <c r="E13" s="136" t="s">
        <v>269</v>
      </c>
    </row>
    <row r="14" spans="1:5">
      <c r="B14" s="136" t="s">
        <v>750</v>
      </c>
      <c r="C14" s="136" t="s">
        <v>751</v>
      </c>
      <c r="D14" s="136" t="s">
        <v>752</v>
      </c>
      <c r="E14" s="136" t="s">
        <v>753</v>
      </c>
    </row>
    <row r="15" spans="1:5">
      <c r="A15" s="137" t="s">
        <v>54</v>
      </c>
      <c r="B15" s="136" t="s">
        <v>754</v>
      </c>
      <c r="C15" s="136" t="s">
        <v>755</v>
      </c>
      <c r="D15" s="136" t="s">
        <v>756</v>
      </c>
      <c r="E15" s="136" t="s">
        <v>757</v>
      </c>
    </row>
    <row r="16" spans="1:5">
      <c r="B16" s="136" t="s">
        <v>758</v>
      </c>
      <c r="C16" s="136" t="s">
        <v>759</v>
      </c>
      <c r="D16" s="136" t="s">
        <v>760</v>
      </c>
      <c r="E16" s="136" t="s">
        <v>761</v>
      </c>
    </row>
    <row r="17" spans="1:5">
      <c r="A17" s="137" t="s">
        <v>281</v>
      </c>
      <c r="B17" s="136" t="s">
        <v>762</v>
      </c>
      <c r="C17" s="136" t="s">
        <v>763</v>
      </c>
      <c r="D17" s="136" t="s">
        <v>764</v>
      </c>
      <c r="E17" s="136" t="s">
        <v>765</v>
      </c>
    </row>
    <row r="18" spans="1:5">
      <c r="B18" s="136" t="s">
        <v>766</v>
      </c>
      <c r="C18" s="136" t="s">
        <v>767</v>
      </c>
      <c r="D18" s="136" t="s">
        <v>768</v>
      </c>
      <c r="E18" s="136" t="s">
        <v>769</v>
      </c>
    </row>
    <row r="19" spans="1:5">
      <c r="B19" s="136"/>
      <c r="C19" s="136"/>
      <c r="D19" s="136"/>
      <c r="E19" s="136"/>
    </row>
    <row r="20" spans="1:5">
      <c r="A20" s="137" t="s">
        <v>294</v>
      </c>
      <c r="B20" s="136" t="s">
        <v>770</v>
      </c>
      <c r="C20" s="136" t="s">
        <v>770</v>
      </c>
      <c r="D20" s="136" t="s">
        <v>770</v>
      </c>
      <c r="E20" s="136" t="s">
        <v>770</v>
      </c>
    </row>
    <row r="21" spans="1:5">
      <c r="A21" s="137" t="s">
        <v>296</v>
      </c>
      <c r="B21" s="136" t="s">
        <v>771</v>
      </c>
      <c r="C21" s="136" t="s">
        <v>772</v>
      </c>
      <c r="D21" s="136" t="s">
        <v>773</v>
      </c>
      <c r="E21" s="136" t="s">
        <v>774</v>
      </c>
    </row>
    <row r="22" spans="1:5">
      <c r="A22" s="137" t="s">
        <v>303</v>
      </c>
      <c r="B22" s="136" t="s">
        <v>305</v>
      </c>
      <c r="C22" s="136" t="s">
        <v>305</v>
      </c>
      <c r="D22" s="136" t="s">
        <v>305</v>
      </c>
      <c r="E22" s="136" t="s">
        <v>305</v>
      </c>
    </row>
    <row r="23" spans="1:5">
      <c r="A23" s="137" t="s">
        <v>306</v>
      </c>
      <c r="B23" s="136" t="s">
        <v>305</v>
      </c>
      <c r="C23" s="136" t="s">
        <v>305</v>
      </c>
      <c r="D23" s="136" t="s">
        <v>305</v>
      </c>
      <c r="E23" s="136" t="s">
        <v>305</v>
      </c>
    </row>
    <row r="24" spans="1:5">
      <c r="A24" s="117" t="s">
        <v>307</v>
      </c>
      <c r="B24" s="118" t="s">
        <v>305</v>
      </c>
      <c r="C24" s="118" t="s">
        <v>305</v>
      </c>
      <c r="D24" s="118" t="s">
        <v>305</v>
      </c>
      <c r="E24" s="118" t="s">
        <v>305</v>
      </c>
    </row>
    <row r="25" spans="1:5">
      <c r="A25" s="137" t="s">
        <v>614</v>
      </c>
    </row>
    <row r="26" spans="1:5">
      <c r="A26" s="137" t="s">
        <v>309</v>
      </c>
    </row>
    <row r="27" spans="1:5">
      <c r="A27" s="119" t="s">
        <v>709</v>
      </c>
      <c r="B27" s="164" t="s">
        <v>775</v>
      </c>
      <c r="C27" s="167"/>
      <c r="D27" s="164" t="s">
        <v>776</v>
      </c>
      <c r="E27" s="167"/>
    </row>
    <row r="28" spans="1:5">
      <c r="A28" s="119" t="s">
        <v>1237</v>
      </c>
      <c r="B28" s="165" t="s">
        <v>777</v>
      </c>
      <c r="C28" s="167"/>
      <c r="D28" s="165" t="s">
        <v>778</v>
      </c>
      <c r="E28" s="167"/>
    </row>
    <row r="29" spans="1:5">
      <c r="A29" s="130" t="s">
        <v>715</v>
      </c>
      <c r="B29" s="166">
        <f>TDIST(3.56,317,2)</f>
        <v>4.276608067729732E-4</v>
      </c>
      <c r="C29" s="167"/>
      <c r="D29" s="168">
        <f>TDIST(7.38,317,2)</f>
        <v>1.4008567348626086E-12</v>
      </c>
      <c r="E29" s="167"/>
    </row>
  </sheetData>
  <mergeCells count="7">
    <mergeCell ref="B29:C29"/>
    <mergeCell ref="D29:E29"/>
    <mergeCell ref="A1:E1"/>
    <mergeCell ref="B27:C27"/>
    <mergeCell ref="D27:E27"/>
    <mergeCell ref="D28:E28"/>
    <mergeCell ref="B28:C28"/>
  </mergeCells>
  <pageMargins left="0.75" right="0.75" top="1" bottom="1" header="0.5" footer="0.5"/>
  <pageSetup paperSize="9" orientation="portrait" horizontalDpi="0" verticalDpi="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92608-1886-4304-891F-39DFEE3BEFC6}">
  <dimension ref="A1:G29"/>
  <sheetViews>
    <sheetView workbookViewId="0">
      <selection sqref="A1:G1"/>
    </sheetView>
  </sheetViews>
  <sheetFormatPr defaultRowHeight="13.8"/>
  <cols>
    <col min="1" max="1" width="23.33203125" style="137" customWidth="1"/>
    <col min="2" max="7" width="10.77734375" style="137" customWidth="1"/>
    <col min="8" max="16384" width="8.88671875" style="137"/>
  </cols>
  <sheetData>
    <row r="1" spans="1:7" ht="18">
      <c r="A1" s="160" t="s">
        <v>1271</v>
      </c>
      <c r="B1" s="160"/>
      <c r="C1" s="160"/>
      <c r="D1" s="160"/>
      <c r="E1" s="160"/>
      <c r="F1" s="160"/>
      <c r="G1" s="160"/>
    </row>
    <row r="2" spans="1:7">
      <c r="A2" s="145" t="s">
        <v>1150</v>
      </c>
      <c r="B2" s="146" t="s">
        <v>161</v>
      </c>
      <c r="C2" s="146" t="s">
        <v>162</v>
      </c>
      <c r="D2" s="146" t="s">
        <v>163</v>
      </c>
      <c r="E2" s="146" t="s">
        <v>164</v>
      </c>
      <c r="F2" s="146" t="s">
        <v>165</v>
      </c>
      <c r="G2" s="146" t="s">
        <v>166</v>
      </c>
    </row>
    <row r="3" spans="1:7">
      <c r="A3" s="137" t="s">
        <v>616</v>
      </c>
      <c r="B3" s="136" t="s">
        <v>1151</v>
      </c>
      <c r="C3" s="136" t="s">
        <v>1152</v>
      </c>
      <c r="D3" s="136" t="s">
        <v>1153</v>
      </c>
      <c r="E3" s="136" t="s">
        <v>1154</v>
      </c>
      <c r="F3" s="136" t="s">
        <v>1155</v>
      </c>
      <c r="G3" s="136" t="s">
        <v>1156</v>
      </c>
    </row>
    <row r="4" spans="1:7">
      <c r="A4" s="145" t="s">
        <v>1150</v>
      </c>
      <c r="B4" s="146" t="s">
        <v>1150</v>
      </c>
      <c r="C4" s="146" t="s">
        <v>1150</v>
      </c>
      <c r="D4" s="146" t="s">
        <v>1150</v>
      </c>
      <c r="E4" s="146" t="s">
        <v>1150</v>
      </c>
      <c r="F4" s="146" t="s">
        <v>1150</v>
      </c>
      <c r="G4" s="146" t="s">
        <v>1150</v>
      </c>
    </row>
    <row r="5" spans="1:7">
      <c r="A5" s="137" t="s">
        <v>159</v>
      </c>
      <c r="B5" s="136" t="s">
        <v>1157</v>
      </c>
      <c r="C5" s="136" t="s">
        <v>1158</v>
      </c>
      <c r="D5" s="136" t="s">
        <v>1159</v>
      </c>
      <c r="E5" s="136" t="s">
        <v>1160</v>
      </c>
      <c r="F5" s="136" t="s">
        <v>1161</v>
      </c>
      <c r="G5" s="136" t="s">
        <v>1162</v>
      </c>
    </row>
    <row r="6" spans="1:7">
      <c r="A6" s="137" t="s">
        <v>1150</v>
      </c>
      <c r="B6" s="136" t="s">
        <v>1163</v>
      </c>
      <c r="C6" s="136" t="s">
        <v>1164</v>
      </c>
      <c r="D6" s="136" t="s">
        <v>1062</v>
      </c>
      <c r="E6" s="136" t="s">
        <v>1165</v>
      </c>
      <c r="F6" s="136" t="s">
        <v>431</v>
      </c>
      <c r="G6" s="136" t="s">
        <v>1166</v>
      </c>
    </row>
    <row r="7" spans="1:7">
      <c r="A7" s="137" t="s">
        <v>151</v>
      </c>
      <c r="B7" s="136" t="s">
        <v>1167</v>
      </c>
      <c r="C7" s="136" t="s">
        <v>498</v>
      </c>
      <c r="D7" s="136" t="s">
        <v>1168</v>
      </c>
      <c r="E7" s="136" t="s">
        <v>1169</v>
      </c>
      <c r="F7" s="136" t="s">
        <v>1170</v>
      </c>
      <c r="G7" s="136" t="s">
        <v>1171</v>
      </c>
    </row>
    <row r="8" spans="1:7">
      <c r="A8" s="137" t="s">
        <v>1150</v>
      </c>
      <c r="B8" s="136" t="s">
        <v>1172</v>
      </c>
      <c r="C8" s="136" t="s">
        <v>1173</v>
      </c>
      <c r="D8" s="136" t="s">
        <v>1174</v>
      </c>
      <c r="E8" s="136" t="s">
        <v>1175</v>
      </c>
      <c r="F8" s="136" t="s">
        <v>1176</v>
      </c>
      <c r="G8" s="136" t="s">
        <v>1177</v>
      </c>
    </row>
    <row r="9" spans="1:7">
      <c r="A9" s="119" t="s">
        <v>1178</v>
      </c>
      <c r="B9" s="135" t="s">
        <v>1179</v>
      </c>
      <c r="C9" s="135" t="s">
        <v>219</v>
      </c>
      <c r="D9" s="135" t="s">
        <v>1180</v>
      </c>
      <c r="E9" s="135" t="s">
        <v>1181</v>
      </c>
      <c r="F9" s="135" t="s">
        <v>1182</v>
      </c>
      <c r="G9" s="135" t="s">
        <v>1183</v>
      </c>
    </row>
    <row r="10" spans="1:7">
      <c r="A10" s="119" t="s">
        <v>1150</v>
      </c>
      <c r="B10" s="135" t="s">
        <v>1184</v>
      </c>
      <c r="C10" s="135" t="s">
        <v>1185</v>
      </c>
      <c r="D10" s="135" t="s">
        <v>1186</v>
      </c>
      <c r="E10" s="135" t="s">
        <v>1187</v>
      </c>
      <c r="F10" s="135" t="s">
        <v>1188</v>
      </c>
      <c r="G10" s="135" t="s">
        <v>1189</v>
      </c>
    </row>
    <row r="11" spans="1:7">
      <c r="A11" s="137" t="s">
        <v>48</v>
      </c>
      <c r="B11" s="136" t="s">
        <v>728</v>
      </c>
      <c r="C11" s="136" t="s">
        <v>1190</v>
      </c>
      <c r="D11" s="136" t="s">
        <v>1191</v>
      </c>
      <c r="E11" s="136" t="s">
        <v>1192</v>
      </c>
      <c r="F11" s="136" t="s">
        <v>1193</v>
      </c>
      <c r="G11" s="136" t="s">
        <v>1049</v>
      </c>
    </row>
    <row r="12" spans="1:7">
      <c r="A12" s="137" t="s">
        <v>1150</v>
      </c>
      <c r="B12" s="136" t="s">
        <v>1194</v>
      </c>
      <c r="C12" s="136" t="s">
        <v>1195</v>
      </c>
      <c r="D12" s="136" t="s">
        <v>1196</v>
      </c>
      <c r="E12" s="136" t="s">
        <v>1176</v>
      </c>
      <c r="F12" s="136" t="s">
        <v>1197</v>
      </c>
      <c r="G12" s="136" t="s">
        <v>1198</v>
      </c>
    </row>
    <row r="13" spans="1:7">
      <c r="A13" s="137" t="s">
        <v>51</v>
      </c>
      <c r="B13" s="136" t="s">
        <v>574</v>
      </c>
      <c r="C13" s="136" t="s">
        <v>1104</v>
      </c>
      <c r="D13" s="136" t="s">
        <v>861</v>
      </c>
      <c r="E13" s="136" t="s">
        <v>1199</v>
      </c>
      <c r="F13" s="136" t="s">
        <v>574</v>
      </c>
      <c r="G13" s="136" t="s">
        <v>1200</v>
      </c>
    </row>
    <row r="14" spans="1:7">
      <c r="A14" s="137" t="s">
        <v>1150</v>
      </c>
      <c r="B14" s="136" t="s">
        <v>1201</v>
      </c>
      <c r="C14" s="136" t="s">
        <v>1186</v>
      </c>
      <c r="D14" s="136" t="s">
        <v>1202</v>
      </c>
      <c r="E14" s="136" t="s">
        <v>632</v>
      </c>
      <c r="F14" s="136" t="s">
        <v>1203</v>
      </c>
      <c r="G14" s="136" t="s">
        <v>868</v>
      </c>
    </row>
    <row r="15" spans="1:7">
      <c r="A15" s="137" t="s">
        <v>54</v>
      </c>
      <c r="B15" s="136" t="s">
        <v>1204</v>
      </c>
      <c r="C15" s="136" t="s">
        <v>1205</v>
      </c>
      <c r="D15" s="136" t="s">
        <v>1206</v>
      </c>
      <c r="E15" s="136" t="s">
        <v>1207</v>
      </c>
      <c r="F15" s="136" t="s">
        <v>1208</v>
      </c>
      <c r="G15" s="136" t="s">
        <v>1209</v>
      </c>
    </row>
    <row r="16" spans="1:7">
      <c r="A16" s="137" t="s">
        <v>1150</v>
      </c>
      <c r="B16" s="136" t="s">
        <v>327</v>
      </c>
      <c r="C16" s="136" t="s">
        <v>1210</v>
      </c>
      <c r="D16" s="136" t="s">
        <v>278</v>
      </c>
      <c r="E16" s="136" t="s">
        <v>1211</v>
      </c>
      <c r="F16" s="136" t="s">
        <v>1212</v>
      </c>
      <c r="G16" s="136" t="s">
        <v>1213</v>
      </c>
    </row>
    <row r="17" spans="1:7">
      <c r="A17" s="137" t="s">
        <v>281</v>
      </c>
      <c r="B17" s="136" t="s">
        <v>1214</v>
      </c>
      <c r="C17" s="136" t="s">
        <v>1215</v>
      </c>
      <c r="D17" s="136" t="s">
        <v>1216</v>
      </c>
      <c r="E17" s="136" t="s">
        <v>1217</v>
      </c>
      <c r="F17" s="136" t="s">
        <v>1218</v>
      </c>
      <c r="G17" s="136" t="s">
        <v>1219</v>
      </c>
    </row>
    <row r="18" spans="1:7">
      <c r="A18" s="137" t="s">
        <v>1150</v>
      </c>
      <c r="B18" s="136" t="s">
        <v>1220</v>
      </c>
      <c r="C18" s="136" t="s">
        <v>1221</v>
      </c>
      <c r="D18" s="136" t="s">
        <v>1222</v>
      </c>
      <c r="E18" s="136" t="s">
        <v>1223</v>
      </c>
      <c r="F18" s="136" t="s">
        <v>1224</v>
      </c>
      <c r="G18" s="136" t="s">
        <v>266</v>
      </c>
    </row>
    <row r="19" spans="1:7">
      <c r="A19" s="137" t="s">
        <v>1150</v>
      </c>
      <c r="B19" s="136" t="s">
        <v>1150</v>
      </c>
      <c r="C19" s="136" t="s">
        <v>1150</v>
      </c>
      <c r="D19" s="136" t="s">
        <v>1150</v>
      </c>
      <c r="E19" s="136" t="s">
        <v>1150</v>
      </c>
      <c r="F19" s="136" t="s">
        <v>1150</v>
      </c>
      <c r="G19" s="136" t="s">
        <v>1150</v>
      </c>
    </row>
    <row r="20" spans="1:7">
      <c r="A20" s="137" t="s">
        <v>294</v>
      </c>
      <c r="B20" s="136" t="s">
        <v>1225</v>
      </c>
      <c r="C20" s="136" t="s">
        <v>1226</v>
      </c>
      <c r="D20" s="136" t="s">
        <v>1225</v>
      </c>
      <c r="E20" s="136" t="s">
        <v>1226</v>
      </c>
      <c r="F20" s="136" t="s">
        <v>1225</v>
      </c>
      <c r="G20" s="136" t="s">
        <v>1226</v>
      </c>
    </row>
    <row r="21" spans="1:7">
      <c r="A21" s="137" t="s">
        <v>296</v>
      </c>
      <c r="B21" s="136" t="s">
        <v>1227</v>
      </c>
      <c r="C21" s="136" t="s">
        <v>1228</v>
      </c>
      <c r="D21" s="136" t="s">
        <v>906</v>
      </c>
      <c r="E21" s="136" t="s">
        <v>543</v>
      </c>
      <c r="F21" s="136" t="s">
        <v>1229</v>
      </c>
      <c r="G21" s="136" t="s">
        <v>1230</v>
      </c>
    </row>
    <row r="22" spans="1:7">
      <c r="A22" s="137" t="s">
        <v>547</v>
      </c>
      <c r="B22" s="136" t="s">
        <v>305</v>
      </c>
      <c r="C22" s="136" t="s">
        <v>305</v>
      </c>
      <c r="D22" s="136" t="s">
        <v>305</v>
      </c>
      <c r="E22" s="136" t="s">
        <v>305</v>
      </c>
      <c r="F22" s="136" t="s">
        <v>305</v>
      </c>
      <c r="G22" s="136" t="s">
        <v>305</v>
      </c>
    </row>
    <row r="23" spans="1:7">
      <c r="A23" s="137" t="s">
        <v>306</v>
      </c>
      <c r="B23" s="136" t="s">
        <v>305</v>
      </c>
      <c r="C23" s="136" t="s">
        <v>305</v>
      </c>
      <c r="D23" s="136" t="s">
        <v>305</v>
      </c>
      <c r="E23" s="136" t="s">
        <v>305</v>
      </c>
      <c r="F23" s="136" t="s">
        <v>305</v>
      </c>
      <c r="G23" s="136" t="s">
        <v>305</v>
      </c>
    </row>
    <row r="24" spans="1:7">
      <c r="A24" s="147" t="s">
        <v>307</v>
      </c>
      <c r="B24" s="148" t="s">
        <v>305</v>
      </c>
      <c r="C24" s="148" t="s">
        <v>305</v>
      </c>
      <c r="D24" s="148" t="s">
        <v>305</v>
      </c>
      <c r="E24" s="148" t="s">
        <v>305</v>
      </c>
      <c r="F24" s="148" t="s">
        <v>305</v>
      </c>
      <c r="G24" s="148" t="s">
        <v>305</v>
      </c>
    </row>
    <row r="25" spans="1:7">
      <c r="A25" s="137" t="s">
        <v>614</v>
      </c>
    </row>
    <row r="26" spans="1:7">
      <c r="A26" s="137" t="s">
        <v>309</v>
      </c>
    </row>
    <row r="27" spans="1:7">
      <c r="A27" s="119" t="s">
        <v>709</v>
      </c>
      <c r="B27" s="164" t="s">
        <v>1235</v>
      </c>
      <c r="C27" s="167"/>
      <c r="D27" s="164" t="s">
        <v>1233</v>
      </c>
      <c r="E27" s="167"/>
      <c r="F27" s="164" t="s">
        <v>1231</v>
      </c>
      <c r="G27" s="167"/>
    </row>
    <row r="28" spans="1:7">
      <c r="A28" s="119" t="s">
        <v>1237</v>
      </c>
      <c r="B28" s="165" t="s">
        <v>1236</v>
      </c>
      <c r="C28" s="167"/>
      <c r="D28" s="165" t="s">
        <v>1234</v>
      </c>
      <c r="E28" s="167"/>
      <c r="F28" s="165" t="s">
        <v>1232</v>
      </c>
      <c r="G28" s="169"/>
    </row>
    <row r="29" spans="1:7">
      <c r="A29" s="130" t="s">
        <v>715</v>
      </c>
      <c r="B29" s="166">
        <f>FDIST(3.07,318,76162)</f>
        <v>2.06053207423106E-67</v>
      </c>
      <c r="C29" s="167"/>
      <c r="D29" s="168">
        <f>FDIST(1.78,318,76162)</f>
        <v>4.4176616461986245E-16</v>
      </c>
      <c r="E29" s="167"/>
      <c r="F29" s="168">
        <f>FDIST(11.33,318,28609)</f>
        <v>0</v>
      </c>
      <c r="G29" s="167"/>
    </row>
  </sheetData>
  <mergeCells count="10">
    <mergeCell ref="B29:C29"/>
    <mergeCell ref="D29:E29"/>
    <mergeCell ref="F27:G27"/>
    <mergeCell ref="F28:G28"/>
    <mergeCell ref="F29:G29"/>
    <mergeCell ref="A1:G1"/>
    <mergeCell ref="B27:C27"/>
    <mergeCell ref="D27:E27"/>
    <mergeCell ref="B28:C28"/>
    <mergeCell ref="D28:E28"/>
  </mergeCells>
  <pageMargins left="0.75" right="0.75" top="1" bottom="1" header="0.5" footer="0.5"/>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9961C-3536-4B7A-AC17-AB8693C6418D}">
  <dimension ref="A1:G46"/>
  <sheetViews>
    <sheetView tabSelected="1" workbookViewId="0">
      <selection activeCell="B2" sqref="B2"/>
    </sheetView>
  </sheetViews>
  <sheetFormatPr defaultRowHeight="13.8"/>
  <cols>
    <col min="1" max="1" width="23.33203125" style="143" customWidth="1"/>
    <col min="2" max="7" width="10.77734375" style="143" customWidth="1"/>
    <col min="8" max="16384" width="8.88671875" style="143"/>
  </cols>
  <sheetData>
    <row r="1" spans="1:7" ht="18">
      <c r="A1" s="160" t="s">
        <v>1272</v>
      </c>
      <c r="B1" s="160"/>
      <c r="C1" s="160"/>
      <c r="D1" s="160"/>
      <c r="E1" s="160"/>
      <c r="F1" s="160"/>
      <c r="G1" s="160"/>
    </row>
    <row r="2" spans="1:7">
      <c r="A2" s="149" t="s">
        <v>1150</v>
      </c>
      <c r="B2" s="150" t="s">
        <v>161</v>
      </c>
      <c r="C2" s="150" t="s">
        <v>162</v>
      </c>
      <c r="D2" s="150" t="s">
        <v>163</v>
      </c>
      <c r="E2" s="150" t="s">
        <v>164</v>
      </c>
      <c r="F2" s="150" t="s">
        <v>165</v>
      </c>
      <c r="G2" s="150" t="s">
        <v>166</v>
      </c>
    </row>
    <row r="3" spans="1:7">
      <c r="A3" s="143" t="s">
        <v>205</v>
      </c>
      <c r="B3" s="144" t="s">
        <v>1238</v>
      </c>
      <c r="C3" s="144" t="s">
        <v>1258</v>
      </c>
      <c r="D3" s="144" t="s">
        <v>1239</v>
      </c>
      <c r="E3" s="144" t="s">
        <v>1259</v>
      </c>
      <c r="F3" s="144" t="s">
        <v>1240</v>
      </c>
      <c r="G3" s="144" t="s">
        <v>1260</v>
      </c>
    </row>
    <row r="4" spans="1:7">
      <c r="A4" s="149" t="s">
        <v>1150</v>
      </c>
      <c r="B4" s="150" t="s">
        <v>1150</v>
      </c>
      <c r="C4" s="150" t="s">
        <v>1150</v>
      </c>
      <c r="D4" s="150" t="s">
        <v>1150</v>
      </c>
      <c r="E4" s="150" t="s">
        <v>1150</v>
      </c>
      <c r="F4" s="150" t="s">
        <v>1150</v>
      </c>
      <c r="G4" s="150" t="s">
        <v>1150</v>
      </c>
    </row>
    <row r="5" spans="1:7">
      <c r="A5" s="143" t="s">
        <v>910</v>
      </c>
      <c r="B5" s="125" t="s">
        <v>1242</v>
      </c>
      <c r="C5" s="125" t="s">
        <v>1413</v>
      </c>
      <c r="D5" s="125" t="s">
        <v>1412</v>
      </c>
      <c r="E5" s="125" t="s">
        <v>1411</v>
      </c>
      <c r="F5" s="125" t="s">
        <v>1410</v>
      </c>
      <c r="G5" s="125" t="s">
        <v>356</v>
      </c>
    </row>
    <row r="6" spans="1:7">
      <c r="A6" s="143" t="s">
        <v>1150</v>
      </c>
      <c r="B6" s="125" t="s">
        <v>1243</v>
      </c>
      <c r="C6" s="125" t="s">
        <v>1409</v>
      </c>
      <c r="D6" s="125" t="s">
        <v>1244</v>
      </c>
      <c r="E6" s="125" t="s">
        <v>1408</v>
      </c>
      <c r="F6" s="125" t="s">
        <v>1407</v>
      </c>
      <c r="G6" s="125" t="s">
        <v>1406</v>
      </c>
    </row>
    <row r="7" spans="1:7">
      <c r="A7" s="143" t="s">
        <v>912</v>
      </c>
      <c r="B7" s="125" t="s">
        <v>1405</v>
      </c>
      <c r="C7" s="172" t="s">
        <v>1404</v>
      </c>
      <c r="D7" s="125" t="s">
        <v>1403</v>
      </c>
      <c r="E7" s="172" t="s">
        <v>1402</v>
      </c>
      <c r="F7" s="125" t="s">
        <v>1401</v>
      </c>
      <c r="G7" s="172" t="s">
        <v>1400</v>
      </c>
    </row>
    <row r="8" spans="1:7">
      <c r="A8" s="143" t="s">
        <v>1150</v>
      </c>
      <c r="B8" s="125" t="s">
        <v>1399</v>
      </c>
      <c r="C8" s="172" t="s">
        <v>1398</v>
      </c>
      <c r="D8" s="125" t="s">
        <v>1397</v>
      </c>
      <c r="E8" s="172" t="s">
        <v>1396</v>
      </c>
      <c r="F8" s="125" t="s">
        <v>1395</v>
      </c>
      <c r="G8" s="172" t="s">
        <v>1241</v>
      </c>
    </row>
    <row r="9" spans="1:7">
      <c r="A9" s="143" t="s">
        <v>914</v>
      </c>
      <c r="B9" s="125" t="s">
        <v>1394</v>
      </c>
      <c r="C9" s="125" t="s">
        <v>1393</v>
      </c>
      <c r="D9" s="125" t="s">
        <v>1392</v>
      </c>
      <c r="E9" s="125" t="s">
        <v>1391</v>
      </c>
      <c r="F9" s="125" t="s">
        <v>1390</v>
      </c>
      <c r="G9" s="125" t="s">
        <v>1389</v>
      </c>
    </row>
    <row r="10" spans="1:7">
      <c r="A10" s="143" t="s">
        <v>1150</v>
      </c>
      <c r="B10" s="125" t="s">
        <v>1245</v>
      </c>
      <c r="C10" s="125" t="s">
        <v>1388</v>
      </c>
      <c r="D10" s="125" t="s">
        <v>732</v>
      </c>
      <c r="E10" s="125" t="s">
        <v>1387</v>
      </c>
      <c r="F10" s="125" t="s">
        <v>1386</v>
      </c>
      <c r="G10" s="125" t="s">
        <v>1385</v>
      </c>
    </row>
    <row r="11" spans="1:7">
      <c r="A11" s="143" t="s">
        <v>916</v>
      </c>
      <c r="B11" s="125" t="s">
        <v>1384</v>
      </c>
      <c r="C11" s="125" t="s">
        <v>1261</v>
      </c>
      <c r="D11" s="125" t="s">
        <v>1383</v>
      </c>
      <c r="E11" s="125" t="s">
        <v>1382</v>
      </c>
      <c r="F11" s="125" t="s">
        <v>1381</v>
      </c>
      <c r="G11" s="125" t="s">
        <v>1380</v>
      </c>
    </row>
    <row r="12" spans="1:7">
      <c r="A12" s="143" t="s">
        <v>1150</v>
      </c>
      <c r="B12" s="125" t="s">
        <v>785</v>
      </c>
      <c r="C12" s="125" t="s">
        <v>1379</v>
      </c>
      <c r="D12" s="125" t="s">
        <v>1378</v>
      </c>
      <c r="E12" s="125" t="s">
        <v>1377</v>
      </c>
      <c r="F12" s="125" t="s">
        <v>1376</v>
      </c>
      <c r="G12" s="125" t="s">
        <v>1375</v>
      </c>
    </row>
    <row r="13" spans="1:7">
      <c r="A13" s="143" t="s">
        <v>918</v>
      </c>
      <c r="B13" s="172" t="s">
        <v>1263</v>
      </c>
      <c r="C13" s="125" t="s">
        <v>1262</v>
      </c>
      <c r="D13" s="172" t="s">
        <v>1374</v>
      </c>
      <c r="E13" s="125" t="s">
        <v>1373</v>
      </c>
      <c r="F13" s="172" t="s">
        <v>1372</v>
      </c>
      <c r="G13" s="125" t="s">
        <v>1371</v>
      </c>
    </row>
    <row r="14" spans="1:7">
      <c r="A14" s="143" t="s">
        <v>1150</v>
      </c>
      <c r="B14" s="172" t="s">
        <v>1370</v>
      </c>
      <c r="C14" s="125" t="s">
        <v>1369</v>
      </c>
      <c r="D14" s="172" t="s">
        <v>1368</v>
      </c>
      <c r="E14" s="125" t="s">
        <v>1367</v>
      </c>
      <c r="F14" s="172" t="s">
        <v>1366</v>
      </c>
      <c r="G14" s="125" t="s">
        <v>1365</v>
      </c>
    </row>
    <row r="15" spans="1:7">
      <c r="A15" s="143" t="s">
        <v>920</v>
      </c>
      <c r="B15" s="125" t="s">
        <v>1364</v>
      </c>
      <c r="C15" s="125" t="s">
        <v>1363</v>
      </c>
      <c r="D15" s="125" t="s">
        <v>1362</v>
      </c>
      <c r="E15" s="125" t="s">
        <v>1361</v>
      </c>
      <c r="F15" s="125" t="s">
        <v>1360</v>
      </c>
      <c r="G15" s="125" t="s">
        <v>1359</v>
      </c>
    </row>
    <row r="16" spans="1:7">
      <c r="A16" s="143" t="s">
        <v>1150</v>
      </c>
      <c r="B16" s="125" t="s">
        <v>353</v>
      </c>
      <c r="C16" s="125" t="s">
        <v>1266</v>
      </c>
      <c r="D16" s="125" t="s">
        <v>363</v>
      </c>
      <c r="E16" s="125" t="s">
        <v>1358</v>
      </c>
      <c r="F16" s="125" t="s">
        <v>1357</v>
      </c>
      <c r="G16" s="125" t="s">
        <v>639</v>
      </c>
    </row>
    <row r="17" spans="1:7">
      <c r="A17" s="143" t="s">
        <v>922</v>
      </c>
      <c r="B17" s="125" t="s">
        <v>1246</v>
      </c>
      <c r="C17" s="172" t="s">
        <v>1263</v>
      </c>
      <c r="D17" s="125" t="s">
        <v>1356</v>
      </c>
      <c r="E17" s="172" t="s">
        <v>1355</v>
      </c>
      <c r="F17" s="125" t="s">
        <v>1354</v>
      </c>
      <c r="G17" s="172" t="s">
        <v>1353</v>
      </c>
    </row>
    <row r="18" spans="1:7">
      <c r="A18" s="143" t="s">
        <v>1150</v>
      </c>
      <c r="B18" s="125" t="s">
        <v>1352</v>
      </c>
      <c r="C18" s="172" t="s">
        <v>1351</v>
      </c>
      <c r="D18" s="125" t="s">
        <v>1350</v>
      </c>
      <c r="E18" s="172" t="s">
        <v>1349</v>
      </c>
      <c r="F18" s="125" t="s">
        <v>846</v>
      </c>
      <c r="G18" s="172" t="s">
        <v>1348</v>
      </c>
    </row>
    <row r="19" spans="1:7">
      <c r="A19" s="143" t="s">
        <v>924</v>
      </c>
      <c r="B19" s="125" t="s">
        <v>1347</v>
      </c>
      <c r="C19" s="172" t="s">
        <v>1264</v>
      </c>
      <c r="D19" s="125" t="s">
        <v>1346</v>
      </c>
      <c r="E19" s="172" t="s">
        <v>1345</v>
      </c>
      <c r="F19" s="125" t="s">
        <v>1344</v>
      </c>
      <c r="G19" s="172" t="s">
        <v>1343</v>
      </c>
    </row>
    <row r="20" spans="1:7">
      <c r="A20" s="143" t="s">
        <v>1150</v>
      </c>
      <c r="B20" s="125" t="s">
        <v>1342</v>
      </c>
      <c r="C20" s="172" t="s">
        <v>1341</v>
      </c>
      <c r="D20" s="125" t="s">
        <v>1340</v>
      </c>
      <c r="E20" s="172" t="s">
        <v>1339</v>
      </c>
      <c r="F20" s="125" t="s">
        <v>639</v>
      </c>
      <c r="G20" s="172" t="s">
        <v>1338</v>
      </c>
    </row>
    <row r="21" spans="1:7">
      <c r="A21" s="143" t="s">
        <v>926</v>
      </c>
      <c r="B21" s="172" t="s">
        <v>1337</v>
      </c>
      <c r="C21" s="125" t="s">
        <v>1265</v>
      </c>
      <c r="D21" s="172" t="s">
        <v>1336</v>
      </c>
      <c r="E21" s="125" t="s">
        <v>1335</v>
      </c>
      <c r="F21" s="172" t="s">
        <v>1334</v>
      </c>
      <c r="G21" s="125" t="s">
        <v>1333</v>
      </c>
    </row>
    <row r="22" spans="1:7">
      <c r="A22" s="143" t="s">
        <v>1150</v>
      </c>
      <c r="B22" s="172" t="s">
        <v>1248</v>
      </c>
      <c r="C22" s="125" t="s">
        <v>661</v>
      </c>
      <c r="D22" s="172" t="s">
        <v>783</v>
      </c>
      <c r="E22" s="125" t="s">
        <v>1332</v>
      </c>
      <c r="F22" s="172" t="s">
        <v>1331</v>
      </c>
      <c r="G22" s="125" t="s">
        <v>1330</v>
      </c>
    </row>
    <row r="23" spans="1:7">
      <c r="A23" s="143" t="s">
        <v>928</v>
      </c>
      <c r="B23" s="125" t="s">
        <v>1329</v>
      </c>
      <c r="C23" s="125" t="s">
        <v>1150</v>
      </c>
      <c r="D23" s="125" t="s">
        <v>1249</v>
      </c>
      <c r="E23" s="125" t="s">
        <v>1150</v>
      </c>
      <c r="F23" s="125" t="s">
        <v>1328</v>
      </c>
      <c r="G23" s="125" t="s">
        <v>1150</v>
      </c>
    </row>
    <row r="24" spans="1:7">
      <c r="A24" s="143" t="s">
        <v>1150</v>
      </c>
      <c r="B24" s="125" t="s">
        <v>252</v>
      </c>
      <c r="C24" s="125" t="s">
        <v>1150</v>
      </c>
      <c r="D24" s="125" t="s">
        <v>1250</v>
      </c>
      <c r="E24" s="125" t="s">
        <v>1150</v>
      </c>
      <c r="F24" s="125" t="s">
        <v>1327</v>
      </c>
      <c r="G24" s="125" t="s">
        <v>1150</v>
      </c>
    </row>
    <row r="25" spans="1:7">
      <c r="A25" s="143" t="s">
        <v>930</v>
      </c>
      <c r="B25" s="125" t="s">
        <v>1326</v>
      </c>
      <c r="C25" s="125" t="s">
        <v>1150</v>
      </c>
      <c r="D25" s="125" t="s">
        <v>1325</v>
      </c>
      <c r="E25" s="125" t="s">
        <v>1150</v>
      </c>
      <c r="F25" s="125" t="s">
        <v>1324</v>
      </c>
      <c r="G25" s="125" t="s">
        <v>1150</v>
      </c>
    </row>
    <row r="26" spans="1:7">
      <c r="A26" s="143" t="s">
        <v>1150</v>
      </c>
      <c r="B26" s="125" t="s">
        <v>560</v>
      </c>
      <c r="C26" s="125" t="s">
        <v>1150</v>
      </c>
      <c r="D26" s="125" t="s">
        <v>1251</v>
      </c>
      <c r="E26" s="125" t="s">
        <v>1150</v>
      </c>
      <c r="F26" s="125" t="s">
        <v>1267</v>
      </c>
      <c r="G26" s="125" t="s">
        <v>1150</v>
      </c>
    </row>
    <row r="27" spans="1:7">
      <c r="A27" s="143" t="s">
        <v>932</v>
      </c>
      <c r="B27" s="172" t="s">
        <v>1323</v>
      </c>
      <c r="C27" s="125" t="s">
        <v>1150</v>
      </c>
      <c r="D27" s="172" t="s">
        <v>1322</v>
      </c>
      <c r="E27" s="125" t="s">
        <v>1150</v>
      </c>
      <c r="F27" s="172" t="s">
        <v>1321</v>
      </c>
      <c r="G27" s="125" t="s">
        <v>1150</v>
      </c>
    </row>
    <row r="28" spans="1:7">
      <c r="A28" s="143" t="s">
        <v>1150</v>
      </c>
      <c r="B28" s="172" t="s">
        <v>1320</v>
      </c>
      <c r="C28" s="125" t="s">
        <v>1150</v>
      </c>
      <c r="D28" s="172" t="s">
        <v>1252</v>
      </c>
      <c r="E28" s="125" t="s">
        <v>1150</v>
      </c>
      <c r="F28" s="172" t="s">
        <v>1319</v>
      </c>
      <c r="G28" s="125" t="s">
        <v>1150</v>
      </c>
    </row>
    <row r="29" spans="1:7">
      <c r="A29" s="143" t="s">
        <v>159</v>
      </c>
      <c r="B29" s="125" t="s">
        <v>1253</v>
      </c>
      <c r="C29" s="125" t="s">
        <v>1318</v>
      </c>
      <c r="D29" s="125" t="s">
        <v>1317</v>
      </c>
      <c r="E29" s="125" t="s">
        <v>1316</v>
      </c>
      <c r="F29" s="125" t="s">
        <v>1315</v>
      </c>
      <c r="G29" s="125" t="s">
        <v>1314</v>
      </c>
    </row>
    <row r="30" spans="1:7">
      <c r="A30" s="143" t="s">
        <v>1150</v>
      </c>
      <c r="B30" s="125" t="s">
        <v>877</v>
      </c>
      <c r="C30" s="125" t="s">
        <v>1313</v>
      </c>
      <c r="D30" s="125" t="s">
        <v>1312</v>
      </c>
      <c r="E30" s="125" t="s">
        <v>1311</v>
      </c>
      <c r="F30" s="125" t="s">
        <v>1310</v>
      </c>
      <c r="G30" s="125" t="s">
        <v>1309</v>
      </c>
    </row>
    <row r="31" spans="1:7">
      <c r="A31" s="143" t="s">
        <v>48</v>
      </c>
      <c r="B31" s="125" t="s">
        <v>1308</v>
      </c>
      <c r="C31" s="125" t="s">
        <v>574</v>
      </c>
      <c r="D31" s="125" t="s">
        <v>1307</v>
      </c>
      <c r="E31" s="125" t="s">
        <v>1306</v>
      </c>
      <c r="F31" s="125" t="s">
        <v>1305</v>
      </c>
      <c r="G31" s="125" t="s">
        <v>1304</v>
      </c>
    </row>
    <row r="32" spans="1:7">
      <c r="A32" s="143" t="s">
        <v>1150</v>
      </c>
      <c r="B32" s="125" t="s">
        <v>1303</v>
      </c>
      <c r="C32" s="125" t="s">
        <v>1302</v>
      </c>
      <c r="D32" s="125" t="s">
        <v>1301</v>
      </c>
      <c r="E32" s="125" t="s">
        <v>399</v>
      </c>
      <c r="F32" s="125" t="s">
        <v>878</v>
      </c>
      <c r="G32" s="125" t="s">
        <v>1300</v>
      </c>
    </row>
    <row r="33" spans="1:7">
      <c r="A33" s="143" t="s">
        <v>51</v>
      </c>
      <c r="B33" s="125" t="s">
        <v>1254</v>
      </c>
      <c r="C33" s="125" t="s">
        <v>574</v>
      </c>
      <c r="D33" s="125" t="s">
        <v>861</v>
      </c>
      <c r="E33" s="125" t="s">
        <v>1299</v>
      </c>
      <c r="F33" s="125" t="s">
        <v>1298</v>
      </c>
      <c r="G33" s="125" t="s">
        <v>1297</v>
      </c>
    </row>
    <row r="34" spans="1:7">
      <c r="A34" s="143" t="s">
        <v>1150</v>
      </c>
      <c r="B34" s="125" t="s">
        <v>1296</v>
      </c>
      <c r="C34" s="125" t="s">
        <v>1247</v>
      </c>
      <c r="D34" s="125" t="s">
        <v>1295</v>
      </c>
      <c r="E34" s="125" t="s">
        <v>1294</v>
      </c>
      <c r="F34" s="125" t="s">
        <v>629</v>
      </c>
      <c r="G34" s="125" t="s">
        <v>347</v>
      </c>
    </row>
    <row r="35" spans="1:7">
      <c r="A35" s="143" t="s">
        <v>54</v>
      </c>
      <c r="B35" s="125" t="s">
        <v>1293</v>
      </c>
      <c r="C35" s="125" t="s">
        <v>1292</v>
      </c>
      <c r="D35" s="125" t="s">
        <v>1291</v>
      </c>
      <c r="E35" s="125" t="s">
        <v>1290</v>
      </c>
      <c r="F35" s="125" t="s">
        <v>1289</v>
      </c>
      <c r="G35" s="125" t="s">
        <v>1288</v>
      </c>
    </row>
    <row r="36" spans="1:7">
      <c r="A36" s="143" t="s">
        <v>1150</v>
      </c>
      <c r="B36" s="125" t="s">
        <v>1101</v>
      </c>
      <c r="C36" s="125" t="s">
        <v>1287</v>
      </c>
      <c r="D36" s="125" t="s">
        <v>845</v>
      </c>
      <c r="E36" s="125" t="s">
        <v>1286</v>
      </c>
      <c r="F36" s="125" t="s">
        <v>1285</v>
      </c>
      <c r="G36" s="125" t="s">
        <v>1255</v>
      </c>
    </row>
    <row r="37" spans="1:7">
      <c r="A37" s="143" t="s">
        <v>281</v>
      </c>
      <c r="B37" s="125" t="s">
        <v>1284</v>
      </c>
      <c r="C37" s="125" t="s">
        <v>1283</v>
      </c>
      <c r="D37" s="125" t="s">
        <v>1282</v>
      </c>
      <c r="E37" s="125" t="s">
        <v>1281</v>
      </c>
      <c r="F37" s="125" t="s">
        <v>1280</v>
      </c>
      <c r="G37" s="125" t="s">
        <v>1279</v>
      </c>
    </row>
    <row r="38" spans="1:7">
      <c r="A38" s="143" t="s">
        <v>1150</v>
      </c>
      <c r="B38" s="125" t="s">
        <v>1278</v>
      </c>
      <c r="C38" s="125" t="s">
        <v>1277</v>
      </c>
      <c r="D38" s="125" t="s">
        <v>768</v>
      </c>
      <c r="E38" s="125" t="s">
        <v>386</v>
      </c>
      <c r="F38" s="125" t="s">
        <v>1276</v>
      </c>
      <c r="G38" s="125" t="s">
        <v>1275</v>
      </c>
    </row>
    <row r="39" spans="1:7">
      <c r="A39" s="143" t="s">
        <v>1150</v>
      </c>
      <c r="B39" s="144" t="s">
        <v>1150</v>
      </c>
      <c r="C39" s="144" t="s">
        <v>1150</v>
      </c>
      <c r="D39" s="144" t="s">
        <v>1150</v>
      </c>
      <c r="E39" s="144" t="s">
        <v>1150</v>
      </c>
      <c r="F39" s="144" t="s">
        <v>1150</v>
      </c>
      <c r="G39" s="144" t="s">
        <v>1150</v>
      </c>
    </row>
    <row r="40" spans="1:7">
      <c r="A40" s="143" t="s">
        <v>294</v>
      </c>
      <c r="B40" s="125" t="s">
        <v>1256</v>
      </c>
      <c r="C40" s="125" t="s">
        <v>1268</v>
      </c>
      <c r="D40" s="125" t="s">
        <v>1256</v>
      </c>
      <c r="E40" s="125" t="s">
        <v>1268</v>
      </c>
      <c r="F40" s="125" t="s">
        <v>1256</v>
      </c>
      <c r="G40" s="125" t="s">
        <v>1268</v>
      </c>
    </row>
    <row r="41" spans="1:7">
      <c r="A41" s="143" t="s">
        <v>296</v>
      </c>
      <c r="B41" s="125" t="s">
        <v>1274</v>
      </c>
      <c r="C41" s="125" t="s">
        <v>1269</v>
      </c>
      <c r="D41" s="125" t="s">
        <v>1257</v>
      </c>
      <c r="E41" s="125" t="s">
        <v>1270</v>
      </c>
      <c r="F41" s="125" t="s">
        <v>1273</v>
      </c>
      <c r="G41" s="125" t="s">
        <v>610</v>
      </c>
    </row>
    <row r="42" spans="1:7">
      <c r="A42" s="143" t="s">
        <v>547</v>
      </c>
      <c r="B42" s="144" t="s">
        <v>305</v>
      </c>
      <c r="C42" s="144" t="s">
        <v>305</v>
      </c>
      <c r="D42" s="144" t="s">
        <v>305</v>
      </c>
      <c r="E42" s="144" t="s">
        <v>305</v>
      </c>
      <c r="F42" s="144" t="s">
        <v>305</v>
      </c>
      <c r="G42" s="144" t="s">
        <v>305</v>
      </c>
    </row>
    <row r="43" spans="1:7">
      <c r="A43" s="143" t="s">
        <v>306</v>
      </c>
      <c r="B43" s="144" t="s">
        <v>305</v>
      </c>
      <c r="C43" s="144" t="s">
        <v>305</v>
      </c>
      <c r="D43" s="144" t="s">
        <v>305</v>
      </c>
      <c r="E43" s="144" t="s">
        <v>305</v>
      </c>
      <c r="F43" s="144" t="s">
        <v>305</v>
      </c>
      <c r="G43" s="144" t="s">
        <v>305</v>
      </c>
    </row>
    <row r="44" spans="1:7">
      <c r="A44" s="151" t="s">
        <v>307</v>
      </c>
      <c r="B44" s="152" t="s">
        <v>305</v>
      </c>
      <c r="C44" s="152" t="s">
        <v>305</v>
      </c>
      <c r="D44" s="152" t="s">
        <v>305</v>
      </c>
      <c r="E44" s="152" t="s">
        <v>305</v>
      </c>
      <c r="F44" s="152" t="s">
        <v>305</v>
      </c>
      <c r="G44" s="152" t="s">
        <v>305</v>
      </c>
    </row>
    <row r="45" spans="1:7">
      <c r="A45" s="143" t="s">
        <v>614</v>
      </c>
    </row>
    <row r="46" spans="1:7">
      <c r="A46" s="143" t="s">
        <v>309</v>
      </c>
    </row>
  </sheetData>
  <mergeCells count="1">
    <mergeCell ref="A1:G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8"/>
  </sheetPr>
  <dimension ref="A1:C40"/>
  <sheetViews>
    <sheetView zoomScaleNormal="100" workbookViewId="0">
      <selection sqref="A1:C1"/>
    </sheetView>
  </sheetViews>
  <sheetFormatPr defaultRowHeight="13.8"/>
  <cols>
    <col min="1" max="1" width="23.33203125" style="137" customWidth="1"/>
    <col min="2" max="2" width="10.77734375" style="137" customWidth="1"/>
    <col min="3" max="3" width="8.88671875" style="138" customWidth="1"/>
    <col min="4" max="25" width="8.88671875" style="137" customWidth="1"/>
    <col min="26" max="16384" width="8.88671875" style="137"/>
  </cols>
  <sheetData>
    <row r="1" spans="1:3" ht="18" customHeight="1" thickBot="1">
      <c r="A1" s="157" t="s">
        <v>779</v>
      </c>
      <c r="B1" s="167"/>
      <c r="C1" s="170"/>
    </row>
    <row r="2" spans="1:3" ht="14.4" customHeight="1">
      <c r="A2" s="67"/>
      <c r="B2" s="68" t="s">
        <v>161</v>
      </c>
      <c r="C2" s="69" t="s">
        <v>162</v>
      </c>
    </row>
    <row r="3" spans="1:3" ht="14.4" customHeight="1">
      <c r="A3" s="37" t="s">
        <v>205</v>
      </c>
      <c r="B3" s="38" t="s">
        <v>780</v>
      </c>
      <c r="C3" s="38" t="s">
        <v>780</v>
      </c>
    </row>
    <row r="4" spans="1:3" ht="14.4" customHeight="1">
      <c r="A4" s="4"/>
      <c r="B4" s="63"/>
    </row>
    <row r="5" spans="1:3" ht="14.4" customHeight="1">
      <c r="A5" t="s">
        <v>72</v>
      </c>
      <c r="B5" s="136" t="s">
        <v>781</v>
      </c>
      <c r="C5" s="138" t="s">
        <v>782</v>
      </c>
    </row>
    <row r="6" spans="1:3" ht="14.4" customHeight="1">
      <c r="B6" s="136" t="s">
        <v>687</v>
      </c>
      <c r="C6" s="7" t="s">
        <v>783</v>
      </c>
    </row>
    <row r="7" spans="1:3" ht="14.4" customHeight="1">
      <c r="A7" t="s">
        <v>206</v>
      </c>
      <c r="B7" s="136" t="s">
        <v>784</v>
      </c>
      <c r="C7" s="19">
        <v>0</v>
      </c>
    </row>
    <row r="8" spans="1:3" ht="14.4" customHeight="1">
      <c r="B8" s="136" t="s">
        <v>785</v>
      </c>
      <c r="C8" s="7" t="s">
        <v>786</v>
      </c>
    </row>
    <row r="9" spans="1:3" ht="14.4" customHeight="1">
      <c r="A9" t="s">
        <v>48</v>
      </c>
      <c r="B9" s="136" t="s">
        <v>787</v>
      </c>
      <c r="C9" s="5" t="s">
        <v>788</v>
      </c>
    </row>
    <row r="10" spans="1:3" ht="14.4" customHeight="1">
      <c r="B10" s="136" t="s">
        <v>789</v>
      </c>
      <c r="C10" s="5" t="s">
        <v>790</v>
      </c>
    </row>
    <row r="11" spans="1:3" ht="14.4" customHeight="1">
      <c r="A11" t="s">
        <v>51</v>
      </c>
      <c r="B11" s="136" t="s">
        <v>791</v>
      </c>
      <c r="C11" s="5" t="s">
        <v>792</v>
      </c>
    </row>
    <row r="12" spans="1:3" ht="14.4" customHeight="1">
      <c r="B12" s="136" t="s">
        <v>793</v>
      </c>
      <c r="C12" s="5" t="s">
        <v>794</v>
      </c>
    </row>
    <row r="13" spans="1:3" ht="14.4" customHeight="1">
      <c r="A13" t="s">
        <v>89</v>
      </c>
      <c r="B13" s="136" t="s">
        <v>795</v>
      </c>
      <c r="C13" s="138" t="s">
        <v>796</v>
      </c>
    </row>
    <row r="14" spans="1:3" ht="14.4" customHeight="1">
      <c r="B14" s="136" t="s">
        <v>797</v>
      </c>
      <c r="C14" s="7" t="s">
        <v>798</v>
      </c>
    </row>
    <row r="15" spans="1:3" ht="14.4" customHeight="1">
      <c r="A15" t="s">
        <v>78</v>
      </c>
      <c r="B15" s="136" t="s">
        <v>799</v>
      </c>
      <c r="C15" s="19">
        <v>0</v>
      </c>
    </row>
    <row r="16" spans="1:3" ht="14.4" customHeight="1">
      <c r="B16" s="136" t="s">
        <v>800</v>
      </c>
      <c r="C16" s="5" t="s">
        <v>801</v>
      </c>
    </row>
    <row r="17" spans="1:3" ht="14.4" customHeight="1">
      <c r="A17" t="s">
        <v>69</v>
      </c>
      <c r="B17" s="136" t="s">
        <v>802</v>
      </c>
      <c r="C17" s="138">
        <v>-2.9999999999999997E-4</v>
      </c>
    </row>
    <row r="18" spans="1:3" ht="14.4" customHeight="1">
      <c r="B18" s="136" t="s">
        <v>803</v>
      </c>
      <c r="C18" s="5" t="s">
        <v>760</v>
      </c>
    </row>
    <row r="19" spans="1:3" ht="14.4" customHeight="1">
      <c r="A19" t="s">
        <v>63</v>
      </c>
      <c r="B19" s="136" t="s">
        <v>804</v>
      </c>
      <c r="C19" s="5" t="s">
        <v>805</v>
      </c>
    </row>
    <row r="20" spans="1:3" ht="14.4" customHeight="1">
      <c r="B20" s="136" t="s">
        <v>806</v>
      </c>
      <c r="C20" s="5" t="s">
        <v>807</v>
      </c>
    </row>
    <row r="21" spans="1:3" ht="14.4" customHeight="1">
      <c r="A21" t="s">
        <v>66</v>
      </c>
      <c r="B21" s="136" t="s">
        <v>808</v>
      </c>
      <c r="C21" s="138">
        <v>2.0000000000000001E-4</v>
      </c>
    </row>
    <row r="22" spans="1:3" ht="14.4" customHeight="1">
      <c r="B22" s="136" t="s">
        <v>809</v>
      </c>
      <c r="C22" s="7" t="s">
        <v>810</v>
      </c>
    </row>
    <row r="23" spans="1:3" ht="14.4" customHeight="1">
      <c r="A23" t="s">
        <v>82</v>
      </c>
      <c r="B23" s="136" t="s">
        <v>811</v>
      </c>
      <c r="C23" s="5" t="s">
        <v>792</v>
      </c>
    </row>
    <row r="24" spans="1:3" ht="14.4" customHeight="1">
      <c r="B24" s="136" t="s">
        <v>812</v>
      </c>
      <c r="C24" s="5" t="s">
        <v>813</v>
      </c>
    </row>
    <row r="25" spans="1:3" ht="14.4" customHeight="1">
      <c r="A25" t="s">
        <v>88</v>
      </c>
      <c r="B25" s="136" t="s">
        <v>814</v>
      </c>
      <c r="C25" s="138">
        <v>-1.1999999999999999E-3</v>
      </c>
    </row>
    <row r="26" spans="1:3" ht="14.4" customHeight="1">
      <c r="B26" s="136" t="s">
        <v>815</v>
      </c>
      <c r="C26" s="5" t="s">
        <v>816</v>
      </c>
    </row>
    <row r="27" spans="1:3" ht="14.4" customHeight="1">
      <c r="A27" t="s">
        <v>60</v>
      </c>
      <c r="B27" s="136" t="s">
        <v>817</v>
      </c>
      <c r="C27" s="138" t="s">
        <v>818</v>
      </c>
    </row>
    <row r="28" spans="1:3" ht="14.4" customHeight="1">
      <c r="B28" s="136" t="s">
        <v>819</v>
      </c>
      <c r="C28" s="7" t="s">
        <v>820</v>
      </c>
    </row>
    <row r="29" spans="1:3" ht="14.4" customHeight="1">
      <c r="A29" t="s">
        <v>57</v>
      </c>
      <c r="B29" s="136" t="s">
        <v>821</v>
      </c>
      <c r="C29" s="138">
        <v>-1E-4</v>
      </c>
    </row>
    <row r="30" spans="1:3" ht="14.4" customHeight="1">
      <c r="B30" s="136" t="s">
        <v>822</v>
      </c>
      <c r="C30" s="5" t="s">
        <v>823</v>
      </c>
    </row>
    <row r="31" spans="1:3" ht="14.4" customHeight="1">
      <c r="A31" t="s">
        <v>281</v>
      </c>
      <c r="B31" s="136" t="s">
        <v>824</v>
      </c>
      <c r="C31" s="138" t="s">
        <v>825</v>
      </c>
    </row>
    <row r="32" spans="1:3" ht="14.4" customHeight="1">
      <c r="B32" s="136" t="s">
        <v>826</v>
      </c>
      <c r="C32" s="7" t="s">
        <v>806</v>
      </c>
    </row>
    <row r="33" spans="1:3" ht="14.4" customHeight="1">
      <c r="B33" s="136"/>
    </row>
    <row r="34" spans="1:3" ht="14.4" customHeight="1">
      <c r="A34" t="s">
        <v>294</v>
      </c>
      <c r="B34" s="136" t="s">
        <v>295</v>
      </c>
      <c r="C34" s="8">
        <v>14475</v>
      </c>
    </row>
    <row r="35" spans="1:3" ht="14.4" customHeight="1">
      <c r="A35" t="s">
        <v>296</v>
      </c>
      <c r="B35" s="11">
        <v>8.7400000000000005E-2</v>
      </c>
      <c r="C35" s="11">
        <v>4.41E-2</v>
      </c>
    </row>
    <row r="36" spans="1:3" ht="14.4" customHeight="1">
      <c r="A36" t="s">
        <v>303</v>
      </c>
      <c r="B36" s="136" t="s">
        <v>304</v>
      </c>
      <c r="C36" s="138" t="s">
        <v>304</v>
      </c>
    </row>
    <row r="37" spans="1:3" ht="14.4" customHeight="1">
      <c r="A37" t="s">
        <v>306</v>
      </c>
      <c r="B37" s="136" t="s">
        <v>304</v>
      </c>
      <c r="C37" s="138" t="s">
        <v>304</v>
      </c>
    </row>
    <row r="38" spans="1:3" ht="14.4" customHeight="1">
      <c r="A38" s="9" t="s">
        <v>307</v>
      </c>
      <c r="B38" s="64" t="s">
        <v>304</v>
      </c>
      <c r="C38" s="6" t="s">
        <v>304</v>
      </c>
    </row>
    <row r="39" spans="1:3">
      <c r="A39" s="137" t="s">
        <v>308</v>
      </c>
    </row>
    <row r="40" spans="1:3">
      <c r="A40" s="137" t="s">
        <v>309</v>
      </c>
    </row>
  </sheetData>
  <mergeCells count="1">
    <mergeCell ref="A1:C1"/>
  </mergeCells>
  <pageMargins left="0.75" right="0.75" top="1" bottom="1" header="0.5" footer="0.5"/>
  <pageSetup paperSize="9" orientation="portrait"/>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sheetPr>
  <dimension ref="A1:G28"/>
  <sheetViews>
    <sheetView workbookViewId="0">
      <selection sqref="A1:G1"/>
    </sheetView>
  </sheetViews>
  <sheetFormatPr defaultRowHeight="14.4"/>
  <cols>
    <col min="1" max="1" width="18.44140625" style="132" customWidth="1"/>
  </cols>
  <sheetData>
    <row r="1" spans="1:7" ht="18" customHeight="1">
      <c r="A1" s="160" t="s">
        <v>827</v>
      </c>
      <c r="B1" s="161"/>
      <c r="C1" s="161"/>
      <c r="D1" s="161"/>
      <c r="E1" s="161"/>
      <c r="F1" s="161"/>
      <c r="G1" s="161"/>
    </row>
    <row r="2" spans="1:7">
      <c r="A2" s="35"/>
      <c r="B2" s="89" t="s">
        <v>161</v>
      </c>
      <c r="C2" s="89" t="s">
        <v>162</v>
      </c>
      <c r="D2" s="89" t="s">
        <v>163</v>
      </c>
      <c r="E2" s="89" t="s">
        <v>164</v>
      </c>
      <c r="F2" s="89" t="s">
        <v>165</v>
      </c>
      <c r="G2" s="89" t="s">
        <v>166</v>
      </c>
    </row>
    <row r="3" spans="1:7">
      <c r="A3" s="37" t="s">
        <v>205</v>
      </c>
      <c r="B3" s="99" t="s">
        <v>28</v>
      </c>
      <c r="C3" s="99" t="s">
        <v>28</v>
      </c>
      <c r="D3" s="99" t="s">
        <v>33</v>
      </c>
      <c r="E3" s="99" t="s">
        <v>33</v>
      </c>
      <c r="F3" s="99" t="s">
        <v>36</v>
      </c>
      <c r="G3" s="99" t="s">
        <v>36</v>
      </c>
    </row>
    <row r="4" spans="1:7">
      <c r="A4" s="35"/>
      <c r="B4" s="89"/>
      <c r="C4" s="89"/>
      <c r="D4" s="89"/>
      <c r="E4" s="89"/>
      <c r="F4" s="89"/>
      <c r="G4" s="89"/>
    </row>
    <row r="5" spans="1:7">
      <c r="A5" t="s">
        <v>439</v>
      </c>
      <c r="B5" s="99" t="s">
        <v>828</v>
      </c>
      <c r="C5" s="99" t="s">
        <v>829</v>
      </c>
      <c r="D5" s="99" t="s">
        <v>830</v>
      </c>
      <c r="E5" s="99" t="s">
        <v>831</v>
      </c>
      <c r="F5" s="99" t="s">
        <v>832</v>
      </c>
      <c r="G5" s="99" t="s">
        <v>833</v>
      </c>
    </row>
    <row r="6" spans="1:7">
      <c r="B6" s="99" t="s">
        <v>834</v>
      </c>
      <c r="C6" s="99" t="s">
        <v>835</v>
      </c>
      <c r="D6" s="99" t="s">
        <v>836</v>
      </c>
      <c r="E6" s="99" t="s">
        <v>837</v>
      </c>
      <c r="F6" s="99" t="s">
        <v>838</v>
      </c>
      <c r="G6" s="99" t="s">
        <v>410</v>
      </c>
    </row>
    <row r="7" spans="1:7">
      <c r="A7" t="s">
        <v>151</v>
      </c>
      <c r="B7" s="99" t="s">
        <v>501</v>
      </c>
      <c r="C7" s="99" t="s">
        <v>455</v>
      </c>
      <c r="D7" s="99" t="s">
        <v>839</v>
      </c>
      <c r="E7" s="99" t="s">
        <v>840</v>
      </c>
      <c r="F7" s="99" t="s">
        <v>841</v>
      </c>
      <c r="G7" s="99" t="s">
        <v>842</v>
      </c>
    </row>
    <row r="8" spans="1:7">
      <c r="B8" s="99" t="s">
        <v>843</v>
      </c>
      <c r="C8" s="99" t="s">
        <v>844</v>
      </c>
      <c r="D8" s="99" t="s">
        <v>845</v>
      </c>
      <c r="E8" s="99" t="s">
        <v>846</v>
      </c>
      <c r="F8" s="99" t="s">
        <v>847</v>
      </c>
      <c r="G8" s="99" t="s">
        <v>848</v>
      </c>
    </row>
    <row r="9" spans="1:7">
      <c r="A9" s="2" t="s">
        <v>466</v>
      </c>
      <c r="B9" s="3" t="s">
        <v>467</v>
      </c>
      <c r="C9" s="3" t="s">
        <v>467</v>
      </c>
      <c r="D9" s="3" t="s">
        <v>468</v>
      </c>
      <c r="E9" s="3" t="s">
        <v>468</v>
      </c>
      <c r="F9" s="3" t="s">
        <v>468</v>
      </c>
      <c r="G9" s="3" t="s">
        <v>468</v>
      </c>
    </row>
    <row r="10" spans="1:7">
      <c r="A10" s="2" t="s">
        <v>469</v>
      </c>
      <c r="B10" s="3" t="s">
        <v>849</v>
      </c>
      <c r="C10" s="3" t="s">
        <v>850</v>
      </c>
      <c r="D10" s="3" t="s">
        <v>851</v>
      </c>
      <c r="E10" s="3" t="s">
        <v>852</v>
      </c>
      <c r="F10" s="3" t="s">
        <v>853</v>
      </c>
      <c r="G10" s="3" t="s">
        <v>854</v>
      </c>
    </row>
    <row r="11" spans="1:7">
      <c r="A11" s="2"/>
      <c r="B11" s="3" t="s">
        <v>855</v>
      </c>
      <c r="C11" s="3" t="s">
        <v>856</v>
      </c>
      <c r="D11" s="3" t="s">
        <v>857</v>
      </c>
      <c r="E11" s="3" t="s">
        <v>858</v>
      </c>
      <c r="F11" s="3" t="s">
        <v>798</v>
      </c>
      <c r="G11" s="3" t="s">
        <v>859</v>
      </c>
    </row>
    <row r="12" spans="1:7">
      <c r="A12" t="s">
        <v>48</v>
      </c>
      <c r="B12" s="99" t="s">
        <v>860</v>
      </c>
      <c r="C12" s="99" t="s">
        <v>861</v>
      </c>
      <c r="D12" s="99" t="s">
        <v>862</v>
      </c>
      <c r="E12" s="99" t="s">
        <v>863</v>
      </c>
      <c r="F12" s="99" t="s">
        <v>864</v>
      </c>
      <c r="G12" s="99" t="s">
        <v>865</v>
      </c>
    </row>
    <row r="13" spans="1:7">
      <c r="B13" s="99" t="s">
        <v>369</v>
      </c>
      <c r="C13" s="99" t="s">
        <v>866</v>
      </c>
      <c r="D13" s="99" t="s">
        <v>867</v>
      </c>
      <c r="E13" s="99" t="s">
        <v>868</v>
      </c>
      <c r="F13" s="99" t="s">
        <v>869</v>
      </c>
      <c r="G13" s="99" t="s">
        <v>870</v>
      </c>
    </row>
    <row r="14" spans="1:7">
      <c r="A14" t="s">
        <v>51</v>
      </c>
      <c r="B14" s="99" t="s">
        <v>871</v>
      </c>
      <c r="C14" s="99" t="s">
        <v>574</v>
      </c>
      <c r="D14" s="99" t="s">
        <v>728</v>
      </c>
      <c r="E14" s="99" t="s">
        <v>872</v>
      </c>
      <c r="F14" s="99" t="s">
        <v>873</v>
      </c>
      <c r="G14" s="99" t="s">
        <v>874</v>
      </c>
    </row>
    <row r="15" spans="1:7">
      <c r="B15" s="99" t="s">
        <v>875</v>
      </c>
      <c r="C15" s="99" t="s">
        <v>876</v>
      </c>
      <c r="D15" s="99" t="s">
        <v>877</v>
      </c>
      <c r="E15" s="99" t="s">
        <v>878</v>
      </c>
      <c r="F15" s="99" t="s">
        <v>879</v>
      </c>
      <c r="G15" s="99" t="s">
        <v>880</v>
      </c>
    </row>
    <row r="16" spans="1:7">
      <c r="A16" t="s">
        <v>54</v>
      </c>
      <c r="B16" s="99" t="s">
        <v>881</v>
      </c>
      <c r="C16" s="99" t="s">
        <v>882</v>
      </c>
      <c r="D16" s="99" t="s">
        <v>883</v>
      </c>
      <c r="E16" s="99" t="s">
        <v>884</v>
      </c>
      <c r="F16" s="99" t="s">
        <v>885</v>
      </c>
      <c r="G16" s="99" t="s">
        <v>886</v>
      </c>
    </row>
    <row r="17" spans="1:7">
      <c r="B17" s="99" t="s">
        <v>887</v>
      </c>
      <c r="C17" s="99" t="s">
        <v>888</v>
      </c>
      <c r="D17" s="99" t="s">
        <v>889</v>
      </c>
      <c r="E17" s="99" t="s">
        <v>890</v>
      </c>
      <c r="F17" s="99" t="s">
        <v>891</v>
      </c>
      <c r="G17" s="99" t="s">
        <v>892</v>
      </c>
    </row>
    <row r="18" spans="1:7">
      <c r="A18" t="s">
        <v>281</v>
      </c>
      <c r="B18" s="99" t="s">
        <v>893</v>
      </c>
      <c r="C18" s="99" t="s">
        <v>894</v>
      </c>
      <c r="D18" s="99" t="s">
        <v>895</v>
      </c>
      <c r="E18" s="99" t="s">
        <v>896</v>
      </c>
      <c r="F18" s="99" t="s">
        <v>897</v>
      </c>
      <c r="G18" s="99" t="s">
        <v>898</v>
      </c>
    </row>
    <row r="19" spans="1:7">
      <c r="B19" s="99" t="s">
        <v>899</v>
      </c>
      <c r="C19" s="99" t="s">
        <v>900</v>
      </c>
      <c r="D19" s="99" t="s">
        <v>901</v>
      </c>
      <c r="E19" s="99" t="s">
        <v>902</v>
      </c>
      <c r="F19" s="99" t="s">
        <v>903</v>
      </c>
      <c r="G19" s="99" t="s">
        <v>904</v>
      </c>
    </row>
    <row r="20" spans="1:7">
      <c r="B20" s="99"/>
      <c r="C20" s="99"/>
      <c r="D20" s="99"/>
      <c r="E20" s="99"/>
      <c r="F20" s="99"/>
      <c r="G20" s="99"/>
    </row>
    <row r="21" spans="1:7">
      <c r="A21" t="s">
        <v>294</v>
      </c>
      <c r="B21" s="99" t="s">
        <v>609</v>
      </c>
      <c r="C21" s="99" t="s">
        <v>609</v>
      </c>
      <c r="D21" s="99" t="s">
        <v>609</v>
      </c>
      <c r="E21" s="99" t="s">
        <v>609</v>
      </c>
      <c r="F21" s="99" t="s">
        <v>609</v>
      </c>
      <c r="G21" s="99" t="s">
        <v>609</v>
      </c>
    </row>
    <row r="22" spans="1:7">
      <c r="A22" t="s">
        <v>296</v>
      </c>
      <c r="B22" s="99" t="s">
        <v>501</v>
      </c>
      <c r="C22" s="99" t="s">
        <v>905</v>
      </c>
      <c r="D22" s="99" t="s">
        <v>220</v>
      </c>
      <c r="E22" s="99" t="s">
        <v>906</v>
      </c>
      <c r="F22" s="99" t="s">
        <v>907</v>
      </c>
      <c r="G22" s="99" t="s">
        <v>908</v>
      </c>
    </row>
    <row r="23" spans="1:7">
      <c r="A23" t="s">
        <v>547</v>
      </c>
      <c r="B23" s="99" t="s">
        <v>304</v>
      </c>
      <c r="C23" s="99" t="s">
        <v>305</v>
      </c>
      <c r="D23" s="99" t="s">
        <v>304</v>
      </c>
      <c r="E23" s="99" t="s">
        <v>305</v>
      </c>
      <c r="F23" s="99" t="s">
        <v>304</v>
      </c>
      <c r="G23" s="99" t="s">
        <v>305</v>
      </c>
    </row>
    <row r="24" spans="1:7">
      <c r="A24" t="s">
        <v>306</v>
      </c>
      <c r="B24" s="99" t="s">
        <v>304</v>
      </c>
      <c r="C24" s="99" t="s">
        <v>305</v>
      </c>
      <c r="D24" s="99" t="s">
        <v>304</v>
      </c>
      <c r="E24" s="99" t="s">
        <v>305</v>
      </c>
      <c r="F24" s="99" t="s">
        <v>304</v>
      </c>
      <c r="G24" s="99" t="s">
        <v>305</v>
      </c>
    </row>
    <row r="25" spans="1:7">
      <c r="A25" s="66" t="s">
        <v>307</v>
      </c>
      <c r="B25" s="90" t="s">
        <v>304</v>
      </c>
      <c r="C25" s="90" t="s">
        <v>305</v>
      </c>
      <c r="D25" s="90" t="s">
        <v>304</v>
      </c>
      <c r="E25" s="90" t="s">
        <v>305</v>
      </c>
      <c r="F25" s="90" t="s">
        <v>304</v>
      </c>
      <c r="G25" s="90" t="s">
        <v>305</v>
      </c>
    </row>
    <row r="26" spans="1:7">
      <c r="A26" t="s">
        <v>308</v>
      </c>
    </row>
    <row r="27" spans="1:7">
      <c r="A27" t="s">
        <v>309</v>
      </c>
    </row>
    <row r="28" spans="1:7" ht="23.4" customHeight="1">
      <c r="A28" s="31" t="s">
        <v>548</v>
      </c>
    </row>
  </sheetData>
  <mergeCells count="1">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
  <sheetViews>
    <sheetView workbookViewId="0">
      <selection activeCell="C14" sqref="C14"/>
    </sheetView>
  </sheetViews>
  <sheetFormatPr defaultRowHeight="14.4"/>
  <cols>
    <col min="1" max="1" width="13.77734375" style="62" customWidth="1"/>
    <col min="2" max="2" width="10.5546875" style="132" bestFit="1" customWidth="1"/>
    <col min="3" max="9" width="8.33203125" style="132" customWidth="1"/>
    <col min="10" max="10" width="2.109375" style="132" customWidth="1"/>
    <col min="11" max="11" width="85.44140625" style="132" customWidth="1"/>
    <col min="12" max="12" width="16.6640625" style="132" customWidth="1"/>
    <col min="13" max="26" width="8.88671875" style="132" customWidth="1"/>
    <col min="27" max="16384" width="8.88671875" style="132"/>
  </cols>
  <sheetData>
    <row r="1" spans="1:12" ht="18" customHeight="1" thickBot="1">
      <c r="A1" s="157" t="s">
        <v>16</v>
      </c>
      <c r="B1" s="155"/>
      <c r="C1" s="155"/>
      <c r="D1" s="155"/>
      <c r="E1" s="155"/>
      <c r="F1" s="155"/>
      <c r="G1" s="155"/>
      <c r="H1" s="155"/>
      <c r="I1" s="155"/>
    </row>
    <row r="2" spans="1:12">
      <c r="A2" s="60"/>
      <c r="B2" s="53" t="s">
        <v>17</v>
      </c>
      <c r="C2" s="53" t="s">
        <v>18</v>
      </c>
      <c r="D2" s="53" t="s">
        <v>19</v>
      </c>
      <c r="E2" s="53" t="s">
        <v>20</v>
      </c>
      <c r="F2" s="53" t="s">
        <v>21</v>
      </c>
      <c r="G2" s="53" t="s">
        <v>22</v>
      </c>
      <c r="H2" s="53" t="s">
        <v>23</v>
      </c>
      <c r="I2" s="53" t="s">
        <v>24</v>
      </c>
    </row>
    <row r="3" spans="1:12">
      <c r="A3" s="46" t="s">
        <v>25</v>
      </c>
      <c r="B3" s="47"/>
      <c r="C3" s="47"/>
      <c r="D3" s="47"/>
      <c r="E3" s="47"/>
      <c r="F3" s="47"/>
      <c r="G3" s="47"/>
      <c r="H3" s="47"/>
      <c r="I3" s="47"/>
      <c r="K3" s="45" t="s">
        <v>26</v>
      </c>
      <c r="L3" s="45" t="s">
        <v>27</v>
      </c>
    </row>
    <row r="4" spans="1:12">
      <c r="A4" s="61" t="s">
        <v>28</v>
      </c>
      <c r="B4" s="47">
        <v>91606</v>
      </c>
      <c r="C4" s="87">
        <v>8.9457000000000004</v>
      </c>
      <c r="D4" s="87">
        <v>0.76359999999999995</v>
      </c>
      <c r="E4" s="87">
        <v>7.0439999999999996</v>
      </c>
      <c r="F4" s="87">
        <v>8.4235000000000007</v>
      </c>
      <c r="G4" s="87">
        <v>9.0096000000000007</v>
      </c>
      <c r="H4" s="87">
        <v>9.4771999999999998</v>
      </c>
      <c r="I4" s="87">
        <v>13.49</v>
      </c>
      <c r="K4" t="s">
        <v>29</v>
      </c>
      <c r="L4" t="s">
        <v>30</v>
      </c>
    </row>
    <row r="5" spans="1:12">
      <c r="A5" s="61" t="s">
        <v>31</v>
      </c>
      <c r="B5" s="47">
        <v>91606</v>
      </c>
      <c r="C5" s="48">
        <v>10215.336799999999</v>
      </c>
      <c r="D5" s="48">
        <v>9672.9403000000002</v>
      </c>
      <c r="E5" s="48">
        <v>1145</v>
      </c>
      <c r="F5" s="48">
        <v>4552</v>
      </c>
      <c r="G5" s="48">
        <v>8180</v>
      </c>
      <c r="H5" s="48">
        <v>13058</v>
      </c>
      <c r="I5" s="48">
        <v>722159</v>
      </c>
      <c r="K5" t="s">
        <v>32</v>
      </c>
      <c r="L5" t="s">
        <v>17</v>
      </c>
    </row>
    <row r="6" spans="1:12">
      <c r="A6" s="61" t="s">
        <v>33</v>
      </c>
      <c r="B6" s="47">
        <v>91606</v>
      </c>
      <c r="C6" s="87">
        <v>-8.4565000000000001</v>
      </c>
      <c r="D6" s="87">
        <v>6.8849</v>
      </c>
      <c r="E6" s="87">
        <v>-64.542900000000003</v>
      </c>
      <c r="F6" s="87">
        <v>-12.433999999999999</v>
      </c>
      <c r="G6" s="87">
        <v>-7.4715999999999996</v>
      </c>
      <c r="H6" s="87">
        <v>-3.6413000000000002</v>
      </c>
      <c r="I6" s="87">
        <v>22.287400000000002</v>
      </c>
      <c r="K6" t="s">
        <v>34</v>
      </c>
      <c r="L6" t="s">
        <v>35</v>
      </c>
    </row>
    <row r="7" spans="1:12">
      <c r="A7" s="61" t="s">
        <v>36</v>
      </c>
      <c r="B7" s="47">
        <v>91606</v>
      </c>
      <c r="C7" s="48">
        <v>39.020600000000002</v>
      </c>
      <c r="D7" s="48">
        <v>6.2488999999999999</v>
      </c>
      <c r="E7" s="48">
        <v>0</v>
      </c>
      <c r="F7" s="48">
        <v>36</v>
      </c>
      <c r="G7" s="48">
        <v>40</v>
      </c>
      <c r="H7" s="48">
        <v>44</v>
      </c>
      <c r="I7" s="48">
        <v>52</v>
      </c>
      <c r="K7" t="s">
        <v>37</v>
      </c>
      <c r="L7" t="s">
        <v>38</v>
      </c>
    </row>
    <row r="8" spans="1:12">
      <c r="A8" s="54" t="s">
        <v>39</v>
      </c>
      <c r="B8" s="47">
        <v>91606</v>
      </c>
      <c r="C8" s="87">
        <v>0</v>
      </c>
      <c r="D8" s="87">
        <v>6.5768000000000004</v>
      </c>
      <c r="E8" s="87">
        <v>-57.658299999999997</v>
      </c>
      <c r="F8" s="87">
        <v>-3.7469999999999999</v>
      </c>
      <c r="G8" s="87">
        <v>0.87139999999999995</v>
      </c>
      <c r="H8" s="87">
        <v>4.5633999999999997</v>
      </c>
      <c r="I8" s="87">
        <v>31.521999999999998</v>
      </c>
      <c r="K8" t="s">
        <v>40</v>
      </c>
      <c r="L8" t="s">
        <v>41</v>
      </c>
    </row>
    <row r="9" spans="1:12">
      <c r="A9" s="46" t="s">
        <v>42</v>
      </c>
      <c r="B9" s="50"/>
      <c r="C9" s="50"/>
      <c r="D9" s="50"/>
      <c r="E9" s="50"/>
      <c r="F9" s="50"/>
      <c r="G9" s="50"/>
      <c r="H9" s="50"/>
      <c r="I9" s="50"/>
    </row>
    <row r="10" spans="1:12">
      <c r="A10" s="54" t="s">
        <v>43</v>
      </c>
      <c r="B10" s="47">
        <v>91606</v>
      </c>
      <c r="C10" s="87">
        <v>1.83E-2</v>
      </c>
      <c r="D10" s="87">
        <v>0.25309999999999999</v>
      </c>
      <c r="E10" s="87">
        <v>-1.5787</v>
      </c>
      <c r="F10" s="87">
        <v>-0.11260000000000001</v>
      </c>
      <c r="G10" s="87">
        <v>7.3000000000000001E-3</v>
      </c>
      <c r="H10" s="87">
        <v>0.12989999999999999</v>
      </c>
      <c r="I10" s="87">
        <v>4.8491999999999997</v>
      </c>
      <c r="K10" t="s">
        <v>44</v>
      </c>
      <c r="L10" t="s">
        <v>45</v>
      </c>
    </row>
    <row r="11" spans="1:12">
      <c r="A11" s="54" t="s">
        <v>46</v>
      </c>
      <c r="B11" s="47">
        <v>91606</v>
      </c>
      <c r="C11" s="87">
        <v>0.4829</v>
      </c>
      <c r="D11" s="87">
        <v>0.49969999999999998</v>
      </c>
      <c r="E11" s="48">
        <v>0</v>
      </c>
      <c r="F11" s="48">
        <v>0</v>
      </c>
      <c r="G11" s="48">
        <v>0</v>
      </c>
      <c r="H11" s="48">
        <v>1</v>
      </c>
      <c r="I11" s="48">
        <v>1</v>
      </c>
      <c r="K11" t="s">
        <v>47</v>
      </c>
    </row>
    <row r="12" spans="1:12">
      <c r="A12" s="54" t="s">
        <v>48</v>
      </c>
      <c r="B12" s="47">
        <v>91606</v>
      </c>
      <c r="C12" s="87">
        <v>6.4470000000000001</v>
      </c>
      <c r="D12" s="87">
        <v>1.7764</v>
      </c>
      <c r="E12" s="87">
        <v>2.0015999999999998</v>
      </c>
      <c r="F12" s="87">
        <v>5.1750999999999996</v>
      </c>
      <c r="G12" s="87">
        <v>6.3173000000000004</v>
      </c>
      <c r="H12" s="87">
        <v>7.5629999999999997</v>
      </c>
      <c r="I12" s="87">
        <v>11.206099999999999</v>
      </c>
      <c r="K12" t="s">
        <v>49</v>
      </c>
      <c r="L12" t="s">
        <v>50</v>
      </c>
    </row>
    <row r="13" spans="1:12">
      <c r="A13" s="54" t="s">
        <v>51</v>
      </c>
      <c r="B13" s="47">
        <v>91606</v>
      </c>
      <c r="C13" s="87">
        <v>3.5154999999999998</v>
      </c>
      <c r="D13" s="87">
        <v>4.0090000000000003</v>
      </c>
      <c r="E13" s="87">
        <v>0.28810000000000002</v>
      </c>
      <c r="F13" s="87">
        <v>1.4854000000000001</v>
      </c>
      <c r="G13" s="87">
        <v>2.3431999999999999</v>
      </c>
      <c r="H13" s="87">
        <v>3.9018000000000002</v>
      </c>
      <c r="I13" s="87">
        <v>30.9008</v>
      </c>
      <c r="K13" t="s">
        <v>52</v>
      </c>
      <c r="L13" t="s">
        <v>53</v>
      </c>
    </row>
    <row r="14" spans="1:12">
      <c r="A14" s="54" t="s">
        <v>54</v>
      </c>
      <c r="B14" s="47">
        <v>91606</v>
      </c>
      <c r="C14" s="87">
        <v>0.19239999999999999</v>
      </c>
      <c r="D14" s="87">
        <v>0.18210000000000001</v>
      </c>
      <c r="E14" s="87">
        <v>0</v>
      </c>
      <c r="F14" s="87">
        <v>1.06E-2</v>
      </c>
      <c r="G14" s="87">
        <v>0.16239999999999999</v>
      </c>
      <c r="H14" s="87">
        <v>0.31509999999999999</v>
      </c>
      <c r="I14" s="87">
        <v>0.72419999999999995</v>
      </c>
      <c r="K14" t="s">
        <v>55</v>
      </c>
      <c r="L14" t="s">
        <v>56</v>
      </c>
    </row>
    <row r="15" spans="1:12">
      <c r="A15" s="54" t="s">
        <v>57</v>
      </c>
      <c r="B15" s="47">
        <v>91606</v>
      </c>
      <c r="C15" s="87">
        <v>4.3099999999999999E-2</v>
      </c>
      <c r="D15" s="87">
        <v>6.6400000000000001E-2</v>
      </c>
      <c r="E15" s="87">
        <v>-0.26200000000000001</v>
      </c>
      <c r="F15" s="87">
        <v>2.2599999999999999E-2</v>
      </c>
      <c r="G15" s="87">
        <v>4.8500000000000001E-2</v>
      </c>
      <c r="H15" s="87">
        <v>7.3200000000000001E-2</v>
      </c>
      <c r="I15" s="87">
        <v>0.2273</v>
      </c>
      <c r="K15" t="s">
        <v>58</v>
      </c>
      <c r="L15" t="s">
        <v>59</v>
      </c>
    </row>
    <row r="16" spans="1:12">
      <c r="A16" s="54" t="s">
        <v>60</v>
      </c>
      <c r="B16" s="47">
        <v>91606</v>
      </c>
      <c r="C16" s="87">
        <v>-2.0799999999999999E-2</v>
      </c>
      <c r="D16" s="87">
        <v>6.7199999999999996E-2</v>
      </c>
      <c r="E16" s="87">
        <v>-0.44500000000000001</v>
      </c>
      <c r="F16" s="87">
        <v>-1.7500000000000002E-2</v>
      </c>
      <c r="G16" s="87">
        <v>-1.5E-3</v>
      </c>
      <c r="H16" s="87">
        <v>2.3999999999999998E-3</v>
      </c>
      <c r="I16" s="87">
        <v>7.7600000000000002E-2</v>
      </c>
      <c r="K16" t="s">
        <v>61</v>
      </c>
      <c r="L16" t="s">
        <v>62</v>
      </c>
    </row>
    <row r="17" spans="1:12">
      <c r="A17" s="54" t="s">
        <v>63</v>
      </c>
      <c r="B17" s="47">
        <v>91606</v>
      </c>
      <c r="C17" s="87">
        <v>0.85909999999999997</v>
      </c>
      <c r="D17" s="87">
        <v>0.44650000000000001</v>
      </c>
      <c r="E17" s="87">
        <v>0.69310000000000005</v>
      </c>
      <c r="F17" s="87">
        <v>0.69310000000000005</v>
      </c>
      <c r="G17" s="87">
        <v>0.69310000000000005</v>
      </c>
      <c r="H17" s="87">
        <v>0.69310000000000005</v>
      </c>
      <c r="I17" s="87">
        <v>2.7726000000000002</v>
      </c>
      <c r="K17" t="s">
        <v>64</v>
      </c>
      <c r="L17" t="s">
        <v>65</v>
      </c>
    </row>
    <row r="18" spans="1:12">
      <c r="A18" s="54" t="s">
        <v>66</v>
      </c>
      <c r="B18" s="47">
        <v>91606</v>
      </c>
      <c r="C18" s="87">
        <v>0.89749999999999996</v>
      </c>
      <c r="D18" s="87">
        <v>0.5323</v>
      </c>
      <c r="E18" s="87">
        <v>0.69310000000000005</v>
      </c>
      <c r="F18" s="87">
        <v>0.69310000000000005</v>
      </c>
      <c r="G18" s="87">
        <v>0.69310000000000005</v>
      </c>
      <c r="H18" s="87">
        <v>0.69310000000000005</v>
      </c>
      <c r="I18" s="87">
        <v>3.0445000000000002</v>
      </c>
      <c r="K18" t="s">
        <v>67</v>
      </c>
      <c r="L18" t="s">
        <v>68</v>
      </c>
    </row>
    <row r="19" spans="1:12">
      <c r="A19" s="54" t="s">
        <v>69</v>
      </c>
      <c r="B19" s="47">
        <v>91606</v>
      </c>
      <c r="C19" s="87">
        <v>8.3122000000000007</v>
      </c>
      <c r="D19" s="87">
        <v>1.0326</v>
      </c>
      <c r="E19" s="87">
        <v>5.8110999999999997</v>
      </c>
      <c r="F19" s="87">
        <v>7.6353</v>
      </c>
      <c r="G19" s="87">
        <v>8.42</v>
      </c>
      <c r="H19" s="87">
        <v>9.0891999999999999</v>
      </c>
      <c r="I19" s="87">
        <v>10.287800000000001</v>
      </c>
      <c r="K19" t="s">
        <v>70</v>
      </c>
      <c r="L19" t="s">
        <v>71</v>
      </c>
    </row>
    <row r="20" spans="1:12">
      <c r="A20" s="54" t="s">
        <v>72</v>
      </c>
      <c r="B20" s="47">
        <v>91606</v>
      </c>
      <c r="C20" s="87">
        <v>4.5999999999999999E-3</v>
      </c>
      <c r="D20" s="87">
        <v>4.1599999999999998E-2</v>
      </c>
      <c r="E20" s="87">
        <v>-0.20050000000000001</v>
      </c>
      <c r="F20" s="87">
        <v>5.0000000000000001E-4</v>
      </c>
      <c r="G20" s="87">
        <v>1.1900000000000001E-2</v>
      </c>
      <c r="H20" s="87">
        <v>2.3400000000000001E-2</v>
      </c>
      <c r="I20" s="87">
        <v>8.43E-2</v>
      </c>
      <c r="K20" t="s">
        <v>73</v>
      </c>
      <c r="L20" t="s">
        <v>74</v>
      </c>
    </row>
    <row r="21" spans="1:12">
      <c r="A21" s="54" t="s">
        <v>75</v>
      </c>
      <c r="B21" s="47">
        <v>91606</v>
      </c>
      <c r="C21" s="87">
        <v>1.5E-3</v>
      </c>
      <c r="D21" s="87">
        <v>3.09E-2</v>
      </c>
      <c r="E21" s="87">
        <v>-0.12609999999999999</v>
      </c>
      <c r="F21" s="87">
        <v>-5.7000000000000002E-3</v>
      </c>
      <c r="G21" s="87">
        <v>8.9999999999999998E-4</v>
      </c>
      <c r="H21" s="87">
        <v>7.4999999999999997E-3</v>
      </c>
      <c r="I21" s="87">
        <v>0.1497</v>
      </c>
      <c r="K21" t="s">
        <v>76</v>
      </c>
      <c r="L21" t="s">
        <v>77</v>
      </c>
    </row>
    <row r="22" spans="1:12">
      <c r="A22" s="54" t="s">
        <v>78</v>
      </c>
      <c r="B22" s="47">
        <v>91606</v>
      </c>
      <c r="C22" s="87">
        <v>1.9800000000000002E-2</v>
      </c>
      <c r="D22" s="87">
        <v>3.0099999999999998E-2</v>
      </c>
      <c r="E22" s="87">
        <v>8.9999999999999998E-4</v>
      </c>
      <c r="F22" s="87">
        <v>4.4999999999999997E-3</v>
      </c>
      <c r="G22" s="87">
        <v>8.9999999999999993E-3</v>
      </c>
      <c r="H22" s="87">
        <v>2.0899999999999998E-2</v>
      </c>
      <c r="I22" s="87">
        <v>0.1883</v>
      </c>
      <c r="K22" t="s">
        <v>79</v>
      </c>
    </row>
    <row r="23" spans="1:12">
      <c r="A23" s="54" t="s">
        <v>80</v>
      </c>
      <c r="B23" s="47">
        <v>91606</v>
      </c>
      <c r="C23" s="87">
        <v>8.8700000000000001E-2</v>
      </c>
      <c r="D23" s="87">
        <v>6.9599999999999995E-2</v>
      </c>
      <c r="E23" s="87">
        <v>6.8999999999999999E-3</v>
      </c>
      <c r="F23" s="87">
        <v>4.0399999999999998E-2</v>
      </c>
      <c r="G23" s="87">
        <v>6.9900000000000004E-2</v>
      </c>
      <c r="H23" s="87">
        <v>0.1153</v>
      </c>
      <c r="I23" s="87">
        <v>0.37869999999999998</v>
      </c>
      <c r="K23" t="s">
        <v>81</v>
      </c>
    </row>
    <row r="24" spans="1:12" ht="15" customHeight="1" thickBot="1">
      <c r="A24" s="41" t="s">
        <v>82</v>
      </c>
      <c r="B24" s="59">
        <v>91606</v>
      </c>
      <c r="C24" s="70">
        <v>0.24229999999999999</v>
      </c>
      <c r="D24" s="70">
        <v>0.42849999999999999</v>
      </c>
      <c r="E24" s="71">
        <v>0</v>
      </c>
      <c r="F24" s="71">
        <v>0</v>
      </c>
      <c r="G24" s="71">
        <v>0</v>
      </c>
      <c r="H24" s="71">
        <v>0</v>
      </c>
      <c r="I24" s="71">
        <v>1</v>
      </c>
      <c r="K24" t="s">
        <v>83</v>
      </c>
    </row>
    <row r="25" spans="1:12" hidden="1">
      <c r="A25" s="42" t="s">
        <v>84</v>
      </c>
      <c r="B25" s="24">
        <v>53218</v>
      </c>
      <c r="C25" s="24">
        <v>38.3977</v>
      </c>
      <c r="D25" s="24">
        <v>269.69900000000001</v>
      </c>
      <c r="E25" s="24">
        <v>-1096.6013</v>
      </c>
      <c r="F25" s="24">
        <v>-17.679600000000001</v>
      </c>
      <c r="G25" s="24">
        <v>-0.66110000000000002</v>
      </c>
      <c r="H25" s="24">
        <v>25.900300000000001</v>
      </c>
      <c r="I25" s="24">
        <v>1578.0097000000001</v>
      </c>
      <c r="K25" t="s">
        <v>85</v>
      </c>
      <c r="L25" t="s">
        <v>41</v>
      </c>
    </row>
    <row r="27" spans="1:12">
      <c r="K27" s="45" t="s">
        <v>86</v>
      </c>
    </row>
  </sheetData>
  <mergeCells count="1">
    <mergeCell ref="A1:I1"/>
  </mergeCell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6" tint="0.59999389629810485"/>
  </sheetPr>
  <dimension ref="A1:D55"/>
  <sheetViews>
    <sheetView showGridLines="0" workbookViewId="0">
      <selection activeCell="D11" sqref="D11"/>
    </sheetView>
  </sheetViews>
  <sheetFormatPr defaultRowHeight="14.4"/>
  <cols>
    <col min="1" max="1" width="9.33203125" style="139" customWidth="1"/>
    <col min="2" max="2" width="67.6640625" style="139" customWidth="1"/>
    <col min="3" max="5" width="8.88671875" style="132" customWidth="1"/>
    <col min="6" max="16384" width="8.88671875" style="132"/>
  </cols>
  <sheetData>
    <row r="1" spans="1:4">
      <c r="A1" s="153" t="s">
        <v>909</v>
      </c>
      <c r="B1" s="171"/>
    </row>
    <row r="2" spans="1:4">
      <c r="A2" s="82" t="s">
        <v>910</v>
      </c>
      <c r="B2" s="82" t="s">
        <v>911</v>
      </c>
    </row>
    <row r="3" spans="1:4">
      <c r="A3" s="83" t="s">
        <v>912</v>
      </c>
      <c r="B3" s="83" t="s">
        <v>913</v>
      </c>
    </row>
    <row r="4" spans="1:4">
      <c r="A4" s="83" t="s">
        <v>914</v>
      </c>
      <c r="B4" s="83" t="s">
        <v>915</v>
      </c>
    </row>
    <row r="5" spans="1:4">
      <c r="A5" s="83" t="s">
        <v>916</v>
      </c>
      <c r="B5" s="84" t="s">
        <v>917</v>
      </c>
    </row>
    <row r="6" spans="1:4">
      <c r="A6" s="83" t="s">
        <v>918</v>
      </c>
      <c r="B6" s="100" t="s">
        <v>919</v>
      </c>
      <c r="C6">
        <v>29.9</v>
      </c>
    </row>
    <row r="7" spans="1:4">
      <c r="A7" s="83" t="s">
        <v>920</v>
      </c>
      <c r="B7" s="84" t="s">
        <v>921</v>
      </c>
    </row>
    <row r="8" spans="1:4">
      <c r="A8" s="83" t="s">
        <v>922</v>
      </c>
      <c r="B8" s="84" t="s">
        <v>923</v>
      </c>
    </row>
    <row r="9" spans="1:4">
      <c r="A9" s="83" t="s">
        <v>924</v>
      </c>
      <c r="B9" s="83" t="s">
        <v>925</v>
      </c>
    </row>
    <row r="10" spans="1:4">
      <c r="A10" s="83" t="s">
        <v>926</v>
      </c>
      <c r="B10" s="101" t="s">
        <v>927</v>
      </c>
      <c r="C10">
        <v>8.8000000000000007</v>
      </c>
      <c r="D10">
        <f>C10+C6</f>
        <v>38.700000000000003</v>
      </c>
    </row>
    <row r="11" spans="1:4">
      <c r="A11" s="83" t="s">
        <v>928</v>
      </c>
      <c r="B11" s="83" t="s">
        <v>929</v>
      </c>
    </row>
    <row r="12" spans="1:4">
      <c r="A12" s="83" t="s">
        <v>930</v>
      </c>
      <c r="B12" s="84" t="s">
        <v>931</v>
      </c>
    </row>
    <row r="13" spans="1:4">
      <c r="A13" s="83" t="s">
        <v>932</v>
      </c>
      <c r="B13" s="100" t="s">
        <v>933</v>
      </c>
    </row>
    <row r="14" spans="1:4">
      <c r="A14" s="80"/>
      <c r="B14" s="81"/>
    </row>
    <row r="15" spans="1:4">
      <c r="A15" s="153" t="s">
        <v>934</v>
      </c>
      <c r="B15" s="171"/>
    </row>
    <row r="16" spans="1:4">
      <c r="A16" s="139" t="s">
        <v>935</v>
      </c>
      <c r="B16" s="139" t="s">
        <v>936</v>
      </c>
    </row>
    <row r="17" spans="1:3">
      <c r="A17" s="139" t="s">
        <v>937</v>
      </c>
      <c r="B17" s="139" t="s">
        <v>938</v>
      </c>
    </row>
    <row r="18" spans="1:3">
      <c r="A18" s="139" t="s">
        <v>939</v>
      </c>
      <c r="B18" s="139" t="s">
        <v>940</v>
      </c>
    </row>
    <row r="19" spans="1:3">
      <c r="A19" s="139" t="s">
        <v>941</v>
      </c>
      <c r="B19" s="139" t="s">
        <v>915</v>
      </c>
    </row>
    <row r="20" spans="1:3">
      <c r="A20" s="139" t="s">
        <v>942</v>
      </c>
      <c r="B20" s="139" t="s">
        <v>943</v>
      </c>
    </row>
    <row r="21" spans="1:3">
      <c r="A21" s="139" t="s">
        <v>944</v>
      </c>
      <c r="B21" s="139" t="s">
        <v>945</v>
      </c>
    </row>
    <row r="22" spans="1:3">
      <c r="A22" s="139" t="s">
        <v>946</v>
      </c>
      <c r="B22" s="139" t="s">
        <v>947</v>
      </c>
    </row>
    <row r="23" spans="1:3">
      <c r="A23" s="139" t="s">
        <v>948</v>
      </c>
      <c r="B23" s="102" t="s">
        <v>933</v>
      </c>
      <c r="C23">
        <v>18.2</v>
      </c>
    </row>
    <row r="24" spans="1:3">
      <c r="A24" s="139" t="s">
        <v>949</v>
      </c>
      <c r="B24" s="139" t="s">
        <v>950</v>
      </c>
    </row>
    <row r="25" spans="1:3">
      <c r="A25" s="139" t="s">
        <v>951</v>
      </c>
      <c r="B25" s="139" t="s">
        <v>952</v>
      </c>
    </row>
    <row r="26" spans="1:3">
      <c r="A26" s="139" t="s">
        <v>953</v>
      </c>
      <c r="B26" s="139" t="s">
        <v>954</v>
      </c>
    </row>
    <row r="27" spans="1:3">
      <c r="A27" s="139" t="s">
        <v>955</v>
      </c>
      <c r="B27" s="139" t="s">
        <v>956</v>
      </c>
    </row>
    <row r="28" spans="1:3">
      <c r="A28" s="139" t="s">
        <v>957</v>
      </c>
      <c r="B28" s="139" t="s">
        <v>958</v>
      </c>
    </row>
    <row r="29" spans="1:3">
      <c r="A29" s="139" t="s">
        <v>959</v>
      </c>
      <c r="B29" s="139" t="s">
        <v>960</v>
      </c>
    </row>
    <row r="30" spans="1:3">
      <c r="A30" s="139" t="s">
        <v>961</v>
      </c>
      <c r="B30" s="139" t="s">
        <v>962</v>
      </c>
    </row>
    <row r="31" spans="1:3">
      <c r="A31" s="139" t="s">
        <v>963</v>
      </c>
      <c r="B31" s="139" t="s">
        <v>964</v>
      </c>
    </row>
    <row r="32" spans="1:3">
      <c r="A32" s="139" t="s">
        <v>965</v>
      </c>
      <c r="B32" s="139" t="s">
        <v>966</v>
      </c>
    </row>
    <row r="33" spans="1:2">
      <c r="A33" s="139" t="s">
        <v>967</v>
      </c>
      <c r="B33" s="139" t="s">
        <v>917</v>
      </c>
    </row>
    <row r="34" spans="1:2">
      <c r="A34" s="139" t="s">
        <v>968</v>
      </c>
      <c r="B34" s="139" t="s">
        <v>969</v>
      </c>
    </row>
    <row r="35" spans="1:2">
      <c r="A35" s="139" t="s">
        <v>970</v>
      </c>
      <c r="B35" s="139" t="s">
        <v>971</v>
      </c>
    </row>
    <row r="36" spans="1:2">
      <c r="A36" s="139" t="s">
        <v>972</v>
      </c>
      <c r="B36" s="139" t="s">
        <v>911</v>
      </c>
    </row>
    <row r="37" spans="1:2">
      <c r="A37" s="139" t="s">
        <v>973</v>
      </c>
      <c r="B37" s="139" t="s">
        <v>974</v>
      </c>
    </row>
    <row r="38" spans="1:2">
      <c r="A38" s="139" t="s">
        <v>975</v>
      </c>
      <c r="B38" s="139" t="s">
        <v>976</v>
      </c>
    </row>
    <row r="39" spans="1:2">
      <c r="A39" s="139" t="s">
        <v>977</v>
      </c>
      <c r="B39" s="139" t="s">
        <v>931</v>
      </c>
    </row>
    <row r="40" spans="1:2">
      <c r="A40" s="139" t="s">
        <v>978</v>
      </c>
      <c r="B40" s="139" t="s">
        <v>979</v>
      </c>
    </row>
    <row r="41" spans="1:2">
      <c r="A41" s="139" t="s">
        <v>980</v>
      </c>
      <c r="B41" s="139" t="s">
        <v>981</v>
      </c>
    </row>
    <row r="42" spans="1:2">
      <c r="A42" s="139" t="s">
        <v>982</v>
      </c>
      <c r="B42" s="139" t="s">
        <v>983</v>
      </c>
    </row>
    <row r="43" spans="1:2">
      <c r="A43" s="139" t="s">
        <v>984</v>
      </c>
      <c r="B43" s="139" t="s">
        <v>985</v>
      </c>
    </row>
    <row r="44" spans="1:2">
      <c r="A44" s="139" t="s">
        <v>986</v>
      </c>
      <c r="B44" s="139" t="s">
        <v>987</v>
      </c>
    </row>
    <row r="45" spans="1:2">
      <c r="A45" s="139" t="s">
        <v>988</v>
      </c>
      <c r="B45" s="139" t="s">
        <v>989</v>
      </c>
    </row>
    <row r="46" spans="1:2">
      <c r="A46" s="139" t="s">
        <v>990</v>
      </c>
      <c r="B46" s="139" t="s">
        <v>991</v>
      </c>
    </row>
    <row r="47" spans="1:2">
      <c r="A47" s="139" t="s">
        <v>992</v>
      </c>
      <c r="B47" s="139" t="s">
        <v>993</v>
      </c>
    </row>
    <row r="48" spans="1:2">
      <c r="A48" s="139" t="s">
        <v>994</v>
      </c>
      <c r="B48" s="139" t="s">
        <v>995</v>
      </c>
    </row>
    <row r="49" spans="1:4">
      <c r="A49" s="139" t="s">
        <v>996</v>
      </c>
      <c r="B49" s="139" t="s">
        <v>997</v>
      </c>
    </row>
    <row r="50" spans="1:4">
      <c r="A50" s="139" t="s">
        <v>998</v>
      </c>
      <c r="B50" s="139" t="s">
        <v>999</v>
      </c>
    </row>
    <row r="51" spans="1:4">
      <c r="A51" s="139" t="s">
        <v>1000</v>
      </c>
      <c r="B51" s="102" t="s">
        <v>927</v>
      </c>
      <c r="C51">
        <v>8</v>
      </c>
    </row>
    <row r="52" spans="1:4">
      <c r="A52" s="139" t="s">
        <v>1001</v>
      </c>
      <c r="B52" s="102" t="s">
        <v>919</v>
      </c>
      <c r="C52">
        <v>9.5</v>
      </c>
      <c r="D52">
        <f>SUM(C51:C52)+C23</f>
        <v>35.700000000000003</v>
      </c>
    </row>
    <row r="53" spans="1:4">
      <c r="A53" s="139" t="s">
        <v>1002</v>
      </c>
      <c r="B53" s="139" t="s">
        <v>1003</v>
      </c>
    </row>
    <row r="54" spans="1:4">
      <c r="A54" s="139" t="s">
        <v>1004</v>
      </c>
      <c r="B54" s="139" t="s">
        <v>923</v>
      </c>
    </row>
    <row r="55" spans="1:4">
      <c r="A55" s="139" t="s">
        <v>1005</v>
      </c>
      <c r="B55" s="139" t="s">
        <v>923</v>
      </c>
    </row>
  </sheetData>
  <mergeCells count="2">
    <mergeCell ref="A1:B1"/>
    <mergeCell ref="A15:B15"/>
  </mergeCells>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8"/>
  </sheetPr>
  <dimension ref="B1:T33"/>
  <sheetViews>
    <sheetView topLeftCell="A11" workbookViewId="0">
      <selection activeCell="P22" sqref="P22"/>
    </sheetView>
  </sheetViews>
  <sheetFormatPr defaultRowHeight="14.4"/>
  <cols>
    <col min="1" max="1" width="2.33203125" style="113" customWidth="1"/>
    <col min="2" max="2" width="15" style="113" customWidth="1"/>
    <col min="3" max="3" width="10.33203125" style="113" customWidth="1"/>
    <col min="4" max="5" width="10.33203125" style="103" customWidth="1"/>
    <col min="6" max="11" width="10.33203125" style="113" customWidth="1"/>
    <col min="12" max="12" width="8.88671875" style="113" customWidth="1"/>
    <col min="13" max="16384" width="8.88671875" style="113"/>
  </cols>
  <sheetData>
    <row r="1" spans="2:7" ht="9.75" customHeight="1"/>
    <row r="2" spans="2:7" ht="15" customHeight="1">
      <c r="B2" s="160" t="s">
        <v>1006</v>
      </c>
      <c r="C2" s="161"/>
      <c r="D2" s="161"/>
      <c r="E2" s="161"/>
      <c r="F2" s="161"/>
    </row>
    <row r="3" spans="2:7" ht="15" customHeight="1" thickBot="1">
      <c r="B3" s="104" t="s">
        <v>1007</v>
      </c>
      <c r="C3" s="104"/>
      <c r="D3" s="104"/>
      <c r="E3" s="104"/>
      <c r="F3" s="104"/>
    </row>
    <row r="4" spans="2:7" ht="15" customHeight="1" thickTop="1">
      <c r="B4" s="105" t="s">
        <v>1008</v>
      </c>
      <c r="C4" s="106" t="s">
        <v>1009</v>
      </c>
      <c r="D4" s="107" t="s">
        <v>1010</v>
      </c>
      <c r="E4" s="107" t="s">
        <v>1011</v>
      </c>
      <c r="F4" s="106" t="s">
        <v>1012</v>
      </c>
    </row>
    <row r="5" spans="2:7">
      <c r="B5" s="113" t="s">
        <v>1013</v>
      </c>
      <c r="C5" s="112"/>
      <c r="D5" s="114">
        <v>-3.2099999999999997E-2</v>
      </c>
      <c r="E5" s="114">
        <v>8.0999999999999996E-3</v>
      </c>
      <c r="F5" s="140">
        <v>-3.9629629629629628</v>
      </c>
    </row>
    <row r="6" spans="2:7">
      <c r="B6" s="113" t="s">
        <v>46</v>
      </c>
      <c r="C6" s="112"/>
      <c r="D6" s="114">
        <v>6.1000000000000004E-3</v>
      </c>
      <c r="E6" s="114">
        <v>1.2800000000000001E-2</v>
      </c>
      <c r="F6" s="140">
        <v>0.4765625</v>
      </c>
    </row>
    <row r="7" spans="2:7">
      <c r="B7" s="113" t="s">
        <v>87</v>
      </c>
      <c r="C7" s="112" t="s">
        <v>1014</v>
      </c>
      <c r="D7" s="114">
        <v>-8.2500000000000004E-2</v>
      </c>
      <c r="E7" s="114">
        <v>2.9399999999999999E-2</v>
      </c>
      <c r="F7" s="140">
        <v>-2.806122448979592</v>
      </c>
    </row>
    <row r="8" spans="2:7">
      <c r="B8" s="113" t="s">
        <v>1015</v>
      </c>
      <c r="C8" s="112" t="s">
        <v>1014</v>
      </c>
      <c r="D8" s="114">
        <v>1.18E-2</v>
      </c>
      <c r="E8" s="114">
        <v>5.7000000000000002E-3</v>
      </c>
      <c r="F8" s="140">
        <v>2.070175438596491</v>
      </c>
    </row>
    <row r="9" spans="2:7">
      <c r="B9" s="113" t="s">
        <v>1016</v>
      </c>
      <c r="C9" s="112" t="s">
        <v>1017</v>
      </c>
      <c r="D9" s="114">
        <v>-8.6999999999999994E-3</v>
      </c>
      <c r="E9" s="114">
        <v>2.8999999999999998E-3</v>
      </c>
      <c r="F9" s="140">
        <v>-3</v>
      </c>
    </row>
    <row r="10" spans="2:7">
      <c r="B10" s="113" t="s">
        <v>1018</v>
      </c>
      <c r="C10" s="112" t="s">
        <v>1017</v>
      </c>
      <c r="D10" s="114">
        <v>7.4300000000000005E-2</v>
      </c>
      <c r="E10" s="114">
        <v>4.7800000000000002E-2</v>
      </c>
      <c r="F10" s="140">
        <v>1.5543933054393311</v>
      </c>
    </row>
    <row r="11" spans="2:7">
      <c r="B11" s="113" t="s">
        <v>1019</v>
      </c>
      <c r="C11" s="112" t="s">
        <v>1014</v>
      </c>
      <c r="D11" s="114">
        <v>0.29859999999999998</v>
      </c>
      <c r="E11" s="114">
        <v>5.8299999999999998E-2</v>
      </c>
      <c r="F11" s="140">
        <v>5.1217838765008574</v>
      </c>
      <c r="G11" s="108"/>
    </row>
    <row r="12" spans="2:7">
      <c r="B12" s="113" t="s">
        <v>1020</v>
      </c>
      <c r="C12" s="112" t="s">
        <v>1017</v>
      </c>
      <c r="D12" s="114">
        <v>-3.5000000000000003E-2</v>
      </c>
      <c r="E12" s="114">
        <v>1.03E-2</v>
      </c>
      <c r="F12" s="140">
        <v>-3.3980582524271852</v>
      </c>
      <c r="G12" s="108"/>
    </row>
    <row r="13" spans="2:7">
      <c r="B13" s="113" t="s">
        <v>1021</v>
      </c>
      <c r="C13" s="112" t="s">
        <v>1014</v>
      </c>
      <c r="D13" s="114">
        <v>1.44E-2</v>
      </c>
      <c r="E13" s="114">
        <v>5.1000000000000004E-3</v>
      </c>
      <c r="F13" s="140">
        <v>2.8235294117647061</v>
      </c>
      <c r="G13" s="108"/>
    </row>
    <row r="14" spans="2:7">
      <c r="B14" s="113" t="s">
        <v>1022</v>
      </c>
      <c r="C14" s="112" t="s">
        <v>1014</v>
      </c>
      <c r="D14" s="114">
        <v>-0.19789999999999999</v>
      </c>
      <c r="E14" s="114">
        <v>8.8999999999999996E-2</v>
      </c>
      <c r="F14" s="140">
        <v>-2.2235955056179781</v>
      </c>
      <c r="G14" s="108"/>
    </row>
    <row r="15" spans="2:7">
      <c r="B15" s="113" t="s">
        <v>48</v>
      </c>
      <c r="C15" s="112"/>
      <c r="D15" s="114">
        <v>6.7000000000000002E-3</v>
      </c>
      <c r="E15" s="114">
        <v>1.2999999999999999E-3</v>
      </c>
      <c r="F15" s="140">
        <v>5.1538461538461542</v>
      </c>
    </row>
    <row r="16" spans="2:7">
      <c r="B16" s="113" t="s">
        <v>51</v>
      </c>
      <c r="C16" s="112"/>
      <c r="D16" s="114">
        <v>-1.1999999999999999E-3</v>
      </c>
      <c r="E16" s="114">
        <v>6.9999999999999999E-4</v>
      </c>
      <c r="F16" s="140">
        <v>-1.714285714285714</v>
      </c>
    </row>
    <row r="17" spans="2:20">
      <c r="B17" s="113" t="s">
        <v>54</v>
      </c>
      <c r="C17" s="112"/>
      <c r="D17" s="114">
        <v>-5.5999999999999999E-3</v>
      </c>
      <c r="E17" s="114">
        <v>1.2800000000000001E-2</v>
      </c>
      <c r="F17" s="140">
        <v>-0.4375</v>
      </c>
    </row>
    <row r="18" spans="2:20">
      <c r="B18" s="113" t="s">
        <v>1023</v>
      </c>
      <c r="C18" s="112"/>
      <c r="D18" s="114">
        <v>-8.9999999999999998E-4</v>
      </c>
      <c r="E18" s="114">
        <v>2E-3</v>
      </c>
      <c r="F18" s="140">
        <v>-0.45</v>
      </c>
    </row>
    <row r="19" spans="2:20">
      <c r="B19" s="113" t="s">
        <v>1024</v>
      </c>
      <c r="C19" s="112"/>
      <c r="D19" s="114">
        <v>0</v>
      </c>
      <c r="E19" s="114">
        <v>1E-3</v>
      </c>
      <c r="F19" s="140">
        <v>0</v>
      </c>
    </row>
    <row r="20" spans="2:20">
      <c r="B20" s="109" t="s">
        <v>1025</v>
      </c>
      <c r="C20" s="110"/>
      <c r="D20" s="111">
        <v>3.8E-3</v>
      </c>
      <c r="E20" s="111">
        <v>2.0400000000000001E-2</v>
      </c>
      <c r="F20" s="141">
        <v>0.18627450980392149</v>
      </c>
    </row>
    <row r="21" spans="2:20">
      <c r="C21" s="112"/>
      <c r="D21" s="113"/>
      <c r="E21" s="113"/>
    </row>
    <row r="22" spans="2:20">
      <c r="C22" s="112"/>
      <c r="D22" s="113"/>
      <c r="E22" s="113"/>
    </row>
    <row r="23" spans="2:20">
      <c r="C23" s="112"/>
      <c r="D23" s="113"/>
      <c r="E23" s="113"/>
    </row>
    <row r="24" spans="2:20">
      <c r="C24" s="112"/>
      <c r="D24" s="113"/>
      <c r="E24" s="113"/>
    </row>
    <row r="25" spans="2:20">
      <c r="C25" s="112"/>
      <c r="D25" s="113"/>
      <c r="E25" s="113"/>
    </row>
    <row r="26" spans="2:20">
      <c r="C26" s="112"/>
      <c r="D26" s="113"/>
      <c r="E26" s="113"/>
    </row>
    <row r="27" spans="2:20">
      <c r="C27" s="112"/>
      <c r="D27" s="113"/>
      <c r="E27" s="113"/>
    </row>
    <row r="28" spans="2:20">
      <c r="C28" s="112"/>
      <c r="D28" s="113"/>
      <c r="E28" s="113"/>
    </row>
    <row r="29" spans="2:20" ht="15" customHeight="1" thickBot="1">
      <c r="B29" s="104" t="s">
        <v>1026</v>
      </c>
      <c r="C29" s="112"/>
      <c r="D29" s="113"/>
      <c r="E29" s="113"/>
    </row>
    <row r="30" spans="2:20" ht="15" customHeight="1" thickTop="1">
      <c r="B30" s="105"/>
      <c r="C30" s="106" t="s">
        <v>18</v>
      </c>
      <c r="D30" s="106" t="s">
        <v>1027</v>
      </c>
      <c r="E30" s="106" t="s">
        <v>1028</v>
      </c>
      <c r="F30" s="106" t="s">
        <v>24</v>
      </c>
      <c r="G30" s="106" t="s">
        <v>20</v>
      </c>
      <c r="H30" s="106" t="s">
        <v>1029</v>
      </c>
      <c r="I30" s="106" t="s">
        <v>1030</v>
      </c>
      <c r="J30" s="106" t="s">
        <v>1031</v>
      </c>
      <c r="K30" s="106" t="s">
        <v>1032</v>
      </c>
      <c r="N30" s="114"/>
      <c r="O30" s="114"/>
      <c r="P30" s="114"/>
      <c r="Q30" s="114"/>
      <c r="R30" s="114"/>
      <c r="S30" s="114"/>
      <c r="T30" s="114"/>
    </row>
    <row r="31" spans="2:20">
      <c r="B31" s="113" t="s">
        <v>1033</v>
      </c>
      <c r="C31" s="113">
        <v>9.0999999999999998E-2</v>
      </c>
      <c r="D31" s="113">
        <v>8.7999999999999995E-2</v>
      </c>
      <c r="E31" s="113">
        <v>0.11600000000000001</v>
      </c>
      <c r="F31" s="113">
        <v>1.17</v>
      </c>
      <c r="G31" s="113">
        <v>-0.67400000000000004</v>
      </c>
      <c r="H31" s="114">
        <v>-0.183</v>
      </c>
      <c r="I31" s="114">
        <v>2.8000000000000001E-2</v>
      </c>
      <c r="J31" s="114">
        <v>0.14599999999999999</v>
      </c>
      <c r="K31" s="114">
        <v>0.441</v>
      </c>
      <c r="N31" s="114"/>
      <c r="O31" s="114"/>
      <c r="P31" s="114"/>
      <c r="Q31" s="114"/>
      <c r="R31" s="114"/>
      <c r="S31" s="114"/>
      <c r="T31" s="114"/>
    </row>
    <row r="32" spans="2:20">
      <c r="B32" s="109" t="s">
        <v>1034</v>
      </c>
      <c r="C32" s="120">
        <v>-1.9E-2</v>
      </c>
      <c r="D32" s="120">
        <v>-1.7000000000000001E-2</v>
      </c>
      <c r="E32" s="120">
        <v>6.3E-2</v>
      </c>
      <c r="F32" s="120">
        <v>0.499</v>
      </c>
      <c r="G32" s="120">
        <v>-0.70699999999999996</v>
      </c>
      <c r="H32" s="121">
        <v>-0.23599999999999999</v>
      </c>
      <c r="I32" s="121">
        <v>-0.04</v>
      </c>
      <c r="J32" s="121">
        <v>8.0000000000000002E-3</v>
      </c>
      <c r="K32" s="121">
        <v>0.15</v>
      </c>
      <c r="N32" s="114"/>
      <c r="O32" s="114"/>
      <c r="P32" s="114"/>
      <c r="Q32" s="114"/>
      <c r="R32" s="114"/>
      <c r="S32" s="114"/>
      <c r="T32" s="114"/>
    </row>
    <row r="33" spans="3:20">
      <c r="C33" s="114"/>
      <c r="D33" s="114"/>
      <c r="E33" s="114"/>
      <c r="F33" s="114"/>
      <c r="G33" s="114"/>
      <c r="H33" s="114"/>
      <c r="I33" s="114"/>
      <c r="J33" s="114"/>
      <c r="K33" s="114"/>
      <c r="N33" s="114"/>
      <c r="O33" s="114"/>
      <c r="P33" s="114"/>
      <c r="Q33" s="114"/>
      <c r="R33" s="114"/>
      <c r="S33" s="114"/>
      <c r="T33" s="114"/>
    </row>
  </sheetData>
  <mergeCells count="1">
    <mergeCell ref="B2:F2"/>
  </mergeCells>
  <conditionalFormatting sqref="F21:F29">
    <cfRule type="cellIs" dxfId="13" priority="29" operator="lessThan">
      <formula>-1.96</formula>
    </cfRule>
    <cfRule type="cellIs" dxfId="12" priority="30" operator="greaterThan">
      <formula>1.96</formula>
    </cfRule>
  </conditionalFormatting>
  <conditionalFormatting sqref="J21:J29">
    <cfRule type="cellIs" dxfId="11" priority="27" operator="lessThan">
      <formula>-1.96</formula>
    </cfRule>
    <cfRule type="cellIs" dxfId="10" priority="28" operator="greaterThan">
      <formula>1.96</formula>
    </cfRule>
  </conditionalFormatting>
  <conditionalFormatting sqref="E21:E29">
    <cfRule type="cellIs" dxfId="9" priority="23" operator="lessThan">
      <formula>-1.96</formula>
    </cfRule>
    <cfRule type="cellIs" dxfId="8" priority="24" operator="greaterThan">
      <formula>1.96</formula>
    </cfRule>
  </conditionalFormatting>
  <conditionalFormatting sqref="D21:D29">
    <cfRule type="cellIs" dxfId="7" priority="25" operator="lessThan">
      <formula>-1.96</formula>
    </cfRule>
    <cfRule type="cellIs" dxfId="6" priority="26" operator="greaterThan">
      <formula>1.96</formula>
    </cfRule>
  </conditionalFormatting>
  <conditionalFormatting sqref="F5:F20">
    <cfRule type="cellIs" dxfId="5" priority="9" operator="lessThan">
      <formula>-1.96</formula>
    </cfRule>
    <cfRule type="cellIs" dxfId="4" priority="10" operator="greaterThan">
      <formula>1.96</formula>
    </cfRule>
  </conditionalFormatting>
  <conditionalFormatting sqref="E7">
    <cfRule type="cellIs" dxfId="3" priority="5" operator="lessThan">
      <formula>-1.96</formula>
    </cfRule>
    <cfRule type="cellIs" dxfId="2" priority="6" operator="greaterThan">
      <formula>1.96</formula>
    </cfRule>
  </conditionalFormatting>
  <conditionalFormatting sqref="D7">
    <cfRule type="cellIs" dxfId="1" priority="7" operator="lessThan">
      <formula>-1.96</formula>
    </cfRule>
    <cfRule type="cellIs" dxfId="0" priority="8" operator="greaterThan">
      <formula>1.96</formula>
    </cfRule>
  </conditionalFormatting>
  <pageMargins left="0.7" right="0.7" top="0.75" bottom="0.75" header="0.3" footer="0.3"/>
  <pageSetup paperSize="9" orientation="portrait"/>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0" tint="-0.34998626667073579"/>
  </sheetPr>
  <dimension ref="A1:N31"/>
  <sheetViews>
    <sheetView workbookViewId="0">
      <selection sqref="A1:G1"/>
    </sheetView>
  </sheetViews>
  <sheetFormatPr defaultRowHeight="14.4"/>
  <cols>
    <col min="1" max="1" width="21.44140625" style="132" customWidth="1"/>
    <col min="8" max="8" width="2.88671875" style="132" customWidth="1"/>
    <col min="9" max="14" width="10" style="132" customWidth="1"/>
  </cols>
  <sheetData>
    <row r="1" spans="1:14" ht="18" customHeight="1">
      <c r="A1" s="160" t="s">
        <v>1035</v>
      </c>
      <c r="B1" s="161"/>
      <c r="C1" s="161"/>
      <c r="D1" s="161"/>
      <c r="E1" s="161"/>
      <c r="F1" s="161"/>
      <c r="G1" s="161"/>
    </row>
    <row r="2" spans="1:14">
      <c r="A2" s="13"/>
      <c r="B2" s="14" t="s">
        <v>161</v>
      </c>
      <c r="C2" s="14" t="s">
        <v>162</v>
      </c>
      <c r="D2" s="14" t="s">
        <v>163</v>
      </c>
      <c r="E2" s="14" t="s">
        <v>164</v>
      </c>
      <c r="F2" s="14" t="s">
        <v>165</v>
      </c>
      <c r="G2" s="14" t="s">
        <v>166</v>
      </c>
      <c r="I2" s="15" t="s">
        <v>1036</v>
      </c>
      <c r="J2" s="16"/>
      <c r="K2" s="16"/>
      <c r="L2" s="16"/>
      <c r="M2" s="16"/>
      <c r="N2" s="16"/>
    </row>
    <row r="3" spans="1:14">
      <c r="A3" t="s">
        <v>1037</v>
      </c>
      <c r="B3" s="99" t="s">
        <v>1038</v>
      </c>
      <c r="C3" s="99" t="s">
        <v>1039</v>
      </c>
      <c r="D3" s="99" t="s">
        <v>1040</v>
      </c>
      <c r="E3" s="99" t="s">
        <v>1041</v>
      </c>
      <c r="F3" s="99" t="s">
        <v>1042</v>
      </c>
      <c r="G3" s="99" t="s">
        <v>1043</v>
      </c>
      <c r="I3" s="12" t="s">
        <v>1038</v>
      </c>
      <c r="J3" s="12" t="s">
        <v>1039</v>
      </c>
      <c r="K3" s="12" t="s">
        <v>1040</v>
      </c>
      <c r="L3" s="12" t="s">
        <v>1041</v>
      </c>
      <c r="M3" s="12" t="s">
        <v>1042</v>
      </c>
      <c r="N3" s="12" t="s">
        <v>1043</v>
      </c>
    </row>
    <row r="4" spans="1:14">
      <c r="A4" s="13"/>
      <c r="B4" s="14"/>
      <c r="C4" s="14"/>
      <c r="D4" s="14"/>
      <c r="E4" s="14"/>
      <c r="F4" s="14"/>
      <c r="G4" s="14"/>
    </row>
    <row r="5" spans="1:14">
      <c r="A5" s="21" t="s">
        <v>1044</v>
      </c>
      <c r="B5" s="10" t="s">
        <v>1045</v>
      </c>
      <c r="C5" s="10" t="s">
        <v>1046</v>
      </c>
      <c r="D5" s="10" t="s">
        <v>1047</v>
      </c>
      <c r="E5" s="10" t="s">
        <v>1048</v>
      </c>
      <c r="F5" s="10" t="s">
        <v>1047</v>
      </c>
      <c r="G5" s="10" t="s">
        <v>1049</v>
      </c>
      <c r="I5" s="47" t="s">
        <v>1050</v>
      </c>
      <c r="J5" s="47" t="s">
        <v>1051</v>
      </c>
      <c r="K5" s="47" t="s">
        <v>1052</v>
      </c>
      <c r="L5" s="47" t="s">
        <v>1053</v>
      </c>
      <c r="M5" s="47" t="s">
        <v>1054</v>
      </c>
      <c r="N5" s="47" t="s">
        <v>1055</v>
      </c>
    </row>
    <row r="6" spans="1:14">
      <c r="A6" s="21"/>
      <c r="B6" s="10" t="s">
        <v>1056</v>
      </c>
      <c r="C6" s="10" t="s">
        <v>1057</v>
      </c>
      <c r="D6" s="10" t="s">
        <v>1058</v>
      </c>
      <c r="E6" s="10" t="s">
        <v>1059</v>
      </c>
      <c r="F6" s="10" t="s">
        <v>1060</v>
      </c>
      <c r="G6" s="10" t="s">
        <v>1061</v>
      </c>
      <c r="I6" s="47" t="s">
        <v>1062</v>
      </c>
      <c r="J6" s="47" t="s">
        <v>1063</v>
      </c>
      <c r="K6" s="47" t="s">
        <v>407</v>
      </c>
      <c r="L6" s="47" t="s">
        <v>1064</v>
      </c>
      <c r="M6" s="47" t="s">
        <v>1065</v>
      </c>
      <c r="N6" s="47" t="s">
        <v>1066</v>
      </c>
    </row>
    <row r="7" spans="1:14">
      <c r="A7" t="s">
        <v>84</v>
      </c>
      <c r="B7" s="99" t="s">
        <v>1067</v>
      </c>
      <c r="C7" s="99" t="s">
        <v>1068</v>
      </c>
      <c r="D7" s="99" t="s">
        <v>1068</v>
      </c>
      <c r="E7" s="99" t="s">
        <v>1068</v>
      </c>
      <c r="F7" s="99" t="s">
        <v>1069</v>
      </c>
      <c r="G7" s="99" t="s">
        <v>1069</v>
      </c>
      <c r="I7" s="47"/>
      <c r="J7" s="47"/>
      <c r="K7" s="47"/>
      <c r="L7" s="47"/>
      <c r="M7" s="47"/>
      <c r="N7" s="47"/>
    </row>
    <row r="8" spans="1:14">
      <c r="B8" s="99" t="s">
        <v>1070</v>
      </c>
      <c r="C8" s="99" t="s">
        <v>1071</v>
      </c>
      <c r="D8" s="99" t="s">
        <v>240</v>
      </c>
      <c r="E8" s="99" t="s">
        <v>1072</v>
      </c>
      <c r="F8" s="99" t="s">
        <v>1073</v>
      </c>
      <c r="G8" s="99" t="s">
        <v>1074</v>
      </c>
      <c r="I8" s="47"/>
      <c r="J8" s="47"/>
      <c r="K8" s="47"/>
      <c r="L8" s="47"/>
      <c r="M8" s="47"/>
      <c r="N8" s="47"/>
    </row>
    <row r="9" spans="1:14">
      <c r="A9" t="s">
        <v>72</v>
      </c>
      <c r="B9" s="99" t="s">
        <v>1075</v>
      </c>
      <c r="C9" s="99" t="s">
        <v>1076</v>
      </c>
      <c r="D9" s="99" t="s">
        <v>1077</v>
      </c>
      <c r="E9" s="99" t="s">
        <v>1078</v>
      </c>
      <c r="F9" s="99" t="s">
        <v>1079</v>
      </c>
      <c r="G9" s="99" t="s">
        <v>1080</v>
      </c>
      <c r="I9" s="47"/>
      <c r="J9" s="47"/>
      <c r="K9" s="47"/>
      <c r="L9" s="47"/>
      <c r="M9" s="47"/>
      <c r="N9" s="47"/>
    </row>
    <row r="10" spans="1:14">
      <c r="B10" s="99" t="s">
        <v>1081</v>
      </c>
      <c r="C10" s="99" t="s">
        <v>1082</v>
      </c>
      <c r="D10" s="99" t="s">
        <v>1083</v>
      </c>
      <c r="E10" s="99" t="s">
        <v>1084</v>
      </c>
      <c r="F10" s="99" t="s">
        <v>1066</v>
      </c>
      <c r="G10" s="99" t="s">
        <v>1085</v>
      </c>
      <c r="I10" s="47"/>
      <c r="J10" s="47"/>
      <c r="K10" s="47"/>
      <c r="L10" s="47"/>
      <c r="M10" s="47"/>
      <c r="N10" s="47"/>
    </row>
    <row r="11" spans="1:14">
      <c r="A11" t="s">
        <v>48</v>
      </c>
      <c r="B11" s="99" t="s">
        <v>871</v>
      </c>
      <c r="C11" s="99" t="s">
        <v>871</v>
      </c>
      <c r="D11" s="99" t="s">
        <v>871</v>
      </c>
      <c r="E11" s="99" t="s">
        <v>871</v>
      </c>
      <c r="F11" s="99" t="s">
        <v>1086</v>
      </c>
      <c r="G11" s="99" t="s">
        <v>1087</v>
      </c>
      <c r="I11" s="47"/>
      <c r="J11" s="47"/>
      <c r="K11" s="47"/>
      <c r="L11" s="47"/>
      <c r="M11" s="47"/>
      <c r="N11" s="47"/>
    </row>
    <row r="12" spans="1:14">
      <c r="B12" s="99" t="s">
        <v>1088</v>
      </c>
      <c r="C12" s="99" t="s">
        <v>1089</v>
      </c>
      <c r="D12" s="99" t="s">
        <v>1090</v>
      </c>
      <c r="E12" s="99" t="s">
        <v>1091</v>
      </c>
      <c r="F12" s="99" t="s">
        <v>1092</v>
      </c>
      <c r="G12" s="99" t="s">
        <v>1093</v>
      </c>
      <c r="I12" s="47"/>
      <c r="J12" s="47"/>
      <c r="K12" s="47"/>
      <c r="L12" s="47"/>
      <c r="M12" s="47"/>
      <c r="N12" s="47"/>
    </row>
    <row r="13" spans="1:14">
      <c r="A13" t="s">
        <v>51</v>
      </c>
      <c r="B13" s="99" t="s">
        <v>1094</v>
      </c>
      <c r="C13" s="99" t="s">
        <v>1095</v>
      </c>
      <c r="D13" s="99" t="s">
        <v>1096</v>
      </c>
      <c r="E13" s="99" t="s">
        <v>1095</v>
      </c>
      <c r="F13" s="99" t="s">
        <v>1095</v>
      </c>
      <c r="G13" s="99" t="s">
        <v>1096</v>
      </c>
      <c r="I13" s="47"/>
      <c r="J13" s="47"/>
      <c r="K13" s="47"/>
      <c r="L13" s="47"/>
      <c r="M13" s="47"/>
      <c r="N13" s="47"/>
    </row>
    <row r="14" spans="1:14">
      <c r="B14" s="99" t="s">
        <v>1097</v>
      </c>
      <c r="C14" s="99" t="s">
        <v>1098</v>
      </c>
      <c r="D14" s="99" t="s">
        <v>1099</v>
      </c>
      <c r="E14" s="99" t="s">
        <v>1100</v>
      </c>
      <c r="F14" s="99" t="s">
        <v>1101</v>
      </c>
      <c r="G14" s="99" t="s">
        <v>823</v>
      </c>
      <c r="I14" s="47"/>
      <c r="J14" s="47"/>
      <c r="K14" s="47"/>
      <c r="L14" s="47"/>
      <c r="M14" s="47"/>
      <c r="N14" s="47"/>
    </row>
    <row r="15" spans="1:14">
      <c r="A15" t="s">
        <v>206</v>
      </c>
      <c r="B15" s="99" t="s">
        <v>1102</v>
      </c>
      <c r="C15" s="99" t="s">
        <v>1102</v>
      </c>
      <c r="D15" s="99" t="s">
        <v>1103</v>
      </c>
      <c r="E15" s="99" t="s">
        <v>1104</v>
      </c>
      <c r="F15" s="99" t="s">
        <v>574</v>
      </c>
      <c r="G15" s="99" t="s">
        <v>634</v>
      </c>
      <c r="I15" s="47"/>
      <c r="J15" s="47"/>
      <c r="K15" s="47"/>
      <c r="L15" s="47"/>
      <c r="M15" s="47"/>
      <c r="N15" s="47"/>
    </row>
    <row r="16" spans="1:14">
      <c r="B16" s="99" t="s">
        <v>1105</v>
      </c>
      <c r="C16" s="99" t="s">
        <v>1106</v>
      </c>
      <c r="D16" s="99" t="s">
        <v>1107</v>
      </c>
      <c r="E16" s="99" t="s">
        <v>1108</v>
      </c>
      <c r="F16" s="99" t="s">
        <v>1109</v>
      </c>
      <c r="G16" s="99" t="s">
        <v>1110</v>
      </c>
      <c r="I16" s="47"/>
      <c r="J16" s="47"/>
      <c r="K16" s="47"/>
      <c r="L16" s="47"/>
      <c r="M16" s="47"/>
      <c r="N16" s="47"/>
    </row>
    <row r="17" spans="1:14">
      <c r="A17" t="s">
        <v>89</v>
      </c>
      <c r="B17" s="99" t="s">
        <v>1111</v>
      </c>
      <c r="C17" s="99" t="s">
        <v>1112</v>
      </c>
      <c r="D17" s="99" t="s">
        <v>1113</v>
      </c>
      <c r="E17" s="99" t="s">
        <v>1114</v>
      </c>
      <c r="F17" s="99" t="s">
        <v>568</v>
      </c>
      <c r="G17" s="99" t="s">
        <v>1115</v>
      </c>
      <c r="I17" s="47"/>
      <c r="J17" s="47"/>
      <c r="K17" s="47"/>
      <c r="L17" s="47"/>
      <c r="M17" s="47"/>
      <c r="N17" s="47"/>
    </row>
    <row r="18" spans="1:14">
      <c r="B18" s="99" t="s">
        <v>1116</v>
      </c>
      <c r="C18" s="99" t="s">
        <v>1117</v>
      </c>
      <c r="D18" s="99" t="s">
        <v>1118</v>
      </c>
      <c r="E18" s="99" t="s">
        <v>1119</v>
      </c>
      <c r="F18" s="99" t="s">
        <v>1120</v>
      </c>
      <c r="G18" s="99" t="s">
        <v>858</v>
      </c>
      <c r="I18" s="47"/>
      <c r="J18" s="47"/>
      <c r="K18" s="47"/>
      <c r="L18" s="47"/>
      <c r="M18" s="47"/>
      <c r="N18" s="47"/>
    </row>
    <row r="19" spans="1:14">
      <c r="A19" t="s">
        <v>78</v>
      </c>
      <c r="B19" s="99" t="s">
        <v>1121</v>
      </c>
      <c r="C19" s="99" t="s">
        <v>1122</v>
      </c>
      <c r="D19" s="99" t="s">
        <v>1123</v>
      </c>
      <c r="E19" s="99" t="s">
        <v>1124</v>
      </c>
      <c r="F19" s="99" t="s">
        <v>1125</v>
      </c>
      <c r="G19" s="99" t="s">
        <v>1126</v>
      </c>
      <c r="I19" s="47"/>
      <c r="J19" s="47"/>
      <c r="K19" s="47"/>
      <c r="L19" s="47"/>
      <c r="M19" s="47"/>
      <c r="N19" s="47"/>
    </row>
    <row r="20" spans="1:14">
      <c r="B20" s="99" t="s">
        <v>1127</v>
      </c>
      <c r="C20" s="99" t="s">
        <v>1128</v>
      </c>
      <c r="D20" s="99" t="s">
        <v>1129</v>
      </c>
      <c r="E20" s="99" t="s">
        <v>1130</v>
      </c>
      <c r="F20" s="99" t="s">
        <v>1131</v>
      </c>
      <c r="G20" s="99" t="s">
        <v>323</v>
      </c>
      <c r="I20" s="47"/>
      <c r="J20" s="47"/>
      <c r="K20" s="47"/>
      <c r="L20" s="47"/>
      <c r="M20" s="47"/>
      <c r="N20" s="47"/>
    </row>
    <row r="21" spans="1:14">
      <c r="A21" t="s">
        <v>281</v>
      </c>
      <c r="B21" s="99" t="s">
        <v>1132</v>
      </c>
      <c r="C21" s="99" t="s">
        <v>1133</v>
      </c>
      <c r="D21" s="99" t="s">
        <v>484</v>
      </c>
      <c r="E21" s="99" t="s">
        <v>1134</v>
      </c>
      <c r="F21" s="99" t="s">
        <v>220</v>
      </c>
      <c r="G21" s="99" t="s">
        <v>1096</v>
      </c>
      <c r="I21" s="47"/>
      <c r="J21" s="47"/>
      <c r="K21" s="47"/>
      <c r="L21" s="47"/>
      <c r="M21" s="47"/>
      <c r="N21" s="47"/>
    </row>
    <row r="22" spans="1:14">
      <c r="B22" s="99" t="s">
        <v>1135</v>
      </c>
      <c r="C22" s="99" t="s">
        <v>1136</v>
      </c>
      <c r="D22" s="99" t="s">
        <v>1137</v>
      </c>
      <c r="E22" s="99" t="s">
        <v>1138</v>
      </c>
      <c r="F22" s="99" t="s">
        <v>1139</v>
      </c>
      <c r="G22" s="99" t="s">
        <v>1140</v>
      </c>
      <c r="I22" s="47"/>
      <c r="J22" s="47"/>
      <c r="K22" s="47"/>
      <c r="L22" s="47"/>
      <c r="M22" s="47"/>
      <c r="N22" s="47"/>
    </row>
    <row r="23" spans="1:14">
      <c r="B23" s="99"/>
      <c r="C23" s="99"/>
      <c r="D23" s="99"/>
      <c r="E23" s="99"/>
      <c r="F23" s="99"/>
      <c r="G23" s="99"/>
      <c r="I23" s="47"/>
      <c r="J23" s="47"/>
      <c r="K23" s="47"/>
      <c r="L23" s="47"/>
      <c r="M23" s="47"/>
      <c r="N23" s="47"/>
    </row>
    <row r="24" spans="1:14">
      <c r="A24" t="s">
        <v>294</v>
      </c>
      <c r="B24" s="99" t="s">
        <v>1141</v>
      </c>
      <c r="C24" s="99" t="s">
        <v>1142</v>
      </c>
      <c r="D24" s="99" t="s">
        <v>1143</v>
      </c>
      <c r="E24" s="99" t="s">
        <v>1144</v>
      </c>
      <c r="F24" s="99" t="s">
        <v>1145</v>
      </c>
      <c r="G24" s="99" t="s">
        <v>1146</v>
      </c>
      <c r="I24" s="23">
        <v>12640</v>
      </c>
      <c r="J24" s="23">
        <v>11542</v>
      </c>
      <c r="K24" s="23">
        <v>9920</v>
      </c>
      <c r="L24" s="23">
        <v>12624</v>
      </c>
      <c r="M24" s="23">
        <v>11528</v>
      </c>
      <c r="N24" s="23">
        <v>9908</v>
      </c>
    </row>
    <row r="25" spans="1:14">
      <c r="A25" t="s">
        <v>296</v>
      </c>
      <c r="B25" s="22">
        <v>0.48199999999999998</v>
      </c>
      <c r="C25" s="22">
        <v>0.434</v>
      </c>
      <c r="D25" s="22">
        <v>0.40500000000000003</v>
      </c>
      <c r="E25" s="22">
        <v>0.32</v>
      </c>
      <c r="F25" s="22">
        <v>0.16300000000000001</v>
      </c>
      <c r="G25" s="22">
        <v>0.16200000000000001</v>
      </c>
      <c r="H25" s="47"/>
      <c r="I25" s="22">
        <v>0.54210000000000003</v>
      </c>
      <c r="J25" s="22">
        <v>0.3821</v>
      </c>
      <c r="K25" s="22">
        <v>0.30509999999999998</v>
      </c>
      <c r="L25" s="22">
        <v>0.54190000000000005</v>
      </c>
      <c r="M25" s="22">
        <v>0.43490000000000001</v>
      </c>
      <c r="N25" s="22">
        <v>0.35630000000000001</v>
      </c>
    </row>
    <row r="26" spans="1:14">
      <c r="A26" t="s">
        <v>1147</v>
      </c>
      <c r="B26" s="99" t="s">
        <v>305</v>
      </c>
      <c r="C26" s="99" t="s">
        <v>305</v>
      </c>
      <c r="D26" s="99" t="s">
        <v>305</v>
      </c>
      <c r="E26" s="99" t="s">
        <v>305</v>
      </c>
      <c r="F26" s="99" t="s">
        <v>305</v>
      </c>
      <c r="G26" s="99" t="s">
        <v>305</v>
      </c>
      <c r="I26" s="99" t="s">
        <v>305</v>
      </c>
      <c r="J26" s="99" t="s">
        <v>305</v>
      </c>
      <c r="K26" s="99" t="s">
        <v>305</v>
      </c>
      <c r="L26" s="99" t="s">
        <v>305</v>
      </c>
      <c r="M26" s="99" t="s">
        <v>305</v>
      </c>
      <c r="N26" s="99" t="s">
        <v>305</v>
      </c>
    </row>
    <row r="27" spans="1:14">
      <c r="A27" t="s">
        <v>303</v>
      </c>
      <c r="B27" s="99" t="s">
        <v>305</v>
      </c>
      <c r="C27" s="99" t="s">
        <v>305</v>
      </c>
      <c r="D27" s="99" t="s">
        <v>305</v>
      </c>
      <c r="E27" s="99" t="s">
        <v>305</v>
      </c>
      <c r="F27" s="99" t="s">
        <v>305</v>
      </c>
      <c r="G27" s="99" t="s">
        <v>305</v>
      </c>
      <c r="I27" s="99" t="s">
        <v>305</v>
      </c>
      <c r="J27" s="99" t="s">
        <v>305</v>
      </c>
      <c r="K27" s="99" t="s">
        <v>305</v>
      </c>
      <c r="L27" s="99" t="s">
        <v>305</v>
      </c>
      <c r="M27" s="99" t="s">
        <v>305</v>
      </c>
      <c r="N27" s="99" t="s">
        <v>305</v>
      </c>
    </row>
    <row r="28" spans="1:14">
      <c r="A28" t="s">
        <v>1148</v>
      </c>
      <c r="B28" s="99" t="s">
        <v>305</v>
      </c>
      <c r="C28" s="99" t="s">
        <v>305</v>
      </c>
      <c r="D28" s="99" t="s">
        <v>305</v>
      </c>
      <c r="E28" s="99" t="s">
        <v>305</v>
      </c>
      <c r="F28" s="99" t="s">
        <v>305</v>
      </c>
      <c r="G28" s="99" t="s">
        <v>305</v>
      </c>
      <c r="I28" s="99" t="s">
        <v>305</v>
      </c>
      <c r="J28" s="99" t="s">
        <v>305</v>
      </c>
      <c r="K28" s="99" t="s">
        <v>305</v>
      </c>
      <c r="L28" s="99" t="s">
        <v>305</v>
      </c>
      <c r="M28" s="99" t="s">
        <v>305</v>
      </c>
      <c r="N28" s="99" t="s">
        <v>305</v>
      </c>
    </row>
    <row r="29" spans="1:14">
      <c r="A29" s="27" t="s">
        <v>1149</v>
      </c>
      <c r="B29" s="20" t="s">
        <v>305</v>
      </c>
      <c r="C29" s="20" t="s">
        <v>305</v>
      </c>
      <c r="D29" s="20" t="s">
        <v>305</v>
      </c>
      <c r="E29" s="20" t="s">
        <v>305</v>
      </c>
      <c r="F29" s="20" t="s">
        <v>305</v>
      </c>
      <c r="G29" s="20" t="s">
        <v>305</v>
      </c>
      <c r="I29" s="20" t="s">
        <v>305</v>
      </c>
      <c r="J29" s="20" t="s">
        <v>305</v>
      </c>
      <c r="K29" s="20" t="s">
        <v>305</v>
      </c>
      <c r="L29" s="20" t="s">
        <v>305</v>
      </c>
      <c r="M29" s="20" t="s">
        <v>305</v>
      </c>
      <c r="N29" s="20" t="s">
        <v>305</v>
      </c>
    </row>
    <row r="30" spans="1:14">
      <c r="A30" t="s">
        <v>614</v>
      </c>
    </row>
    <row r="31" spans="1:14">
      <c r="A31" t="s">
        <v>309</v>
      </c>
    </row>
  </sheetData>
  <mergeCells count="1">
    <mergeCell ref="A1:G1"/>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I22"/>
  <sheetViews>
    <sheetView workbookViewId="0">
      <selection activeCell="D11" sqref="D11"/>
    </sheetView>
  </sheetViews>
  <sheetFormatPr defaultRowHeight="14.4"/>
  <cols>
    <col min="1" max="1" width="11.6640625" style="132" customWidth="1"/>
    <col min="3" max="3" width="11.5546875" style="132" bestFit="1" customWidth="1"/>
    <col min="4" max="7" width="10.5546875" style="132" bestFit="1" customWidth="1"/>
    <col min="8" max="8" width="11.5546875" style="132" bestFit="1" customWidth="1"/>
    <col min="9" max="9" width="12.5546875" style="132" bestFit="1" customWidth="1"/>
  </cols>
  <sheetData>
    <row r="1" spans="1:9">
      <c r="B1" s="39" t="s">
        <v>17</v>
      </c>
      <c r="C1" s="39" t="s">
        <v>18</v>
      </c>
      <c r="D1" s="39" t="s">
        <v>19</v>
      </c>
      <c r="E1" s="39" t="s">
        <v>20</v>
      </c>
      <c r="F1" s="39" t="s">
        <v>21</v>
      </c>
      <c r="G1" s="39" t="s">
        <v>22</v>
      </c>
      <c r="H1" s="39" t="s">
        <v>23</v>
      </c>
      <c r="I1" s="39" t="s">
        <v>24</v>
      </c>
    </row>
    <row r="2" spans="1:9">
      <c r="A2" s="39" t="s">
        <v>28</v>
      </c>
      <c r="B2">
        <v>91606</v>
      </c>
      <c r="C2" s="49">
        <v>8.9457000000000004</v>
      </c>
      <c r="D2" s="49">
        <v>0.76359999999999995</v>
      </c>
      <c r="E2" s="49">
        <v>7.0439999999999996</v>
      </c>
      <c r="F2" s="49">
        <v>8.4235000000000007</v>
      </c>
      <c r="G2" s="49">
        <v>9.0096000000000007</v>
      </c>
      <c r="H2" s="49">
        <v>9.4771999999999998</v>
      </c>
      <c r="I2" s="49">
        <v>13.49</v>
      </c>
    </row>
    <row r="3" spans="1:9">
      <c r="A3" s="39" t="s">
        <v>31</v>
      </c>
      <c r="B3">
        <v>91606</v>
      </c>
      <c r="C3" s="49">
        <v>10215.336799999999</v>
      </c>
      <c r="D3" s="49">
        <v>9672.9403000000002</v>
      </c>
      <c r="E3" s="49">
        <v>1145</v>
      </c>
      <c r="F3" s="49">
        <v>4552</v>
      </c>
      <c r="G3" s="49">
        <v>8180</v>
      </c>
      <c r="H3" s="49">
        <v>13058</v>
      </c>
      <c r="I3" s="49">
        <v>722159</v>
      </c>
    </row>
    <row r="4" spans="1:9">
      <c r="A4" s="39" t="s">
        <v>33</v>
      </c>
      <c r="B4">
        <v>91606</v>
      </c>
      <c r="C4" s="49">
        <v>-8.4565000000000001</v>
      </c>
      <c r="D4" s="49">
        <v>6.8849</v>
      </c>
      <c r="E4" s="49">
        <v>-64.542900000000003</v>
      </c>
      <c r="F4" s="49">
        <v>-12.433999999999999</v>
      </c>
      <c r="G4" s="49">
        <v>-7.4715999999999996</v>
      </c>
      <c r="H4" s="49">
        <v>-3.6413000000000002</v>
      </c>
      <c r="I4" s="49">
        <v>22.287400000000002</v>
      </c>
    </row>
    <row r="5" spans="1:9">
      <c r="A5" s="39" t="s">
        <v>36</v>
      </c>
      <c r="B5">
        <v>91606</v>
      </c>
      <c r="C5" s="49">
        <v>39.020600000000002</v>
      </c>
      <c r="D5" s="49">
        <v>6.2488999999999999</v>
      </c>
      <c r="E5" s="49">
        <v>0</v>
      </c>
      <c r="F5" s="49">
        <v>36</v>
      </c>
      <c r="G5" s="49">
        <v>40</v>
      </c>
      <c r="H5" s="49">
        <v>44</v>
      </c>
      <c r="I5" s="49">
        <v>52</v>
      </c>
    </row>
    <row r="6" spans="1:9">
      <c r="A6" s="39" t="s">
        <v>87</v>
      </c>
      <c r="B6">
        <v>91606</v>
      </c>
      <c r="C6" s="49">
        <v>1.83E-2</v>
      </c>
      <c r="D6" s="49">
        <v>0.25309999999999999</v>
      </c>
      <c r="E6" s="49">
        <v>-1.5787</v>
      </c>
      <c r="F6" s="49">
        <v>-0.11260000000000001</v>
      </c>
      <c r="G6" s="49">
        <v>7.3000000000000001E-3</v>
      </c>
      <c r="H6" s="49">
        <v>0.12989999999999999</v>
      </c>
      <c r="I6" s="49">
        <v>4.8491999999999997</v>
      </c>
    </row>
    <row r="7" spans="1:9">
      <c r="A7" s="39" t="s">
        <v>46</v>
      </c>
      <c r="B7">
        <v>91606</v>
      </c>
      <c r="C7" s="49">
        <v>0.4829</v>
      </c>
      <c r="D7" s="49">
        <v>0.49969999999999998</v>
      </c>
      <c r="E7" s="49">
        <v>0</v>
      </c>
      <c r="F7" s="49">
        <v>0</v>
      </c>
      <c r="G7" s="49">
        <v>0</v>
      </c>
      <c r="H7" s="49">
        <v>1</v>
      </c>
      <c r="I7" s="49">
        <v>1</v>
      </c>
    </row>
    <row r="8" spans="1:9">
      <c r="A8" s="39" t="s">
        <v>48</v>
      </c>
      <c r="B8">
        <v>91606</v>
      </c>
      <c r="C8" s="49">
        <v>6.4470000000000001</v>
      </c>
      <c r="D8" s="49">
        <v>1.7764</v>
      </c>
      <c r="E8" s="49">
        <v>2.0015999999999998</v>
      </c>
      <c r="F8" s="49">
        <v>5.1750999999999996</v>
      </c>
      <c r="G8" s="49">
        <v>6.3173000000000004</v>
      </c>
      <c r="H8" s="49">
        <v>7.5629999999999997</v>
      </c>
      <c r="I8" s="49">
        <v>11.206099999999999</v>
      </c>
    </row>
    <row r="9" spans="1:9">
      <c r="A9" s="39" t="s">
        <v>51</v>
      </c>
      <c r="B9">
        <v>91606</v>
      </c>
      <c r="C9" s="49">
        <v>3.5154999999999998</v>
      </c>
      <c r="D9" s="49">
        <v>4.0090000000000003</v>
      </c>
      <c r="E9" s="49">
        <v>0.28810000000000002</v>
      </c>
      <c r="F9" s="49">
        <v>1.4854000000000001</v>
      </c>
      <c r="G9" s="49">
        <v>2.3431999999999999</v>
      </c>
      <c r="H9" s="49">
        <v>3.9018000000000002</v>
      </c>
      <c r="I9" s="49">
        <v>30.9008</v>
      </c>
    </row>
    <row r="10" spans="1:9">
      <c r="A10" s="39" t="s">
        <v>54</v>
      </c>
      <c r="B10">
        <v>91606</v>
      </c>
      <c r="C10" s="49">
        <v>0.19239999999999999</v>
      </c>
      <c r="D10" s="49">
        <v>0.18210000000000001</v>
      </c>
      <c r="E10" s="49">
        <v>0</v>
      </c>
      <c r="F10" s="49">
        <v>1.06E-2</v>
      </c>
      <c r="G10" s="49">
        <v>0.16239999999999999</v>
      </c>
      <c r="H10" s="49">
        <v>0.31509999999999999</v>
      </c>
      <c r="I10" s="49">
        <v>0.72419999999999995</v>
      </c>
    </row>
    <row r="11" spans="1:9">
      <c r="A11" s="39" t="s">
        <v>57</v>
      </c>
      <c r="B11">
        <v>91606</v>
      </c>
      <c r="C11" s="49">
        <v>4.3099999999999999E-2</v>
      </c>
      <c r="D11" s="49">
        <v>6.6400000000000001E-2</v>
      </c>
      <c r="E11" s="49">
        <v>-0.26200000000000001</v>
      </c>
      <c r="F11" s="49">
        <v>2.2599999999999999E-2</v>
      </c>
      <c r="G11" s="49">
        <v>4.8500000000000001E-2</v>
      </c>
      <c r="H11" s="49">
        <v>7.3200000000000001E-2</v>
      </c>
      <c r="I11" s="49">
        <v>0.2273</v>
      </c>
    </row>
    <row r="12" spans="1:9">
      <c r="A12" s="39" t="s">
        <v>60</v>
      </c>
      <c r="B12">
        <v>91606</v>
      </c>
      <c r="C12" s="49">
        <v>-2.0799999999999999E-2</v>
      </c>
      <c r="D12" s="49">
        <v>6.7199999999999996E-2</v>
      </c>
      <c r="E12" s="49">
        <v>-0.44500000000000001</v>
      </c>
      <c r="F12" s="49">
        <v>-1.7500000000000002E-2</v>
      </c>
      <c r="G12" s="49">
        <v>-1.5E-3</v>
      </c>
      <c r="H12" s="49">
        <v>2.3999999999999998E-3</v>
      </c>
      <c r="I12" s="49">
        <v>7.7600000000000002E-2</v>
      </c>
    </row>
    <row r="13" spans="1:9">
      <c r="A13" s="39" t="s">
        <v>63</v>
      </c>
      <c r="B13">
        <v>91606</v>
      </c>
      <c r="C13" s="49">
        <v>0.85909999999999997</v>
      </c>
      <c r="D13" s="49">
        <v>0.44650000000000001</v>
      </c>
      <c r="E13" s="49">
        <v>0.69310000000000005</v>
      </c>
      <c r="F13" s="49">
        <v>0.69310000000000005</v>
      </c>
      <c r="G13" s="49">
        <v>0.69310000000000005</v>
      </c>
      <c r="H13" s="49">
        <v>0.69310000000000005</v>
      </c>
      <c r="I13" s="49">
        <v>2.7726000000000002</v>
      </c>
    </row>
    <row r="14" spans="1:9">
      <c r="A14" s="39" t="s">
        <v>66</v>
      </c>
      <c r="B14">
        <v>91606</v>
      </c>
      <c r="C14" s="49">
        <v>0.89749999999999996</v>
      </c>
      <c r="D14" s="49">
        <v>0.5323</v>
      </c>
      <c r="E14" s="49">
        <v>0.69310000000000005</v>
      </c>
      <c r="F14" s="49">
        <v>0.69310000000000005</v>
      </c>
      <c r="G14" s="49">
        <v>0.69310000000000005</v>
      </c>
      <c r="H14" s="49">
        <v>0.69310000000000005</v>
      </c>
      <c r="I14" s="49">
        <v>3.0445000000000002</v>
      </c>
    </row>
    <row r="15" spans="1:9">
      <c r="A15" s="39" t="s">
        <v>69</v>
      </c>
      <c r="B15">
        <v>91606</v>
      </c>
      <c r="C15" s="49">
        <v>8.3122000000000007</v>
      </c>
      <c r="D15" s="49">
        <v>1.0326</v>
      </c>
      <c r="E15" s="49">
        <v>5.8110999999999997</v>
      </c>
      <c r="F15" s="49">
        <v>7.6353</v>
      </c>
      <c r="G15" s="49">
        <v>8.42</v>
      </c>
      <c r="H15" s="49">
        <v>9.0891999999999999</v>
      </c>
      <c r="I15" s="49">
        <v>10.287800000000001</v>
      </c>
    </row>
    <row r="16" spans="1:9">
      <c r="A16" s="39" t="s">
        <v>72</v>
      </c>
      <c r="B16">
        <v>91606</v>
      </c>
      <c r="C16" s="49">
        <v>4.5999999999999999E-3</v>
      </c>
      <c r="D16" s="49">
        <v>4.1599999999999998E-2</v>
      </c>
      <c r="E16" s="49">
        <v>-0.20050000000000001</v>
      </c>
      <c r="F16" s="49">
        <v>5.0000000000000001E-4</v>
      </c>
      <c r="G16" s="49">
        <v>1.1900000000000001E-2</v>
      </c>
      <c r="H16" s="49">
        <v>2.3400000000000001E-2</v>
      </c>
      <c r="I16" s="49">
        <v>8.43E-2</v>
      </c>
    </row>
    <row r="17" spans="1:9">
      <c r="A17" s="39" t="s">
        <v>88</v>
      </c>
      <c r="B17">
        <v>91606</v>
      </c>
      <c r="C17" s="49">
        <v>1.5E-3</v>
      </c>
      <c r="D17" s="49">
        <v>3.09E-2</v>
      </c>
      <c r="E17" s="49">
        <v>-0.12609999999999999</v>
      </c>
      <c r="F17" s="49">
        <v>-5.7000000000000002E-3</v>
      </c>
      <c r="G17" s="49">
        <v>8.9999999999999998E-4</v>
      </c>
      <c r="H17" s="49">
        <v>7.4999999999999997E-3</v>
      </c>
      <c r="I17" s="49">
        <v>0.1497</v>
      </c>
    </row>
    <row r="18" spans="1:9">
      <c r="A18" s="39" t="s">
        <v>78</v>
      </c>
      <c r="B18">
        <v>91606</v>
      </c>
      <c r="C18" s="49">
        <v>1.9800000000000002E-2</v>
      </c>
      <c r="D18" s="49">
        <v>3.0099999999999998E-2</v>
      </c>
      <c r="E18" s="49">
        <v>8.9999999999999998E-4</v>
      </c>
      <c r="F18" s="49">
        <v>4.4999999999999997E-3</v>
      </c>
      <c r="G18" s="49">
        <v>8.9999999999999993E-3</v>
      </c>
      <c r="H18" s="49">
        <v>2.0899999999999998E-2</v>
      </c>
      <c r="I18" s="49">
        <v>0.1883</v>
      </c>
    </row>
    <row r="19" spans="1:9">
      <c r="A19" s="39" t="s">
        <v>89</v>
      </c>
      <c r="B19">
        <v>91606</v>
      </c>
      <c r="C19" s="49">
        <v>8.8700000000000001E-2</v>
      </c>
      <c r="D19" s="49">
        <v>6.9599999999999995E-2</v>
      </c>
      <c r="E19" s="49">
        <v>6.8999999999999999E-3</v>
      </c>
      <c r="F19" s="49">
        <v>4.0399999999999998E-2</v>
      </c>
      <c r="G19" s="49">
        <v>6.9900000000000004E-2</v>
      </c>
      <c r="H19" s="49">
        <v>0.1153</v>
      </c>
      <c r="I19" s="49">
        <v>0.37869999999999998</v>
      </c>
    </row>
    <row r="20" spans="1:9">
      <c r="A20" s="39" t="s">
        <v>82</v>
      </c>
      <c r="B20">
        <v>91606</v>
      </c>
      <c r="C20" s="49">
        <v>0.24229999999999999</v>
      </c>
      <c r="D20" s="49">
        <v>0.42849999999999999</v>
      </c>
      <c r="E20" s="49">
        <v>0</v>
      </c>
      <c r="F20" s="49">
        <v>0</v>
      </c>
      <c r="G20" s="49">
        <v>0</v>
      </c>
      <c r="H20" s="49">
        <v>0</v>
      </c>
      <c r="I20" s="49">
        <v>1</v>
      </c>
    </row>
    <row r="21" spans="1:9">
      <c r="A21" s="39" t="s">
        <v>39</v>
      </c>
      <c r="B21">
        <v>91606</v>
      </c>
      <c r="C21" s="49">
        <v>0</v>
      </c>
      <c r="D21" s="49">
        <v>6.5768000000000004</v>
      </c>
      <c r="E21" s="49">
        <v>-57.658299999999997</v>
      </c>
      <c r="F21" s="49">
        <v>-3.7469999999999999</v>
      </c>
      <c r="G21" s="49">
        <v>0.87139999999999995</v>
      </c>
      <c r="H21" s="49">
        <v>4.5633999999999997</v>
      </c>
      <c r="I21" s="49">
        <v>31.521999999999998</v>
      </c>
    </row>
    <row r="22" spans="1:9">
      <c r="A22" s="26" t="s">
        <v>84</v>
      </c>
      <c r="B22">
        <v>53525</v>
      </c>
      <c r="C22">
        <v>0</v>
      </c>
      <c r="D22">
        <v>403.56049999999999</v>
      </c>
      <c r="E22">
        <v>-2490.4268000000002</v>
      </c>
      <c r="F22">
        <v>-92.914100000000005</v>
      </c>
      <c r="G22">
        <v>-30.250599999999999</v>
      </c>
      <c r="H22">
        <v>3.8397999999999999</v>
      </c>
      <c r="I22">
        <v>3251.3968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7"/>
  <sheetViews>
    <sheetView workbookViewId="0">
      <selection activeCell="C5" sqref="C5"/>
    </sheetView>
  </sheetViews>
  <sheetFormatPr defaultRowHeight="14.4"/>
  <cols>
    <col min="1" max="1" width="16.44140625" style="62" customWidth="1"/>
    <col min="2" max="2" width="10.5546875" style="132" bestFit="1" customWidth="1"/>
    <col min="3" max="9" width="8.33203125" style="132" customWidth="1"/>
    <col min="10" max="10" width="2.109375" style="132" customWidth="1"/>
    <col min="11" max="11" width="85.44140625" style="132" customWidth="1"/>
    <col min="12" max="12" width="16.6640625" style="132" customWidth="1"/>
    <col min="13" max="26" width="8.88671875" style="132" customWidth="1"/>
    <col min="27" max="16384" width="8.88671875" style="132"/>
  </cols>
  <sheetData>
    <row r="1" spans="1:12" ht="18" customHeight="1" thickBot="1">
      <c r="A1" s="157" t="s">
        <v>90</v>
      </c>
      <c r="B1" s="155"/>
      <c r="C1" s="155"/>
      <c r="D1" s="155"/>
      <c r="E1" s="155"/>
      <c r="F1" s="155"/>
      <c r="G1" s="155"/>
      <c r="H1" s="155"/>
      <c r="I1" s="155"/>
    </row>
    <row r="2" spans="1:12">
      <c r="A2" s="60"/>
      <c r="B2" s="53" t="s">
        <v>17</v>
      </c>
      <c r="C2" s="53" t="s">
        <v>18</v>
      </c>
      <c r="D2" s="53" t="s">
        <v>19</v>
      </c>
      <c r="E2" s="53" t="s">
        <v>20</v>
      </c>
      <c r="F2" s="53" t="s">
        <v>21</v>
      </c>
      <c r="G2" s="53" t="s">
        <v>22</v>
      </c>
      <c r="H2" s="53" t="s">
        <v>23</v>
      </c>
      <c r="I2" s="53" t="s">
        <v>24</v>
      </c>
    </row>
    <row r="3" spans="1:12">
      <c r="A3" s="46" t="s">
        <v>25</v>
      </c>
      <c r="B3" s="47"/>
      <c r="C3" s="47"/>
      <c r="D3" s="47"/>
      <c r="E3" s="47"/>
      <c r="F3" s="47"/>
      <c r="G3" s="47"/>
      <c r="H3" s="47"/>
      <c r="I3" s="47"/>
      <c r="K3" s="45" t="s">
        <v>26</v>
      </c>
      <c r="L3" s="45" t="s">
        <v>27</v>
      </c>
    </row>
    <row r="4" spans="1:12">
      <c r="A4" s="61" t="s">
        <v>28</v>
      </c>
      <c r="B4">
        <v>119616</v>
      </c>
      <c r="C4" s="73">
        <v>6.0933000000000002</v>
      </c>
      <c r="D4" s="73">
        <v>0.92610000000000003</v>
      </c>
      <c r="E4" s="73">
        <v>4.8978000000000002</v>
      </c>
      <c r="F4" s="73">
        <v>5.5529999999999999</v>
      </c>
      <c r="G4" s="73">
        <v>5.8464</v>
      </c>
      <c r="H4" s="73">
        <v>6.3578000000000001</v>
      </c>
      <c r="I4" s="73">
        <v>12.4864</v>
      </c>
      <c r="K4" t="s">
        <v>29</v>
      </c>
      <c r="L4" t="s">
        <v>30</v>
      </c>
    </row>
    <row r="5" spans="1:12">
      <c r="A5" s="61" t="s">
        <v>31</v>
      </c>
      <c r="B5">
        <v>119616</v>
      </c>
      <c r="C5" s="88">
        <v>1339.3918000000001</v>
      </c>
      <c r="D5" s="88">
        <v>6397.8899000000001</v>
      </c>
      <c r="E5">
        <v>133</v>
      </c>
      <c r="F5">
        <v>257</v>
      </c>
      <c r="G5">
        <v>345</v>
      </c>
      <c r="H5">
        <v>576</v>
      </c>
      <c r="I5">
        <v>264704</v>
      </c>
      <c r="K5" t="s">
        <v>91</v>
      </c>
      <c r="L5" t="s">
        <v>17</v>
      </c>
    </row>
    <row r="6" spans="1:12">
      <c r="A6" s="61" t="s">
        <v>33</v>
      </c>
      <c r="B6">
        <v>119616</v>
      </c>
      <c r="C6" s="73">
        <v>-0.55130000000000001</v>
      </c>
      <c r="D6" s="73">
        <v>7.4244000000000003</v>
      </c>
      <c r="E6" s="73">
        <v>-97.850899999999996</v>
      </c>
      <c r="F6" s="73">
        <v>-3.0488</v>
      </c>
      <c r="G6" s="73">
        <v>0</v>
      </c>
      <c r="H6" s="73">
        <v>3.6764999999999999</v>
      </c>
      <c r="I6" s="73">
        <v>45.929000000000002</v>
      </c>
      <c r="K6" t="s">
        <v>34</v>
      </c>
      <c r="L6" t="s">
        <v>35</v>
      </c>
    </row>
    <row r="7" spans="1:12">
      <c r="A7" s="61" t="s">
        <v>36</v>
      </c>
      <c r="B7">
        <v>119616</v>
      </c>
      <c r="C7" s="88">
        <v>14.973800000000001</v>
      </c>
      <c r="D7" s="88">
        <v>17.250499999999999</v>
      </c>
      <c r="E7" s="88">
        <v>0</v>
      </c>
      <c r="F7" s="88">
        <v>2</v>
      </c>
      <c r="G7" s="88">
        <v>9</v>
      </c>
      <c r="H7" s="88">
        <v>21</v>
      </c>
      <c r="I7" s="88">
        <v>93</v>
      </c>
      <c r="K7" t="s">
        <v>37</v>
      </c>
      <c r="L7" t="s">
        <v>38</v>
      </c>
    </row>
    <row r="8" spans="1:12" hidden="1">
      <c r="A8" s="61" t="s">
        <v>92</v>
      </c>
      <c r="B8" s="47"/>
      <c r="C8" s="48"/>
      <c r="D8" s="48"/>
      <c r="E8" s="48"/>
      <c r="F8" s="48"/>
      <c r="G8" s="48"/>
      <c r="H8" s="48"/>
      <c r="I8" s="48"/>
      <c r="K8" t="s">
        <v>93</v>
      </c>
      <c r="L8" t="s">
        <v>17</v>
      </c>
    </row>
    <row r="9" spans="1:12" hidden="1">
      <c r="A9" s="61" t="s">
        <v>94</v>
      </c>
      <c r="B9" s="47"/>
      <c r="C9" s="48"/>
      <c r="D9" s="48"/>
      <c r="E9" s="48"/>
      <c r="F9" s="48"/>
      <c r="G9" s="48"/>
      <c r="H9" s="48"/>
      <c r="I9" s="48"/>
      <c r="K9" t="s">
        <v>95</v>
      </c>
      <c r="L9" t="s">
        <v>17</v>
      </c>
    </row>
    <row r="10" spans="1:12" hidden="1">
      <c r="A10" s="61" t="s">
        <v>96</v>
      </c>
      <c r="B10" s="47"/>
      <c r="C10" s="48"/>
      <c r="D10" s="48"/>
      <c r="E10" s="48"/>
      <c r="F10" s="48"/>
      <c r="G10" s="48"/>
      <c r="H10" s="48"/>
      <c r="I10" s="48"/>
      <c r="K10" t="s">
        <v>97</v>
      </c>
      <c r="L10" t="s">
        <v>17</v>
      </c>
    </row>
    <row r="11" spans="1:12" hidden="1">
      <c r="A11" s="61" t="s">
        <v>98</v>
      </c>
      <c r="B11" s="47"/>
      <c r="C11" s="48"/>
      <c r="D11" s="48"/>
      <c r="E11" s="48"/>
      <c r="F11" s="48"/>
      <c r="G11" s="48"/>
      <c r="H11" s="48"/>
      <c r="I11" s="48"/>
      <c r="K11" t="s">
        <v>99</v>
      </c>
      <c r="L11" t="s">
        <v>17</v>
      </c>
    </row>
    <row r="12" spans="1:12" hidden="1">
      <c r="A12" s="139" t="s">
        <v>100</v>
      </c>
      <c r="B12" s="48"/>
      <c r="C12" s="48"/>
      <c r="D12" s="48"/>
      <c r="E12" s="48"/>
      <c r="F12" s="48"/>
      <c r="G12" s="48"/>
      <c r="H12" s="48"/>
      <c r="I12" s="48"/>
      <c r="K12" t="s">
        <v>101</v>
      </c>
      <c r="L12" t="s">
        <v>17</v>
      </c>
    </row>
    <row r="13" spans="1:12" hidden="1">
      <c r="A13" s="139" t="s">
        <v>102</v>
      </c>
      <c r="B13" s="48"/>
      <c r="C13" s="48"/>
      <c r="D13" s="48"/>
      <c r="E13" s="48"/>
      <c r="F13" s="48"/>
      <c r="G13" s="48"/>
      <c r="H13" s="48"/>
      <c r="I13" s="48"/>
      <c r="K13" t="s">
        <v>103</v>
      </c>
      <c r="L13" t="s">
        <v>17</v>
      </c>
    </row>
    <row r="14" spans="1:12" hidden="1">
      <c r="A14" s="139" t="s">
        <v>104</v>
      </c>
      <c r="B14" s="48"/>
      <c r="C14" s="48"/>
      <c r="D14" s="48"/>
      <c r="E14" s="48"/>
      <c r="F14" s="48"/>
      <c r="G14" s="48"/>
      <c r="H14" s="48"/>
      <c r="I14" s="48"/>
      <c r="K14" t="s">
        <v>105</v>
      </c>
      <c r="L14" t="s">
        <v>17</v>
      </c>
    </row>
    <row r="15" spans="1:12" hidden="1">
      <c r="A15" s="139" t="s">
        <v>106</v>
      </c>
      <c r="B15" s="48"/>
      <c r="C15" s="48"/>
      <c r="D15" s="48"/>
      <c r="E15" s="48"/>
      <c r="F15" s="48"/>
      <c r="G15" s="48"/>
      <c r="H15" s="48"/>
      <c r="I15" s="48"/>
      <c r="K15" t="s">
        <v>107</v>
      </c>
      <c r="L15" t="s">
        <v>17</v>
      </c>
    </row>
    <row r="16" spans="1:12" hidden="1">
      <c r="A16" s="139" t="s">
        <v>108</v>
      </c>
      <c r="B16" s="48"/>
      <c r="C16" s="48"/>
      <c r="D16" s="48"/>
      <c r="E16" s="48"/>
      <c r="F16" s="48"/>
      <c r="G16" s="48"/>
      <c r="H16" s="48"/>
      <c r="I16" s="48"/>
      <c r="K16" t="s">
        <v>109</v>
      </c>
      <c r="L16" t="s">
        <v>17</v>
      </c>
    </row>
    <row r="17" spans="1:12" hidden="1">
      <c r="A17" s="61" t="s">
        <v>98</v>
      </c>
      <c r="B17" s="47"/>
      <c r="C17" s="48"/>
      <c r="D17" s="48"/>
      <c r="E17" s="48"/>
      <c r="F17" s="48"/>
      <c r="G17" s="48"/>
      <c r="H17" s="48"/>
      <c r="I17" s="48"/>
      <c r="K17" t="s">
        <v>110</v>
      </c>
      <c r="L17" t="s">
        <v>17</v>
      </c>
    </row>
    <row r="18" spans="1:12" hidden="1">
      <c r="A18" s="54" t="s">
        <v>39</v>
      </c>
      <c r="B18" s="47"/>
      <c r="C18" s="48"/>
      <c r="D18" s="48"/>
      <c r="E18" s="48"/>
      <c r="F18" s="48"/>
      <c r="G18" s="48"/>
      <c r="H18" s="48"/>
      <c r="I18" s="48"/>
      <c r="K18" t="s">
        <v>40</v>
      </c>
      <c r="L18" t="s">
        <v>41</v>
      </c>
    </row>
    <row r="19" spans="1:12">
      <c r="A19" s="54" t="s">
        <v>111</v>
      </c>
      <c r="B19">
        <v>119616</v>
      </c>
      <c r="C19" s="88">
        <v>1.0339</v>
      </c>
      <c r="D19" s="88">
        <v>0.18779999999999999</v>
      </c>
      <c r="E19" s="88">
        <v>1</v>
      </c>
      <c r="F19" s="88">
        <v>1</v>
      </c>
      <c r="G19" s="88">
        <v>1</v>
      </c>
      <c r="H19" s="88">
        <v>1</v>
      </c>
      <c r="I19" s="88">
        <v>4</v>
      </c>
      <c r="K19" t="s">
        <v>112</v>
      </c>
    </row>
    <row r="20" spans="1:12">
      <c r="A20" s="54" t="s">
        <v>113</v>
      </c>
      <c r="B20">
        <v>119616</v>
      </c>
      <c r="C20" s="88">
        <v>2.0636999999999999</v>
      </c>
      <c r="D20" s="88">
        <v>0.88749999999999996</v>
      </c>
      <c r="E20" s="88">
        <v>1</v>
      </c>
      <c r="F20" s="88">
        <v>2</v>
      </c>
      <c r="G20" s="88">
        <v>2</v>
      </c>
      <c r="H20" s="88">
        <v>2</v>
      </c>
      <c r="I20" s="88">
        <v>16</v>
      </c>
      <c r="K20" t="s">
        <v>114</v>
      </c>
    </row>
    <row r="21" spans="1:12" hidden="1">
      <c r="A21" s="46" t="s">
        <v>42</v>
      </c>
      <c r="B21" s="50"/>
      <c r="C21" s="50"/>
      <c r="D21" s="50"/>
      <c r="E21" s="50"/>
      <c r="F21" s="50"/>
      <c r="G21" s="50"/>
      <c r="H21" s="50"/>
      <c r="I21" s="50"/>
    </row>
    <row r="22" spans="1:12" hidden="1">
      <c r="A22" s="139" t="s">
        <v>115</v>
      </c>
      <c r="B22" s="47"/>
      <c r="C22" s="48"/>
      <c r="D22" s="48"/>
      <c r="E22" s="48"/>
      <c r="F22" s="48"/>
      <c r="G22" s="48"/>
      <c r="H22" s="48"/>
      <c r="I22" s="48"/>
      <c r="K22" t="s">
        <v>116</v>
      </c>
      <c r="L22" t="s">
        <v>117</v>
      </c>
    </row>
    <row r="23" spans="1:12" hidden="1">
      <c r="A23" s="139" t="s">
        <v>118</v>
      </c>
      <c r="B23" s="47"/>
      <c r="C23" s="48"/>
      <c r="D23" s="48"/>
      <c r="E23" s="48"/>
      <c r="F23" s="48"/>
      <c r="G23" s="48"/>
      <c r="H23" s="48"/>
      <c r="I23" s="48"/>
      <c r="K23" t="s">
        <v>119</v>
      </c>
      <c r="L23" t="s">
        <v>117</v>
      </c>
    </row>
    <row r="24" spans="1:12" hidden="1">
      <c r="A24" s="139" t="s">
        <v>120</v>
      </c>
      <c r="B24" s="47"/>
      <c r="C24" s="48"/>
      <c r="D24" s="48"/>
      <c r="E24" s="48"/>
      <c r="F24" s="48"/>
      <c r="G24" s="48"/>
      <c r="H24" s="48"/>
      <c r="I24" s="48"/>
      <c r="K24" t="s">
        <v>121</v>
      </c>
      <c r="L24" t="s">
        <v>117</v>
      </c>
    </row>
    <row r="25" spans="1:12" hidden="1">
      <c r="A25" s="139" t="s">
        <v>122</v>
      </c>
      <c r="B25" s="47"/>
      <c r="C25" s="48"/>
      <c r="D25" s="48"/>
      <c r="E25" s="48"/>
      <c r="F25" s="48"/>
      <c r="G25" s="48"/>
      <c r="H25" s="48"/>
      <c r="I25" s="48"/>
      <c r="K25" t="s">
        <v>123</v>
      </c>
      <c r="L25" t="s">
        <v>117</v>
      </c>
    </row>
    <row r="26" spans="1:12" hidden="1">
      <c r="A26" s="139" t="s">
        <v>124</v>
      </c>
      <c r="B26" s="47"/>
      <c r="C26" s="48"/>
      <c r="D26" s="48"/>
      <c r="E26" s="48"/>
      <c r="F26" s="48"/>
      <c r="G26" s="48"/>
      <c r="H26" s="48"/>
      <c r="I26" s="48"/>
      <c r="K26" t="s">
        <v>125</v>
      </c>
      <c r="L26" t="s">
        <v>117</v>
      </c>
    </row>
    <row r="27" spans="1:12" hidden="1">
      <c r="A27" s="139" t="s">
        <v>126</v>
      </c>
      <c r="B27" s="47"/>
      <c r="C27" s="48"/>
      <c r="D27" s="48"/>
      <c r="E27" s="48"/>
      <c r="F27" s="48"/>
      <c r="G27" s="48"/>
      <c r="H27" s="48"/>
      <c r="I27" s="48"/>
      <c r="K27" t="s">
        <v>127</v>
      </c>
      <c r="L27" t="s">
        <v>117</v>
      </c>
    </row>
    <row r="28" spans="1:12" hidden="1">
      <c r="A28" s="139" t="s">
        <v>128</v>
      </c>
      <c r="B28" s="47"/>
      <c r="C28" s="48"/>
      <c r="D28" s="48"/>
      <c r="E28" s="48"/>
      <c r="F28" s="48"/>
      <c r="G28" s="48"/>
      <c r="H28" s="48"/>
      <c r="I28" s="48"/>
      <c r="K28" t="s">
        <v>129</v>
      </c>
      <c r="L28" t="s">
        <v>117</v>
      </c>
    </row>
    <row r="29" spans="1:12" hidden="1">
      <c r="A29" s="139" t="s">
        <v>130</v>
      </c>
      <c r="B29" s="47"/>
      <c r="C29" s="48"/>
      <c r="D29" s="48"/>
      <c r="E29" s="48"/>
      <c r="F29" s="48"/>
      <c r="G29" s="48"/>
      <c r="H29" s="48"/>
      <c r="I29" s="48"/>
      <c r="K29" t="s">
        <v>131</v>
      </c>
      <c r="L29" t="s">
        <v>117</v>
      </c>
    </row>
    <row r="30" spans="1:12" hidden="1">
      <c r="A30" s="139" t="s">
        <v>132</v>
      </c>
      <c r="B30" s="47"/>
      <c r="C30" s="48"/>
      <c r="D30" s="48"/>
      <c r="E30" s="48"/>
      <c r="F30" s="48"/>
      <c r="G30" s="48"/>
      <c r="H30" s="48"/>
      <c r="I30" s="48"/>
      <c r="K30" t="s">
        <v>133</v>
      </c>
      <c r="L30" t="s">
        <v>117</v>
      </c>
    </row>
    <row r="31" spans="1:12" hidden="1">
      <c r="A31" s="139" t="s">
        <v>134</v>
      </c>
      <c r="B31" s="47"/>
      <c r="C31" s="48"/>
      <c r="D31" s="48"/>
      <c r="E31" s="48"/>
      <c r="F31" s="48"/>
      <c r="G31" s="48"/>
      <c r="H31" s="48"/>
      <c r="I31" s="48"/>
      <c r="K31" t="s">
        <v>135</v>
      </c>
      <c r="L31" t="s">
        <v>117</v>
      </c>
    </row>
    <row r="32" spans="1:12" hidden="1">
      <c r="A32" s="139" t="s">
        <v>136</v>
      </c>
      <c r="B32" s="47"/>
      <c r="C32" s="48"/>
      <c r="D32" s="48"/>
      <c r="E32" s="48"/>
      <c r="F32" s="48"/>
      <c r="G32" s="48"/>
      <c r="H32" s="48"/>
      <c r="I32" s="48"/>
      <c r="K32" t="s">
        <v>137</v>
      </c>
      <c r="L32" t="s">
        <v>117</v>
      </c>
    </row>
    <row r="33" spans="1:12" hidden="1">
      <c r="A33" s="139" t="s">
        <v>138</v>
      </c>
      <c r="B33" s="47"/>
      <c r="C33" s="48"/>
      <c r="D33" s="48"/>
      <c r="E33" s="48"/>
      <c r="F33" s="48"/>
      <c r="G33" s="48"/>
      <c r="H33" s="48"/>
      <c r="I33" s="48"/>
      <c r="K33" t="s">
        <v>139</v>
      </c>
      <c r="L33" t="s">
        <v>117</v>
      </c>
    </row>
    <row r="34" spans="1:12" hidden="1">
      <c r="A34" s="139" t="s">
        <v>140</v>
      </c>
      <c r="B34" s="47"/>
      <c r="C34" s="48"/>
      <c r="D34" s="48"/>
      <c r="E34" s="48"/>
      <c r="F34" s="48"/>
      <c r="G34" s="48"/>
      <c r="H34" s="48"/>
      <c r="I34" s="48"/>
      <c r="K34" t="s">
        <v>141</v>
      </c>
      <c r="L34" t="s">
        <v>117</v>
      </c>
    </row>
    <row r="35" spans="1:12" hidden="1">
      <c r="A35" s="139" t="s">
        <v>142</v>
      </c>
      <c r="B35" s="47"/>
      <c r="C35" s="48"/>
      <c r="D35" s="48"/>
      <c r="E35" s="48"/>
      <c r="F35" s="48"/>
      <c r="G35" s="48"/>
      <c r="H35" s="48"/>
      <c r="I35" s="48"/>
      <c r="K35" t="s">
        <v>143</v>
      </c>
      <c r="L35" t="s">
        <v>117</v>
      </c>
    </row>
    <row r="36" spans="1:12" hidden="1">
      <c r="A36" s="139" t="s">
        <v>144</v>
      </c>
      <c r="B36" s="47"/>
      <c r="C36" s="48"/>
      <c r="D36" s="48"/>
      <c r="E36" s="48"/>
      <c r="F36" s="48"/>
      <c r="G36" s="48"/>
      <c r="H36" s="48"/>
      <c r="I36" s="48"/>
      <c r="K36" t="s">
        <v>145</v>
      </c>
      <c r="L36" t="s">
        <v>117</v>
      </c>
    </row>
    <row r="37" spans="1:12" hidden="1">
      <c r="A37" s="139" t="s">
        <v>132</v>
      </c>
      <c r="B37" s="47"/>
      <c r="C37" s="48"/>
      <c r="D37" s="48"/>
      <c r="E37" s="48"/>
      <c r="F37" s="48"/>
      <c r="G37" s="48"/>
      <c r="H37" s="48"/>
      <c r="I37" s="48"/>
      <c r="K37" t="s">
        <v>146</v>
      </c>
      <c r="L37" t="s">
        <v>117</v>
      </c>
    </row>
    <row r="38" spans="1:12">
      <c r="A38" s="61" t="s">
        <v>147</v>
      </c>
      <c r="B38">
        <v>119616</v>
      </c>
      <c r="C38" s="73">
        <v>3.2000000000000002E-3</v>
      </c>
      <c r="D38" s="73">
        <v>9.7000000000000003E-2</v>
      </c>
      <c r="E38" s="73">
        <v>-0.8327</v>
      </c>
      <c r="F38" s="73">
        <v>-3.8699999999999998E-2</v>
      </c>
      <c r="G38" s="73">
        <v>-3.3E-3</v>
      </c>
      <c r="H38" s="73">
        <v>4.1099999999999998E-2</v>
      </c>
      <c r="I38" s="73">
        <v>5.9909999999999997</v>
      </c>
      <c r="K38" t="s">
        <v>148</v>
      </c>
      <c r="L38" t="s">
        <v>45</v>
      </c>
    </row>
    <row r="39" spans="1:12">
      <c r="A39" s="61" t="s">
        <v>149</v>
      </c>
      <c r="B39">
        <v>119616</v>
      </c>
      <c r="C39" s="73">
        <v>-1.78E-2</v>
      </c>
      <c r="D39" s="73">
        <v>0.18679999999999999</v>
      </c>
      <c r="E39" s="73">
        <v>-9.0624000000000002</v>
      </c>
      <c r="F39" s="73">
        <v>-0.121</v>
      </c>
      <c r="G39" s="73">
        <v>-4.9700000000000001E-2</v>
      </c>
      <c r="H39" s="73">
        <v>9.9599999999999994E-2</v>
      </c>
      <c r="I39" s="73">
        <v>5.9889999999999999</v>
      </c>
      <c r="K39" t="s">
        <v>150</v>
      </c>
    </row>
    <row r="40" spans="1:12">
      <c r="A40" s="61" t="s">
        <v>151</v>
      </c>
      <c r="B40">
        <v>119616</v>
      </c>
      <c r="C40" s="73">
        <v>0.54220000000000002</v>
      </c>
      <c r="D40" s="73">
        <v>0.49819999999999998</v>
      </c>
      <c r="E40">
        <v>0</v>
      </c>
      <c r="F40">
        <v>0</v>
      </c>
      <c r="G40">
        <v>1</v>
      </c>
      <c r="H40">
        <v>1</v>
      </c>
      <c r="I40">
        <v>1</v>
      </c>
      <c r="K40" t="s">
        <v>152</v>
      </c>
    </row>
    <row r="41" spans="1:12" hidden="1">
      <c r="A41" s="54" t="s">
        <v>46</v>
      </c>
      <c r="K41" t="s">
        <v>153</v>
      </c>
    </row>
    <row r="42" spans="1:12">
      <c r="A42" s="61" t="s">
        <v>48</v>
      </c>
      <c r="B42">
        <v>119616</v>
      </c>
      <c r="C42" s="73">
        <v>6.3257000000000003</v>
      </c>
      <c r="D42" s="73">
        <v>1.9933000000000001</v>
      </c>
      <c r="E42" s="73">
        <v>2.1223999999999998</v>
      </c>
      <c r="F42" s="73">
        <v>4.8959999999999999</v>
      </c>
      <c r="G42" s="73">
        <v>6.2618999999999998</v>
      </c>
      <c r="H42" s="73">
        <v>7.6643999999999997</v>
      </c>
      <c r="I42" s="73">
        <v>11.379200000000001</v>
      </c>
      <c r="K42" t="s">
        <v>154</v>
      </c>
      <c r="L42" t="s">
        <v>50</v>
      </c>
    </row>
    <row r="43" spans="1:12">
      <c r="A43" s="61" t="s">
        <v>51</v>
      </c>
      <c r="B43">
        <v>119616</v>
      </c>
      <c r="C43" s="73">
        <v>3.7401</v>
      </c>
      <c r="D43" s="73">
        <v>4.7808999999999999</v>
      </c>
      <c r="E43" s="73">
        <v>0.1234</v>
      </c>
      <c r="F43" s="73">
        <v>1.3663000000000001</v>
      </c>
      <c r="G43" s="73">
        <v>2.2927</v>
      </c>
      <c r="H43" s="73">
        <v>4.0547000000000004</v>
      </c>
      <c r="I43" s="73">
        <v>33.3904</v>
      </c>
      <c r="K43" t="s">
        <v>155</v>
      </c>
      <c r="L43" t="s">
        <v>53</v>
      </c>
    </row>
    <row r="44" spans="1:12" ht="15" customHeight="1" thickBot="1">
      <c r="A44" s="58" t="s">
        <v>54</v>
      </c>
      <c r="B44" s="133">
        <v>119616</v>
      </c>
      <c r="C44" s="74">
        <v>0.20469999999999999</v>
      </c>
      <c r="D44" s="74">
        <v>0.19339999999999999</v>
      </c>
      <c r="E44" s="74">
        <v>0</v>
      </c>
      <c r="F44" s="74">
        <v>1.21E-2</v>
      </c>
      <c r="G44" s="74">
        <v>0.17130000000000001</v>
      </c>
      <c r="H44" s="74">
        <v>0.33379999999999999</v>
      </c>
      <c r="I44" s="74">
        <v>0.75070000000000003</v>
      </c>
      <c r="K44" t="s">
        <v>156</v>
      </c>
      <c r="L44" t="s">
        <v>56</v>
      </c>
    </row>
    <row r="45" spans="1:12" s="51" customFormat="1" hidden="1">
      <c r="A45" s="56" t="s">
        <v>57</v>
      </c>
      <c r="C45" s="52"/>
      <c r="D45" s="52"/>
      <c r="E45" s="52"/>
      <c r="F45" s="52"/>
      <c r="G45" s="52"/>
      <c r="H45" s="52"/>
      <c r="I45" s="52"/>
      <c r="K45" s="51" t="s">
        <v>58</v>
      </c>
      <c r="L45" s="51" t="s">
        <v>59</v>
      </c>
    </row>
    <row r="46" spans="1:12" s="51" customFormat="1" hidden="1">
      <c r="A46" s="56" t="s">
        <v>60</v>
      </c>
      <c r="C46" s="52"/>
      <c r="D46" s="52"/>
      <c r="E46" s="52"/>
      <c r="F46" s="52"/>
      <c r="G46" s="52"/>
      <c r="H46" s="52"/>
      <c r="I46" s="52"/>
      <c r="K46" s="51" t="s">
        <v>61</v>
      </c>
      <c r="L46" s="51" t="s">
        <v>62</v>
      </c>
    </row>
    <row r="47" spans="1:12" s="51" customFormat="1" hidden="1">
      <c r="A47" s="56" t="s">
        <v>63</v>
      </c>
      <c r="B47" s="51">
        <v>91606</v>
      </c>
      <c r="C47" s="52">
        <v>0.85909999999999997</v>
      </c>
      <c r="D47" s="52">
        <v>0.44650000000000001</v>
      </c>
      <c r="E47" s="52">
        <v>0.69310000000000005</v>
      </c>
      <c r="F47" s="52">
        <v>0.69310000000000005</v>
      </c>
      <c r="G47" s="52">
        <v>0.69310000000000005</v>
      </c>
      <c r="H47" s="52">
        <v>0.69310000000000005</v>
      </c>
      <c r="I47" s="52">
        <v>2.7726000000000002</v>
      </c>
      <c r="K47" s="51" t="s">
        <v>64</v>
      </c>
      <c r="L47" s="51" t="s">
        <v>65</v>
      </c>
    </row>
    <row r="48" spans="1:12" s="51" customFormat="1" hidden="1">
      <c r="A48" s="56" t="s">
        <v>66</v>
      </c>
      <c r="B48" s="51">
        <v>91606</v>
      </c>
      <c r="C48" s="52">
        <v>0.89749999999999996</v>
      </c>
      <c r="D48" s="52">
        <v>0.5323</v>
      </c>
      <c r="E48" s="52">
        <v>0.69310000000000005</v>
      </c>
      <c r="F48" s="52">
        <v>0.69310000000000005</v>
      </c>
      <c r="G48" s="52">
        <v>0.69310000000000005</v>
      </c>
      <c r="H48" s="52">
        <v>0.69310000000000005</v>
      </c>
      <c r="I48" s="52">
        <v>3.0445000000000002</v>
      </c>
      <c r="K48" s="51" t="s">
        <v>67</v>
      </c>
      <c r="L48" s="51" t="s">
        <v>68</v>
      </c>
    </row>
    <row r="49" spans="1:12" s="51" customFormat="1" hidden="1">
      <c r="A49" s="56" t="s">
        <v>69</v>
      </c>
      <c r="C49" s="52"/>
      <c r="D49" s="52"/>
      <c r="E49" s="52"/>
      <c r="F49" s="52"/>
      <c r="G49" s="52"/>
      <c r="H49" s="52"/>
      <c r="I49" s="52"/>
      <c r="K49" s="51" t="s">
        <v>70</v>
      </c>
      <c r="L49" s="51" t="s">
        <v>71</v>
      </c>
    </row>
    <row r="50" spans="1:12" s="51" customFormat="1" hidden="1">
      <c r="A50" s="55" t="s">
        <v>72</v>
      </c>
      <c r="B50" s="51">
        <v>244347</v>
      </c>
      <c r="C50" s="51">
        <v>-1.0999999999999999E-2</v>
      </c>
      <c r="D50" s="51">
        <v>6.9000000000000006E-2</v>
      </c>
      <c r="E50" s="51">
        <v>-0.35089999999999999</v>
      </c>
      <c r="F50" s="51">
        <v>-1.3299999999999999E-2</v>
      </c>
      <c r="G50" s="51">
        <v>7.7999999999999996E-3</v>
      </c>
      <c r="H50" s="51">
        <v>2.0199999999999999E-2</v>
      </c>
      <c r="I50" s="51">
        <v>0.1103</v>
      </c>
      <c r="K50" s="51" t="s">
        <v>73</v>
      </c>
      <c r="L50" s="51" t="s">
        <v>74</v>
      </c>
    </row>
    <row r="51" spans="1:12" s="51" customFormat="1" hidden="1">
      <c r="A51" s="55" t="s">
        <v>88</v>
      </c>
      <c r="B51" s="51">
        <v>244265</v>
      </c>
      <c r="C51" s="51">
        <v>-5.0000000000000001E-4</v>
      </c>
      <c r="D51" s="51">
        <v>5.21E-2</v>
      </c>
      <c r="E51" s="51">
        <v>-0.22839999999999999</v>
      </c>
      <c r="F51" s="51">
        <v>-9.4999999999999998E-3</v>
      </c>
      <c r="G51" s="51">
        <v>1E-4</v>
      </c>
      <c r="H51" s="51">
        <v>8.3000000000000001E-3</v>
      </c>
      <c r="I51" s="51">
        <v>0.25119999999999998</v>
      </c>
      <c r="K51" s="51" t="s">
        <v>76</v>
      </c>
      <c r="L51" s="51" t="s">
        <v>77</v>
      </c>
    </row>
    <row r="52" spans="1:12" s="51" customFormat="1" hidden="1">
      <c r="A52" s="55" t="s">
        <v>78</v>
      </c>
      <c r="B52" s="51">
        <v>243071</v>
      </c>
      <c r="C52" s="51">
        <v>2.8299999999999999E-2</v>
      </c>
      <c r="D52" s="51">
        <v>4.6699999999999998E-2</v>
      </c>
      <c r="E52" s="51">
        <v>1.1000000000000001E-3</v>
      </c>
      <c r="F52" s="51">
        <v>5.4999999999999997E-3</v>
      </c>
      <c r="G52" s="51">
        <v>1.2E-2</v>
      </c>
      <c r="H52" s="51">
        <v>2.8899999999999999E-2</v>
      </c>
      <c r="I52" s="51">
        <v>0.30980000000000002</v>
      </c>
      <c r="K52" s="51" t="s">
        <v>79</v>
      </c>
    </row>
    <row r="53" spans="1:12" s="51" customFormat="1" hidden="1">
      <c r="A53" s="55" t="s">
        <v>89</v>
      </c>
      <c r="B53" s="51">
        <v>244401</v>
      </c>
      <c r="C53" s="51">
        <v>3.2500000000000001E-2</v>
      </c>
      <c r="D53" s="51">
        <v>2.01E-2</v>
      </c>
      <c r="E53" s="51">
        <v>8.5000000000000006E-3</v>
      </c>
      <c r="F53" s="51">
        <v>1.8599999999999998E-2</v>
      </c>
      <c r="G53" s="51">
        <v>2.7099999999999999E-2</v>
      </c>
      <c r="H53" s="51">
        <v>4.0399999999999998E-2</v>
      </c>
      <c r="I53" s="51">
        <v>0.1159</v>
      </c>
      <c r="K53" s="51" t="s">
        <v>81</v>
      </c>
    </row>
    <row r="54" spans="1:12" s="51" customFormat="1" hidden="1">
      <c r="A54" s="55" t="s">
        <v>82</v>
      </c>
      <c r="B54" s="51">
        <v>244401</v>
      </c>
      <c r="C54" s="51">
        <v>0.35089999999999999</v>
      </c>
      <c r="D54" s="51">
        <v>0.47720000000000001</v>
      </c>
      <c r="E54" s="51">
        <v>0</v>
      </c>
      <c r="F54" s="51">
        <v>0</v>
      </c>
      <c r="G54" s="51">
        <v>0</v>
      </c>
      <c r="H54" s="51">
        <v>1</v>
      </c>
      <c r="I54" s="51">
        <v>1</v>
      </c>
      <c r="K54" s="51" t="s">
        <v>83</v>
      </c>
    </row>
    <row r="55" spans="1:12" hidden="1">
      <c r="A55" s="57" t="s">
        <v>84</v>
      </c>
      <c r="B55" s="24">
        <v>53218</v>
      </c>
      <c r="C55" s="24">
        <v>38.3977</v>
      </c>
      <c r="D55" s="24">
        <v>269.69900000000001</v>
      </c>
      <c r="E55" s="24">
        <v>-1096.6013</v>
      </c>
      <c r="F55" s="24">
        <v>-17.679600000000001</v>
      </c>
      <c r="G55" s="24">
        <v>-0.66110000000000002</v>
      </c>
      <c r="H55" s="24">
        <v>25.900300000000001</v>
      </c>
      <c r="I55" s="24">
        <v>1578.0097000000001</v>
      </c>
      <c r="K55" t="s">
        <v>85</v>
      </c>
      <c r="L55" t="s">
        <v>41</v>
      </c>
    </row>
    <row r="57" spans="1:12">
      <c r="K57" s="45" t="s">
        <v>86</v>
      </c>
    </row>
  </sheetData>
  <mergeCells count="1">
    <mergeCell ref="A1:I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249977111117893"/>
  </sheetPr>
  <dimension ref="A1:I18"/>
  <sheetViews>
    <sheetView workbookViewId="0">
      <selection activeCell="B11" sqref="B11:I13"/>
    </sheetView>
  </sheetViews>
  <sheetFormatPr defaultRowHeight="14.4"/>
  <sheetData>
    <row r="1" spans="1:9">
      <c r="B1" s="142" t="s">
        <v>17</v>
      </c>
      <c r="C1" s="142" t="s">
        <v>18</v>
      </c>
      <c r="D1" s="142" t="s">
        <v>19</v>
      </c>
      <c r="E1" s="142" t="s">
        <v>20</v>
      </c>
      <c r="F1" s="142" t="s">
        <v>21</v>
      </c>
      <c r="G1" s="142" t="s">
        <v>22</v>
      </c>
      <c r="H1" s="142" t="s">
        <v>23</v>
      </c>
      <c r="I1" s="142" t="s">
        <v>24</v>
      </c>
    </row>
    <row r="2" spans="1:9">
      <c r="A2" s="142" t="s">
        <v>28</v>
      </c>
      <c r="B2">
        <v>119616</v>
      </c>
      <c r="C2">
        <v>6.0933000000000002</v>
      </c>
      <c r="D2">
        <v>0.92610000000000003</v>
      </c>
      <c r="E2">
        <v>4.8978000000000002</v>
      </c>
      <c r="F2">
        <v>5.5529999999999999</v>
      </c>
      <c r="G2">
        <v>5.8464</v>
      </c>
      <c r="H2">
        <v>6.3578000000000001</v>
      </c>
      <c r="I2">
        <v>12.4864</v>
      </c>
    </row>
    <row r="3" spans="1:9">
      <c r="A3" s="142" t="s">
        <v>31</v>
      </c>
      <c r="B3">
        <v>119616</v>
      </c>
      <c r="C3">
        <v>1339.3918000000001</v>
      </c>
      <c r="D3">
        <v>6397.8899000000001</v>
      </c>
      <c r="E3">
        <v>133</v>
      </c>
      <c r="F3">
        <v>257</v>
      </c>
      <c r="G3">
        <v>345</v>
      </c>
      <c r="H3">
        <v>576</v>
      </c>
      <c r="I3">
        <v>264704</v>
      </c>
    </row>
    <row r="4" spans="1:9">
      <c r="A4" s="142" t="s">
        <v>33</v>
      </c>
      <c r="B4">
        <v>119616</v>
      </c>
      <c r="C4">
        <v>-0.55130000000000001</v>
      </c>
      <c r="D4">
        <v>7.4244000000000003</v>
      </c>
      <c r="E4">
        <v>-97.850899999999996</v>
      </c>
      <c r="F4">
        <v>-3.0488</v>
      </c>
      <c r="G4">
        <v>0</v>
      </c>
      <c r="H4">
        <v>3.6764999999999999</v>
      </c>
      <c r="I4">
        <v>45.929000000000002</v>
      </c>
    </row>
    <row r="5" spans="1:9">
      <c r="A5" s="142" t="s">
        <v>36</v>
      </c>
      <c r="B5">
        <v>119616</v>
      </c>
      <c r="C5">
        <v>14.973800000000001</v>
      </c>
      <c r="D5">
        <v>17.250499999999999</v>
      </c>
      <c r="E5">
        <v>0</v>
      </c>
      <c r="F5">
        <v>2</v>
      </c>
      <c r="G5">
        <v>9</v>
      </c>
      <c r="H5">
        <v>21</v>
      </c>
      <c r="I5">
        <v>93</v>
      </c>
    </row>
    <row r="6" spans="1:9">
      <c r="A6" s="142" t="s">
        <v>157</v>
      </c>
      <c r="B6">
        <v>119616</v>
      </c>
      <c r="C6">
        <v>1.0339</v>
      </c>
      <c r="D6">
        <v>0.18779999999999999</v>
      </c>
      <c r="E6">
        <v>1</v>
      </c>
      <c r="F6">
        <v>1</v>
      </c>
      <c r="G6">
        <v>1</v>
      </c>
      <c r="H6">
        <v>1</v>
      </c>
      <c r="I6">
        <v>4</v>
      </c>
    </row>
    <row r="7" spans="1:9">
      <c r="A7" s="142" t="s">
        <v>158</v>
      </c>
      <c r="B7">
        <v>119616</v>
      </c>
      <c r="C7">
        <v>2.0941999999999998</v>
      </c>
      <c r="D7">
        <v>0.93030000000000002</v>
      </c>
      <c r="E7">
        <v>1</v>
      </c>
      <c r="F7">
        <v>2</v>
      </c>
      <c r="G7">
        <v>2</v>
      </c>
      <c r="H7">
        <v>2</v>
      </c>
      <c r="I7">
        <v>16</v>
      </c>
    </row>
    <row r="8" spans="1:9">
      <c r="A8" s="142" t="s">
        <v>87</v>
      </c>
      <c r="B8">
        <v>119616</v>
      </c>
      <c r="C8">
        <v>3.2000000000000002E-3</v>
      </c>
      <c r="D8">
        <v>9.7000000000000003E-2</v>
      </c>
      <c r="E8">
        <v>-0.8327</v>
      </c>
      <c r="F8">
        <v>-3.8699999999999998E-2</v>
      </c>
      <c r="G8">
        <v>-3.3E-3</v>
      </c>
      <c r="H8">
        <v>4.1099999999999998E-2</v>
      </c>
      <c r="I8">
        <v>5.9909999999999997</v>
      </c>
    </row>
    <row r="9" spans="1:9">
      <c r="A9" s="142" t="s">
        <v>159</v>
      </c>
      <c r="B9">
        <v>119616</v>
      </c>
      <c r="C9">
        <v>-1.78E-2</v>
      </c>
      <c r="D9">
        <v>0.18679999999999999</v>
      </c>
      <c r="E9">
        <v>-9.0624000000000002</v>
      </c>
      <c r="F9">
        <v>-0.121</v>
      </c>
      <c r="G9">
        <v>-4.9700000000000001E-2</v>
      </c>
      <c r="H9">
        <v>9.9599999999999994E-2</v>
      </c>
      <c r="I9">
        <v>5.9889999999999999</v>
      </c>
    </row>
    <row r="10" spans="1:9">
      <c r="A10" s="142" t="s">
        <v>151</v>
      </c>
      <c r="B10">
        <v>119616</v>
      </c>
      <c r="C10">
        <v>0.54220000000000002</v>
      </c>
      <c r="D10">
        <v>0.49819999999999998</v>
      </c>
      <c r="E10">
        <v>0</v>
      </c>
      <c r="F10">
        <v>0</v>
      </c>
      <c r="G10">
        <v>1</v>
      </c>
      <c r="H10">
        <v>1</v>
      </c>
      <c r="I10">
        <v>1</v>
      </c>
    </row>
    <row r="11" spans="1:9">
      <c r="A11" s="142" t="s">
        <v>48</v>
      </c>
      <c r="B11">
        <v>119616</v>
      </c>
      <c r="C11">
        <v>6.3257000000000003</v>
      </c>
      <c r="D11">
        <v>1.9933000000000001</v>
      </c>
      <c r="E11">
        <v>2.1223999999999998</v>
      </c>
      <c r="F11">
        <v>4.8959999999999999</v>
      </c>
      <c r="G11">
        <v>6.2618999999999998</v>
      </c>
      <c r="H11">
        <v>7.6643999999999997</v>
      </c>
      <c r="I11">
        <v>11.379200000000001</v>
      </c>
    </row>
    <row r="12" spans="1:9">
      <c r="A12" s="142" t="s">
        <v>51</v>
      </c>
      <c r="B12">
        <v>119616</v>
      </c>
      <c r="C12">
        <v>3.7401</v>
      </c>
      <c r="D12">
        <v>4.7808999999999999</v>
      </c>
      <c r="E12">
        <v>0.1234</v>
      </c>
      <c r="F12">
        <v>1.3663000000000001</v>
      </c>
      <c r="G12">
        <v>2.2927</v>
      </c>
      <c r="H12">
        <v>4.0547000000000004</v>
      </c>
      <c r="I12">
        <v>33.3904</v>
      </c>
    </row>
    <row r="13" spans="1:9">
      <c r="A13" s="142" t="s">
        <v>54</v>
      </c>
      <c r="B13">
        <v>119616</v>
      </c>
      <c r="C13">
        <v>0.20469999999999999</v>
      </c>
      <c r="D13">
        <v>0.19339999999999999</v>
      </c>
      <c r="E13">
        <v>0</v>
      </c>
      <c r="F13">
        <v>1.21E-2</v>
      </c>
      <c r="G13">
        <v>0.17130000000000001</v>
      </c>
      <c r="H13">
        <v>0.33379999999999999</v>
      </c>
      <c r="I13">
        <v>0.75070000000000003</v>
      </c>
    </row>
    <row r="14" spans="1:9">
      <c r="A14" s="142" t="s">
        <v>72</v>
      </c>
      <c r="B14">
        <v>119585</v>
      </c>
      <c r="C14">
        <v>-1.2699999999999999E-2</v>
      </c>
      <c r="D14">
        <v>7.1900000000000006E-2</v>
      </c>
      <c r="E14">
        <v>-0.37219999999999998</v>
      </c>
      <c r="F14">
        <v>-1.46E-2</v>
      </c>
      <c r="G14">
        <v>7.4000000000000003E-3</v>
      </c>
      <c r="H14">
        <v>0.02</v>
      </c>
      <c r="I14">
        <v>0.1096</v>
      </c>
    </row>
    <row r="15" spans="1:9">
      <c r="A15" s="142" t="s">
        <v>88</v>
      </c>
      <c r="B15">
        <v>119547</v>
      </c>
      <c r="C15">
        <v>-6.9999999999999999E-4</v>
      </c>
      <c r="D15">
        <v>5.4800000000000001E-2</v>
      </c>
      <c r="E15">
        <v>-0.2424</v>
      </c>
      <c r="F15">
        <v>-9.7000000000000003E-3</v>
      </c>
      <c r="G15">
        <v>0</v>
      </c>
      <c r="H15">
        <v>8.3000000000000001E-3</v>
      </c>
      <c r="I15">
        <v>0.26640000000000003</v>
      </c>
    </row>
    <row r="16" spans="1:9">
      <c r="A16" s="142" t="s">
        <v>78</v>
      </c>
      <c r="B16">
        <v>118976</v>
      </c>
      <c r="C16">
        <v>2.93E-2</v>
      </c>
      <c r="D16">
        <v>4.9299999999999997E-2</v>
      </c>
      <c r="E16">
        <v>1.1000000000000001E-3</v>
      </c>
      <c r="F16">
        <v>5.4999999999999997E-3</v>
      </c>
      <c r="G16">
        <v>1.2200000000000001E-2</v>
      </c>
      <c r="H16">
        <v>2.9899999999999999E-2</v>
      </c>
      <c r="I16">
        <v>0.32950000000000002</v>
      </c>
    </row>
    <row r="17" spans="1:9">
      <c r="A17" s="142" t="s">
        <v>89</v>
      </c>
      <c r="B17">
        <v>119616</v>
      </c>
      <c r="C17">
        <v>3.3700000000000001E-2</v>
      </c>
      <c r="D17">
        <v>2.1100000000000001E-2</v>
      </c>
      <c r="E17">
        <v>8.6999999999999994E-3</v>
      </c>
      <c r="F17">
        <v>1.9099999999999999E-2</v>
      </c>
      <c r="G17">
        <v>2.8000000000000001E-2</v>
      </c>
      <c r="H17">
        <v>4.2000000000000003E-2</v>
      </c>
      <c r="I17">
        <v>0.1208</v>
      </c>
    </row>
    <row r="18" spans="1:9">
      <c r="A18" s="142" t="s">
        <v>82</v>
      </c>
      <c r="B18">
        <v>119616</v>
      </c>
      <c r="C18">
        <v>0.35659999999999997</v>
      </c>
      <c r="D18">
        <v>0.47899999999999998</v>
      </c>
      <c r="E18">
        <v>0</v>
      </c>
      <c r="F18">
        <v>0</v>
      </c>
      <c r="G18">
        <v>0</v>
      </c>
      <c r="H18">
        <v>1</v>
      </c>
      <c r="I18">
        <v>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0"/>
  <sheetViews>
    <sheetView zoomScale="90" zoomScaleNormal="90" workbookViewId="0">
      <selection activeCell="A2" sqref="A2"/>
    </sheetView>
  </sheetViews>
  <sheetFormatPr defaultRowHeight="14.4"/>
  <cols>
    <col min="1" max="1" width="15.77734375" style="132" customWidth="1"/>
    <col min="2" max="17" width="8.109375" style="132" customWidth="1"/>
    <col min="18" max="38" width="8.88671875" style="132" customWidth="1"/>
    <col min="39" max="16384" width="8.88671875" style="132"/>
  </cols>
  <sheetData>
    <row r="1" spans="1:17" ht="18" customHeight="1" thickBot="1">
      <c r="A1" s="158" t="s">
        <v>160</v>
      </c>
      <c r="B1" s="159"/>
      <c r="C1" s="159"/>
      <c r="D1" s="159"/>
      <c r="E1" s="159"/>
      <c r="F1" s="159"/>
      <c r="G1" s="159"/>
      <c r="H1" s="159"/>
      <c r="I1" s="159"/>
      <c r="J1" s="159"/>
      <c r="K1" s="159"/>
      <c r="L1" s="159"/>
      <c r="M1" s="159"/>
      <c r="N1" s="159"/>
      <c r="O1" s="159"/>
      <c r="P1" s="159"/>
      <c r="Q1" s="159"/>
    </row>
    <row r="2" spans="1:17">
      <c r="A2" s="60"/>
      <c r="B2" s="44" t="s">
        <v>161</v>
      </c>
      <c r="C2" s="44" t="s">
        <v>162</v>
      </c>
      <c r="D2" s="44" t="s">
        <v>163</v>
      </c>
      <c r="E2" s="44" t="s">
        <v>164</v>
      </c>
      <c r="F2" s="44" t="s">
        <v>165</v>
      </c>
      <c r="G2" s="44" t="s">
        <v>166</v>
      </c>
      <c r="H2" s="44" t="s">
        <v>167</v>
      </c>
      <c r="I2" s="44" t="s">
        <v>168</v>
      </c>
      <c r="J2" s="44" t="s">
        <v>169</v>
      </c>
      <c r="K2" s="44" t="s">
        <v>170</v>
      </c>
      <c r="L2" s="44" t="s">
        <v>171</v>
      </c>
      <c r="M2" s="44" t="s">
        <v>172</v>
      </c>
      <c r="N2" s="44" t="s">
        <v>173</v>
      </c>
      <c r="O2" s="44" t="s">
        <v>174</v>
      </c>
      <c r="P2" s="44" t="s">
        <v>175</v>
      </c>
      <c r="Q2" s="44" t="s">
        <v>176</v>
      </c>
    </row>
    <row r="3" spans="1:17">
      <c r="A3" s="61" t="s">
        <v>177</v>
      </c>
      <c r="B3" s="73">
        <v>1</v>
      </c>
      <c r="C3" s="73">
        <v>-0.46139999999999998</v>
      </c>
      <c r="D3" s="73">
        <v>-0.19500000000000001</v>
      </c>
      <c r="E3" s="73">
        <v>-7.7000000000000002E-3</v>
      </c>
      <c r="F3" s="73">
        <v>3.2000000000000002E-3</v>
      </c>
      <c r="G3" s="73">
        <v>0.25769999999999998</v>
      </c>
      <c r="H3" s="73">
        <v>5.8599999999999999E-2</v>
      </c>
      <c r="I3" s="73">
        <v>3.6700000000000003E-2</v>
      </c>
      <c r="J3" s="73">
        <v>-6.7100000000000007E-2</v>
      </c>
      <c r="K3" s="73">
        <v>1.21E-2</v>
      </c>
      <c r="L3" s="73">
        <v>-3.7699999999999997E-2</v>
      </c>
      <c r="M3" s="73">
        <v>-0.1153</v>
      </c>
      <c r="N3" s="73">
        <v>1.4E-3</v>
      </c>
      <c r="O3" s="73">
        <v>8.9800000000000005E-2</v>
      </c>
      <c r="P3" s="73">
        <v>-3.3599999999999998E-2</v>
      </c>
      <c r="Q3" s="73">
        <v>-0.38419999999999999</v>
      </c>
    </row>
    <row r="4" spans="1:17">
      <c r="A4" s="61" t="s">
        <v>178</v>
      </c>
      <c r="B4" s="73">
        <v>-0.4859</v>
      </c>
      <c r="C4" s="73">
        <v>1</v>
      </c>
      <c r="D4" s="73">
        <v>2.53E-2</v>
      </c>
      <c r="E4" s="73">
        <v>2.07E-2</v>
      </c>
      <c r="F4" s="73">
        <v>-2.1100000000000001E-2</v>
      </c>
      <c r="G4" s="73">
        <v>-6.9699999999999998E-2</v>
      </c>
      <c r="H4" s="73">
        <v>-1.6E-2</v>
      </c>
      <c r="I4" s="73">
        <v>6.9099999999999995E-2</v>
      </c>
      <c r="J4" s="73">
        <v>6.9400000000000003E-2</v>
      </c>
      <c r="K4" s="73">
        <v>9.8100000000000007E-2</v>
      </c>
      <c r="L4" s="73">
        <v>5.3900000000000003E-2</v>
      </c>
      <c r="M4" s="73">
        <v>0.15590000000000001</v>
      </c>
      <c r="N4" s="73">
        <v>-1.9E-3</v>
      </c>
      <c r="O4" s="73">
        <v>-0.14410000000000001</v>
      </c>
      <c r="P4" s="73">
        <v>-8.1199999999999994E-2</v>
      </c>
      <c r="Q4" s="73">
        <v>0.95520000000000005</v>
      </c>
    </row>
    <row r="5" spans="1:17">
      <c r="A5" s="61" t="s">
        <v>179</v>
      </c>
      <c r="B5" s="73">
        <v>-0.2661</v>
      </c>
      <c r="C5" s="73">
        <v>2.9100000000000001E-2</v>
      </c>
      <c r="D5" s="73">
        <v>1</v>
      </c>
      <c r="E5" s="73">
        <v>-2.23E-2</v>
      </c>
      <c r="F5" s="73">
        <v>3.4200000000000001E-2</v>
      </c>
      <c r="G5" s="73">
        <v>-0.33090000000000003</v>
      </c>
      <c r="H5" s="73">
        <v>-2.1700000000000001E-2</v>
      </c>
      <c r="I5" s="73">
        <v>9.4000000000000004E-3</v>
      </c>
      <c r="J5" s="73">
        <v>-9.2200000000000004E-2</v>
      </c>
      <c r="K5" s="73">
        <v>-0.1273</v>
      </c>
      <c r="L5" s="73">
        <v>-0.22839999999999999</v>
      </c>
      <c r="M5" s="73">
        <v>-0.13669999999999999</v>
      </c>
      <c r="N5" s="73">
        <v>-4.5999999999999999E-3</v>
      </c>
      <c r="O5" s="73">
        <v>0.121</v>
      </c>
      <c r="P5" s="73">
        <v>0.18920000000000001</v>
      </c>
      <c r="Q5" s="73">
        <v>1.9599999999999999E-2</v>
      </c>
    </row>
    <row r="6" spans="1:17">
      <c r="A6" s="61" t="s">
        <v>180</v>
      </c>
      <c r="B6" s="73">
        <v>-8.0999999999999996E-3</v>
      </c>
      <c r="C6" s="73">
        <v>2.9000000000000001E-2</v>
      </c>
      <c r="D6" s="73">
        <v>-3.2399999999999998E-2</v>
      </c>
      <c r="E6" s="73">
        <v>1</v>
      </c>
      <c r="F6" s="73">
        <v>-0.68410000000000004</v>
      </c>
      <c r="G6" s="73">
        <v>-6.4399999999999999E-2</v>
      </c>
      <c r="H6" s="73">
        <v>-2.58E-2</v>
      </c>
      <c r="I6" s="73">
        <v>1.9E-3</v>
      </c>
      <c r="J6" s="73">
        <v>-1.8200000000000001E-2</v>
      </c>
      <c r="K6" s="73">
        <v>0.1547</v>
      </c>
      <c r="L6" s="73">
        <v>1.6999999999999999E-3</v>
      </c>
      <c r="M6" s="73">
        <v>6.3500000000000001E-2</v>
      </c>
      <c r="N6" s="73">
        <v>3.6200000000000003E-2</v>
      </c>
      <c r="O6" s="73">
        <v>1.0699999999999999E-2</v>
      </c>
      <c r="P6" s="73">
        <v>0.26600000000000001</v>
      </c>
      <c r="Q6" s="73">
        <v>0</v>
      </c>
    </row>
    <row r="7" spans="1:17">
      <c r="A7" s="61" t="s">
        <v>181</v>
      </c>
      <c r="B7" s="73">
        <v>4.4000000000000003E-3</v>
      </c>
      <c r="C7" s="73">
        <v>-2.4199999999999999E-2</v>
      </c>
      <c r="D7" s="73">
        <v>3.2899999999999999E-2</v>
      </c>
      <c r="E7" s="73">
        <v>-0.86550000000000005</v>
      </c>
      <c r="F7" s="73">
        <v>1</v>
      </c>
      <c r="G7" s="73">
        <v>1E-4</v>
      </c>
      <c r="H7" s="73">
        <v>1.2500000000000001E-2</v>
      </c>
      <c r="I7" s="73">
        <v>-1.8E-3</v>
      </c>
      <c r="J7" s="73">
        <v>1.5100000000000001E-2</v>
      </c>
      <c r="K7" s="73">
        <v>-0.1241</v>
      </c>
      <c r="L7" s="73">
        <v>-1.7999999999999999E-2</v>
      </c>
      <c r="M7" s="73">
        <v>-7.1400000000000005E-2</v>
      </c>
      <c r="N7" s="73">
        <v>-1.8800000000000001E-2</v>
      </c>
      <c r="O7" s="73">
        <v>1.5800000000000002E-2</v>
      </c>
      <c r="P7" s="73">
        <v>-0.11749999999999999</v>
      </c>
      <c r="Q7" s="73">
        <v>-1E-4</v>
      </c>
    </row>
    <row r="8" spans="1:17">
      <c r="A8" s="61" t="s">
        <v>182</v>
      </c>
      <c r="B8" s="73">
        <v>0.26650000000000001</v>
      </c>
      <c r="C8" s="73">
        <v>-5.2499999999999998E-2</v>
      </c>
      <c r="D8" s="73">
        <v>-0.3327</v>
      </c>
      <c r="E8" s="73">
        <v>-2.41E-2</v>
      </c>
      <c r="F8" s="73">
        <v>-1E-3</v>
      </c>
      <c r="G8" s="73">
        <v>1</v>
      </c>
      <c r="H8" s="73">
        <v>0.23350000000000001</v>
      </c>
      <c r="I8" s="73">
        <v>9.9699999999999997E-2</v>
      </c>
      <c r="J8" s="73">
        <v>7.7100000000000002E-2</v>
      </c>
      <c r="K8" s="73">
        <v>0.26960000000000001</v>
      </c>
      <c r="L8" s="73">
        <v>0.34399999999999997</v>
      </c>
      <c r="M8" s="73">
        <v>0.25879999999999997</v>
      </c>
      <c r="N8" s="73">
        <v>-2.3599999999999999E-2</v>
      </c>
      <c r="O8" s="73">
        <v>-0.1976</v>
      </c>
      <c r="P8" s="73">
        <v>-0.31</v>
      </c>
      <c r="Q8" s="73">
        <v>0</v>
      </c>
    </row>
    <row r="9" spans="1:17">
      <c r="A9" s="61" t="s">
        <v>183</v>
      </c>
      <c r="B9" s="73">
        <v>4.8300000000000003E-2</v>
      </c>
      <c r="C9" s="73">
        <v>3.7400000000000003E-2</v>
      </c>
      <c r="D9" s="73">
        <v>-4.2099999999999999E-2</v>
      </c>
      <c r="E9" s="73">
        <v>-5.4600000000000003E-2</v>
      </c>
      <c r="F9" s="73">
        <v>3.2899999999999999E-2</v>
      </c>
      <c r="G9" s="73">
        <v>0.38190000000000002</v>
      </c>
      <c r="H9" s="73">
        <v>1</v>
      </c>
      <c r="I9" s="73">
        <v>4.58E-2</v>
      </c>
      <c r="J9" s="73">
        <v>-0.15609999999999999</v>
      </c>
      <c r="K9" s="73">
        <v>0.1201</v>
      </c>
      <c r="L9" s="73">
        <v>-8.8300000000000003E-2</v>
      </c>
      <c r="M9" s="73">
        <v>-4.1099999999999998E-2</v>
      </c>
      <c r="N9" s="73">
        <v>2.2200000000000001E-2</v>
      </c>
      <c r="O9" s="73">
        <v>0.1585</v>
      </c>
      <c r="P9" s="73">
        <v>3.5799999999999998E-2</v>
      </c>
      <c r="Q9" s="73">
        <v>0</v>
      </c>
    </row>
    <row r="10" spans="1:17">
      <c r="A10" s="61" t="s">
        <v>184</v>
      </c>
      <c r="B10" s="73">
        <v>1.4800000000000001E-2</v>
      </c>
      <c r="C10" s="73">
        <v>7.4499999999999997E-2</v>
      </c>
      <c r="D10" s="73">
        <v>-4.0000000000000002E-4</v>
      </c>
      <c r="E10" s="73">
        <v>3.0000000000000001E-3</v>
      </c>
      <c r="F10" s="73">
        <v>-4.0000000000000001E-3</v>
      </c>
      <c r="G10" s="73">
        <v>0.1429</v>
      </c>
      <c r="H10" s="73">
        <v>-0.111</v>
      </c>
      <c r="I10" s="73">
        <v>1</v>
      </c>
      <c r="J10" s="73">
        <v>0.16689999999999999</v>
      </c>
      <c r="K10" s="73">
        <v>-6.8199999999999997E-2</v>
      </c>
      <c r="L10" s="73">
        <v>0.1009</v>
      </c>
      <c r="M10" s="73">
        <v>3.9300000000000002E-2</v>
      </c>
      <c r="N10" s="73">
        <v>3.39E-2</v>
      </c>
      <c r="O10" s="73">
        <v>-0.1244</v>
      </c>
      <c r="P10" s="73">
        <v>-7.1999999999999995E-2</v>
      </c>
      <c r="Q10" s="73">
        <v>6.8199999999999997E-2</v>
      </c>
    </row>
    <row r="11" spans="1:17">
      <c r="A11" s="61" t="s">
        <v>185</v>
      </c>
      <c r="B11" s="73">
        <v>-1.7100000000000001E-2</v>
      </c>
      <c r="C11" s="73">
        <v>6.0400000000000002E-2</v>
      </c>
      <c r="D11" s="73">
        <v>-0.1246</v>
      </c>
      <c r="E11" s="73">
        <v>-8.6599999999999996E-2</v>
      </c>
      <c r="F11" s="73">
        <v>7.1499999999999994E-2</v>
      </c>
      <c r="G11" s="73">
        <v>2.5499999999999998E-2</v>
      </c>
      <c r="H11" s="73">
        <v>-0.29909999999999998</v>
      </c>
      <c r="I11" s="73">
        <v>0.25080000000000002</v>
      </c>
      <c r="J11" s="73">
        <v>1</v>
      </c>
      <c r="K11" s="73">
        <v>5.7299999999999997E-2</v>
      </c>
      <c r="L11" s="73">
        <v>0.20200000000000001</v>
      </c>
      <c r="M11" s="73">
        <v>0.47220000000000001</v>
      </c>
      <c r="N11" s="73">
        <v>1.6E-2</v>
      </c>
      <c r="O11" s="73">
        <v>-0.25640000000000002</v>
      </c>
      <c r="P11" s="73">
        <v>-0.1452</v>
      </c>
      <c r="Q11" s="73">
        <v>0</v>
      </c>
    </row>
    <row r="12" spans="1:17">
      <c r="A12" s="61" t="s">
        <v>186</v>
      </c>
      <c r="B12" s="73">
        <v>3.9800000000000002E-2</v>
      </c>
      <c r="C12" s="73">
        <v>9.69E-2</v>
      </c>
      <c r="D12" s="73">
        <v>-0.1489</v>
      </c>
      <c r="E12" s="73">
        <v>0.18079999999999999</v>
      </c>
      <c r="F12" s="73">
        <v>-0.1573</v>
      </c>
      <c r="G12" s="73">
        <v>0.23139999999999999</v>
      </c>
      <c r="H12" s="73">
        <v>0.2261</v>
      </c>
      <c r="I12" s="73">
        <v>-5.21E-2</v>
      </c>
      <c r="J12" s="73">
        <v>6.0400000000000002E-2</v>
      </c>
      <c r="K12" s="73">
        <v>1</v>
      </c>
      <c r="L12" s="73">
        <v>7.1800000000000003E-2</v>
      </c>
      <c r="M12" s="73">
        <v>0.2409</v>
      </c>
      <c r="N12" s="73">
        <v>4.3E-3</v>
      </c>
      <c r="O12" s="73">
        <v>-0.14330000000000001</v>
      </c>
      <c r="P12" s="73">
        <v>-0.15859999999999999</v>
      </c>
      <c r="Q12" s="73">
        <v>0</v>
      </c>
    </row>
    <row r="13" spans="1:17">
      <c r="A13" s="61" t="s">
        <v>187</v>
      </c>
      <c r="B13" s="73">
        <v>-3.1399999999999997E-2</v>
      </c>
      <c r="C13" s="73">
        <v>5.9799999999999999E-2</v>
      </c>
      <c r="D13" s="73">
        <v>-0.2316</v>
      </c>
      <c r="E13" s="73">
        <v>1.14E-2</v>
      </c>
      <c r="F13" s="73">
        <v>-1.5100000000000001E-2</v>
      </c>
      <c r="G13" s="73">
        <v>0.33610000000000001</v>
      </c>
      <c r="H13" s="73">
        <v>-8.0399999999999999E-2</v>
      </c>
      <c r="I13" s="73">
        <v>0.1462</v>
      </c>
      <c r="J13" s="73">
        <v>0.21060000000000001</v>
      </c>
      <c r="K13" s="73">
        <v>5.9700000000000003E-2</v>
      </c>
      <c r="L13" s="73">
        <v>1</v>
      </c>
      <c r="M13" s="73">
        <v>0.21079999999999999</v>
      </c>
      <c r="N13" s="73">
        <v>3.7000000000000002E-3</v>
      </c>
      <c r="O13" s="73">
        <v>-0.2233</v>
      </c>
      <c r="P13" s="73">
        <v>-0.2621</v>
      </c>
      <c r="Q13" s="73">
        <v>0</v>
      </c>
    </row>
    <row r="14" spans="1:17">
      <c r="A14" s="61" t="s">
        <v>188</v>
      </c>
      <c r="B14" s="73">
        <v>-0.13739999999999999</v>
      </c>
      <c r="C14" s="73">
        <v>0.2233</v>
      </c>
      <c r="D14" s="73">
        <v>-0.1464</v>
      </c>
      <c r="E14" s="73">
        <v>0.114</v>
      </c>
      <c r="F14" s="73">
        <v>-9.7799999999999998E-2</v>
      </c>
      <c r="G14" s="73">
        <v>0.29909999999999998</v>
      </c>
      <c r="H14" s="73">
        <v>0.28170000000000001</v>
      </c>
      <c r="I14" s="73">
        <v>-7.3200000000000001E-2</v>
      </c>
      <c r="J14" s="73">
        <v>0.2467</v>
      </c>
      <c r="K14" s="73">
        <v>0.35680000000000001</v>
      </c>
      <c r="L14" s="73">
        <v>0.1719</v>
      </c>
      <c r="M14" s="73">
        <v>1</v>
      </c>
      <c r="N14" s="73">
        <v>0.30159999999999998</v>
      </c>
      <c r="O14" s="73">
        <v>-0.41160000000000002</v>
      </c>
      <c r="P14" s="73">
        <v>-0.22939999999999999</v>
      </c>
      <c r="Q14" s="73">
        <v>0</v>
      </c>
    </row>
    <row r="15" spans="1:17">
      <c r="A15" s="61" t="s">
        <v>189</v>
      </c>
      <c r="B15" s="73">
        <v>4.8999999999999998E-3</v>
      </c>
      <c r="C15" s="73">
        <v>1.21E-2</v>
      </c>
      <c r="D15" s="73">
        <v>-1.3599999999999999E-2</v>
      </c>
      <c r="E15" s="73">
        <v>5.9400000000000001E-2</v>
      </c>
      <c r="F15" s="73">
        <v>-4.1099999999999998E-2</v>
      </c>
      <c r="G15" s="73">
        <v>-1.3299999999999999E-2</v>
      </c>
      <c r="H15" s="73">
        <v>1.8800000000000001E-2</v>
      </c>
      <c r="I15" s="73">
        <v>2.3900000000000001E-2</v>
      </c>
      <c r="J15" s="73">
        <v>1.55E-2</v>
      </c>
      <c r="K15" s="73">
        <v>9.0700000000000003E-2</v>
      </c>
      <c r="L15" s="73">
        <v>2.5999999999999999E-3</v>
      </c>
      <c r="M15" s="73">
        <v>0.29899999999999999</v>
      </c>
      <c r="N15" s="73">
        <v>1</v>
      </c>
      <c r="O15" s="73">
        <v>5.4699999999999999E-2</v>
      </c>
      <c r="P15" s="73">
        <v>1.4999999999999999E-2</v>
      </c>
      <c r="Q15" s="73">
        <v>0</v>
      </c>
    </row>
    <row r="16" spans="1:17">
      <c r="A16" s="61" t="s">
        <v>190</v>
      </c>
      <c r="B16" s="73">
        <v>8.9099999999999999E-2</v>
      </c>
      <c r="C16" s="73">
        <v>-0.19120000000000001</v>
      </c>
      <c r="D16" s="73">
        <v>0.15240000000000001</v>
      </c>
      <c r="E16" s="73">
        <v>-2.3699999999999999E-2</v>
      </c>
      <c r="F16" s="73">
        <v>2.8000000000000001E-2</v>
      </c>
      <c r="G16" s="73">
        <v>-0.28070000000000001</v>
      </c>
      <c r="H16" s="73">
        <v>9.3299999999999994E-2</v>
      </c>
      <c r="I16" s="73">
        <v>-0.20039999999999999</v>
      </c>
      <c r="J16" s="73">
        <v>-0.20499999999999999</v>
      </c>
      <c r="K16" s="73">
        <v>-0.15260000000000001</v>
      </c>
      <c r="L16" s="73">
        <v>-0.2495</v>
      </c>
      <c r="M16" s="73">
        <v>-0.27539999999999998</v>
      </c>
      <c r="N16" s="73">
        <v>3.5700000000000003E-2</v>
      </c>
      <c r="O16" s="73">
        <v>1</v>
      </c>
      <c r="P16" s="73">
        <v>0.24129999999999999</v>
      </c>
      <c r="Q16" s="73">
        <v>0</v>
      </c>
    </row>
    <row r="17" spans="1:17">
      <c r="A17" s="61" t="s">
        <v>191</v>
      </c>
      <c r="B17" s="73">
        <v>-5.0700000000000002E-2</v>
      </c>
      <c r="C17" s="73">
        <v>-7.7299999999999994E-2</v>
      </c>
      <c r="D17" s="73">
        <v>0.21379999999999999</v>
      </c>
      <c r="E17" s="73">
        <v>0.12809999999999999</v>
      </c>
      <c r="F17" s="73">
        <v>-8.7900000000000006E-2</v>
      </c>
      <c r="G17" s="73">
        <v>-0.3251</v>
      </c>
      <c r="H17" s="73">
        <v>-4.1000000000000002E-2</v>
      </c>
      <c r="I17" s="73">
        <v>-0.1023</v>
      </c>
      <c r="J17" s="73">
        <v>-0.13120000000000001</v>
      </c>
      <c r="K17" s="73">
        <v>-0.11020000000000001</v>
      </c>
      <c r="L17" s="73">
        <v>-0.27450000000000002</v>
      </c>
      <c r="M17" s="73">
        <v>-0.18759999999999999</v>
      </c>
      <c r="N17" s="73">
        <v>3.5999999999999999E-3</v>
      </c>
      <c r="O17" s="73">
        <v>0.27729999999999999</v>
      </c>
      <c r="P17" s="73">
        <v>1</v>
      </c>
      <c r="Q17" s="73">
        <v>0</v>
      </c>
    </row>
    <row r="18" spans="1:17">
      <c r="A18" s="40" t="s">
        <v>192</v>
      </c>
      <c r="B18" s="72">
        <v>-0.40039999999999998</v>
      </c>
      <c r="C18" s="72">
        <v>0.94199999999999995</v>
      </c>
      <c r="D18" s="72">
        <v>2.0500000000000001E-2</v>
      </c>
      <c r="E18" s="72">
        <v>1E-3</v>
      </c>
      <c r="F18" s="72">
        <v>-1.2999999999999999E-3</v>
      </c>
      <c r="G18" s="72">
        <v>1.9E-2</v>
      </c>
      <c r="H18" s="72">
        <v>6.3299999999999995E-2</v>
      </c>
      <c r="I18" s="72">
        <v>7.4999999999999997E-2</v>
      </c>
      <c r="J18" s="72">
        <v>-3.3E-3</v>
      </c>
      <c r="K18" s="72">
        <v>2.46E-2</v>
      </c>
      <c r="L18" s="72">
        <v>6.0000000000000001E-3</v>
      </c>
      <c r="M18" s="72">
        <v>6.3399999999999998E-2</v>
      </c>
      <c r="N18" s="72">
        <v>-8.8000000000000005E-3</v>
      </c>
      <c r="O18" s="72">
        <v>-6.5799999999999997E-2</v>
      </c>
      <c r="P18" s="72">
        <v>-1.2E-2</v>
      </c>
      <c r="Q18" s="72">
        <v>1</v>
      </c>
    </row>
    <row r="20" spans="1:17">
      <c r="A20" s="45" t="s">
        <v>193</v>
      </c>
    </row>
  </sheetData>
  <mergeCells count="1">
    <mergeCell ref="A1:Q1"/>
  </mergeCells>
  <pageMargins left="0.75" right="0.75" top="1" bottom="1" header="0.5" footer="0.5"/>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249977111117893"/>
  </sheetPr>
  <dimension ref="A1:Q17"/>
  <sheetViews>
    <sheetView workbookViewId="0">
      <selection activeCell="B2" sqref="B2:Q17"/>
    </sheetView>
  </sheetViews>
  <sheetFormatPr defaultRowHeight="14.4"/>
  <sheetData>
    <row r="1" spans="1:17">
      <c r="B1" s="43" t="s">
        <v>28</v>
      </c>
      <c r="C1" s="43" t="s">
        <v>33</v>
      </c>
      <c r="D1" s="43" t="s">
        <v>36</v>
      </c>
      <c r="E1" s="43" t="s">
        <v>87</v>
      </c>
      <c r="F1" s="43" t="s">
        <v>46</v>
      </c>
      <c r="G1" s="43" t="s">
        <v>48</v>
      </c>
      <c r="H1" s="43" t="s">
        <v>51</v>
      </c>
      <c r="I1" s="43" t="s">
        <v>54</v>
      </c>
      <c r="J1" s="43" t="s">
        <v>57</v>
      </c>
      <c r="K1" s="43" t="s">
        <v>60</v>
      </c>
      <c r="L1" s="43" t="s">
        <v>69</v>
      </c>
      <c r="M1" s="43" t="s">
        <v>72</v>
      </c>
      <c r="N1" s="43" t="s">
        <v>88</v>
      </c>
      <c r="O1" s="43" t="s">
        <v>78</v>
      </c>
      <c r="P1" s="43" t="s">
        <v>89</v>
      </c>
      <c r="Q1" s="43" t="s">
        <v>39</v>
      </c>
    </row>
    <row r="2" spans="1:17">
      <c r="A2" s="43" t="s">
        <v>28</v>
      </c>
      <c r="B2">
        <v>1</v>
      </c>
      <c r="C2">
        <v>-0.46139999999999998</v>
      </c>
      <c r="D2">
        <v>-0.19500000000000001</v>
      </c>
      <c r="E2">
        <v>-7.7000000000000002E-3</v>
      </c>
      <c r="F2">
        <v>3.2000000000000002E-3</v>
      </c>
      <c r="G2">
        <v>0.25769999999999998</v>
      </c>
      <c r="H2">
        <v>5.8599999999999999E-2</v>
      </c>
      <c r="I2">
        <v>3.6700000000000003E-2</v>
      </c>
      <c r="J2">
        <v>-6.7100000000000007E-2</v>
      </c>
      <c r="K2">
        <v>1.21E-2</v>
      </c>
      <c r="L2">
        <v>-3.7699999999999997E-2</v>
      </c>
      <c r="M2">
        <v>-0.1153</v>
      </c>
      <c r="N2">
        <v>1.4E-3</v>
      </c>
      <c r="O2">
        <v>8.9800000000000005E-2</v>
      </c>
      <c r="P2">
        <v>-3.3599999999999998E-2</v>
      </c>
      <c r="Q2">
        <v>-0.38419999999999999</v>
      </c>
    </row>
    <row r="3" spans="1:17">
      <c r="A3" s="43" t="s">
        <v>33</v>
      </c>
      <c r="B3">
        <v>-0.4859</v>
      </c>
      <c r="C3">
        <v>1</v>
      </c>
      <c r="D3">
        <v>2.53E-2</v>
      </c>
      <c r="E3">
        <v>2.07E-2</v>
      </c>
      <c r="F3">
        <v>-2.1100000000000001E-2</v>
      </c>
      <c r="G3">
        <v>-6.9699999999999998E-2</v>
      </c>
      <c r="H3">
        <v>-1.6E-2</v>
      </c>
      <c r="I3">
        <v>6.9099999999999995E-2</v>
      </c>
      <c r="J3">
        <v>6.9400000000000003E-2</v>
      </c>
      <c r="K3">
        <v>9.8100000000000007E-2</v>
      </c>
      <c r="L3">
        <v>5.3900000000000003E-2</v>
      </c>
      <c r="M3">
        <v>0.15590000000000001</v>
      </c>
      <c r="N3">
        <v>-1.9E-3</v>
      </c>
      <c r="O3">
        <v>-0.14410000000000001</v>
      </c>
      <c r="P3">
        <v>-8.1199999999999994E-2</v>
      </c>
      <c r="Q3">
        <v>0.95520000000000005</v>
      </c>
    </row>
    <row r="4" spans="1:17">
      <c r="A4" s="43" t="s">
        <v>36</v>
      </c>
      <c r="B4">
        <v>-0.2661</v>
      </c>
      <c r="C4">
        <v>2.9100000000000001E-2</v>
      </c>
      <c r="D4">
        <v>1</v>
      </c>
      <c r="E4">
        <v>-2.23E-2</v>
      </c>
      <c r="F4">
        <v>3.4200000000000001E-2</v>
      </c>
      <c r="G4">
        <v>-0.33090000000000003</v>
      </c>
      <c r="H4">
        <v>-2.1700000000000001E-2</v>
      </c>
      <c r="I4">
        <v>9.4000000000000004E-3</v>
      </c>
      <c r="J4">
        <v>-9.2200000000000004E-2</v>
      </c>
      <c r="K4">
        <v>-0.1273</v>
      </c>
      <c r="L4">
        <v>-0.22839999999999999</v>
      </c>
      <c r="M4">
        <v>-0.13669999999999999</v>
      </c>
      <c r="N4">
        <v>-4.5999999999999999E-3</v>
      </c>
      <c r="O4">
        <v>0.121</v>
      </c>
      <c r="P4">
        <v>0.18920000000000001</v>
      </c>
      <c r="Q4">
        <v>1.9599999999999999E-2</v>
      </c>
    </row>
    <row r="5" spans="1:17">
      <c r="A5" s="43" t="s">
        <v>87</v>
      </c>
      <c r="B5">
        <v>-8.0999999999999996E-3</v>
      </c>
      <c r="C5">
        <v>2.9000000000000001E-2</v>
      </c>
      <c r="D5">
        <v>-3.2399999999999998E-2</v>
      </c>
      <c r="E5">
        <v>1</v>
      </c>
      <c r="F5">
        <v>-0.68410000000000004</v>
      </c>
      <c r="G5">
        <v>-6.4399999999999999E-2</v>
      </c>
      <c r="H5">
        <v>-2.58E-2</v>
      </c>
      <c r="I5">
        <v>1.9E-3</v>
      </c>
      <c r="J5">
        <v>-1.8200000000000001E-2</v>
      </c>
      <c r="K5">
        <v>0.1547</v>
      </c>
      <c r="L5">
        <v>1.6999999999999999E-3</v>
      </c>
      <c r="M5">
        <v>6.3500000000000001E-2</v>
      </c>
      <c r="N5">
        <v>3.6200000000000003E-2</v>
      </c>
      <c r="O5">
        <v>1.0699999999999999E-2</v>
      </c>
      <c r="P5">
        <v>0.26600000000000001</v>
      </c>
      <c r="Q5">
        <v>0</v>
      </c>
    </row>
    <row r="6" spans="1:17">
      <c r="A6" s="43" t="s">
        <v>46</v>
      </c>
      <c r="B6">
        <v>4.4000000000000003E-3</v>
      </c>
      <c r="C6">
        <v>-2.4199999999999999E-2</v>
      </c>
      <c r="D6">
        <v>3.2899999999999999E-2</v>
      </c>
      <c r="E6">
        <v>-0.86550000000000005</v>
      </c>
      <c r="F6">
        <v>1</v>
      </c>
      <c r="G6">
        <v>1E-4</v>
      </c>
      <c r="H6">
        <v>1.2500000000000001E-2</v>
      </c>
      <c r="I6">
        <v>-1.8E-3</v>
      </c>
      <c r="J6">
        <v>1.5100000000000001E-2</v>
      </c>
      <c r="K6">
        <v>-0.1241</v>
      </c>
      <c r="L6">
        <v>-1.7999999999999999E-2</v>
      </c>
      <c r="M6">
        <v>-7.1400000000000005E-2</v>
      </c>
      <c r="N6">
        <v>-1.8800000000000001E-2</v>
      </c>
      <c r="O6">
        <v>1.5800000000000002E-2</v>
      </c>
      <c r="P6">
        <v>-0.11749999999999999</v>
      </c>
      <c r="Q6">
        <v>-1E-4</v>
      </c>
    </row>
    <row r="7" spans="1:17">
      <c r="A7" s="43" t="s">
        <v>48</v>
      </c>
      <c r="B7">
        <v>0.26650000000000001</v>
      </c>
      <c r="C7">
        <v>-5.2499999999999998E-2</v>
      </c>
      <c r="D7">
        <v>-0.3327</v>
      </c>
      <c r="E7">
        <v>-2.41E-2</v>
      </c>
      <c r="F7">
        <v>-1E-3</v>
      </c>
      <c r="G7">
        <v>1</v>
      </c>
      <c r="H7">
        <v>0.23350000000000001</v>
      </c>
      <c r="I7">
        <v>9.9699999999999997E-2</v>
      </c>
      <c r="J7">
        <v>7.7100000000000002E-2</v>
      </c>
      <c r="K7">
        <v>0.26960000000000001</v>
      </c>
      <c r="L7">
        <v>0.34399999999999997</v>
      </c>
      <c r="M7">
        <v>0.25879999999999997</v>
      </c>
      <c r="N7">
        <v>-2.3599999999999999E-2</v>
      </c>
      <c r="O7">
        <v>-0.1976</v>
      </c>
      <c r="P7">
        <v>-0.31</v>
      </c>
      <c r="Q7">
        <v>0</v>
      </c>
    </row>
    <row r="8" spans="1:17">
      <c r="A8" s="43" t="s">
        <v>51</v>
      </c>
      <c r="B8">
        <v>4.8300000000000003E-2</v>
      </c>
      <c r="C8">
        <v>3.7400000000000003E-2</v>
      </c>
      <c r="D8">
        <v>-4.2099999999999999E-2</v>
      </c>
      <c r="E8">
        <v>-5.4600000000000003E-2</v>
      </c>
      <c r="F8">
        <v>3.2899999999999999E-2</v>
      </c>
      <c r="G8">
        <v>0.38190000000000002</v>
      </c>
      <c r="H8">
        <v>1</v>
      </c>
      <c r="I8">
        <v>4.58E-2</v>
      </c>
      <c r="J8">
        <v>-0.15609999999999999</v>
      </c>
      <c r="K8">
        <v>0.1201</v>
      </c>
      <c r="L8">
        <v>-8.8300000000000003E-2</v>
      </c>
      <c r="M8">
        <v>-4.1099999999999998E-2</v>
      </c>
      <c r="N8">
        <v>2.2200000000000001E-2</v>
      </c>
      <c r="O8">
        <v>0.1585</v>
      </c>
      <c r="P8">
        <v>3.5799999999999998E-2</v>
      </c>
      <c r="Q8">
        <v>0</v>
      </c>
    </row>
    <row r="9" spans="1:17">
      <c r="A9" s="43" t="s">
        <v>54</v>
      </c>
      <c r="B9">
        <v>1.4800000000000001E-2</v>
      </c>
      <c r="C9">
        <v>7.4499999999999997E-2</v>
      </c>
      <c r="D9">
        <v>-4.0000000000000002E-4</v>
      </c>
      <c r="E9">
        <v>3.0000000000000001E-3</v>
      </c>
      <c r="F9">
        <v>-4.0000000000000001E-3</v>
      </c>
      <c r="G9">
        <v>0.1429</v>
      </c>
      <c r="H9">
        <v>-0.111</v>
      </c>
      <c r="I9">
        <v>1</v>
      </c>
      <c r="J9">
        <v>0.16689999999999999</v>
      </c>
      <c r="K9">
        <v>-6.8199999999999997E-2</v>
      </c>
      <c r="L9">
        <v>0.1009</v>
      </c>
      <c r="M9">
        <v>3.9300000000000002E-2</v>
      </c>
      <c r="N9">
        <v>3.39E-2</v>
      </c>
      <c r="O9">
        <v>-0.1244</v>
      </c>
      <c r="P9">
        <v>-7.1999999999999995E-2</v>
      </c>
      <c r="Q9">
        <v>6.8199999999999997E-2</v>
      </c>
    </row>
    <row r="10" spans="1:17">
      <c r="A10" s="43" t="s">
        <v>57</v>
      </c>
      <c r="B10">
        <v>-1.7100000000000001E-2</v>
      </c>
      <c r="C10">
        <v>6.0400000000000002E-2</v>
      </c>
      <c r="D10">
        <v>-0.1246</v>
      </c>
      <c r="E10">
        <v>-8.6599999999999996E-2</v>
      </c>
      <c r="F10">
        <v>7.1499999999999994E-2</v>
      </c>
      <c r="G10">
        <v>2.5499999999999998E-2</v>
      </c>
      <c r="H10">
        <v>-0.29909999999999998</v>
      </c>
      <c r="I10">
        <v>0.25080000000000002</v>
      </c>
      <c r="J10">
        <v>1</v>
      </c>
      <c r="K10">
        <v>5.7299999999999997E-2</v>
      </c>
      <c r="L10">
        <v>0.20200000000000001</v>
      </c>
      <c r="M10">
        <v>0.47220000000000001</v>
      </c>
      <c r="N10">
        <v>1.6E-2</v>
      </c>
      <c r="O10">
        <v>-0.25640000000000002</v>
      </c>
      <c r="P10">
        <v>-0.1452</v>
      </c>
      <c r="Q10">
        <v>0</v>
      </c>
    </row>
    <row r="11" spans="1:17">
      <c r="A11" s="43" t="s">
        <v>60</v>
      </c>
      <c r="B11">
        <v>3.9800000000000002E-2</v>
      </c>
      <c r="C11">
        <v>9.69E-2</v>
      </c>
      <c r="D11">
        <v>-0.1489</v>
      </c>
      <c r="E11">
        <v>0.18079999999999999</v>
      </c>
      <c r="F11">
        <v>-0.1573</v>
      </c>
      <c r="G11">
        <v>0.23139999999999999</v>
      </c>
      <c r="H11">
        <v>0.2261</v>
      </c>
      <c r="I11">
        <v>-5.21E-2</v>
      </c>
      <c r="J11">
        <v>6.0400000000000002E-2</v>
      </c>
      <c r="K11">
        <v>1</v>
      </c>
      <c r="L11">
        <v>7.1800000000000003E-2</v>
      </c>
      <c r="M11">
        <v>0.2409</v>
      </c>
      <c r="N11">
        <v>4.3E-3</v>
      </c>
      <c r="O11">
        <v>-0.14330000000000001</v>
      </c>
      <c r="P11">
        <v>-0.15859999999999999</v>
      </c>
      <c r="Q11">
        <v>0</v>
      </c>
    </row>
    <row r="12" spans="1:17">
      <c r="A12" s="43" t="s">
        <v>69</v>
      </c>
      <c r="B12">
        <v>-3.1399999999999997E-2</v>
      </c>
      <c r="C12">
        <v>5.9799999999999999E-2</v>
      </c>
      <c r="D12">
        <v>-0.2316</v>
      </c>
      <c r="E12">
        <v>1.14E-2</v>
      </c>
      <c r="F12">
        <v>-1.5100000000000001E-2</v>
      </c>
      <c r="G12">
        <v>0.33610000000000001</v>
      </c>
      <c r="H12">
        <v>-8.0399999999999999E-2</v>
      </c>
      <c r="I12">
        <v>0.1462</v>
      </c>
      <c r="J12">
        <v>0.21060000000000001</v>
      </c>
      <c r="K12">
        <v>5.9700000000000003E-2</v>
      </c>
      <c r="L12">
        <v>1</v>
      </c>
      <c r="M12">
        <v>0.21079999999999999</v>
      </c>
      <c r="N12">
        <v>3.7000000000000002E-3</v>
      </c>
      <c r="O12">
        <v>-0.2233</v>
      </c>
      <c r="P12">
        <v>-0.2621</v>
      </c>
      <c r="Q12">
        <v>0</v>
      </c>
    </row>
    <row r="13" spans="1:17">
      <c r="A13" s="43" t="s">
        <v>72</v>
      </c>
      <c r="B13">
        <v>-0.13739999999999999</v>
      </c>
      <c r="C13">
        <v>0.2233</v>
      </c>
      <c r="D13">
        <v>-0.1464</v>
      </c>
      <c r="E13">
        <v>0.114</v>
      </c>
      <c r="F13">
        <v>-9.7799999999999998E-2</v>
      </c>
      <c r="G13">
        <v>0.29909999999999998</v>
      </c>
      <c r="H13">
        <v>0.28170000000000001</v>
      </c>
      <c r="I13">
        <v>-7.3200000000000001E-2</v>
      </c>
      <c r="J13">
        <v>0.2467</v>
      </c>
      <c r="K13">
        <v>0.35680000000000001</v>
      </c>
      <c r="L13">
        <v>0.1719</v>
      </c>
      <c r="M13">
        <v>1</v>
      </c>
      <c r="N13">
        <v>0.30159999999999998</v>
      </c>
      <c r="O13">
        <v>-0.41160000000000002</v>
      </c>
      <c r="P13">
        <v>-0.22939999999999999</v>
      </c>
      <c r="Q13">
        <v>0</v>
      </c>
    </row>
    <row r="14" spans="1:17">
      <c r="A14" s="43" t="s">
        <v>88</v>
      </c>
      <c r="B14">
        <v>4.8999999999999998E-3</v>
      </c>
      <c r="C14">
        <v>1.21E-2</v>
      </c>
      <c r="D14">
        <v>-1.3599999999999999E-2</v>
      </c>
      <c r="E14">
        <v>5.9400000000000001E-2</v>
      </c>
      <c r="F14">
        <v>-4.1099999999999998E-2</v>
      </c>
      <c r="G14">
        <v>-1.3299999999999999E-2</v>
      </c>
      <c r="H14">
        <v>1.8800000000000001E-2</v>
      </c>
      <c r="I14">
        <v>2.3900000000000001E-2</v>
      </c>
      <c r="J14">
        <v>1.55E-2</v>
      </c>
      <c r="K14">
        <v>9.0700000000000003E-2</v>
      </c>
      <c r="L14">
        <v>2.5999999999999999E-3</v>
      </c>
      <c r="M14">
        <v>0.29899999999999999</v>
      </c>
      <c r="N14">
        <v>1</v>
      </c>
      <c r="O14">
        <v>5.4699999999999999E-2</v>
      </c>
      <c r="P14">
        <v>1.4999999999999999E-2</v>
      </c>
      <c r="Q14">
        <v>0</v>
      </c>
    </row>
    <row r="15" spans="1:17">
      <c r="A15" s="43" t="s">
        <v>78</v>
      </c>
      <c r="B15">
        <v>8.9099999999999999E-2</v>
      </c>
      <c r="C15">
        <v>-0.19120000000000001</v>
      </c>
      <c r="D15">
        <v>0.15240000000000001</v>
      </c>
      <c r="E15">
        <v>-2.3699999999999999E-2</v>
      </c>
      <c r="F15">
        <v>2.8000000000000001E-2</v>
      </c>
      <c r="G15">
        <v>-0.28070000000000001</v>
      </c>
      <c r="H15">
        <v>9.3299999999999994E-2</v>
      </c>
      <c r="I15">
        <v>-0.20039999999999999</v>
      </c>
      <c r="J15">
        <v>-0.20499999999999999</v>
      </c>
      <c r="K15">
        <v>-0.15260000000000001</v>
      </c>
      <c r="L15">
        <v>-0.2495</v>
      </c>
      <c r="M15">
        <v>-0.27539999999999998</v>
      </c>
      <c r="N15">
        <v>3.5700000000000003E-2</v>
      </c>
      <c r="O15">
        <v>1</v>
      </c>
      <c r="P15">
        <v>0.24129999999999999</v>
      </c>
      <c r="Q15">
        <v>0</v>
      </c>
    </row>
    <row r="16" spans="1:17">
      <c r="A16" s="43" t="s">
        <v>89</v>
      </c>
      <c r="B16">
        <v>-5.0700000000000002E-2</v>
      </c>
      <c r="C16">
        <v>-7.7299999999999994E-2</v>
      </c>
      <c r="D16">
        <v>0.21379999999999999</v>
      </c>
      <c r="E16">
        <v>0.12809999999999999</v>
      </c>
      <c r="F16">
        <v>-8.7900000000000006E-2</v>
      </c>
      <c r="G16">
        <v>-0.3251</v>
      </c>
      <c r="H16">
        <v>-4.1000000000000002E-2</v>
      </c>
      <c r="I16">
        <v>-0.1023</v>
      </c>
      <c r="J16">
        <v>-0.13120000000000001</v>
      </c>
      <c r="K16">
        <v>-0.11020000000000001</v>
      </c>
      <c r="L16">
        <v>-0.27450000000000002</v>
      </c>
      <c r="M16">
        <v>-0.18759999999999999</v>
      </c>
      <c r="N16">
        <v>3.5999999999999999E-3</v>
      </c>
      <c r="O16">
        <v>0.27729999999999999</v>
      </c>
      <c r="P16">
        <v>1</v>
      </c>
      <c r="Q16">
        <v>0</v>
      </c>
    </row>
    <row r="17" spans="1:17">
      <c r="A17" s="43" t="s">
        <v>39</v>
      </c>
      <c r="B17">
        <v>-0.40039999999999998</v>
      </c>
      <c r="C17">
        <v>0.94199999999999995</v>
      </c>
      <c r="D17">
        <v>2.0500000000000001E-2</v>
      </c>
      <c r="E17">
        <v>1E-3</v>
      </c>
      <c r="F17">
        <v>-1.2999999999999999E-3</v>
      </c>
      <c r="G17">
        <v>1.9E-2</v>
      </c>
      <c r="H17">
        <v>6.3299999999999995E-2</v>
      </c>
      <c r="I17">
        <v>7.4999999999999997E-2</v>
      </c>
      <c r="J17">
        <v>-3.3E-3</v>
      </c>
      <c r="K17">
        <v>2.46E-2</v>
      </c>
      <c r="L17">
        <v>6.0000000000000001E-3</v>
      </c>
      <c r="M17">
        <v>6.3399999999999998E-2</v>
      </c>
      <c r="N17">
        <v>-8.8000000000000005E-3</v>
      </c>
      <c r="O17">
        <v>-6.5799999999999997E-2</v>
      </c>
      <c r="P17">
        <v>-1.2E-2</v>
      </c>
      <c r="Q17">
        <v>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5"/>
  <sheetViews>
    <sheetView zoomScale="90" zoomScaleNormal="90" workbookViewId="0">
      <selection activeCell="B3" sqref="B3:L13"/>
    </sheetView>
  </sheetViews>
  <sheetFormatPr defaultRowHeight="14.4"/>
  <cols>
    <col min="1" max="1" width="15.33203125" style="62" customWidth="1"/>
    <col min="2" max="9" width="10.88671875" style="132" customWidth="1"/>
    <col min="10" max="31" width="8.88671875" style="132" customWidth="1"/>
    <col min="32" max="16384" width="8.88671875" style="132"/>
  </cols>
  <sheetData>
    <row r="1" spans="1:12" ht="18" customHeight="1" thickBot="1">
      <c r="A1" s="158" t="s">
        <v>194</v>
      </c>
      <c r="B1" s="159"/>
      <c r="C1" s="159"/>
      <c r="D1" s="159"/>
      <c r="E1" s="159"/>
      <c r="F1" s="159"/>
      <c r="G1" s="159"/>
      <c r="H1" s="159"/>
      <c r="I1" s="159"/>
      <c r="J1" s="159"/>
      <c r="K1" s="159"/>
      <c r="L1" s="159"/>
    </row>
    <row r="2" spans="1:12">
      <c r="A2" s="60"/>
      <c r="B2" s="44" t="s">
        <v>161</v>
      </c>
      <c r="C2" s="44" t="s">
        <v>162</v>
      </c>
      <c r="D2" s="44" t="s">
        <v>163</v>
      </c>
      <c r="E2" s="44" t="s">
        <v>164</v>
      </c>
      <c r="F2" s="44" t="s">
        <v>165</v>
      </c>
      <c r="G2" s="44" t="s">
        <v>166</v>
      </c>
      <c r="H2" s="44" t="s">
        <v>167</v>
      </c>
      <c r="I2" s="44" t="s">
        <v>168</v>
      </c>
      <c r="J2" s="44" t="s">
        <v>169</v>
      </c>
      <c r="K2" s="44" t="s">
        <v>170</v>
      </c>
      <c r="L2" s="44" t="s">
        <v>171</v>
      </c>
    </row>
    <row r="3" spans="1:12">
      <c r="A3" s="61" t="s">
        <v>177</v>
      </c>
      <c r="B3" s="73">
        <v>1</v>
      </c>
      <c r="C3" s="73">
        <v>-0.4254</v>
      </c>
      <c r="D3" s="73">
        <v>0.13289999999999999</v>
      </c>
      <c r="E3" s="73">
        <v>0.15390000000000001</v>
      </c>
      <c r="F3" s="73">
        <v>0.19170000000000001</v>
      </c>
      <c r="G3" s="73">
        <v>2.1399999999999999E-2</v>
      </c>
      <c r="H3" s="73">
        <v>-1.5299999999999999E-2</v>
      </c>
      <c r="I3" s="73">
        <v>1.1299999999999999E-2</v>
      </c>
      <c r="J3" s="73">
        <v>-2.3699999999999999E-2</v>
      </c>
      <c r="K3" s="73">
        <v>4.19E-2</v>
      </c>
      <c r="L3" s="73">
        <v>7.4999999999999997E-2</v>
      </c>
    </row>
    <row r="4" spans="1:12">
      <c r="A4" s="61" t="s">
        <v>178</v>
      </c>
      <c r="B4" s="73">
        <v>-0.41389999999999999</v>
      </c>
      <c r="C4" s="73">
        <v>1</v>
      </c>
      <c r="D4" s="73">
        <v>-7.8799999999999995E-2</v>
      </c>
      <c r="E4" s="73">
        <v>-2.3699999999999999E-2</v>
      </c>
      <c r="F4" s="73">
        <v>-8.4000000000000005E-2</v>
      </c>
      <c r="G4" s="73">
        <v>2.5000000000000001E-3</v>
      </c>
      <c r="H4" s="73">
        <v>1.4800000000000001E-2</v>
      </c>
      <c r="I4" s="73">
        <v>-1.0800000000000001E-2</v>
      </c>
      <c r="J4" s="73">
        <v>6.9199999999999998E-2</v>
      </c>
      <c r="K4" s="73">
        <v>3.5000000000000001E-3</v>
      </c>
      <c r="L4" s="73">
        <v>-3.5000000000000003E-2</v>
      </c>
    </row>
    <row r="5" spans="1:12">
      <c r="A5" s="61" t="s">
        <v>179</v>
      </c>
      <c r="B5" s="73">
        <v>0.11899999999999999</v>
      </c>
      <c r="C5" s="73">
        <v>-0.11</v>
      </c>
      <c r="D5" s="73">
        <v>1</v>
      </c>
      <c r="E5" s="73">
        <v>-4.1300000000000003E-2</v>
      </c>
      <c r="F5" s="73">
        <v>-6.0199999999999997E-2</v>
      </c>
      <c r="G5" s="73">
        <v>-1.5800000000000002E-2</v>
      </c>
      <c r="H5" s="73">
        <v>-3.6999999999999998E-2</v>
      </c>
      <c r="I5" s="73">
        <v>3.8199999999999998E-2</v>
      </c>
      <c r="J5" s="73">
        <v>-9.3200000000000005E-2</v>
      </c>
      <c r="K5" s="73">
        <v>-5.7999999999999996E-3</v>
      </c>
      <c r="L5" s="73">
        <v>-3.49E-2</v>
      </c>
    </row>
    <row r="6" spans="1:12">
      <c r="A6" s="61" t="s">
        <v>195</v>
      </c>
      <c r="B6" s="73">
        <v>0.20619999999999999</v>
      </c>
      <c r="C6" s="73">
        <v>-4.3400000000000001E-2</v>
      </c>
      <c r="D6" s="73">
        <v>-5.9200000000000003E-2</v>
      </c>
      <c r="E6" s="73">
        <v>1</v>
      </c>
      <c r="F6" s="73">
        <v>0.4516</v>
      </c>
      <c r="G6" s="73">
        <v>1.7399999999999999E-2</v>
      </c>
      <c r="H6" s="73">
        <v>1.09E-2</v>
      </c>
      <c r="I6" s="73">
        <v>-5.4999999999999997E-3</v>
      </c>
      <c r="J6" s="73">
        <v>3.2199999999999999E-2</v>
      </c>
      <c r="K6" s="73">
        <v>2.9999999999999997E-4</v>
      </c>
      <c r="L6" s="73">
        <v>2.1600000000000001E-2</v>
      </c>
    </row>
    <row r="7" spans="1:12">
      <c r="A7" s="61" t="s">
        <v>196</v>
      </c>
      <c r="B7" s="73">
        <v>0.20449999999999999</v>
      </c>
      <c r="C7" s="73">
        <v>-0.1</v>
      </c>
      <c r="D7" s="73">
        <v>-9.3299999999999994E-2</v>
      </c>
      <c r="E7" s="73">
        <v>0.30249999999999999</v>
      </c>
      <c r="F7" s="73">
        <v>1</v>
      </c>
      <c r="G7" s="73">
        <v>8.9999999999999993E-3</v>
      </c>
      <c r="H7" s="73">
        <v>5.1000000000000004E-3</v>
      </c>
      <c r="I7" s="73">
        <v>-3.2000000000000002E-3</v>
      </c>
      <c r="J7" s="73">
        <v>2.3099999999999999E-2</v>
      </c>
      <c r="K7" s="73">
        <v>-3.2000000000000002E-3</v>
      </c>
      <c r="L7" s="73">
        <v>3.3399999999999999E-2</v>
      </c>
    </row>
    <row r="8" spans="1:12">
      <c r="A8" s="61" t="s">
        <v>197</v>
      </c>
      <c r="B8" s="73">
        <v>-1.1000000000000001E-3</v>
      </c>
      <c r="C8" s="73">
        <v>9.4000000000000004E-3</v>
      </c>
      <c r="D8" s="73">
        <v>-1.8499999999999999E-2</v>
      </c>
      <c r="E8" s="73">
        <v>5.4999999999999997E-3</v>
      </c>
      <c r="F8" s="73">
        <v>1.8E-3</v>
      </c>
      <c r="G8" s="73">
        <v>1</v>
      </c>
      <c r="H8" s="73">
        <v>0.70860000000000001</v>
      </c>
      <c r="I8" s="73">
        <v>-0.57199999999999995</v>
      </c>
      <c r="J8" s="73">
        <v>-2.8000000000000001E-2</v>
      </c>
      <c r="K8" s="73">
        <v>4.0000000000000001E-3</v>
      </c>
      <c r="L8" s="73">
        <v>4.1999999999999997E-3</v>
      </c>
    </row>
    <row r="9" spans="1:12">
      <c r="A9" s="61" t="s">
        <v>198</v>
      </c>
      <c r="B9" s="73">
        <v>-1.61E-2</v>
      </c>
      <c r="C9" s="73">
        <v>1.9E-2</v>
      </c>
      <c r="D9" s="73">
        <v>-4.8599999999999997E-2</v>
      </c>
      <c r="E9" s="73">
        <v>5.7999999999999996E-3</v>
      </c>
      <c r="F9" s="73">
        <v>5.4999999999999997E-3</v>
      </c>
      <c r="G9" s="73">
        <v>0.78029999999999999</v>
      </c>
      <c r="H9" s="73">
        <v>1</v>
      </c>
      <c r="I9" s="73">
        <v>-0.73819999999999997</v>
      </c>
      <c r="J9" s="73">
        <v>6.88E-2</v>
      </c>
      <c r="K9" s="73">
        <v>-5.7000000000000002E-3</v>
      </c>
      <c r="L9" s="73">
        <v>1.2800000000000001E-2</v>
      </c>
    </row>
    <row r="10" spans="1:12">
      <c r="A10" s="61" t="s">
        <v>199</v>
      </c>
      <c r="B10" s="73">
        <v>1.15E-2</v>
      </c>
      <c r="C10" s="73">
        <v>-1.21E-2</v>
      </c>
      <c r="D10" s="73">
        <v>4.9200000000000001E-2</v>
      </c>
      <c r="E10" s="73">
        <v>-4.7999999999999996E-3</v>
      </c>
      <c r="F10" s="73">
        <v>-3.5000000000000001E-3</v>
      </c>
      <c r="G10" s="73">
        <v>-0.77969999999999995</v>
      </c>
      <c r="H10" s="73">
        <v>-0.8629</v>
      </c>
      <c r="I10" s="73">
        <v>1</v>
      </c>
      <c r="J10" s="73">
        <v>-3.2199999999999999E-2</v>
      </c>
      <c r="K10" s="73">
        <v>2.0999999999999999E-3</v>
      </c>
      <c r="L10" s="73">
        <v>-8.6999999999999994E-3</v>
      </c>
    </row>
    <row r="11" spans="1:12">
      <c r="A11" s="61" t="s">
        <v>200</v>
      </c>
      <c r="B11" s="73">
        <v>2.86E-2</v>
      </c>
      <c r="C11" s="73">
        <v>7.4800000000000005E-2</v>
      </c>
      <c r="D11" s="73">
        <v>-0.1128</v>
      </c>
      <c r="E11" s="73">
        <v>3.2099999999999997E-2</v>
      </c>
      <c r="F11" s="73">
        <v>2.8500000000000001E-2</v>
      </c>
      <c r="G11" s="73">
        <v>2.4500000000000001E-2</v>
      </c>
      <c r="H11" s="73">
        <v>7.9899999999999999E-2</v>
      </c>
      <c r="I11" s="73">
        <v>-3.2199999999999999E-2</v>
      </c>
      <c r="J11" s="73">
        <v>1</v>
      </c>
      <c r="K11" s="73">
        <v>0.19159999999999999</v>
      </c>
      <c r="L11" s="73">
        <v>0.16700000000000001</v>
      </c>
    </row>
    <row r="12" spans="1:12">
      <c r="A12" s="61" t="s">
        <v>201</v>
      </c>
      <c r="B12" s="73">
        <v>4.6899999999999997E-2</v>
      </c>
      <c r="C12" s="73">
        <v>2.6200000000000001E-2</v>
      </c>
      <c r="D12" s="73">
        <v>-1.5599999999999999E-2</v>
      </c>
      <c r="E12" s="73">
        <v>2.5999999999999999E-3</v>
      </c>
      <c r="F12" s="73">
        <v>-8.3999999999999995E-3</v>
      </c>
      <c r="G12" s="73">
        <v>4.8999999999999998E-3</v>
      </c>
      <c r="H12" s="73">
        <v>9.1000000000000004E-3</v>
      </c>
      <c r="I12" s="73">
        <v>-2.7000000000000001E-3</v>
      </c>
      <c r="J12" s="73">
        <v>0.34960000000000002</v>
      </c>
      <c r="K12" s="73">
        <v>1</v>
      </c>
      <c r="L12" s="73">
        <v>8.6400000000000005E-2</v>
      </c>
    </row>
    <row r="13" spans="1:12" ht="15" customHeight="1" thickBot="1">
      <c r="A13" s="58" t="s">
        <v>202</v>
      </c>
      <c r="B13" s="74">
        <v>8.0500000000000002E-2</v>
      </c>
      <c r="C13" s="74">
        <v>-4.3299999999999998E-2</v>
      </c>
      <c r="D13" s="74">
        <v>-4.1099999999999998E-2</v>
      </c>
      <c r="E13" s="74">
        <v>2.2100000000000002E-2</v>
      </c>
      <c r="F13" s="74">
        <v>2.86E-2</v>
      </c>
      <c r="G13" s="74">
        <v>1.3899999999999999E-2</v>
      </c>
      <c r="H13" s="74">
        <v>2.1600000000000001E-2</v>
      </c>
      <c r="I13" s="74">
        <v>-1.06E-2</v>
      </c>
      <c r="J13" s="74">
        <v>0.21249999999999999</v>
      </c>
      <c r="K13" s="74">
        <v>-3.9100000000000003E-2</v>
      </c>
      <c r="L13" s="74">
        <v>1</v>
      </c>
    </row>
    <row r="15" spans="1:12">
      <c r="A15" s="62" t="s">
        <v>203</v>
      </c>
    </row>
  </sheetData>
  <mergeCells count="1">
    <mergeCell ref="A1:L1"/>
  </mergeCells>
  <pageMargins left="0.75" right="0.75" top="1" bottom="1" header="0.5" footer="0.5"/>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249977111117893"/>
  </sheetPr>
  <dimension ref="A1:P16"/>
  <sheetViews>
    <sheetView workbookViewId="0">
      <selection activeCell="B2" sqref="B2:L12"/>
    </sheetView>
  </sheetViews>
  <sheetFormatPr defaultRowHeight="14.4"/>
  <sheetData>
    <row r="1" spans="1:16">
      <c r="B1" s="142" t="s">
        <v>28</v>
      </c>
      <c r="C1" s="142" t="s">
        <v>33</v>
      </c>
      <c r="D1" s="142" t="s">
        <v>36</v>
      </c>
      <c r="E1" s="142" t="s">
        <v>157</v>
      </c>
      <c r="F1" s="142" t="s">
        <v>158</v>
      </c>
      <c r="G1" s="142" t="s">
        <v>87</v>
      </c>
      <c r="H1" s="142" t="s">
        <v>159</v>
      </c>
      <c r="I1" s="142" t="s">
        <v>151</v>
      </c>
      <c r="J1" s="142" t="s">
        <v>48</v>
      </c>
      <c r="K1" s="142" t="s">
        <v>51</v>
      </c>
      <c r="L1" s="142" t="s">
        <v>54</v>
      </c>
      <c r="M1" s="142" t="s">
        <v>72</v>
      </c>
      <c r="N1" s="142" t="s">
        <v>88</v>
      </c>
      <c r="O1" s="142" t="s">
        <v>78</v>
      </c>
      <c r="P1" s="142" t="s">
        <v>89</v>
      </c>
    </row>
    <row r="2" spans="1:16">
      <c r="A2" s="142" t="s">
        <v>28</v>
      </c>
      <c r="B2">
        <v>1</v>
      </c>
      <c r="C2">
        <v>-0.4254</v>
      </c>
      <c r="D2">
        <v>0.13289999999999999</v>
      </c>
      <c r="E2">
        <v>0.15390000000000001</v>
      </c>
      <c r="F2">
        <v>0.16400000000000001</v>
      </c>
      <c r="G2">
        <v>2.1399999999999999E-2</v>
      </c>
      <c r="H2">
        <v>-1.5299999999999999E-2</v>
      </c>
      <c r="I2">
        <v>1.1299999999999999E-2</v>
      </c>
      <c r="J2">
        <v>-2.3699999999999999E-2</v>
      </c>
      <c r="K2">
        <v>4.19E-2</v>
      </c>
      <c r="L2">
        <v>7.4999999999999997E-2</v>
      </c>
      <c r="M2">
        <v>-4.9799999999999997E-2</v>
      </c>
      <c r="N2">
        <v>-2.0400000000000001E-2</v>
      </c>
      <c r="O2">
        <v>5.3999999999999999E-2</v>
      </c>
      <c r="P2">
        <v>9.3799999999999994E-2</v>
      </c>
    </row>
    <row r="3" spans="1:16">
      <c r="A3" s="142" t="s">
        <v>33</v>
      </c>
      <c r="B3">
        <v>-0.41389999999999999</v>
      </c>
      <c r="C3">
        <v>1</v>
      </c>
      <c r="D3">
        <v>-7.8799999999999995E-2</v>
      </c>
      <c r="E3">
        <v>-2.3699999999999999E-2</v>
      </c>
      <c r="F3">
        <v>-8.0500000000000002E-2</v>
      </c>
      <c r="G3">
        <v>2.5000000000000001E-3</v>
      </c>
      <c r="H3">
        <v>1.4800000000000001E-2</v>
      </c>
      <c r="I3">
        <v>-1.0800000000000001E-2</v>
      </c>
      <c r="J3">
        <v>6.9199999999999998E-2</v>
      </c>
      <c r="K3">
        <v>3.5000000000000001E-3</v>
      </c>
      <c r="L3">
        <v>-3.5000000000000003E-2</v>
      </c>
      <c r="M3">
        <v>3.7699999999999997E-2</v>
      </c>
      <c r="N3">
        <v>-2E-3</v>
      </c>
      <c r="O3">
        <v>-4.19E-2</v>
      </c>
      <c r="P3">
        <v>-0.104</v>
      </c>
    </row>
    <row r="4" spans="1:16">
      <c r="A4" s="142" t="s">
        <v>36</v>
      </c>
      <c r="B4">
        <v>0.11899999999999999</v>
      </c>
      <c r="C4">
        <v>-0.11</v>
      </c>
      <c r="D4">
        <v>1</v>
      </c>
      <c r="E4">
        <v>-4.1300000000000003E-2</v>
      </c>
      <c r="F4">
        <v>-5.5500000000000001E-2</v>
      </c>
      <c r="G4">
        <v>-1.5800000000000002E-2</v>
      </c>
      <c r="H4">
        <v>-3.6999999999999998E-2</v>
      </c>
      <c r="I4">
        <v>3.8199999999999998E-2</v>
      </c>
      <c r="J4">
        <v>-9.3200000000000005E-2</v>
      </c>
      <c r="K4">
        <v>-5.7999999999999996E-3</v>
      </c>
      <c r="L4">
        <v>-3.49E-2</v>
      </c>
      <c r="M4">
        <v>4.1000000000000003E-3</v>
      </c>
      <c r="N4">
        <v>-5.0000000000000001E-4</v>
      </c>
      <c r="O4">
        <v>5.0000000000000001E-3</v>
      </c>
      <c r="P4">
        <v>1.35E-2</v>
      </c>
    </row>
    <row r="5" spans="1:16">
      <c r="A5" s="142" t="s">
        <v>157</v>
      </c>
      <c r="B5">
        <v>0.20619999999999999</v>
      </c>
      <c r="C5">
        <v>-4.3400000000000001E-2</v>
      </c>
      <c r="D5">
        <v>-5.9200000000000003E-2</v>
      </c>
      <c r="E5">
        <v>1</v>
      </c>
      <c r="F5">
        <v>0.432</v>
      </c>
      <c r="G5">
        <v>1.7399999999999999E-2</v>
      </c>
      <c r="H5">
        <v>1.09E-2</v>
      </c>
      <c r="I5">
        <v>-5.4999999999999997E-3</v>
      </c>
      <c r="J5">
        <v>3.2199999999999999E-2</v>
      </c>
      <c r="K5">
        <v>2.9999999999999997E-4</v>
      </c>
      <c r="L5">
        <v>2.1600000000000001E-2</v>
      </c>
      <c r="M5">
        <v>2.8999999999999998E-3</v>
      </c>
      <c r="N5">
        <v>3.0000000000000001E-3</v>
      </c>
      <c r="O5">
        <v>-3.8999999999999998E-3</v>
      </c>
      <c r="P5">
        <v>-1.6899999999999998E-2</v>
      </c>
    </row>
    <row r="6" spans="1:16">
      <c r="A6" s="142" t="s">
        <v>158</v>
      </c>
      <c r="B6">
        <v>0.184</v>
      </c>
      <c r="C6">
        <v>-0.1036</v>
      </c>
      <c r="D6">
        <v>-9.2700000000000005E-2</v>
      </c>
      <c r="E6">
        <v>0.29609999999999997</v>
      </c>
      <c r="F6">
        <v>1</v>
      </c>
      <c r="G6">
        <v>8.6E-3</v>
      </c>
      <c r="H6">
        <v>6.1000000000000004E-3</v>
      </c>
      <c r="I6">
        <v>-3.8999999999999998E-3</v>
      </c>
      <c r="J6">
        <v>1.3899999999999999E-2</v>
      </c>
      <c r="K6">
        <v>-4.8999999999999998E-3</v>
      </c>
      <c r="L6">
        <v>2.6100000000000002E-2</v>
      </c>
      <c r="M6">
        <v>-5.4000000000000003E-3</v>
      </c>
      <c r="N6">
        <v>-1.4E-3</v>
      </c>
      <c r="O6">
        <v>1.8E-3</v>
      </c>
      <c r="P6">
        <v>-2.8000000000000001E-2</v>
      </c>
    </row>
    <row r="7" spans="1:16">
      <c r="A7" s="142" t="s">
        <v>87</v>
      </c>
      <c r="B7">
        <v>-1.1000000000000001E-3</v>
      </c>
      <c r="C7">
        <v>9.4000000000000004E-3</v>
      </c>
      <c r="D7">
        <v>-1.8499999999999999E-2</v>
      </c>
      <c r="E7">
        <v>5.4999999999999997E-3</v>
      </c>
      <c r="F7">
        <v>2.8E-3</v>
      </c>
      <c r="G7">
        <v>1</v>
      </c>
      <c r="H7">
        <v>0.70860000000000001</v>
      </c>
      <c r="I7">
        <v>-0.57199999999999995</v>
      </c>
      <c r="J7">
        <v>-2.8000000000000001E-2</v>
      </c>
      <c r="K7">
        <v>4.0000000000000001E-3</v>
      </c>
      <c r="L7">
        <v>4.1999999999999997E-3</v>
      </c>
      <c r="M7">
        <v>7.1000000000000004E-3</v>
      </c>
      <c r="N7">
        <v>-2.3E-3</v>
      </c>
      <c r="O7">
        <v>3.0999999999999999E-3</v>
      </c>
      <c r="P7">
        <v>4.4499999999999998E-2</v>
      </c>
    </row>
    <row r="8" spans="1:16">
      <c r="A8" s="142" t="s">
        <v>159</v>
      </c>
      <c r="B8">
        <v>-1.61E-2</v>
      </c>
      <c r="C8">
        <v>1.9E-2</v>
      </c>
      <c r="D8">
        <v>-4.8599999999999997E-2</v>
      </c>
      <c r="E8">
        <v>5.7999999999999996E-3</v>
      </c>
      <c r="F8">
        <v>6.4000000000000003E-3</v>
      </c>
      <c r="G8">
        <v>0.78029999999999999</v>
      </c>
      <c r="H8">
        <v>1</v>
      </c>
      <c r="I8">
        <v>-0.73819999999999997</v>
      </c>
      <c r="J8">
        <v>6.88E-2</v>
      </c>
      <c r="K8">
        <v>-5.7000000000000002E-3</v>
      </c>
      <c r="L8">
        <v>1.2800000000000001E-2</v>
      </c>
      <c r="M8">
        <v>7.2700000000000001E-2</v>
      </c>
      <c r="N8">
        <v>4.1000000000000003E-3</v>
      </c>
      <c r="O8">
        <v>-6.9800000000000001E-2</v>
      </c>
      <c r="P8">
        <v>-0.121</v>
      </c>
    </row>
    <row r="9" spans="1:16">
      <c r="A9" s="142" t="s">
        <v>151</v>
      </c>
      <c r="B9">
        <v>1.15E-2</v>
      </c>
      <c r="C9">
        <v>-1.21E-2</v>
      </c>
      <c r="D9">
        <v>4.9200000000000001E-2</v>
      </c>
      <c r="E9">
        <v>-4.7999999999999996E-3</v>
      </c>
      <c r="F9">
        <v>-4.5999999999999999E-3</v>
      </c>
      <c r="G9">
        <v>-0.77969999999999995</v>
      </c>
      <c r="H9">
        <v>-0.8629</v>
      </c>
      <c r="I9">
        <v>1</v>
      </c>
      <c r="J9">
        <v>-3.2199999999999999E-2</v>
      </c>
      <c r="K9">
        <v>2.0999999999999999E-3</v>
      </c>
      <c r="L9">
        <v>-8.6999999999999994E-3</v>
      </c>
      <c r="M9">
        <v>-3.2599999999999997E-2</v>
      </c>
      <c r="N9">
        <v>2.2000000000000001E-3</v>
      </c>
      <c r="O9">
        <v>3.0300000000000001E-2</v>
      </c>
      <c r="P9">
        <v>3.8899999999999997E-2</v>
      </c>
    </row>
    <row r="10" spans="1:16">
      <c r="A10" s="142" t="s">
        <v>48</v>
      </c>
      <c r="B10">
        <v>2.86E-2</v>
      </c>
      <c r="C10">
        <v>7.4800000000000005E-2</v>
      </c>
      <c r="D10">
        <v>-0.1128</v>
      </c>
      <c r="E10">
        <v>3.2099999999999997E-2</v>
      </c>
      <c r="F10">
        <v>2.4199999999999999E-2</v>
      </c>
      <c r="G10">
        <v>2.4500000000000001E-2</v>
      </c>
      <c r="H10">
        <v>7.9899999999999999E-2</v>
      </c>
      <c r="I10">
        <v>-3.2199999999999999E-2</v>
      </c>
      <c r="J10">
        <v>1</v>
      </c>
      <c r="K10">
        <v>0.19159999999999999</v>
      </c>
      <c r="L10">
        <v>0.16700000000000001</v>
      </c>
      <c r="M10">
        <v>0.30249999999999999</v>
      </c>
      <c r="N10">
        <v>3.5000000000000001E-3</v>
      </c>
      <c r="O10">
        <v>-0.25280000000000002</v>
      </c>
      <c r="P10">
        <v>-0.55669999999999997</v>
      </c>
    </row>
    <row r="11" spans="1:16">
      <c r="A11" s="142" t="s">
        <v>51</v>
      </c>
      <c r="B11">
        <v>4.6899999999999997E-2</v>
      </c>
      <c r="C11">
        <v>2.6200000000000001E-2</v>
      </c>
      <c r="D11">
        <v>-1.5599999999999999E-2</v>
      </c>
      <c r="E11">
        <v>2.5999999999999999E-3</v>
      </c>
      <c r="F11">
        <v>-7.4000000000000003E-3</v>
      </c>
      <c r="G11">
        <v>4.8999999999999998E-3</v>
      </c>
      <c r="H11">
        <v>9.1000000000000004E-3</v>
      </c>
      <c r="I11">
        <v>-2.7000000000000001E-3</v>
      </c>
      <c r="J11">
        <v>0.34960000000000002</v>
      </c>
      <c r="K11">
        <v>1</v>
      </c>
      <c r="L11">
        <v>8.6400000000000005E-2</v>
      </c>
      <c r="M11">
        <v>-0.105</v>
      </c>
      <c r="N11">
        <v>3.7699999999999997E-2</v>
      </c>
      <c r="O11">
        <v>0.15570000000000001</v>
      </c>
      <c r="P11">
        <v>1.2200000000000001E-2</v>
      </c>
    </row>
    <row r="12" spans="1:16">
      <c r="A12" s="142" t="s">
        <v>54</v>
      </c>
      <c r="B12">
        <v>8.0500000000000002E-2</v>
      </c>
      <c r="C12">
        <v>-4.3299999999999998E-2</v>
      </c>
      <c r="D12">
        <v>-4.1099999999999998E-2</v>
      </c>
      <c r="E12">
        <v>2.2100000000000002E-2</v>
      </c>
      <c r="F12">
        <v>2.4799999999999999E-2</v>
      </c>
      <c r="G12">
        <v>1.3899999999999999E-2</v>
      </c>
      <c r="H12">
        <v>2.1600000000000001E-2</v>
      </c>
      <c r="I12">
        <v>-1.06E-2</v>
      </c>
      <c r="J12">
        <v>0.21249999999999999</v>
      </c>
      <c r="K12">
        <v>-3.9100000000000003E-2</v>
      </c>
      <c r="L12">
        <v>1</v>
      </c>
      <c r="M12">
        <v>8.3299999999999999E-2</v>
      </c>
      <c r="N12">
        <v>2.7799999999999998E-2</v>
      </c>
      <c r="O12">
        <v>-0.1215</v>
      </c>
      <c r="P12">
        <v>-7.5499999999999998E-2</v>
      </c>
    </row>
    <row r="13" spans="1:16">
      <c r="A13" s="142" t="s">
        <v>72</v>
      </c>
      <c r="B13">
        <v>-6.25E-2</v>
      </c>
      <c r="C13">
        <v>7.1300000000000002E-2</v>
      </c>
      <c r="D13">
        <v>-2.46E-2</v>
      </c>
      <c r="E13">
        <v>1.5E-3</v>
      </c>
      <c r="F13">
        <v>2E-3</v>
      </c>
      <c r="G13">
        <v>5.04E-2</v>
      </c>
      <c r="H13">
        <v>6.88E-2</v>
      </c>
      <c r="I13">
        <v>-3.39E-2</v>
      </c>
      <c r="J13">
        <v>0.35610000000000003</v>
      </c>
      <c r="K13">
        <v>0.1787</v>
      </c>
      <c r="L13">
        <v>4.1000000000000003E-3</v>
      </c>
      <c r="M13">
        <v>1</v>
      </c>
      <c r="N13">
        <v>0.37919999999999998</v>
      </c>
      <c r="O13">
        <v>-0.48259999999999997</v>
      </c>
      <c r="P13">
        <v>-0.43240000000000001</v>
      </c>
    </row>
    <row r="14" spans="1:16">
      <c r="A14" s="142" t="s">
        <v>88</v>
      </c>
      <c r="B14">
        <v>-1.2200000000000001E-2</v>
      </c>
      <c r="C14">
        <v>-2.7000000000000001E-3</v>
      </c>
      <c r="D14">
        <v>6.1999999999999998E-3</v>
      </c>
      <c r="E14">
        <v>5.0000000000000001E-4</v>
      </c>
      <c r="F14">
        <v>2.0999999999999999E-3</v>
      </c>
      <c r="G14">
        <v>-4.3E-3</v>
      </c>
      <c r="H14">
        <v>-3.7000000000000002E-3</v>
      </c>
      <c r="I14">
        <v>5.4000000000000003E-3</v>
      </c>
      <c r="J14">
        <v>9.4999999999999998E-3</v>
      </c>
      <c r="K14">
        <v>3.3799999999999997E-2</v>
      </c>
      <c r="L14">
        <v>1.9400000000000001E-2</v>
      </c>
      <c r="M14">
        <v>0.34989999999999999</v>
      </c>
      <c r="N14">
        <v>1</v>
      </c>
      <c r="O14">
        <v>-2.5700000000000001E-2</v>
      </c>
      <c r="P14">
        <v>-2.1399999999999999E-2</v>
      </c>
    </row>
    <row r="15" spans="1:16">
      <c r="A15" s="142" t="s">
        <v>78</v>
      </c>
      <c r="B15">
        <v>5.4899999999999997E-2</v>
      </c>
      <c r="C15">
        <v>-6.2399999999999997E-2</v>
      </c>
      <c r="D15">
        <v>2.53E-2</v>
      </c>
      <c r="E15">
        <v>-1.24E-2</v>
      </c>
      <c r="F15">
        <v>-1.2500000000000001E-2</v>
      </c>
      <c r="G15">
        <v>-3.5400000000000001E-2</v>
      </c>
      <c r="H15">
        <v>-7.0300000000000001E-2</v>
      </c>
      <c r="I15">
        <v>3.2899999999999999E-2</v>
      </c>
      <c r="J15">
        <v>-0.36820000000000003</v>
      </c>
      <c r="K15">
        <v>6.1800000000000001E-2</v>
      </c>
      <c r="L15">
        <v>-0.19400000000000001</v>
      </c>
      <c r="M15">
        <v>-0.38140000000000002</v>
      </c>
      <c r="N15">
        <v>-3.2599999999999997E-2</v>
      </c>
      <c r="O15">
        <v>1</v>
      </c>
      <c r="P15">
        <v>0.38080000000000003</v>
      </c>
    </row>
    <row r="16" spans="1:16">
      <c r="A16" s="142" t="s">
        <v>89</v>
      </c>
      <c r="B16">
        <v>4.6300000000000001E-2</v>
      </c>
      <c r="C16">
        <v>-0.1164</v>
      </c>
      <c r="D16">
        <v>4.3099999999999999E-2</v>
      </c>
      <c r="E16">
        <v>-2.1399999999999999E-2</v>
      </c>
      <c r="F16">
        <v>-4.2200000000000001E-2</v>
      </c>
      <c r="G16">
        <v>-3.7699999999999997E-2</v>
      </c>
      <c r="H16">
        <v>-0.1069</v>
      </c>
      <c r="I16">
        <v>3.85E-2</v>
      </c>
      <c r="J16">
        <v>-0.63849999999999996</v>
      </c>
      <c r="K16">
        <v>-0.14380000000000001</v>
      </c>
      <c r="L16">
        <v>-0.15010000000000001</v>
      </c>
      <c r="M16">
        <v>-0.43280000000000002</v>
      </c>
      <c r="N16">
        <v>-2.8400000000000002E-2</v>
      </c>
      <c r="O16">
        <v>0.501</v>
      </c>
      <c r="P16">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T1</vt:lpstr>
      <vt:lpstr>T2PA</vt:lpstr>
      <vt:lpstr>T2PA_raw</vt:lpstr>
      <vt:lpstr>T2PB</vt:lpstr>
      <vt:lpstr>T2PB_raw</vt:lpstr>
      <vt:lpstr>T2PC</vt:lpstr>
      <vt:lpstr>T2PC_raw</vt:lpstr>
      <vt:lpstr>T2PD</vt:lpstr>
      <vt:lpstr>T2PD_raw</vt:lpstr>
      <vt:lpstr>T3PA</vt:lpstr>
      <vt:lpstr>T3PB</vt:lpstr>
      <vt:lpstr>T4PA</vt:lpstr>
      <vt:lpstr>T4PB</vt:lpstr>
      <vt:lpstr>T5</vt:lpstr>
      <vt:lpstr>T6</vt:lpstr>
      <vt:lpstr>T7PA</vt:lpstr>
      <vt:lpstr>T7PB</vt:lpstr>
      <vt:lpstr>OAT1</vt:lpstr>
      <vt:lpstr>OAT2</vt:lpstr>
      <vt:lpstr>AppD</vt:lpstr>
      <vt:lpstr>OAT3</vt:lpstr>
      <vt:lpstr>OATX1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fengzhi</cp:lastModifiedBy>
  <dcterms:created xsi:type="dcterms:W3CDTF">2020-03-30T11:04:20Z</dcterms:created>
  <dcterms:modified xsi:type="dcterms:W3CDTF">2020-09-02T10:40:09Z</dcterms:modified>
</cp:coreProperties>
</file>