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gould/Web dev/CoolClimateNetwork.github.io/data/results/"/>
    </mc:Choice>
  </mc:AlternateContent>
  <bookViews>
    <workbookView xWindow="0" yWindow="460" windowWidth="28800" windowHeight="16180" tabRatio="500" activeTab="1"/>
  </bookViews>
  <sheets>
    <sheet name="CityPolicies" sheetId="1" r:id="rId1"/>
    <sheet name="Metadata" sheetId="2" r:id="rId2"/>
    <sheet name="Sheet5" sheetId="6" r:id="rId3"/>
    <sheet name="Sheet3" sheetId="4" r:id="rId4"/>
    <sheet name="Sheet2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0" i="2"/>
  <c r="L19" i="2"/>
  <c r="L18" i="2"/>
  <c r="L17" i="2"/>
  <c r="L16" i="2"/>
  <c r="L15" i="2"/>
  <c r="L14" i="2"/>
  <c r="L13" i="2"/>
  <c r="L12" i="2"/>
  <c r="L11" i="2"/>
  <c r="L9" i="2"/>
  <c r="L10" i="2"/>
  <c r="L8" i="2"/>
  <c r="L7" i="2"/>
  <c r="L6" i="2"/>
  <c r="L4" i="2"/>
  <c r="L5" i="2"/>
  <c r="L3" i="2"/>
  <c r="L2" i="2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D731" i="1"/>
  <c r="D730" i="1"/>
  <c r="J3" i="2"/>
  <c r="J5" i="2"/>
  <c r="J4" i="2"/>
  <c r="J6" i="2"/>
  <c r="J7" i="2"/>
  <c r="J8" i="2"/>
  <c r="J10" i="2"/>
  <c r="J9" i="2"/>
  <c r="J11" i="2"/>
  <c r="J12" i="2"/>
  <c r="J13" i="2"/>
  <c r="J14" i="2"/>
  <c r="J15" i="2"/>
  <c r="J16" i="2"/>
  <c r="J17" i="2"/>
  <c r="J18" i="2"/>
  <c r="J19" i="2"/>
  <c r="J20" i="2"/>
  <c r="J21" i="2"/>
  <c r="J2" i="2"/>
  <c r="C724" i="1"/>
  <c r="C720" i="1"/>
  <c r="C726" i="1"/>
  <c r="B724" i="1"/>
  <c r="B720" i="1"/>
  <c r="B726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D724" i="1"/>
  <c r="D720" i="1"/>
  <c r="D726" i="1"/>
  <c r="E724" i="1"/>
  <c r="E720" i="1"/>
  <c r="E726" i="1"/>
  <c r="F724" i="1"/>
  <c r="F720" i="1"/>
  <c r="F726" i="1"/>
  <c r="G724" i="1"/>
  <c r="G720" i="1"/>
  <c r="G726" i="1"/>
  <c r="H724" i="1"/>
  <c r="H720" i="1"/>
  <c r="H726" i="1"/>
  <c r="I724" i="1"/>
  <c r="I720" i="1"/>
  <c r="I726" i="1"/>
  <c r="J724" i="1"/>
  <c r="J720" i="1"/>
  <c r="J726" i="1"/>
  <c r="K724" i="1"/>
  <c r="K720" i="1"/>
  <c r="K726" i="1"/>
  <c r="L724" i="1"/>
  <c r="L720" i="1"/>
  <c r="L726" i="1"/>
  <c r="M724" i="1"/>
  <c r="M720" i="1"/>
  <c r="M726" i="1"/>
  <c r="N724" i="1"/>
  <c r="N720" i="1"/>
  <c r="N726" i="1"/>
  <c r="O724" i="1"/>
  <c r="O720" i="1"/>
  <c r="O726" i="1"/>
  <c r="P724" i="1"/>
  <c r="P720" i="1"/>
  <c r="P726" i="1"/>
  <c r="Q724" i="1"/>
  <c r="Q720" i="1"/>
  <c r="Q726" i="1"/>
  <c r="R724" i="1"/>
  <c r="R720" i="1"/>
  <c r="R726" i="1"/>
  <c r="S724" i="1"/>
  <c r="S720" i="1"/>
  <c r="S726" i="1"/>
  <c r="T724" i="1"/>
  <c r="T720" i="1"/>
  <c r="T726" i="1"/>
  <c r="U724" i="1"/>
  <c r="U720" i="1"/>
  <c r="U726" i="1"/>
  <c r="V724" i="1"/>
  <c r="V720" i="1"/>
  <c r="V726" i="1"/>
  <c r="W724" i="1"/>
  <c r="W720" i="1"/>
  <c r="W726" i="1"/>
  <c r="AC726" i="1"/>
  <c r="AB726" i="1"/>
  <c r="AA726" i="1"/>
  <c r="Z726" i="1"/>
  <c r="Y726" i="1"/>
  <c r="E722" i="1"/>
  <c r="E721" i="1"/>
  <c r="E728" i="1"/>
  <c r="F722" i="1"/>
  <c r="F721" i="1"/>
  <c r="F728" i="1"/>
  <c r="G722" i="1"/>
  <c r="G721" i="1"/>
  <c r="G728" i="1"/>
  <c r="H722" i="1"/>
  <c r="H721" i="1"/>
  <c r="H728" i="1"/>
  <c r="I722" i="1"/>
  <c r="I721" i="1"/>
  <c r="I728" i="1"/>
  <c r="J722" i="1"/>
  <c r="J721" i="1"/>
  <c r="J728" i="1"/>
  <c r="K722" i="1"/>
  <c r="K721" i="1"/>
  <c r="K728" i="1"/>
  <c r="L722" i="1"/>
  <c r="L721" i="1"/>
  <c r="L728" i="1"/>
  <c r="M722" i="1"/>
  <c r="M721" i="1"/>
  <c r="M728" i="1"/>
  <c r="N722" i="1"/>
  <c r="N721" i="1"/>
  <c r="N728" i="1"/>
  <c r="O722" i="1"/>
  <c r="O721" i="1"/>
  <c r="O728" i="1"/>
  <c r="P722" i="1"/>
  <c r="P721" i="1"/>
  <c r="P728" i="1"/>
  <c r="Q722" i="1"/>
  <c r="Q721" i="1"/>
  <c r="Q728" i="1"/>
  <c r="R722" i="1"/>
  <c r="R721" i="1"/>
  <c r="R728" i="1"/>
  <c r="S722" i="1"/>
  <c r="S721" i="1"/>
  <c r="S728" i="1"/>
  <c r="T722" i="1"/>
  <c r="T721" i="1"/>
  <c r="T728" i="1"/>
  <c r="U722" i="1"/>
  <c r="U721" i="1"/>
  <c r="U728" i="1"/>
  <c r="V722" i="1"/>
  <c r="V721" i="1"/>
  <c r="V728" i="1"/>
  <c r="W722" i="1"/>
  <c r="W721" i="1"/>
  <c r="W728" i="1"/>
  <c r="D722" i="1"/>
  <c r="D721" i="1"/>
  <c r="D728" i="1"/>
  <c r="AC728" i="1"/>
  <c r="AB728" i="1"/>
  <c r="AA728" i="1"/>
  <c r="Z728" i="1"/>
  <c r="Y728" i="1"/>
  <c r="AC724" i="1"/>
  <c r="AB724" i="1"/>
  <c r="AA724" i="1"/>
  <c r="Z724" i="1"/>
  <c r="Y724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AC723" i="1"/>
  <c r="AB723" i="1"/>
  <c r="AA723" i="1"/>
  <c r="Z723" i="1"/>
  <c r="Y723" i="1"/>
  <c r="C723" i="1"/>
  <c r="B723" i="1"/>
  <c r="AC722" i="1"/>
  <c r="AB722" i="1"/>
  <c r="AA722" i="1"/>
  <c r="Z722" i="1"/>
  <c r="Y722" i="1"/>
  <c r="C722" i="1"/>
  <c r="B722" i="1"/>
  <c r="AC721" i="1"/>
  <c r="AB721" i="1"/>
  <c r="AA721" i="1"/>
  <c r="Z721" i="1"/>
  <c r="Y721" i="1"/>
  <c r="C721" i="1"/>
  <c r="B721" i="1"/>
  <c r="AC720" i="1"/>
  <c r="AB720" i="1"/>
  <c r="AA720" i="1"/>
  <c r="Z720" i="1"/>
  <c r="Y720" i="1"/>
  <c r="AC718" i="1"/>
  <c r="AB718" i="1"/>
  <c r="AA718" i="1"/>
  <c r="Z718" i="1"/>
  <c r="Y718" i="1"/>
  <c r="AC717" i="1"/>
  <c r="AB717" i="1"/>
  <c r="AA717" i="1"/>
  <c r="Z717" i="1"/>
  <c r="Y717" i="1"/>
  <c r="AC716" i="1"/>
  <c r="AB716" i="1"/>
  <c r="AA716" i="1"/>
  <c r="Z716" i="1"/>
  <c r="Y716" i="1"/>
  <c r="AC715" i="1"/>
  <c r="AB715" i="1"/>
  <c r="AA715" i="1"/>
  <c r="Z715" i="1"/>
  <c r="Y715" i="1"/>
  <c r="AC714" i="1"/>
  <c r="AB714" i="1"/>
  <c r="AA714" i="1"/>
  <c r="Z714" i="1"/>
  <c r="Y714" i="1"/>
  <c r="AC713" i="1"/>
  <c r="AB713" i="1"/>
  <c r="AA713" i="1"/>
  <c r="Z713" i="1"/>
  <c r="Y713" i="1"/>
  <c r="AC712" i="1"/>
  <c r="AB712" i="1"/>
  <c r="AA712" i="1"/>
  <c r="Z712" i="1"/>
  <c r="Y712" i="1"/>
  <c r="AC711" i="1"/>
  <c r="AB711" i="1"/>
  <c r="AA711" i="1"/>
  <c r="Z711" i="1"/>
  <c r="Y711" i="1"/>
  <c r="AC710" i="1"/>
  <c r="AB710" i="1"/>
  <c r="AA710" i="1"/>
  <c r="Z710" i="1"/>
  <c r="Y710" i="1"/>
  <c r="AC709" i="1"/>
  <c r="AB709" i="1"/>
  <c r="AA709" i="1"/>
  <c r="Z709" i="1"/>
  <c r="Y709" i="1"/>
  <c r="AC708" i="1"/>
  <c r="AB708" i="1"/>
  <c r="AA708" i="1"/>
  <c r="Z708" i="1"/>
  <c r="Y708" i="1"/>
  <c r="AC707" i="1"/>
  <c r="AB707" i="1"/>
  <c r="AA707" i="1"/>
  <c r="Z707" i="1"/>
  <c r="Y707" i="1"/>
  <c r="AC706" i="1"/>
  <c r="AB706" i="1"/>
  <c r="AA706" i="1"/>
  <c r="Z706" i="1"/>
  <c r="Y706" i="1"/>
  <c r="AC705" i="1"/>
  <c r="AB705" i="1"/>
  <c r="AA705" i="1"/>
  <c r="Z705" i="1"/>
  <c r="Y705" i="1"/>
  <c r="AC704" i="1"/>
  <c r="AB704" i="1"/>
  <c r="AA704" i="1"/>
  <c r="Z704" i="1"/>
  <c r="Y704" i="1"/>
  <c r="AC703" i="1"/>
  <c r="AB703" i="1"/>
  <c r="AA703" i="1"/>
  <c r="Z703" i="1"/>
  <c r="Y703" i="1"/>
  <c r="AC702" i="1"/>
  <c r="AB702" i="1"/>
  <c r="AA702" i="1"/>
  <c r="Z702" i="1"/>
  <c r="Y702" i="1"/>
  <c r="AC701" i="1"/>
  <c r="AB701" i="1"/>
  <c r="AA701" i="1"/>
  <c r="Z701" i="1"/>
  <c r="Y701" i="1"/>
  <c r="AC700" i="1"/>
  <c r="AB700" i="1"/>
  <c r="AA700" i="1"/>
  <c r="Z700" i="1"/>
  <c r="Y700" i="1"/>
  <c r="AC699" i="1"/>
  <c r="AB699" i="1"/>
  <c r="AA699" i="1"/>
  <c r="Z699" i="1"/>
  <c r="Y699" i="1"/>
  <c r="AC698" i="1"/>
  <c r="AB698" i="1"/>
  <c r="AA698" i="1"/>
  <c r="Z698" i="1"/>
  <c r="Y698" i="1"/>
  <c r="AC697" i="1"/>
  <c r="AB697" i="1"/>
  <c r="AA697" i="1"/>
  <c r="Z697" i="1"/>
  <c r="Y697" i="1"/>
  <c r="AC696" i="1"/>
  <c r="AB696" i="1"/>
  <c r="AA696" i="1"/>
  <c r="Z696" i="1"/>
  <c r="Y696" i="1"/>
  <c r="AC695" i="1"/>
  <c r="AB695" i="1"/>
  <c r="AA695" i="1"/>
  <c r="Z695" i="1"/>
  <c r="Y695" i="1"/>
  <c r="AC694" i="1"/>
  <c r="AB694" i="1"/>
  <c r="AA694" i="1"/>
  <c r="Z694" i="1"/>
  <c r="Y694" i="1"/>
  <c r="AC693" i="1"/>
  <c r="AB693" i="1"/>
  <c r="AA693" i="1"/>
  <c r="Z693" i="1"/>
  <c r="Y693" i="1"/>
  <c r="AC692" i="1"/>
  <c r="AB692" i="1"/>
  <c r="AA692" i="1"/>
  <c r="Z692" i="1"/>
  <c r="Y692" i="1"/>
  <c r="AC691" i="1"/>
  <c r="AB691" i="1"/>
  <c r="AA691" i="1"/>
  <c r="Z691" i="1"/>
  <c r="Y691" i="1"/>
  <c r="AC690" i="1"/>
  <c r="AB690" i="1"/>
  <c r="AA690" i="1"/>
  <c r="Z690" i="1"/>
  <c r="Y690" i="1"/>
  <c r="AC689" i="1"/>
  <c r="AB689" i="1"/>
  <c r="AA689" i="1"/>
  <c r="Z689" i="1"/>
  <c r="Y689" i="1"/>
  <c r="AC688" i="1"/>
  <c r="AB688" i="1"/>
  <c r="AA688" i="1"/>
  <c r="Z688" i="1"/>
  <c r="Y688" i="1"/>
  <c r="AC687" i="1"/>
  <c r="AB687" i="1"/>
  <c r="AA687" i="1"/>
  <c r="Z687" i="1"/>
  <c r="Y687" i="1"/>
  <c r="AC686" i="1"/>
  <c r="AB686" i="1"/>
  <c r="AA686" i="1"/>
  <c r="Z686" i="1"/>
  <c r="Y686" i="1"/>
  <c r="AC685" i="1"/>
  <c r="AB685" i="1"/>
  <c r="AA685" i="1"/>
  <c r="Z685" i="1"/>
  <c r="Y685" i="1"/>
  <c r="AC684" i="1"/>
  <c r="AB684" i="1"/>
  <c r="AA684" i="1"/>
  <c r="Z684" i="1"/>
  <c r="Y684" i="1"/>
  <c r="AC683" i="1"/>
  <c r="AB683" i="1"/>
  <c r="AA683" i="1"/>
  <c r="Z683" i="1"/>
  <c r="Y683" i="1"/>
  <c r="AC682" i="1"/>
  <c r="AB682" i="1"/>
  <c r="AA682" i="1"/>
  <c r="Z682" i="1"/>
  <c r="Y682" i="1"/>
  <c r="AC681" i="1"/>
  <c r="AB681" i="1"/>
  <c r="AA681" i="1"/>
  <c r="Z681" i="1"/>
  <c r="Y681" i="1"/>
  <c r="AC680" i="1"/>
  <c r="AB680" i="1"/>
  <c r="AA680" i="1"/>
  <c r="Z680" i="1"/>
  <c r="Y680" i="1"/>
  <c r="AC679" i="1"/>
  <c r="AB679" i="1"/>
  <c r="AA679" i="1"/>
  <c r="Z679" i="1"/>
  <c r="Y679" i="1"/>
  <c r="AC678" i="1"/>
  <c r="AB678" i="1"/>
  <c r="AA678" i="1"/>
  <c r="Z678" i="1"/>
  <c r="Y678" i="1"/>
  <c r="AC677" i="1"/>
  <c r="AB677" i="1"/>
  <c r="AA677" i="1"/>
  <c r="Z677" i="1"/>
  <c r="Y677" i="1"/>
  <c r="AC676" i="1"/>
  <c r="AB676" i="1"/>
  <c r="AA676" i="1"/>
  <c r="Z676" i="1"/>
  <c r="Y676" i="1"/>
  <c r="AC675" i="1"/>
  <c r="AB675" i="1"/>
  <c r="AA675" i="1"/>
  <c r="Z675" i="1"/>
  <c r="Y675" i="1"/>
  <c r="AC674" i="1"/>
  <c r="AB674" i="1"/>
  <c r="AA674" i="1"/>
  <c r="Z674" i="1"/>
  <c r="Y674" i="1"/>
  <c r="AC673" i="1"/>
  <c r="AB673" i="1"/>
  <c r="AA673" i="1"/>
  <c r="Z673" i="1"/>
  <c r="Y673" i="1"/>
  <c r="AC672" i="1"/>
  <c r="AB672" i="1"/>
  <c r="AA672" i="1"/>
  <c r="Z672" i="1"/>
  <c r="Y672" i="1"/>
  <c r="AC671" i="1"/>
  <c r="AB671" i="1"/>
  <c r="AA671" i="1"/>
  <c r="Z671" i="1"/>
  <c r="Y671" i="1"/>
  <c r="AC670" i="1"/>
  <c r="AB670" i="1"/>
  <c r="AA670" i="1"/>
  <c r="Z670" i="1"/>
  <c r="Y670" i="1"/>
  <c r="AC669" i="1"/>
  <c r="AB669" i="1"/>
  <c r="AA669" i="1"/>
  <c r="Z669" i="1"/>
  <c r="Y669" i="1"/>
  <c r="AC668" i="1"/>
  <c r="AB668" i="1"/>
  <c r="AA668" i="1"/>
  <c r="Z668" i="1"/>
  <c r="Y668" i="1"/>
  <c r="AC667" i="1"/>
  <c r="AB667" i="1"/>
  <c r="AA667" i="1"/>
  <c r="Z667" i="1"/>
  <c r="Y667" i="1"/>
  <c r="AC666" i="1"/>
  <c r="AB666" i="1"/>
  <c r="AA666" i="1"/>
  <c r="Z666" i="1"/>
  <c r="Y666" i="1"/>
  <c r="AC665" i="1"/>
  <c r="AB665" i="1"/>
  <c r="AA665" i="1"/>
  <c r="Z665" i="1"/>
  <c r="Y665" i="1"/>
  <c r="AC664" i="1"/>
  <c r="AB664" i="1"/>
  <c r="AA664" i="1"/>
  <c r="Z664" i="1"/>
  <c r="Y664" i="1"/>
  <c r="AC663" i="1"/>
  <c r="AB663" i="1"/>
  <c r="AA663" i="1"/>
  <c r="Z663" i="1"/>
  <c r="Y663" i="1"/>
  <c r="AC662" i="1"/>
  <c r="AB662" i="1"/>
  <c r="AA662" i="1"/>
  <c r="Z662" i="1"/>
  <c r="Y662" i="1"/>
  <c r="AC661" i="1"/>
  <c r="AB661" i="1"/>
  <c r="AA661" i="1"/>
  <c r="Z661" i="1"/>
  <c r="Y661" i="1"/>
  <c r="AC660" i="1"/>
  <c r="AB660" i="1"/>
  <c r="AA660" i="1"/>
  <c r="Z660" i="1"/>
  <c r="Y660" i="1"/>
  <c r="AC659" i="1"/>
  <c r="AB659" i="1"/>
  <c r="AA659" i="1"/>
  <c r="Z659" i="1"/>
  <c r="Y659" i="1"/>
  <c r="AC658" i="1"/>
  <c r="AB658" i="1"/>
  <c r="AA658" i="1"/>
  <c r="Z658" i="1"/>
  <c r="Y658" i="1"/>
  <c r="AC657" i="1"/>
  <c r="AB657" i="1"/>
  <c r="AA657" i="1"/>
  <c r="Z657" i="1"/>
  <c r="Y657" i="1"/>
  <c r="AC656" i="1"/>
  <c r="AB656" i="1"/>
  <c r="AA656" i="1"/>
  <c r="Z656" i="1"/>
  <c r="Y656" i="1"/>
  <c r="AC655" i="1"/>
  <c r="AB655" i="1"/>
  <c r="AA655" i="1"/>
  <c r="Z655" i="1"/>
  <c r="Y655" i="1"/>
  <c r="AC654" i="1"/>
  <c r="AB654" i="1"/>
  <c r="AA654" i="1"/>
  <c r="Z654" i="1"/>
  <c r="Y654" i="1"/>
  <c r="AC653" i="1"/>
  <c r="AB653" i="1"/>
  <c r="AA653" i="1"/>
  <c r="Z653" i="1"/>
  <c r="Y653" i="1"/>
  <c r="AC652" i="1"/>
  <c r="AB652" i="1"/>
  <c r="AA652" i="1"/>
  <c r="Z652" i="1"/>
  <c r="Y652" i="1"/>
  <c r="AC651" i="1"/>
  <c r="AB651" i="1"/>
  <c r="AA651" i="1"/>
  <c r="Z651" i="1"/>
  <c r="Y651" i="1"/>
  <c r="AC650" i="1"/>
  <c r="AB650" i="1"/>
  <c r="AA650" i="1"/>
  <c r="Z650" i="1"/>
  <c r="Y650" i="1"/>
  <c r="AC649" i="1"/>
  <c r="AB649" i="1"/>
  <c r="AA649" i="1"/>
  <c r="Z649" i="1"/>
  <c r="Y649" i="1"/>
  <c r="AC648" i="1"/>
  <c r="AB648" i="1"/>
  <c r="AA648" i="1"/>
  <c r="Z648" i="1"/>
  <c r="Y648" i="1"/>
  <c r="AC647" i="1"/>
  <c r="AB647" i="1"/>
  <c r="AA647" i="1"/>
  <c r="Z647" i="1"/>
  <c r="Y647" i="1"/>
  <c r="AC646" i="1"/>
  <c r="AB646" i="1"/>
  <c r="AA646" i="1"/>
  <c r="Z646" i="1"/>
  <c r="Y646" i="1"/>
  <c r="AC645" i="1"/>
  <c r="AB645" i="1"/>
  <c r="AA645" i="1"/>
  <c r="Z645" i="1"/>
  <c r="Y645" i="1"/>
  <c r="AC644" i="1"/>
  <c r="AB644" i="1"/>
  <c r="AA644" i="1"/>
  <c r="Z644" i="1"/>
  <c r="Y644" i="1"/>
  <c r="AC643" i="1"/>
  <c r="AB643" i="1"/>
  <c r="AA643" i="1"/>
  <c r="Z643" i="1"/>
  <c r="Y643" i="1"/>
  <c r="AC642" i="1"/>
  <c r="AB642" i="1"/>
  <c r="AA642" i="1"/>
  <c r="Z642" i="1"/>
  <c r="Y642" i="1"/>
  <c r="AC641" i="1"/>
  <c r="AB641" i="1"/>
  <c r="AA641" i="1"/>
  <c r="Z641" i="1"/>
  <c r="Y641" i="1"/>
  <c r="AC640" i="1"/>
  <c r="AB640" i="1"/>
  <c r="AA640" i="1"/>
  <c r="Z640" i="1"/>
  <c r="Y640" i="1"/>
  <c r="AC639" i="1"/>
  <c r="AB639" i="1"/>
  <c r="AA639" i="1"/>
  <c r="Z639" i="1"/>
  <c r="Y639" i="1"/>
  <c r="AC638" i="1"/>
  <c r="AB638" i="1"/>
  <c r="AA638" i="1"/>
  <c r="Z638" i="1"/>
  <c r="Y638" i="1"/>
  <c r="AC637" i="1"/>
  <c r="AB637" i="1"/>
  <c r="AA637" i="1"/>
  <c r="Z637" i="1"/>
  <c r="Y637" i="1"/>
  <c r="AC636" i="1"/>
  <c r="AB636" i="1"/>
  <c r="AA636" i="1"/>
  <c r="Z636" i="1"/>
  <c r="Y636" i="1"/>
  <c r="AC635" i="1"/>
  <c r="AB635" i="1"/>
  <c r="AA635" i="1"/>
  <c r="Z635" i="1"/>
  <c r="Y635" i="1"/>
  <c r="AC634" i="1"/>
  <c r="AB634" i="1"/>
  <c r="AA634" i="1"/>
  <c r="Z634" i="1"/>
  <c r="Y634" i="1"/>
  <c r="AC633" i="1"/>
  <c r="AB633" i="1"/>
  <c r="AA633" i="1"/>
  <c r="Z633" i="1"/>
  <c r="Y633" i="1"/>
  <c r="AC632" i="1"/>
  <c r="AB632" i="1"/>
  <c r="AA632" i="1"/>
  <c r="Z632" i="1"/>
  <c r="Y632" i="1"/>
  <c r="AC631" i="1"/>
  <c r="AB631" i="1"/>
  <c r="AA631" i="1"/>
  <c r="Z631" i="1"/>
  <c r="Y631" i="1"/>
  <c r="AC630" i="1"/>
  <c r="AB630" i="1"/>
  <c r="AA630" i="1"/>
  <c r="Z630" i="1"/>
  <c r="Y630" i="1"/>
  <c r="AC629" i="1"/>
  <c r="AB629" i="1"/>
  <c r="AA629" i="1"/>
  <c r="Z629" i="1"/>
  <c r="Y629" i="1"/>
  <c r="AC628" i="1"/>
  <c r="AB628" i="1"/>
  <c r="AA628" i="1"/>
  <c r="Z628" i="1"/>
  <c r="Y628" i="1"/>
  <c r="AC627" i="1"/>
  <c r="AB627" i="1"/>
  <c r="AA627" i="1"/>
  <c r="Z627" i="1"/>
  <c r="Y627" i="1"/>
  <c r="AC626" i="1"/>
  <c r="AB626" i="1"/>
  <c r="AA626" i="1"/>
  <c r="Z626" i="1"/>
  <c r="Y626" i="1"/>
  <c r="AC625" i="1"/>
  <c r="AB625" i="1"/>
  <c r="AA625" i="1"/>
  <c r="Z625" i="1"/>
  <c r="Y625" i="1"/>
  <c r="AC624" i="1"/>
  <c r="AB624" i="1"/>
  <c r="AA624" i="1"/>
  <c r="Z624" i="1"/>
  <c r="Y624" i="1"/>
  <c r="AC623" i="1"/>
  <c r="AB623" i="1"/>
  <c r="AA623" i="1"/>
  <c r="Z623" i="1"/>
  <c r="Y623" i="1"/>
  <c r="AC622" i="1"/>
  <c r="AB622" i="1"/>
  <c r="AA622" i="1"/>
  <c r="Z622" i="1"/>
  <c r="Y622" i="1"/>
  <c r="AC621" i="1"/>
  <c r="AB621" i="1"/>
  <c r="AA621" i="1"/>
  <c r="Z621" i="1"/>
  <c r="Y621" i="1"/>
  <c r="AC620" i="1"/>
  <c r="AB620" i="1"/>
  <c r="AA620" i="1"/>
  <c r="Z620" i="1"/>
  <c r="Y620" i="1"/>
  <c r="AC619" i="1"/>
  <c r="AB619" i="1"/>
  <c r="AA619" i="1"/>
  <c r="Z619" i="1"/>
  <c r="Y619" i="1"/>
  <c r="AC618" i="1"/>
  <c r="AB618" i="1"/>
  <c r="AA618" i="1"/>
  <c r="Z618" i="1"/>
  <c r="Y618" i="1"/>
  <c r="AC617" i="1"/>
  <c r="AB617" i="1"/>
  <c r="AA617" i="1"/>
  <c r="Z617" i="1"/>
  <c r="Y617" i="1"/>
  <c r="AC616" i="1"/>
  <c r="AB616" i="1"/>
  <c r="AA616" i="1"/>
  <c r="Z616" i="1"/>
  <c r="Y616" i="1"/>
  <c r="AC615" i="1"/>
  <c r="AB615" i="1"/>
  <c r="AA615" i="1"/>
  <c r="Z615" i="1"/>
  <c r="Y615" i="1"/>
  <c r="AC614" i="1"/>
  <c r="AB614" i="1"/>
  <c r="AA614" i="1"/>
  <c r="Z614" i="1"/>
  <c r="Y614" i="1"/>
  <c r="AC613" i="1"/>
  <c r="AB613" i="1"/>
  <c r="AA613" i="1"/>
  <c r="Z613" i="1"/>
  <c r="Y613" i="1"/>
  <c r="AC612" i="1"/>
  <c r="AB612" i="1"/>
  <c r="AA612" i="1"/>
  <c r="Z612" i="1"/>
  <c r="Y612" i="1"/>
  <c r="AC611" i="1"/>
  <c r="AB611" i="1"/>
  <c r="AA611" i="1"/>
  <c r="Z611" i="1"/>
  <c r="Y611" i="1"/>
  <c r="AC610" i="1"/>
  <c r="AB610" i="1"/>
  <c r="AA610" i="1"/>
  <c r="Z610" i="1"/>
  <c r="Y610" i="1"/>
  <c r="AC609" i="1"/>
  <c r="AB609" i="1"/>
  <c r="AA609" i="1"/>
  <c r="Z609" i="1"/>
  <c r="Y609" i="1"/>
  <c r="AC608" i="1"/>
  <c r="AB608" i="1"/>
  <c r="AA608" i="1"/>
  <c r="Z608" i="1"/>
  <c r="Y608" i="1"/>
  <c r="AC607" i="1"/>
  <c r="AB607" i="1"/>
  <c r="AA607" i="1"/>
  <c r="Z607" i="1"/>
  <c r="Y607" i="1"/>
  <c r="AC606" i="1"/>
  <c r="AB606" i="1"/>
  <c r="AA606" i="1"/>
  <c r="Z606" i="1"/>
  <c r="Y606" i="1"/>
  <c r="AC605" i="1"/>
  <c r="AB605" i="1"/>
  <c r="AA605" i="1"/>
  <c r="Z605" i="1"/>
  <c r="Y605" i="1"/>
  <c r="AC604" i="1"/>
  <c r="AB604" i="1"/>
  <c r="AA604" i="1"/>
  <c r="Z604" i="1"/>
  <c r="Y604" i="1"/>
  <c r="AC603" i="1"/>
  <c r="AB603" i="1"/>
  <c r="AA603" i="1"/>
  <c r="Z603" i="1"/>
  <c r="Y603" i="1"/>
  <c r="AC602" i="1"/>
  <c r="AB602" i="1"/>
  <c r="AA602" i="1"/>
  <c r="Z602" i="1"/>
  <c r="Y602" i="1"/>
  <c r="AC601" i="1"/>
  <c r="AB601" i="1"/>
  <c r="AA601" i="1"/>
  <c r="Z601" i="1"/>
  <c r="Y601" i="1"/>
  <c r="AC600" i="1"/>
  <c r="AB600" i="1"/>
  <c r="AA600" i="1"/>
  <c r="Z600" i="1"/>
  <c r="Y600" i="1"/>
  <c r="AC599" i="1"/>
  <c r="AB599" i="1"/>
  <c r="AA599" i="1"/>
  <c r="Z599" i="1"/>
  <c r="Y599" i="1"/>
  <c r="AC598" i="1"/>
  <c r="AB598" i="1"/>
  <c r="AA598" i="1"/>
  <c r="Z598" i="1"/>
  <c r="Y598" i="1"/>
  <c r="AC597" i="1"/>
  <c r="AB597" i="1"/>
  <c r="AA597" i="1"/>
  <c r="Z597" i="1"/>
  <c r="Y597" i="1"/>
  <c r="AC596" i="1"/>
  <c r="AB596" i="1"/>
  <c r="AA596" i="1"/>
  <c r="Z596" i="1"/>
  <c r="Y596" i="1"/>
  <c r="AC595" i="1"/>
  <c r="AB595" i="1"/>
  <c r="AA595" i="1"/>
  <c r="Z595" i="1"/>
  <c r="Y595" i="1"/>
  <c r="AC594" i="1"/>
  <c r="AB594" i="1"/>
  <c r="AA594" i="1"/>
  <c r="Z594" i="1"/>
  <c r="Y594" i="1"/>
  <c r="AC593" i="1"/>
  <c r="AB593" i="1"/>
  <c r="AA593" i="1"/>
  <c r="Z593" i="1"/>
  <c r="Y593" i="1"/>
  <c r="AC592" i="1"/>
  <c r="AB592" i="1"/>
  <c r="AA592" i="1"/>
  <c r="Z592" i="1"/>
  <c r="Y592" i="1"/>
  <c r="AC591" i="1"/>
  <c r="AB591" i="1"/>
  <c r="AA591" i="1"/>
  <c r="Z591" i="1"/>
  <c r="Y591" i="1"/>
  <c r="AC590" i="1"/>
  <c r="AB590" i="1"/>
  <c r="AA590" i="1"/>
  <c r="Z590" i="1"/>
  <c r="Y590" i="1"/>
  <c r="AC589" i="1"/>
  <c r="AB589" i="1"/>
  <c r="AA589" i="1"/>
  <c r="Z589" i="1"/>
  <c r="Y589" i="1"/>
  <c r="AC588" i="1"/>
  <c r="AB588" i="1"/>
  <c r="AA588" i="1"/>
  <c r="Z588" i="1"/>
  <c r="Y588" i="1"/>
  <c r="AC587" i="1"/>
  <c r="AB587" i="1"/>
  <c r="AA587" i="1"/>
  <c r="Z587" i="1"/>
  <c r="Y587" i="1"/>
  <c r="AC586" i="1"/>
  <c r="AB586" i="1"/>
  <c r="AA586" i="1"/>
  <c r="Z586" i="1"/>
  <c r="Y586" i="1"/>
  <c r="AC585" i="1"/>
  <c r="AB585" i="1"/>
  <c r="AA585" i="1"/>
  <c r="Z585" i="1"/>
  <c r="Y585" i="1"/>
  <c r="AC584" i="1"/>
  <c r="AB584" i="1"/>
  <c r="AA584" i="1"/>
  <c r="Z584" i="1"/>
  <c r="Y584" i="1"/>
  <c r="AC583" i="1"/>
  <c r="AB583" i="1"/>
  <c r="AA583" i="1"/>
  <c r="Z583" i="1"/>
  <c r="Y583" i="1"/>
  <c r="AC582" i="1"/>
  <c r="AB582" i="1"/>
  <c r="AA582" i="1"/>
  <c r="Z582" i="1"/>
  <c r="Y582" i="1"/>
  <c r="AC581" i="1"/>
  <c r="AB581" i="1"/>
  <c r="AA581" i="1"/>
  <c r="Z581" i="1"/>
  <c r="Y581" i="1"/>
  <c r="AC580" i="1"/>
  <c r="AB580" i="1"/>
  <c r="AA580" i="1"/>
  <c r="Z580" i="1"/>
  <c r="Y580" i="1"/>
  <c r="AC579" i="1"/>
  <c r="AB579" i="1"/>
  <c r="AA579" i="1"/>
  <c r="Z579" i="1"/>
  <c r="Y579" i="1"/>
  <c r="AC578" i="1"/>
  <c r="AB578" i="1"/>
  <c r="AA578" i="1"/>
  <c r="Z578" i="1"/>
  <c r="Y578" i="1"/>
  <c r="AC577" i="1"/>
  <c r="AB577" i="1"/>
  <c r="AA577" i="1"/>
  <c r="Z577" i="1"/>
  <c r="Y577" i="1"/>
  <c r="AC576" i="1"/>
  <c r="AB576" i="1"/>
  <c r="AA576" i="1"/>
  <c r="Z576" i="1"/>
  <c r="Y576" i="1"/>
  <c r="AC575" i="1"/>
  <c r="AB575" i="1"/>
  <c r="AA575" i="1"/>
  <c r="Z575" i="1"/>
  <c r="Y575" i="1"/>
  <c r="AC574" i="1"/>
  <c r="AB574" i="1"/>
  <c r="AA574" i="1"/>
  <c r="Z574" i="1"/>
  <c r="Y574" i="1"/>
  <c r="AC573" i="1"/>
  <c r="AB573" i="1"/>
  <c r="AA573" i="1"/>
  <c r="Z573" i="1"/>
  <c r="Y573" i="1"/>
  <c r="AC572" i="1"/>
  <c r="AB572" i="1"/>
  <c r="AA572" i="1"/>
  <c r="Z572" i="1"/>
  <c r="Y572" i="1"/>
  <c r="AC571" i="1"/>
  <c r="AB571" i="1"/>
  <c r="AA571" i="1"/>
  <c r="Z571" i="1"/>
  <c r="Y571" i="1"/>
  <c r="AC570" i="1"/>
  <c r="AB570" i="1"/>
  <c r="AA570" i="1"/>
  <c r="Z570" i="1"/>
  <c r="Y570" i="1"/>
  <c r="AC569" i="1"/>
  <c r="AB569" i="1"/>
  <c r="AA569" i="1"/>
  <c r="Z569" i="1"/>
  <c r="Y569" i="1"/>
  <c r="AC568" i="1"/>
  <c r="AB568" i="1"/>
  <c r="AA568" i="1"/>
  <c r="Z568" i="1"/>
  <c r="Y568" i="1"/>
  <c r="AC567" i="1"/>
  <c r="AB567" i="1"/>
  <c r="AA567" i="1"/>
  <c r="Z567" i="1"/>
  <c r="Y567" i="1"/>
  <c r="AC566" i="1"/>
  <c r="AB566" i="1"/>
  <c r="AA566" i="1"/>
  <c r="Z566" i="1"/>
  <c r="Y566" i="1"/>
  <c r="AC565" i="1"/>
  <c r="AB565" i="1"/>
  <c r="AA565" i="1"/>
  <c r="Z565" i="1"/>
  <c r="Y565" i="1"/>
  <c r="AC564" i="1"/>
  <c r="AB564" i="1"/>
  <c r="AA564" i="1"/>
  <c r="Z564" i="1"/>
  <c r="Y564" i="1"/>
  <c r="AC563" i="1"/>
  <c r="AB563" i="1"/>
  <c r="AA563" i="1"/>
  <c r="Z563" i="1"/>
  <c r="Y563" i="1"/>
  <c r="AC562" i="1"/>
  <c r="AB562" i="1"/>
  <c r="AA562" i="1"/>
  <c r="Z562" i="1"/>
  <c r="Y562" i="1"/>
  <c r="AC561" i="1"/>
  <c r="AB561" i="1"/>
  <c r="AA561" i="1"/>
  <c r="Z561" i="1"/>
  <c r="Y561" i="1"/>
  <c r="AC560" i="1"/>
  <c r="AB560" i="1"/>
  <c r="AA560" i="1"/>
  <c r="Z560" i="1"/>
  <c r="Y560" i="1"/>
  <c r="AC559" i="1"/>
  <c r="AB559" i="1"/>
  <c r="AA559" i="1"/>
  <c r="Z559" i="1"/>
  <c r="Y559" i="1"/>
  <c r="AC558" i="1"/>
  <c r="AB558" i="1"/>
  <c r="AA558" i="1"/>
  <c r="Z558" i="1"/>
  <c r="Y558" i="1"/>
  <c r="AC557" i="1"/>
  <c r="AB557" i="1"/>
  <c r="AA557" i="1"/>
  <c r="Z557" i="1"/>
  <c r="Y557" i="1"/>
  <c r="AC556" i="1"/>
  <c r="AB556" i="1"/>
  <c r="AA556" i="1"/>
  <c r="Z556" i="1"/>
  <c r="Y556" i="1"/>
  <c r="AC555" i="1"/>
  <c r="AB555" i="1"/>
  <c r="AA555" i="1"/>
  <c r="Z555" i="1"/>
  <c r="Y555" i="1"/>
  <c r="AC554" i="1"/>
  <c r="AB554" i="1"/>
  <c r="AA554" i="1"/>
  <c r="Z554" i="1"/>
  <c r="Y554" i="1"/>
  <c r="AC553" i="1"/>
  <c r="AB553" i="1"/>
  <c r="AA553" i="1"/>
  <c r="Z553" i="1"/>
  <c r="Y553" i="1"/>
  <c r="AC552" i="1"/>
  <c r="AB552" i="1"/>
  <c r="AA552" i="1"/>
  <c r="Z552" i="1"/>
  <c r="Y552" i="1"/>
  <c r="AC551" i="1"/>
  <c r="AB551" i="1"/>
  <c r="AA551" i="1"/>
  <c r="Z551" i="1"/>
  <c r="Y551" i="1"/>
  <c r="AC550" i="1"/>
  <c r="AB550" i="1"/>
  <c r="AA550" i="1"/>
  <c r="Z550" i="1"/>
  <c r="Y550" i="1"/>
  <c r="AC549" i="1"/>
  <c r="AB549" i="1"/>
  <c r="AA549" i="1"/>
  <c r="Z549" i="1"/>
  <c r="Y549" i="1"/>
  <c r="AC548" i="1"/>
  <c r="AB548" i="1"/>
  <c r="AA548" i="1"/>
  <c r="Z548" i="1"/>
  <c r="Y548" i="1"/>
  <c r="AC547" i="1"/>
  <c r="AB547" i="1"/>
  <c r="AA547" i="1"/>
  <c r="Z547" i="1"/>
  <c r="Y547" i="1"/>
  <c r="AC546" i="1"/>
  <c r="AB546" i="1"/>
  <c r="AA546" i="1"/>
  <c r="Z546" i="1"/>
  <c r="Y546" i="1"/>
  <c r="AC545" i="1"/>
  <c r="AB545" i="1"/>
  <c r="AA545" i="1"/>
  <c r="Z545" i="1"/>
  <c r="Y545" i="1"/>
  <c r="AC544" i="1"/>
  <c r="AB544" i="1"/>
  <c r="AA544" i="1"/>
  <c r="Z544" i="1"/>
  <c r="Y544" i="1"/>
  <c r="AC543" i="1"/>
  <c r="AB543" i="1"/>
  <c r="AA543" i="1"/>
  <c r="Z543" i="1"/>
  <c r="Y543" i="1"/>
  <c r="AC542" i="1"/>
  <c r="AB542" i="1"/>
  <c r="AA542" i="1"/>
  <c r="Z542" i="1"/>
  <c r="Y542" i="1"/>
  <c r="AC541" i="1"/>
  <c r="AB541" i="1"/>
  <c r="AA541" i="1"/>
  <c r="Z541" i="1"/>
  <c r="Y541" i="1"/>
  <c r="AC540" i="1"/>
  <c r="AB540" i="1"/>
  <c r="AA540" i="1"/>
  <c r="Z540" i="1"/>
  <c r="Y540" i="1"/>
  <c r="AC539" i="1"/>
  <c r="AB539" i="1"/>
  <c r="AA539" i="1"/>
  <c r="Z539" i="1"/>
  <c r="Y539" i="1"/>
  <c r="AC538" i="1"/>
  <c r="AB538" i="1"/>
  <c r="AA538" i="1"/>
  <c r="Z538" i="1"/>
  <c r="Y538" i="1"/>
  <c r="AC537" i="1"/>
  <c r="AB537" i="1"/>
  <c r="AA537" i="1"/>
  <c r="Z537" i="1"/>
  <c r="Y537" i="1"/>
  <c r="AC536" i="1"/>
  <c r="AB536" i="1"/>
  <c r="AA536" i="1"/>
  <c r="Z536" i="1"/>
  <c r="Y536" i="1"/>
  <c r="AC535" i="1"/>
  <c r="AB535" i="1"/>
  <c r="AA535" i="1"/>
  <c r="Z535" i="1"/>
  <c r="Y535" i="1"/>
  <c r="AC534" i="1"/>
  <c r="AB534" i="1"/>
  <c r="AA534" i="1"/>
  <c r="Z534" i="1"/>
  <c r="Y534" i="1"/>
  <c r="AC533" i="1"/>
  <c r="AB533" i="1"/>
  <c r="AA533" i="1"/>
  <c r="Z533" i="1"/>
  <c r="Y533" i="1"/>
  <c r="AC532" i="1"/>
  <c r="AB532" i="1"/>
  <c r="AA532" i="1"/>
  <c r="Z532" i="1"/>
  <c r="Y532" i="1"/>
  <c r="AC531" i="1"/>
  <c r="AB531" i="1"/>
  <c r="AA531" i="1"/>
  <c r="Z531" i="1"/>
  <c r="Y531" i="1"/>
  <c r="AC530" i="1"/>
  <c r="AB530" i="1"/>
  <c r="AA530" i="1"/>
  <c r="Z530" i="1"/>
  <c r="Y530" i="1"/>
  <c r="AC529" i="1"/>
  <c r="AB529" i="1"/>
  <c r="AA529" i="1"/>
  <c r="Z529" i="1"/>
  <c r="Y529" i="1"/>
  <c r="AC528" i="1"/>
  <c r="AB528" i="1"/>
  <c r="AA528" i="1"/>
  <c r="Z528" i="1"/>
  <c r="Y528" i="1"/>
  <c r="AC527" i="1"/>
  <c r="AB527" i="1"/>
  <c r="AA527" i="1"/>
  <c r="Z527" i="1"/>
  <c r="Y527" i="1"/>
  <c r="AC526" i="1"/>
  <c r="AB526" i="1"/>
  <c r="AA526" i="1"/>
  <c r="Z526" i="1"/>
  <c r="Y526" i="1"/>
  <c r="AC525" i="1"/>
  <c r="AB525" i="1"/>
  <c r="AA525" i="1"/>
  <c r="Z525" i="1"/>
  <c r="Y525" i="1"/>
  <c r="AC524" i="1"/>
  <c r="AB524" i="1"/>
  <c r="AA524" i="1"/>
  <c r="Z524" i="1"/>
  <c r="Y524" i="1"/>
  <c r="AC523" i="1"/>
  <c r="AB523" i="1"/>
  <c r="AA523" i="1"/>
  <c r="Z523" i="1"/>
  <c r="Y523" i="1"/>
  <c r="AC522" i="1"/>
  <c r="AB522" i="1"/>
  <c r="AA522" i="1"/>
  <c r="Z522" i="1"/>
  <c r="Y522" i="1"/>
  <c r="AC521" i="1"/>
  <c r="AB521" i="1"/>
  <c r="AA521" i="1"/>
  <c r="Z521" i="1"/>
  <c r="Y521" i="1"/>
  <c r="AC520" i="1"/>
  <c r="AB520" i="1"/>
  <c r="AA520" i="1"/>
  <c r="Z520" i="1"/>
  <c r="Y520" i="1"/>
  <c r="AC519" i="1"/>
  <c r="AB519" i="1"/>
  <c r="AA519" i="1"/>
  <c r="Z519" i="1"/>
  <c r="Y519" i="1"/>
  <c r="AC518" i="1"/>
  <c r="AB518" i="1"/>
  <c r="AA518" i="1"/>
  <c r="Z518" i="1"/>
  <c r="Y518" i="1"/>
  <c r="AC517" i="1"/>
  <c r="AB517" i="1"/>
  <c r="AA517" i="1"/>
  <c r="Z517" i="1"/>
  <c r="Y517" i="1"/>
  <c r="AC516" i="1"/>
  <c r="AB516" i="1"/>
  <c r="AA516" i="1"/>
  <c r="Z516" i="1"/>
  <c r="Y516" i="1"/>
  <c r="AC515" i="1"/>
  <c r="AB515" i="1"/>
  <c r="AA515" i="1"/>
  <c r="Z515" i="1"/>
  <c r="Y515" i="1"/>
  <c r="AC514" i="1"/>
  <c r="AB514" i="1"/>
  <c r="AA514" i="1"/>
  <c r="Z514" i="1"/>
  <c r="Y514" i="1"/>
  <c r="AC513" i="1"/>
  <c r="AB513" i="1"/>
  <c r="AA513" i="1"/>
  <c r="Z513" i="1"/>
  <c r="Y513" i="1"/>
  <c r="AC512" i="1"/>
  <c r="AB512" i="1"/>
  <c r="AA512" i="1"/>
  <c r="Z512" i="1"/>
  <c r="Y512" i="1"/>
  <c r="AC511" i="1"/>
  <c r="AB511" i="1"/>
  <c r="AA511" i="1"/>
  <c r="Z511" i="1"/>
  <c r="Y511" i="1"/>
  <c r="AC510" i="1"/>
  <c r="AB510" i="1"/>
  <c r="AA510" i="1"/>
  <c r="Z510" i="1"/>
  <c r="Y510" i="1"/>
  <c r="AC509" i="1"/>
  <c r="AB509" i="1"/>
  <c r="AA509" i="1"/>
  <c r="Z509" i="1"/>
  <c r="Y509" i="1"/>
  <c r="AC508" i="1"/>
  <c r="AB508" i="1"/>
  <c r="AA508" i="1"/>
  <c r="Z508" i="1"/>
  <c r="Y508" i="1"/>
  <c r="AC507" i="1"/>
  <c r="AB507" i="1"/>
  <c r="AA507" i="1"/>
  <c r="Z507" i="1"/>
  <c r="Y507" i="1"/>
  <c r="AC506" i="1"/>
  <c r="AB506" i="1"/>
  <c r="AA506" i="1"/>
  <c r="Z506" i="1"/>
  <c r="Y506" i="1"/>
  <c r="AC505" i="1"/>
  <c r="AB505" i="1"/>
  <c r="AA505" i="1"/>
  <c r="Z505" i="1"/>
  <c r="Y505" i="1"/>
  <c r="AC504" i="1"/>
  <c r="AB504" i="1"/>
  <c r="AA504" i="1"/>
  <c r="Z504" i="1"/>
  <c r="Y504" i="1"/>
  <c r="AC503" i="1"/>
  <c r="AB503" i="1"/>
  <c r="AA503" i="1"/>
  <c r="Z503" i="1"/>
  <c r="Y503" i="1"/>
  <c r="AC502" i="1"/>
  <c r="AB502" i="1"/>
  <c r="AA502" i="1"/>
  <c r="Z502" i="1"/>
  <c r="Y502" i="1"/>
  <c r="AC501" i="1"/>
  <c r="AB501" i="1"/>
  <c r="AA501" i="1"/>
  <c r="Z501" i="1"/>
  <c r="Y501" i="1"/>
  <c r="AC500" i="1"/>
  <c r="AB500" i="1"/>
  <c r="AA500" i="1"/>
  <c r="Z500" i="1"/>
  <c r="Y500" i="1"/>
  <c r="AC499" i="1"/>
  <c r="AB499" i="1"/>
  <c r="AA499" i="1"/>
  <c r="Z499" i="1"/>
  <c r="Y499" i="1"/>
  <c r="AC498" i="1"/>
  <c r="AB498" i="1"/>
  <c r="AA498" i="1"/>
  <c r="Z498" i="1"/>
  <c r="Y498" i="1"/>
  <c r="AC497" i="1"/>
  <c r="AB497" i="1"/>
  <c r="AA497" i="1"/>
  <c r="Z497" i="1"/>
  <c r="Y497" i="1"/>
  <c r="AC496" i="1"/>
  <c r="AB496" i="1"/>
  <c r="AA496" i="1"/>
  <c r="Z496" i="1"/>
  <c r="Y496" i="1"/>
  <c r="AC495" i="1"/>
  <c r="AB495" i="1"/>
  <c r="AA495" i="1"/>
  <c r="Z495" i="1"/>
  <c r="Y495" i="1"/>
  <c r="AC494" i="1"/>
  <c r="AB494" i="1"/>
  <c r="AA494" i="1"/>
  <c r="Z494" i="1"/>
  <c r="Y494" i="1"/>
  <c r="AC493" i="1"/>
  <c r="AB493" i="1"/>
  <c r="AA493" i="1"/>
  <c r="Z493" i="1"/>
  <c r="Y493" i="1"/>
  <c r="AC492" i="1"/>
  <c r="AB492" i="1"/>
  <c r="AA492" i="1"/>
  <c r="Z492" i="1"/>
  <c r="Y492" i="1"/>
  <c r="AC491" i="1"/>
  <c r="AB491" i="1"/>
  <c r="AA491" i="1"/>
  <c r="Z491" i="1"/>
  <c r="Y491" i="1"/>
  <c r="AC490" i="1"/>
  <c r="AB490" i="1"/>
  <c r="AA490" i="1"/>
  <c r="Z490" i="1"/>
  <c r="Y490" i="1"/>
  <c r="AC489" i="1"/>
  <c r="AB489" i="1"/>
  <c r="AA489" i="1"/>
  <c r="Z489" i="1"/>
  <c r="Y489" i="1"/>
  <c r="AC488" i="1"/>
  <c r="AB488" i="1"/>
  <c r="AA488" i="1"/>
  <c r="Z488" i="1"/>
  <c r="Y488" i="1"/>
  <c r="AC487" i="1"/>
  <c r="AB487" i="1"/>
  <c r="AA487" i="1"/>
  <c r="Z487" i="1"/>
  <c r="Y487" i="1"/>
  <c r="AC486" i="1"/>
  <c r="AB486" i="1"/>
  <c r="AA486" i="1"/>
  <c r="Z486" i="1"/>
  <c r="Y486" i="1"/>
  <c r="AC485" i="1"/>
  <c r="AB485" i="1"/>
  <c r="AA485" i="1"/>
  <c r="Z485" i="1"/>
  <c r="Y485" i="1"/>
  <c r="AC484" i="1"/>
  <c r="AB484" i="1"/>
  <c r="AA484" i="1"/>
  <c r="Z484" i="1"/>
  <c r="Y484" i="1"/>
  <c r="AC483" i="1"/>
  <c r="AB483" i="1"/>
  <c r="AA483" i="1"/>
  <c r="Z483" i="1"/>
  <c r="Y483" i="1"/>
  <c r="AC482" i="1"/>
  <c r="AB482" i="1"/>
  <c r="AA482" i="1"/>
  <c r="Z482" i="1"/>
  <c r="Y482" i="1"/>
  <c r="AC481" i="1"/>
  <c r="AB481" i="1"/>
  <c r="AA481" i="1"/>
  <c r="Z481" i="1"/>
  <c r="Y481" i="1"/>
  <c r="AC480" i="1"/>
  <c r="AB480" i="1"/>
  <c r="AA480" i="1"/>
  <c r="Z480" i="1"/>
  <c r="Y480" i="1"/>
  <c r="AC479" i="1"/>
  <c r="AB479" i="1"/>
  <c r="AA479" i="1"/>
  <c r="Z479" i="1"/>
  <c r="Y479" i="1"/>
  <c r="AC478" i="1"/>
  <c r="AB478" i="1"/>
  <c r="AA478" i="1"/>
  <c r="Z478" i="1"/>
  <c r="Y478" i="1"/>
  <c r="AC477" i="1"/>
  <c r="AB477" i="1"/>
  <c r="AA477" i="1"/>
  <c r="Z477" i="1"/>
  <c r="Y477" i="1"/>
  <c r="AC476" i="1"/>
  <c r="AB476" i="1"/>
  <c r="AA476" i="1"/>
  <c r="Z476" i="1"/>
  <c r="Y476" i="1"/>
  <c r="AC475" i="1"/>
  <c r="AB475" i="1"/>
  <c r="AA475" i="1"/>
  <c r="Z475" i="1"/>
  <c r="Y475" i="1"/>
  <c r="AC474" i="1"/>
  <c r="AB474" i="1"/>
  <c r="AA474" i="1"/>
  <c r="Z474" i="1"/>
  <c r="Y474" i="1"/>
  <c r="AC473" i="1"/>
  <c r="AB473" i="1"/>
  <c r="AA473" i="1"/>
  <c r="Z473" i="1"/>
  <c r="Y473" i="1"/>
  <c r="AC472" i="1"/>
  <c r="AB472" i="1"/>
  <c r="AA472" i="1"/>
  <c r="Z472" i="1"/>
  <c r="Y472" i="1"/>
  <c r="AC471" i="1"/>
  <c r="AB471" i="1"/>
  <c r="AA471" i="1"/>
  <c r="Z471" i="1"/>
  <c r="Y471" i="1"/>
  <c r="AC470" i="1"/>
  <c r="AB470" i="1"/>
  <c r="AA470" i="1"/>
  <c r="Z470" i="1"/>
  <c r="Y470" i="1"/>
  <c r="AC469" i="1"/>
  <c r="AB469" i="1"/>
  <c r="AA469" i="1"/>
  <c r="Z469" i="1"/>
  <c r="Y469" i="1"/>
  <c r="AC468" i="1"/>
  <c r="AB468" i="1"/>
  <c r="AA468" i="1"/>
  <c r="Z468" i="1"/>
  <c r="Y468" i="1"/>
  <c r="AC467" i="1"/>
  <c r="AB467" i="1"/>
  <c r="AA467" i="1"/>
  <c r="Z467" i="1"/>
  <c r="Y467" i="1"/>
  <c r="AC466" i="1"/>
  <c r="AB466" i="1"/>
  <c r="AA466" i="1"/>
  <c r="Z466" i="1"/>
  <c r="Y466" i="1"/>
  <c r="AC465" i="1"/>
  <c r="AB465" i="1"/>
  <c r="AA465" i="1"/>
  <c r="Z465" i="1"/>
  <c r="Y465" i="1"/>
  <c r="AC464" i="1"/>
  <c r="AB464" i="1"/>
  <c r="AA464" i="1"/>
  <c r="Z464" i="1"/>
  <c r="Y464" i="1"/>
  <c r="AC463" i="1"/>
  <c r="AB463" i="1"/>
  <c r="AA463" i="1"/>
  <c r="Z463" i="1"/>
  <c r="Y463" i="1"/>
  <c r="AC462" i="1"/>
  <c r="AB462" i="1"/>
  <c r="AA462" i="1"/>
  <c r="Z462" i="1"/>
  <c r="Y462" i="1"/>
  <c r="AC461" i="1"/>
  <c r="AB461" i="1"/>
  <c r="AA461" i="1"/>
  <c r="Z461" i="1"/>
  <c r="Y461" i="1"/>
  <c r="AC460" i="1"/>
  <c r="AB460" i="1"/>
  <c r="AA460" i="1"/>
  <c r="Z460" i="1"/>
  <c r="Y460" i="1"/>
  <c r="AC459" i="1"/>
  <c r="AB459" i="1"/>
  <c r="AA459" i="1"/>
  <c r="Z459" i="1"/>
  <c r="Y459" i="1"/>
  <c r="AC458" i="1"/>
  <c r="AB458" i="1"/>
  <c r="AA458" i="1"/>
  <c r="Z458" i="1"/>
  <c r="Y458" i="1"/>
  <c r="AC457" i="1"/>
  <c r="AB457" i="1"/>
  <c r="AA457" i="1"/>
  <c r="Z457" i="1"/>
  <c r="Y457" i="1"/>
  <c r="AC456" i="1"/>
  <c r="AB456" i="1"/>
  <c r="AA456" i="1"/>
  <c r="Z456" i="1"/>
  <c r="Y456" i="1"/>
  <c r="AC455" i="1"/>
  <c r="AB455" i="1"/>
  <c r="AA455" i="1"/>
  <c r="Z455" i="1"/>
  <c r="Y455" i="1"/>
  <c r="AC454" i="1"/>
  <c r="AB454" i="1"/>
  <c r="AA454" i="1"/>
  <c r="Z454" i="1"/>
  <c r="Y454" i="1"/>
  <c r="AC453" i="1"/>
  <c r="AB453" i="1"/>
  <c r="AA453" i="1"/>
  <c r="Z453" i="1"/>
  <c r="Y453" i="1"/>
  <c r="AC452" i="1"/>
  <c r="AB452" i="1"/>
  <c r="AA452" i="1"/>
  <c r="Z452" i="1"/>
  <c r="Y452" i="1"/>
  <c r="AC451" i="1"/>
  <c r="AB451" i="1"/>
  <c r="AA451" i="1"/>
  <c r="Z451" i="1"/>
  <c r="Y451" i="1"/>
  <c r="AC450" i="1"/>
  <c r="AB450" i="1"/>
  <c r="AA450" i="1"/>
  <c r="Z450" i="1"/>
  <c r="Y450" i="1"/>
  <c r="AC449" i="1"/>
  <c r="AB449" i="1"/>
  <c r="AA449" i="1"/>
  <c r="Z449" i="1"/>
  <c r="Y449" i="1"/>
  <c r="AC448" i="1"/>
  <c r="AB448" i="1"/>
  <c r="AA448" i="1"/>
  <c r="Z448" i="1"/>
  <c r="Y448" i="1"/>
  <c r="AC447" i="1"/>
  <c r="AB447" i="1"/>
  <c r="AA447" i="1"/>
  <c r="Z447" i="1"/>
  <c r="Y447" i="1"/>
  <c r="AC446" i="1"/>
  <c r="AB446" i="1"/>
  <c r="AA446" i="1"/>
  <c r="Z446" i="1"/>
  <c r="Y446" i="1"/>
  <c r="AC445" i="1"/>
  <c r="AB445" i="1"/>
  <c r="AA445" i="1"/>
  <c r="Z445" i="1"/>
  <c r="Y445" i="1"/>
  <c r="AC444" i="1"/>
  <c r="AB444" i="1"/>
  <c r="AA444" i="1"/>
  <c r="Z444" i="1"/>
  <c r="Y444" i="1"/>
  <c r="AC443" i="1"/>
  <c r="AB443" i="1"/>
  <c r="AA443" i="1"/>
  <c r="Z443" i="1"/>
  <c r="Y443" i="1"/>
  <c r="AC442" i="1"/>
  <c r="AB442" i="1"/>
  <c r="AA442" i="1"/>
  <c r="Z442" i="1"/>
  <c r="Y442" i="1"/>
  <c r="AC441" i="1"/>
  <c r="AB441" i="1"/>
  <c r="AA441" i="1"/>
  <c r="Z441" i="1"/>
  <c r="Y441" i="1"/>
  <c r="AC440" i="1"/>
  <c r="AB440" i="1"/>
  <c r="AA440" i="1"/>
  <c r="Z440" i="1"/>
  <c r="Y440" i="1"/>
  <c r="AC439" i="1"/>
  <c r="AB439" i="1"/>
  <c r="AA439" i="1"/>
  <c r="Z439" i="1"/>
  <c r="Y439" i="1"/>
  <c r="AC438" i="1"/>
  <c r="AB438" i="1"/>
  <c r="AA438" i="1"/>
  <c r="Z438" i="1"/>
  <c r="Y438" i="1"/>
  <c r="AC437" i="1"/>
  <c r="AB437" i="1"/>
  <c r="AA437" i="1"/>
  <c r="Z437" i="1"/>
  <c r="Y437" i="1"/>
  <c r="AC436" i="1"/>
  <c r="AB436" i="1"/>
  <c r="AA436" i="1"/>
  <c r="Z436" i="1"/>
  <c r="Y436" i="1"/>
  <c r="AC435" i="1"/>
  <c r="AB435" i="1"/>
  <c r="AA435" i="1"/>
  <c r="Z435" i="1"/>
  <c r="Y435" i="1"/>
  <c r="AC434" i="1"/>
  <c r="AB434" i="1"/>
  <c r="AA434" i="1"/>
  <c r="Z434" i="1"/>
  <c r="Y434" i="1"/>
  <c r="AC433" i="1"/>
  <c r="AB433" i="1"/>
  <c r="AA433" i="1"/>
  <c r="Z433" i="1"/>
  <c r="Y433" i="1"/>
  <c r="AC432" i="1"/>
  <c r="AB432" i="1"/>
  <c r="AA432" i="1"/>
  <c r="Z432" i="1"/>
  <c r="Y432" i="1"/>
  <c r="AC431" i="1"/>
  <c r="AB431" i="1"/>
  <c r="AA431" i="1"/>
  <c r="Z431" i="1"/>
  <c r="Y431" i="1"/>
  <c r="AC430" i="1"/>
  <c r="AB430" i="1"/>
  <c r="AA430" i="1"/>
  <c r="Z430" i="1"/>
  <c r="Y430" i="1"/>
  <c r="AC429" i="1"/>
  <c r="AB429" i="1"/>
  <c r="AA429" i="1"/>
  <c r="Z429" i="1"/>
  <c r="Y429" i="1"/>
  <c r="AC428" i="1"/>
  <c r="AB428" i="1"/>
  <c r="AA428" i="1"/>
  <c r="Z428" i="1"/>
  <c r="Y428" i="1"/>
  <c r="AC427" i="1"/>
  <c r="AB427" i="1"/>
  <c r="AA427" i="1"/>
  <c r="Z427" i="1"/>
  <c r="Y427" i="1"/>
  <c r="AC426" i="1"/>
  <c r="AB426" i="1"/>
  <c r="AA426" i="1"/>
  <c r="Z426" i="1"/>
  <c r="Y426" i="1"/>
  <c r="AC425" i="1"/>
  <c r="AB425" i="1"/>
  <c r="AA425" i="1"/>
  <c r="Z425" i="1"/>
  <c r="Y425" i="1"/>
  <c r="AC424" i="1"/>
  <c r="AB424" i="1"/>
  <c r="AA424" i="1"/>
  <c r="Z424" i="1"/>
  <c r="Y424" i="1"/>
  <c r="AC423" i="1"/>
  <c r="AB423" i="1"/>
  <c r="AA423" i="1"/>
  <c r="Z423" i="1"/>
  <c r="Y423" i="1"/>
  <c r="AC422" i="1"/>
  <c r="AB422" i="1"/>
  <c r="AA422" i="1"/>
  <c r="Z422" i="1"/>
  <c r="Y422" i="1"/>
  <c r="AC421" i="1"/>
  <c r="AB421" i="1"/>
  <c r="AA421" i="1"/>
  <c r="Z421" i="1"/>
  <c r="Y421" i="1"/>
  <c r="AC420" i="1"/>
  <c r="AB420" i="1"/>
  <c r="AA420" i="1"/>
  <c r="Z420" i="1"/>
  <c r="Y420" i="1"/>
  <c r="AC419" i="1"/>
  <c r="AB419" i="1"/>
  <c r="AA419" i="1"/>
  <c r="Z419" i="1"/>
  <c r="Y419" i="1"/>
  <c r="AC418" i="1"/>
  <c r="AB418" i="1"/>
  <c r="AA418" i="1"/>
  <c r="Z418" i="1"/>
  <c r="Y418" i="1"/>
  <c r="AC417" i="1"/>
  <c r="AB417" i="1"/>
  <c r="AA417" i="1"/>
  <c r="Z417" i="1"/>
  <c r="Y417" i="1"/>
  <c r="AC416" i="1"/>
  <c r="AB416" i="1"/>
  <c r="AA416" i="1"/>
  <c r="Z416" i="1"/>
  <c r="Y416" i="1"/>
  <c r="AC415" i="1"/>
  <c r="AB415" i="1"/>
  <c r="AA415" i="1"/>
  <c r="Z415" i="1"/>
  <c r="Y415" i="1"/>
  <c r="AC414" i="1"/>
  <c r="AB414" i="1"/>
  <c r="AA414" i="1"/>
  <c r="Z414" i="1"/>
  <c r="Y414" i="1"/>
  <c r="AC413" i="1"/>
  <c r="AB413" i="1"/>
  <c r="AA413" i="1"/>
  <c r="Z413" i="1"/>
  <c r="Y413" i="1"/>
  <c r="AC412" i="1"/>
  <c r="AB412" i="1"/>
  <c r="AA412" i="1"/>
  <c r="Z412" i="1"/>
  <c r="Y412" i="1"/>
  <c r="AC411" i="1"/>
  <c r="AB411" i="1"/>
  <c r="AA411" i="1"/>
  <c r="Z411" i="1"/>
  <c r="Y411" i="1"/>
  <c r="AC410" i="1"/>
  <c r="AB410" i="1"/>
  <c r="AA410" i="1"/>
  <c r="Z410" i="1"/>
  <c r="Y410" i="1"/>
  <c r="AC409" i="1"/>
  <c r="AB409" i="1"/>
  <c r="AA409" i="1"/>
  <c r="Z409" i="1"/>
  <c r="Y409" i="1"/>
  <c r="AC408" i="1"/>
  <c r="AB408" i="1"/>
  <c r="AA408" i="1"/>
  <c r="Z408" i="1"/>
  <c r="Y408" i="1"/>
  <c r="AC407" i="1"/>
  <c r="AB407" i="1"/>
  <c r="AA407" i="1"/>
  <c r="Z407" i="1"/>
  <c r="Y407" i="1"/>
  <c r="AC406" i="1"/>
  <c r="AB406" i="1"/>
  <c r="AA406" i="1"/>
  <c r="Z406" i="1"/>
  <c r="Y406" i="1"/>
  <c r="AC405" i="1"/>
  <c r="AB405" i="1"/>
  <c r="AA405" i="1"/>
  <c r="Z405" i="1"/>
  <c r="Y405" i="1"/>
  <c r="AC404" i="1"/>
  <c r="AB404" i="1"/>
  <c r="AA404" i="1"/>
  <c r="Z404" i="1"/>
  <c r="Y404" i="1"/>
  <c r="AC403" i="1"/>
  <c r="AB403" i="1"/>
  <c r="AA403" i="1"/>
  <c r="Z403" i="1"/>
  <c r="Y403" i="1"/>
  <c r="AC402" i="1"/>
  <c r="AB402" i="1"/>
  <c r="AA402" i="1"/>
  <c r="Z402" i="1"/>
  <c r="Y402" i="1"/>
  <c r="AC401" i="1"/>
  <c r="AB401" i="1"/>
  <c r="AA401" i="1"/>
  <c r="Z401" i="1"/>
  <c r="Y401" i="1"/>
  <c r="AC400" i="1"/>
  <c r="AB400" i="1"/>
  <c r="AA400" i="1"/>
  <c r="Z400" i="1"/>
  <c r="Y400" i="1"/>
  <c r="AC399" i="1"/>
  <c r="AB399" i="1"/>
  <c r="AA399" i="1"/>
  <c r="Z399" i="1"/>
  <c r="Y399" i="1"/>
  <c r="AC398" i="1"/>
  <c r="AB398" i="1"/>
  <c r="AA398" i="1"/>
  <c r="Z398" i="1"/>
  <c r="Y398" i="1"/>
  <c r="AC397" i="1"/>
  <c r="AB397" i="1"/>
  <c r="AA397" i="1"/>
  <c r="Z397" i="1"/>
  <c r="Y397" i="1"/>
  <c r="AC396" i="1"/>
  <c r="AB396" i="1"/>
  <c r="AA396" i="1"/>
  <c r="Z396" i="1"/>
  <c r="Y396" i="1"/>
  <c r="AC395" i="1"/>
  <c r="AB395" i="1"/>
  <c r="AA395" i="1"/>
  <c r="Z395" i="1"/>
  <c r="Y395" i="1"/>
  <c r="AC394" i="1"/>
  <c r="AB394" i="1"/>
  <c r="AA394" i="1"/>
  <c r="Z394" i="1"/>
  <c r="Y394" i="1"/>
  <c r="AC393" i="1"/>
  <c r="AB393" i="1"/>
  <c r="AA393" i="1"/>
  <c r="Z393" i="1"/>
  <c r="Y393" i="1"/>
  <c r="AC392" i="1"/>
  <c r="AB392" i="1"/>
  <c r="AA392" i="1"/>
  <c r="Z392" i="1"/>
  <c r="Y392" i="1"/>
  <c r="AC391" i="1"/>
  <c r="AB391" i="1"/>
  <c r="AA391" i="1"/>
  <c r="Z391" i="1"/>
  <c r="Y391" i="1"/>
  <c r="AC390" i="1"/>
  <c r="AB390" i="1"/>
  <c r="AA390" i="1"/>
  <c r="Z390" i="1"/>
  <c r="Y390" i="1"/>
  <c r="AC389" i="1"/>
  <c r="AB389" i="1"/>
  <c r="AA389" i="1"/>
  <c r="Z389" i="1"/>
  <c r="Y389" i="1"/>
  <c r="AC388" i="1"/>
  <c r="AB388" i="1"/>
  <c r="AA388" i="1"/>
  <c r="Z388" i="1"/>
  <c r="Y388" i="1"/>
  <c r="AC387" i="1"/>
  <c r="AB387" i="1"/>
  <c r="AA387" i="1"/>
  <c r="Z387" i="1"/>
  <c r="Y387" i="1"/>
  <c r="AC386" i="1"/>
  <c r="AB386" i="1"/>
  <c r="AA386" i="1"/>
  <c r="Z386" i="1"/>
  <c r="Y386" i="1"/>
  <c r="AC385" i="1"/>
  <c r="AB385" i="1"/>
  <c r="AA385" i="1"/>
  <c r="Z385" i="1"/>
  <c r="Y385" i="1"/>
  <c r="AC384" i="1"/>
  <c r="AB384" i="1"/>
  <c r="AA384" i="1"/>
  <c r="Z384" i="1"/>
  <c r="Y384" i="1"/>
  <c r="AC383" i="1"/>
  <c r="AB383" i="1"/>
  <c r="AA383" i="1"/>
  <c r="Z383" i="1"/>
  <c r="Y383" i="1"/>
  <c r="AC382" i="1"/>
  <c r="AB382" i="1"/>
  <c r="AA382" i="1"/>
  <c r="Z382" i="1"/>
  <c r="Y382" i="1"/>
  <c r="AC381" i="1"/>
  <c r="AB381" i="1"/>
  <c r="AA381" i="1"/>
  <c r="Z381" i="1"/>
  <c r="Y381" i="1"/>
  <c r="AC380" i="1"/>
  <c r="AB380" i="1"/>
  <c r="AA380" i="1"/>
  <c r="Z380" i="1"/>
  <c r="Y380" i="1"/>
  <c r="AC379" i="1"/>
  <c r="AB379" i="1"/>
  <c r="AA379" i="1"/>
  <c r="Z379" i="1"/>
  <c r="Y379" i="1"/>
  <c r="AC378" i="1"/>
  <c r="AB378" i="1"/>
  <c r="AA378" i="1"/>
  <c r="Z378" i="1"/>
  <c r="Y378" i="1"/>
  <c r="AC377" i="1"/>
  <c r="AB377" i="1"/>
  <c r="AA377" i="1"/>
  <c r="Z377" i="1"/>
  <c r="Y377" i="1"/>
  <c r="AC376" i="1"/>
  <c r="AB376" i="1"/>
  <c r="AA376" i="1"/>
  <c r="Z376" i="1"/>
  <c r="Y376" i="1"/>
  <c r="AC375" i="1"/>
  <c r="AB375" i="1"/>
  <c r="AA375" i="1"/>
  <c r="Z375" i="1"/>
  <c r="Y375" i="1"/>
  <c r="AC374" i="1"/>
  <c r="AB374" i="1"/>
  <c r="AA374" i="1"/>
  <c r="Z374" i="1"/>
  <c r="Y374" i="1"/>
  <c r="AC373" i="1"/>
  <c r="AB373" i="1"/>
  <c r="AA373" i="1"/>
  <c r="Z373" i="1"/>
  <c r="Y373" i="1"/>
  <c r="AC372" i="1"/>
  <c r="AB372" i="1"/>
  <c r="AA372" i="1"/>
  <c r="Z372" i="1"/>
  <c r="Y372" i="1"/>
  <c r="AC371" i="1"/>
  <c r="AB371" i="1"/>
  <c r="AA371" i="1"/>
  <c r="Z371" i="1"/>
  <c r="Y371" i="1"/>
  <c r="AC370" i="1"/>
  <c r="AB370" i="1"/>
  <c r="AA370" i="1"/>
  <c r="Z370" i="1"/>
  <c r="Y370" i="1"/>
  <c r="AC369" i="1"/>
  <c r="AB369" i="1"/>
  <c r="AA369" i="1"/>
  <c r="Z369" i="1"/>
  <c r="Y369" i="1"/>
  <c r="AC368" i="1"/>
  <c r="AB368" i="1"/>
  <c r="AA368" i="1"/>
  <c r="Z368" i="1"/>
  <c r="Y368" i="1"/>
  <c r="AC367" i="1"/>
  <c r="AB367" i="1"/>
  <c r="AA367" i="1"/>
  <c r="Z367" i="1"/>
  <c r="Y367" i="1"/>
  <c r="AC366" i="1"/>
  <c r="AB366" i="1"/>
  <c r="AA366" i="1"/>
  <c r="Z366" i="1"/>
  <c r="Y366" i="1"/>
  <c r="AC365" i="1"/>
  <c r="AB365" i="1"/>
  <c r="AA365" i="1"/>
  <c r="Z365" i="1"/>
  <c r="Y365" i="1"/>
  <c r="AC364" i="1"/>
  <c r="AB364" i="1"/>
  <c r="AA364" i="1"/>
  <c r="Z364" i="1"/>
  <c r="Y364" i="1"/>
  <c r="AC363" i="1"/>
  <c r="AB363" i="1"/>
  <c r="AA363" i="1"/>
  <c r="Z363" i="1"/>
  <c r="Y363" i="1"/>
  <c r="AC362" i="1"/>
  <c r="AB362" i="1"/>
  <c r="AA362" i="1"/>
  <c r="Z362" i="1"/>
  <c r="Y362" i="1"/>
  <c r="AC361" i="1"/>
  <c r="AB361" i="1"/>
  <c r="AA361" i="1"/>
  <c r="Z361" i="1"/>
  <c r="Y361" i="1"/>
  <c r="AC360" i="1"/>
  <c r="AB360" i="1"/>
  <c r="AA360" i="1"/>
  <c r="Z360" i="1"/>
  <c r="Y360" i="1"/>
  <c r="AC359" i="1"/>
  <c r="AB359" i="1"/>
  <c r="AA359" i="1"/>
  <c r="Z359" i="1"/>
  <c r="Y359" i="1"/>
  <c r="AC358" i="1"/>
  <c r="AB358" i="1"/>
  <c r="AA358" i="1"/>
  <c r="Z358" i="1"/>
  <c r="Y358" i="1"/>
  <c r="AC357" i="1"/>
  <c r="AB357" i="1"/>
  <c r="AA357" i="1"/>
  <c r="Z357" i="1"/>
  <c r="Y357" i="1"/>
  <c r="AC356" i="1"/>
  <c r="AB356" i="1"/>
  <c r="AA356" i="1"/>
  <c r="Z356" i="1"/>
  <c r="Y356" i="1"/>
  <c r="AC355" i="1"/>
  <c r="AB355" i="1"/>
  <c r="AA355" i="1"/>
  <c r="Z355" i="1"/>
  <c r="Y355" i="1"/>
  <c r="AC354" i="1"/>
  <c r="AB354" i="1"/>
  <c r="AA354" i="1"/>
  <c r="Z354" i="1"/>
  <c r="Y354" i="1"/>
  <c r="AC353" i="1"/>
  <c r="AB353" i="1"/>
  <c r="AA353" i="1"/>
  <c r="Z353" i="1"/>
  <c r="Y353" i="1"/>
  <c r="AC352" i="1"/>
  <c r="AB352" i="1"/>
  <c r="AA352" i="1"/>
  <c r="Z352" i="1"/>
  <c r="Y352" i="1"/>
  <c r="AC351" i="1"/>
  <c r="AB351" i="1"/>
  <c r="AA351" i="1"/>
  <c r="Z351" i="1"/>
  <c r="Y351" i="1"/>
  <c r="AC350" i="1"/>
  <c r="AB350" i="1"/>
  <c r="AA350" i="1"/>
  <c r="Z350" i="1"/>
  <c r="Y350" i="1"/>
  <c r="AC349" i="1"/>
  <c r="AB349" i="1"/>
  <c r="AA349" i="1"/>
  <c r="Z349" i="1"/>
  <c r="Y349" i="1"/>
  <c r="AC348" i="1"/>
  <c r="AB348" i="1"/>
  <c r="AA348" i="1"/>
  <c r="Z348" i="1"/>
  <c r="Y348" i="1"/>
  <c r="AC347" i="1"/>
  <c r="AB347" i="1"/>
  <c r="AA347" i="1"/>
  <c r="Z347" i="1"/>
  <c r="Y347" i="1"/>
  <c r="AC346" i="1"/>
  <c r="AB346" i="1"/>
  <c r="AA346" i="1"/>
  <c r="Z346" i="1"/>
  <c r="Y346" i="1"/>
  <c r="AC345" i="1"/>
  <c r="AB345" i="1"/>
  <c r="AA345" i="1"/>
  <c r="Z345" i="1"/>
  <c r="Y345" i="1"/>
  <c r="AC344" i="1"/>
  <c r="AB344" i="1"/>
  <c r="AA344" i="1"/>
  <c r="Z344" i="1"/>
  <c r="Y344" i="1"/>
  <c r="AC343" i="1"/>
  <c r="AB343" i="1"/>
  <c r="AA343" i="1"/>
  <c r="Z343" i="1"/>
  <c r="Y343" i="1"/>
  <c r="AC342" i="1"/>
  <c r="AB342" i="1"/>
  <c r="AA342" i="1"/>
  <c r="Z342" i="1"/>
  <c r="Y342" i="1"/>
  <c r="AC341" i="1"/>
  <c r="AB341" i="1"/>
  <c r="AA341" i="1"/>
  <c r="Z341" i="1"/>
  <c r="Y341" i="1"/>
  <c r="AC340" i="1"/>
  <c r="AB340" i="1"/>
  <c r="AA340" i="1"/>
  <c r="Z340" i="1"/>
  <c r="Y340" i="1"/>
  <c r="AC339" i="1"/>
  <c r="AB339" i="1"/>
  <c r="AA339" i="1"/>
  <c r="Z339" i="1"/>
  <c r="Y339" i="1"/>
  <c r="AC338" i="1"/>
  <c r="AB338" i="1"/>
  <c r="AA338" i="1"/>
  <c r="Z338" i="1"/>
  <c r="Y338" i="1"/>
  <c r="AC337" i="1"/>
  <c r="AB337" i="1"/>
  <c r="AA337" i="1"/>
  <c r="Z337" i="1"/>
  <c r="Y337" i="1"/>
  <c r="AC336" i="1"/>
  <c r="AB336" i="1"/>
  <c r="AA336" i="1"/>
  <c r="Z336" i="1"/>
  <c r="Y336" i="1"/>
  <c r="AC335" i="1"/>
  <c r="AB335" i="1"/>
  <c r="AA335" i="1"/>
  <c r="Z335" i="1"/>
  <c r="Y335" i="1"/>
  <c r="AC334" i="1"/>
  <c r="AB334" i="1"/>
  <c r="AA334" i="1"/>
  <c r="Z334" i="1"/>
  <c r="Y334" i="1"/>
  <c r="AC333" i="1"/>
  <c r="AB333" i="1"/>
  <c r="AA333" i="1"/>
  <c r="Z333" i="1"/>
  <c r="Y333" i="1"/>
  <c r="AC332" i="1"/>
  <c r="AB332" i="1"/>
  <c r="AA332" i="1"/>
  <c r="Z332" i="1"/>
  <c r="Y332" i="1"/>
  <c r="AC331" i="1"/>
  <c r="AB331" i="1"/>
  <c r="AA331" i="1"/>
  <c r="Z331" i="1"/>
  <c r="Y331" i="1"/>
  <c r="AC330" i="1"/>
  <c r="AB330" i="1"/>
  <c r="AA330" i="1"/>
  <c r="Z330" i="1"/>
  <c r="Y330" i="1"/>
  <c r="AC329" i="1"/>
  <c r="AB329" i="1"/>
  <c r="AA329" i="1"/>
  <c r="Z329" i="1"/>
  <c r="Y329" i="1"/>
  <c r="AC328" i="1"/>
  <c r="AB328" i="1"/>
  <c r="AA328" i="1"/>
  <c r="Z328" i="1"/>
  <c r="Y328" i="1"/>
  <c r="AC327" i="1"/>
  <c r="AB327" i="1"/>
  <c r="AA327" i="1"/>
  <c r="Z327" i="1"/>
  <c r="Y327" i="1"/>
  <c r="AC326" i="1"/>
  <c r="AB326" i="1"/>
  <c r="AA326" i="1"/>
  <c r="Z326" i="1"/>
  <c r="Y326" i="1"/>
  <c r="AC325" i="1"/>
  <c r="AB325" i="1"/>
  <c r="AA325" i="1"/>
  <c r="Z325" i="1"/>
  <c r="Y325" i="1"/>
  <c r="AC324" i="1"/>
  <c r="AB324" i="1"/>
  <c r="AA324" i="1"/>
  <c r="Z324" i="1"/>
  <c r="Y324" i="1"/>
  <c r="AC323" i="1"/>
  <c r="AB323" i="1"/>
  <c r="AA323" i="1"/>
  <c r="Z323" i="1"/>
  <c r="Y323" i="1"/>
  <c r="AC322" i="1"/>
  <c r="AB322" i="1"/>
  <c r="AA322" i="1"/>
  <c r="Z322" i="1"/>
  <c r="Y322" i="1"/>
  <c r="AC321" i="1"/>
  <c r="AB321" i="1"/>
  <c r="AA321" i="1"/>
  <c r="Z321" i="1"/>
  <c r="Y321" i="1"/>
  <c r="AC320" i="1"/>
  <c r="AB320" i="1"/>
  <c r="AA320" i="1"/>
  <c r="Z320" i="1"/>
  <c r="Y320" i="1"/>
  <c r="AC319" i="1"/>
  <c r="AB319" i="1"/>
  <c r="AA319" i="1"/>
  <c r="Z319" i="1"/>
  <c r="Y319" i="1"/>
  <c r="AC318" i="1"/>
  <c r="AB318" i="1"/>
  <c r="AA318" i="1"/>
  <c r="Z318" i="1"/>
  <c r="Y318" i="1"/>
  <c r="AC317" i="1"/>
  <c r="AB317" i="1"/>
  <c r="AA317" i="1"/>
  <c r="Z317" i="1"/>
  <c r="Y317" i="1"/>
  <c r="AC316" i="1"/>
  <c r="AB316" i="1"/>
  <c r="AA316" i="1"/>
  <c r="Z316" i="1"/>
  <c r="Y316" i="1"/>
  <c r="AC315" i="1"/>
  <c r="AB315" i="1"/>
  <c r="AA315" i="1"/>
  <c r="Z315" i="1"/>
  <c r="Y315" i="1"/>
  <c r="AC314" i="1"/>
  <c r="AB314" i="1"/>
  <c r="AA314" i="1"/>
  <c r="Z314" i="1"/>
  <c r="Y314" i="1"/>
  <c r="AC313" i="1"/>
  <c r="AB313" i="1"/>
  <c r="AA313" i="1"/>
  <c r="Z313" i="1"/>
  <c r="Y313" i="1"/>
  <c r="AC312" i="1"/>
  <c r="AB312" i="1"/>
  <c r="AA312" i="1"/>
  <c r="Z312" i="1"/>
  <c r="Y312" i="1"/>
  <c r="AC311" i="1"/>
  <c r="AB311" i="1"/>
  <c r="AA311" i="1"/>
  <c r="Z311" i="1"/>
  <c r="Y311" i="1"/>
  <c r="AC310" i="1"/>
  <c r="AB310" i="1"/>
  <c r="AA310" i="1"/>
  <c r="Z310" i="1"/>
  <c r="Y310" i="1"/>
  <c r="AC309" i="1"/>
  <c r="AB309" i="1"/>
  <c r="AA309" i="1"/>
  <c r="Z309" i="1"/>
  <c r="Y309" i="1"/>
  <c r="AC308" i="1"/>
  <c r="AB308" i="1"/>
  <c r="AA308" i="1"/>
  <c r="Z308" i="1"/>
  <c r="Y308" i="1"/>
  <c r="AC307" i="1"/>
  <c r="AB307" i="1"/>
  <c r="AA307" i="1"/>
  <c r="Z307" i="1"/>
  <c r="Y307" i="1"/>
  <c r="AC306" i="1"/>
  <c r="AB306" i="1"/>
  <c r="AA306" i="1"/>
  <c r="Z306" i="1"/>
  <c r="Y306" i="1"/>
  <c r="AC305" i="1"/>
  <c r="AB305" i="1"/>
  <c r="AA305" i="1"/>
  <c r="Z305" i="1"/>
  <c r="Y305" i="1"/>
  <c r="AC304" i="1"/>
  <c r="AB304" i="1"/>
  <c r="AA304" i="1"/>
  <c r="Z304" i="1"/>
  <c r="Y304" i="1"/>
  <c r="AC303" i="1"/>
  <c r="AB303" i="1"/>
  <c r="AA303" i="1"/>
  <c r="Z303" i="1"/>
  <c r="Y303" i="1"/>
  <c r="AC302" i="1"/>
  <c r="AB302" i="1"/>
  <c r="AA302" i="1"/>
  <c r="Z302" i="1"/>
  <c r="Y302" i="1"/>
  <c r="AC301" i="1"/>
  <c r="AB301" i="1"/>
  <c r="AA301" i="1"/>
  <c r="Z301" i="1"/>
  <c r="Y301" i="1"/>
  <c r="AC300" i="1"/>
  <c r="AB300" i="1"/>
  <c r="AA300" i="1"/>
  <c r="Z300" i="1"/>
  <c r="Y300" i="1"/>
  <c r="AC299" i="1"/>
  <c r="AB299" i="1"/>
  <c r="AA299" i="1"/>
  <c r="Z299" i="1"/>
  <c r="Y299" i="1"/>
  <c r="AC298" i="1"/>
  <c r="AB298" i="1"/>
  <c r="AA298" i="1"/>
  <c r="Z298" i="1"/>
  <c r="Y298" i="1"/>
  <c r="AC297" i="1"/>
  <c r="AB297" i="1"/>
  <c r="AA297" i="1"/>
  <c r="Z297" i="1"/>
  <c r="Y297" i="1"/>
  <c r="AC296" i="1"/>
  <c r="AB296" i="1"/>
  <c r="AA296" i="1"/>
  <c r="Z296" i="1"/>
  <c r="Y296" i="1"/>
  <c r="AC295" i="1"/>
  <c r="AB295" i="1"/>
  <c r="AA295" i="1"/>
  <c r="Z295" i="1"/>
  <c r="Y295" i="1"/>
  <c r="AC294" i="1"/>
  <c r="AB294" i="1"/>
  <c r="AA294" i="1"/>
  <c r="Z294" i="1"/>
  <c r="Y294" i="1"/>
  <c r="AC293" i="1"/>
  <c r="AB293" i="1"/>
  <c r="AA293" i="1"/>
  <c r="Z293" i="1"/>
  <c r="Y293" i="1"/>
  <c r="AC292" i="1"/>
  <c r="AB292" i="1"/>
  <c r="AA292" i="1"/>
  <c r="Z292" i="1"/>
  <c r="Y292" i="1"/>
  <c r="AC291" i="1"/>
  <c r="AB291" i="1"/>
  <c r="AA291" i="1"/>
  <c r="Z291" i="1"/>
  <c r="Y291" i="1"/>
  <c r="AC290" i="1"/>
  <c r="AB290" i="1"/>
  <c r="AA290" i="1"/>
  <c r="Z290" i="1"/>
  <c r="Y290" i="1"/>
  <c r="AC289" i="1"/>
  <c r="AB289" i="1"/>
  <c r="AA289" i="1"/>
  <c r="Z289" i="1"/>
  <c r="Y289" i="1"/>
  <c r="AC288" i="1"/>
  <c r="AB288" i="1"/>
  <c r="AA288" i="1"/>
  <c r="Z288" i="1"/>
  <c r="Y288" i="1"/>
  <c r="AC287" i="1"/>
  <c r="AB287" i="1"/>
  <c r="AA287" i="1"/>
  <c r="Z287" i="1"/>
  <c r="Y287" i="1"/>
  <c r="AC286" i="1"/>
  <c r="AB286" i="1"/>
  <c r="AA286" i="1"/>
  <c r="Z286" i="1"/>
  <c r="Y286" i="1"/>
  <c r="AC285" i="1"/>
  <c r="AB285" i="1"/>
  <c r="AA285" i="1"/>
  <c r="Z285" i="1"/>
  <c r="Y285" i="1"/>
  <c r="AC284" i="1"/>
  <c r="AB284" i="1"/>
  <c r="AA284" i="1"/>
  <c r="Z284" i="1"/>
  <c r="Y284" i="1"/>
  <c r="AC283" i="1"/>
  <c r="AB283" i="1"/>
  <c r="AA283" i="1"/>
  <c r="Z283" i="1"/>
  <c r="Y283" i="1"/>
  <c r="AC282" i="1"/>
  <c r="AB282" i="1"/>
  <c r="AA282" i="1"/>
  <c r="Z282" i="1"/>
  <c r="Y282" i="1"/>
  <c r="AC281" i="1"/>
  <c r="AB281" i="1"/>
  <c r="AA281" i="1"/>
  <c r="Z281" i="1"/>
  <c r="Y281" i="1"/>
  <c r="AC280" i="1"/>
  <c r="AB280" i="1"/>
  <c r="AA280" i="1"/>
  <c r="Z280" i="1"/>
  <c r="Y280" i="1"/>
  <c r="AC279" i="1"/>
  <c r="AB279" i="1"/>
  <c r="AA279" i="1"/>
  <c r="Z279" i="1"/>
  <c r="Y279" i="1"/>
  <c r="AC278" i="1"/>
  <c r="AB278" i="1"/>
  <c r="AA278" i="1"/>
  <c r="Z278" i="1"/>
  <c r="Y278" i="1"/>
  <c r="AC277" i="1"/>
  <c r="AB277" i="1"/>
  <c r="AA277" i="1"/>
  <c r="Z277" i="1"/>
  <c r="Y277" i="1"/>
  <c r="AC276" i="1"/>
  <c r="AB276" i="1"/>
  <c r="AA276" i="1"/>
  <c r="Z276" i="1"/>
  <c r="Y276" i="1"/>
  <c r="AC275" i="1"/>
  <c r="AB275" i="1"/>
  <c r="AA275" i="1"/>
  <c r="Z275" i="1"/>
  <c r="Y275" i="1"/>
  <c r="AC274" i="1"/>
  <c r="AB274" i="1"/>
  <c r="AA274" i="1"/>
  <c r="Z274" i="1"/>
  <c r="Y274" i="1"/>
  <c r="AC273" i="1"/>
  <c r="AB273" i="1"/>
  <c r="AA273" i="1"/>
  <c r="Z273" i="1"/>
  <c r="Y273" i="1"/>
  <c r="AC272" i="1"/>
  <c r="AB272" i="1"/>
  <c r="AA272" i="1"/>
  <c r="Z272" i="1"/>
  <c r="Y272" i="1"/>
  <c r="AC271" i="1"/>
  <c r="AB271" i="1"/>
  <c r="AA271" i="1"/>
  <c r="Z271" i="1"/>
  <c r="Y271" i="1"/>
  <c r="AC270" i="1"/>
  <c r="AB270" i="1"/>
  <c r="AA270" i="1"/>
  <c r="Z270" i="1"/>
  <c r="Y270" i="1"/>
  <c r="AC269" i="1"/>
  <c r="AB269" i="1"/>
  <c r="AA269" i="1"/>
  <c r="Z269" i="1"/>
  <c r="Y269" i="1"/>
  <c r="AC268" i="1"/>
  <c r="AB268" i="1"/>
  <c r="AA268" i="1"/>
  <c r="Z268" i="1"/>
  <c r="Y268" i="1"/>
  <c r="AC267" i="1"/>
  <c r="AB267" i="1"/>
  <c r="AA267" i="1"/>
  <c r="Z267" i="1"/>
  <c r="Y267" i="1"/>
  <c r="AC266" i="1"/>
  <c r="AB266" i="1"/>
  <c r="AA266" i="1"/>
  <c r="Z266" i="1"/>
  <c r="Y266" i="1"/>
  <c r="AC265" i="1"/>
  <c r="AB265" i="1"/>
  <c r="AA265" i="1"/>
  <c r="Z265" i="1"/>
  <c r="Y265" i="1"/>
  <c r="AC264" i="1"/>
  <c r="AB264" i="1"/>
  <c r="AA264" i="1"/>
  <c r="Z264" i="1"/>
  <c r="Y264" i="1"/>
  <c r="AC263" i="1"/>
  <c r="AB263" i="1"/>
  <c r="AA263" i="1"/>
  <c r="Z263" i="1"/>
  <c r="Y263" i="1"/>
  <c r="AC262" i="1"/>
  <c r="AB262" i="1"/>
  <c r="AA262" i="1"/>
  <c r="Z262" i="1"/>
  <c r="Y262" i="1"/>
  <c r="AC261" i="1"/>
  <c r="AB261" i="1"/>
  <c r="AA261" i="1"/>
  <c r="Z261" i="1"/>
  <c r="Y261" i="1"/>
  <c r="AC260" i="1"/>
  <c r="AB260" i="1"/>
  <c r="AA260" i="1"/>
  <c r="Z260" i="1"/>
  <c r="Y260" i="1"/>
  <c r="AC259" i="1"/>
  <c r="AB259" i="1"/>
  <c r="AA259" i="1"/>
  <c r="Z259" i="1"/>
  <c r="Y259" i="1"/>
  <c r="AC258" i="1"/>
  <c r="AB258" i="1"/>
  <c r="AA258" i="1"/>
  <c r="Z258" i="1"/>
  <c r="Y258" i="1"/>
  <c r="AC257" i="1"/>
  <c r="AB257" i="1"/>
  <c r="AA257" i="1"/>
  <c r="Z257" i="1"/>
  <c r="Y257" i="1"/>
  <c r="AC256" i="1"/>
  <c r="AB256" i="1"/>
  <c r="AA256" i="1"/>
  <c r="Z256" i="1"/>
  <c r="Y256" i="1"/>
  <c r="AC255" i="1"/>
  <c r="AB255" i="1"/>
  <c r="AA255" i="1"/>
  <c r="Z255" i="1"/>
  <c r="Y255" i="1"/>
  <c r="AC254" i="1"/>
  <c r="AB254" i="1"/>
  <c r="AA254" i="1"/>
  <c r="Z254" i="1"/>
  <c r="Y254" i="1"/>
  <c r="AC253" i="1"/>
  <c r="AB253" i="1"/>
  <c r="AA253" i="1"/>
  <c r="Z253" i="1"/>
  <c r="Y253" i="1"/>
  <c r="AC252" i="1"/>
  <c r="AB252" i="1"/>
  <c r="AA252" i="1"/>
  <c r="Z252" i="1"/>
  <c r="Y252" i="1"/>
  <c r="AC251" i="1"/>
  <c r="AB251" i="1"/>
  <c r="AA251" i="1"/>
  <c r="Z251" i="1"/>
  <c r="Y251" i="1"/>
  <c r="AC250" i="1"/>
  <c r="AB250" i="1"/>
  <c r="AA250" i="1"/>
  <c r="Z250" i="1"/>
  <c r="Y250" i="1"/>
  <c r="AC249" i="1"/>
  <c r="AB249" i="1"/>
  <c r="AA249" i="1"/>
  <c r="Z249" i="1"/>
  <c r="Y249" i="1"/>
  <c r="AC248" i="1"/>
  <c r="AB248" i="1"/>
  <c r="AA248" i="1"/>
  <c r="Z248" i="1"/>
  <c r="Y248" i="1"/>
  <c r="AC247" i="1"/>
  <c r="AB247" i="1"/>
  <c r="AA247" i="1"/>
  <c r="Z247" i="1"/>
  <c r="Y247" i="1"/>
  <c r="AC246" i="1"/>
  <c r="AB246" i="1"/>
  <c r="AA246" i="1"/>
  <c r="Z246" i="1"/>
  <c r="Y246" i="1"/>
  <c r="AC245" i="1"/>
  <c r="AB245" i="1"/>
  <c r="AA245" i="1"/>
  <c r="Z245" i="1"/>
  <c r="Y245" i="1"/>
  <c r="AC244" i="1"/>
  <c r="AB244" i="1"/>
  <c r="AA244" i="1"/>
  <c r="Z244" i="1"/>
  <c r="Y244" i="1"/>
  <c r="AC243" i="1"/>
  <c r="AB243" i="1"/>
  <c r="AA243" i="1"/>
  <c r="Z243" i="1"/>
  <c r="Y243" i="1"/>
  <c r="AC242" i="1"/>
  <c r="AB242" i="1"/>
  <c r="AA242" i="1"/>
  <c r="Z242" i="1"/>
  <c r="Y242" i="1"/>
  <c r="AC241" i="1"/>
  <c r="AB241" i="1"/>
  <c r="AA241" i="1"/>
  <c r="Z241" i="1"/>
  <c r="Y241" i="1"/>
  <c r="AC240" i="1"/>
  <c r="AB240" i="1"/>
  <c r="AA240" i="1"/>
  <c r="Z240" i="1"/>
  <c r="Y240" i="1"/>
  <c r="AC239" i="1"/>
  <c r="AB239" i="1"/>
  <c r="AA239" i="1"/>
  <c r="Z239" i="1"/>
  <c r="Y239" i="1"/>
  <c r="AC238" i="1"/>
  <c r="AB238" i="1"/>
  <c r="AA238" i="1"/>
  <c r="Z238" i="1"/>
  <c r="Y238" i="1"/>
  <c r="AC237" i="1"/>
  <c r="AB237" i="1"/>
  <c r="AA237" i="1"/>
  <c r="Z237" i="1"/>
  <c r="Y237" i="1"/>
  <c r="AC236" i="1"/>
  <c r="AB236" i="1"/>
  <c r="AA236" i="1"/>
  <c r="Z236" i="1"/>
  <c r="Y236" i="1"/>
  <c r="AC235" i="1"/>
  <c r="AB235" i="1"/>
  <c r="AA235" i="1"/>
  <c r="Z235" i="1"/>
  <c r="Y235" i="1"/>
  <c r="AC234" i="1"/>
  <c r="AB234" i="1"/>
  <c r="AA234" i="1"/>
  <c r="Z234" i="1"/>
  <c r="Y234" i="1"/>
  <c r="AC233" i="1"/>
  <c r="AB233" i="1"/>
  <c r="AA233" i="1"/>
  <c r="Z233" i="1"/>
  <c r="Y233" i="1"/>
  <c r="AC232" i="1"/>
  <c r="AB232" i="1"/>
  <c r="AA232" i="1"/>
  <c r="Z232" i="1"/>
  <c r="Y232" i="1"/>
  <c r="AC231" i="1"/>
  <c r="AB231" i="1"/>
  <c r="AA231" i="1"/>
  <c r="Z231" i="1"/>
  <c r="Y231" i="1"/>
  <c r="AC230" i="1"/>
  <c r="AB230" i="1"/>
  <c r="AA230" i="1"/>
  <c r="Z230" i="1"/>
  <c r="Y230" i="1"/>
  <c r="AC229" i="1"/>
  <c r="AB229" i="1"/>
  <c r="AA229" i="1"/>
  <c r="Z229" i="1"/>
  <c r="Y229" i="1"/>
  <c r="AC228" i="1"/>
  <c r="AB228" i="1"/>
  <c r="AA228" i="1"/>
  <c r="Z228" i="1"/>
  <c r="Y228" i="1"/>
  <c r="AC227" i="1"/>
  <c r="AB227" i="1"/>
  <c r="AA227" i="1"/>
  <c r="Z227" i="1"/>
  <c r="Y227" i="1"/>
  <c r="AC226" i="1"/>
  <c r="AB226" i="1"/>
  <c r="AA226" i="1"/>
  <c r="Z226" i="1"/>
  <c r="Y226" i="1"/>
  <c r="AC225" i="1"/>
  <c r="AB225" i="1"/>
  <c r="AA225" i="1"/>
  <c r="Z225" i="1"/>
  <c r="Y225" i="1"/>
  <c r="AC224" i="1"/>
  <c r="AB224" i="1"/>
  <c r="AA224" i="1"/>
  <c r="Z224" i="1"/>
  <c r="Y224" i="1"/>
  <c r="AC223" i="1"/>
  <c r="AB223" i="1"/>
  <c r="AA223" i="1"/>
  <c r="Z223" i="1"/>
  <c r="Y223" i="1"/>
  <c r="AC222" i="1"/>
  <c r="AB222" i="1"/>
  <c r="AA222" i="1"/>
  <c r="Z222" i="1"/>
  <c r="Y222" i="1"/>
  <c r="AC221" i="1"/>
  <c r="AB221" i="1"/>
  <c r="AA221" i="1"/>
  <c r="Z221" i="1"/>
  <c r="Y221" i="1"/>
  <c r="AC220" i="1"/>
  <c r="AB220" i="1"/>
  <c r="AA220" i="1"/>
  <c r="Z220" i="1"/>
  <c r="Y220" i="1"/>
  <c r="AC219" i="1"/>
  <c r="AB219" i="1"/>
  <c r="AA219" i="1"/>
  <c r="Z219" i="1"/>
  <c r="Y219" i="1"/>
  <c r="AC218" i="1"/>
  <c r="AB218" i="1"/>
  <c r="AA218" i="1"/>
  <c r="Z218" i="1"/>
  <c r="Y218" i="1"/>
  <c r="AC217" i="1"/>
  <c r="AB217" i="1"/>
  <c r="AA217" i="1"/>
  <c r="Z217" i="1"/>
  <c r="Y217" i="1"/>
  <c r="AC216" i="1"/>
  <c r="AB216" i="1"/>
  <c r="AA216" i="1"/>
  <c r="Z216" i="1"/>
  <c r="Y216" i="1"/>
  <c r="AC215" i="1"/>
  <c r="AB215" i="1"/>
  <c r="AA215" i="1"/>
  <c r="Z215" i="1"/>
  <c r="Y215" i="1"/>
  <c r="AC214" i="1"/>
  <c r="AB214" i="1"/>
  <c r="AA214" i="1"/>
  <c r="Z214" i="1"/>
  <c r="Y214" i="1"/>
  <c r="AC213" i="1"/>
  <c r="AB213" i="1"/>
  <c r="AA213" i="1"/>
  <c r="Z213" i="1"/>
  <c r="Y213" i="1"/>
  <c r="AC212" i="1"/>
  <c r="AB212" i="1"/>
  <c r="AA212" i="1"/>
  <c r="Z212" i="1"/>
  <c r="Y212" i="1"/>
  <c r="AC211" i="1"/>
  <c r="AB211" i="1"/>
  <c r="AA211" i="1"/>
  <c r="Z211" i="1"/>
  <c r="Y211" i="1"/>
  <c r="AC210" i="1"/>
  <c r="AB210" i="1"/>
  <c r="AA210" i="1"/>
  <c r="Z210" i="1"/>
  <c r="Y210" i="1"/>
  <c r="AC209" i="1"/>
  <c r="AB209" i="1"/>
  <c r="AA209" i="1"/>
  <c r="Z209" i="1"/>
  <c r="Y209" i="1"/>
  <c r="AC208" i="1"/>
  <c r="AB208" i="1"/>
  <c r="AA208" i="1"/>
  <c r="Z208" i="1"/>
  <c r="Y208" i="1"/>
  <c r="AC207" i="1"/>
  <c r="AB207" i="1"/>
  <c r="AA207" i="1"/>
  <c r="Z207" i="1"/>
  <c r="Y207" i="1"/>
  <c r="AC206" i="1"/>
  <c r="AB206" i="1"/>
  <c r="AA206" i="1"/>
  <c r="Z206" i="1"/>
  <c r="Y206" i="1"/>
  <c r="AC205" i="1"/>
  <c r="AB205" i="1"/>
  <c r="AA205" i="1"/>
  <c r="Z205" i="1"/>
  <c r="Y205" i="1"/>
  <c r="AC204" i="1"/>
  <c r="AB204" i="1"/>
  <c r="AA204" i="1"/>
  <c r="Z204" i="1"/>
  <c r="Y204" i="1"/>
  <c r="AC203" i="1"/>
  <c r="AB203" i="1"/>
  <c r="AA203" i="1"/>
  <c r="Z203" i="1"/>
  <c r="Y203" i="1"/>
  <c r="AC202" i="1"/>
  <c r="AB202" i="1"/>
  <c r="AA202" i="1"/>
  <c r="Z202" i="1"/>
  <c r="Y202" i="1"/>
  <c r="AC201" i="1"/>
  <c r="AB201" i="1"/>
  <c r="AA201" i="1"/>
  <c r="Z201" i="1"/>
  <c r="Y201" i="1"/>
  <c r="AC200" i="1"/>
  <c r="AB200" i="1"/>
  <c r="AA200" i="1"/>
  <c r="Z200" i="1"/>
  <c r="Y200" i="1"/>
  <c r="AC199" i="1"/>
  <c r="AB199" i="1"/>
  <c r="AA199" i="1"/>
  <c r="Z199" i="1"/>
  <c r="Y199" i="1"/>
  <c r="AC198" i="1"/>
  <c r="AB198" i="1"/>
  <c r="AA198" i="1"/>
  <c r="Z198" i="1"/>
  <c r="Y198" i="1"/>
  <c r="AC197" i="1"/>
  <c r="AB197" i="1"/>
  <c r="AA197" i="1"/>
  <c r="Z197" i="1"/>
  <c r="Y197" i="1"/>
  <c r="AC196" i="1"/>
  <c r="AB196" i="1"/>
  <c r="AA196" i="1"/>
  <c r="Z196" i="1"/>
  <c r="Y196" i="1"/>
  <c r="AC195" i="1"/>
  <c r="AB195" i="1"/>
  <c r="AA195" i="1"/>
  <c r="Z195" i="1"/>
  <c r="Y195" i="1"/>
  <c r="AC194" i="1"/>
  <c r="AB194" i="1"/>
  <c r="AA194" i="1"/>
  <c r="Z194" i="1"/>
  <c r="Y194" i="1"/>
  <c r="AC193" i="1"/>
  <c r="AB193" i="1"/>
  <c r="AA193" i="1"/>
  <c r="Z193" i="1"/>
  <c r="Y193" i="1"/>
  <c r="AC192" i="1"/>
  <c r="AB192" i="1"/>
  <c r="AA192" i="1"/>
  <c r="Z192" i="1"/>
  <c r="Y192" i="1"/>
  <c r="AC191" i="1"/>
  <c r="AB191" i="1"/>
  <c r="AA191" i="1"/>
  <c r="Z191" i="1"/>
  <c r="Y191" i="1"/>
  <c r="AC190" i="1"/>
  <c r="AB190" i="1"/>
  <c r="AA190" i="1"/>
  <c r="Z190" i="1"/>
  <c r="Y190" i="1"/>
  <c r="AC189" i="1"/>
  <c r="AB189" i="1"/>
  <c r="AA189" i="1"/>
  <c r="Z189" i="1"/>
  <c r="Y189" i="1"/>
  <c r="AC188" i="1"/>
  <c r="AB188" i="1"/>
  <c r="AA188" i="1"/>
  <c r="Z188" i="1"/>
  <c r="Y188" i="1"/>
  <c r="AC187" i="1"/>
  <c r="AB187" i="1"/>
  <c r="AA187" i="1"/>
  <c r="Z187" i="1"/>
  <c r="Y187" i="1"/>
  <c r="AC186" i="1"/>
  <c r="AB186" i="1"/>
  <c r="AA186" i="1"/>
  <c r="Z186" i="1"/>
  <c r="Y186" i="1"/>
  <c r="AC185" i="1"/>
  <c r="AB185" i="1"/>
  <c r="AA185" i="1"/>
  <c r="Z185" i="1"/>
  <c r="Y185" i="1"/>
  <c r="AC184" i="1"/>
  <c r="AB184" i="1"/>
  <c r="AA184" i="1"/>
  <c r="Z184" i="1"/>
  <c r="Y184" i="1"/>
  <c r="AC183" i="1"/>
  <c r="AB183" i="1"/>
  <c r="AA183" i="1"/>
  <c r="Z183" i="1"/>
  <c r="Y183" i="1"/>
  <c r="AC182" i="1"/>
  <c r="AB182" i="1"/>
  <c r="AA182" i="1"/>
  <c r="Z182" i="1"/>
  <c r="Y182" i="1"/>
  <c r="AC181" i="1"/>
  <c r="AB181" i="1"/>
  <c r="AA181" i="1"/>
  <c r="Z181" i="1"/>
  <c r="Y181" i="1"/>
  <c r="AC180" i="1"/>
  <c r="AB180" i="1"/>
  <c r="AA180" i="1"/>
  <c r="Z180" i="1"/>
  <c r="Y180" i="1"/>
  <c r="AC179" i="1"/>
  <c r="AB179" i="1"/>
  <c r="AA179" i="1"/>
  <c r="Z179" i="1"/>
  <c r="Y179" i="1"/>
  <c r="AC178" i="1"/>
  <c r="AB178" i="1"/>
  <c r="AA178" i="1"/>
  <c r="Z178" i="1"/>
  <c r="Y178" i="1"/>
  <c r="AC177" i="1"/>
  <c r="AB177" i="1"/>
  <c r="AA177" i="1"/>
  <c r="Z177" i="1"/>
  <c r="Y177" i="1"/>
  <c r="AC176" i="1"/>
  <c r="AB176" i="1"/>
  <c r="AA176" i="1"/>
  <c r="Z176" i="1"/>
  <c r="Y176" i="1"/>
  <c r="AC175" i="1"/>
  <c r="AB175" i="1"/>
  <c r="AA175" i="1"/>
  <c r="Z175" i="1"/>
  <c r="Y175" i="1"/>
  <c r="AC174" i="1"/>
  <c r="AB174" i="1"/>
  <c r="AA174" i="1"/>
  <c r="Z174" i="1"/>
  <c r="Y174" i="1"/>
  <c r="AC173" i="1"/>
  <c r="AB173" i="1"/>
  <c r="AA173" i="1"/>
  <c r="Z173" i="1"/>
  <c r="Y173" i="1"/>
  <c r="AC172" i="1"/>
  <c r="AB172" i="1"/>
  <c r="AA172" i="1"/>
  <c r="Z172" i="1"/>
  <c r="Y172" i="1"/>
  <c r="AC171" i="1"/>
  <c r="AB171" i="1"/>
  <c r="AA171" i="1"/>
  <c r="Z171" i="1"/>
  <c r="Y171" i="1"/>
  <c r="AC170" i="1"/>
  <c r="AB170" i="1"/>
  <c r="AA170" i="1"/>
  <c r="Z170" i="1"/>
  <c r="Y170" i="1"/>
  <c r="AC169" i="1"/>
  <c r="AB169" i="1"/>
  <c r="AA169" i="1"/>
  <c r="Z169" i="1"/>
  <c r="Y169" i="1"/>
  <c r="AC168" i="1"/>
  <c r="AB168" i="1"/>
  <c r="AA168" i="1"/>
  <c r="Z168" i="1"/>
  <c r="Y168" i="1"/>
  <c r="AC167" i="1"/>
  <c r="AB167" i="1"/>
  <c r="AA167" i="1"/>
  <c r="Z167" i="1"/>
  <c r="Y167" i="1"/>
  <c r="AC166" i="1"/>
  <c r="AB166" i="1"/>
  <c r="AA166" i="1"/>
  <c r="Z166" i="1"/>
  <c r="Y166" i="1"/>
  <c r="AC165" i="1"/>
  <c r="AB165" i="1"/>
  <c r="AA165" i="1"/>
  <c r="Z165" i="1"/>
  <c r="Y165" i="1"/>
  <c r="AC164" i="1"/>
  <c r="AB164" i="1"/>
  <c r="AA164" i="1"/>
  <c r="Z164" i="1"/>
  <c r="Y164" i="1"/>
  <c r="AC163" i="1"/>
  <c r="AB163" i="1"/>
  <c r="AA163" i="1"/>
  <c r="Z163" i="1"/>
  <c r="Y163" i="1"/>
  <c r="AC162" i="1"/>
  <c r="AB162" i="1"/>
  <c r="AA162" i="1"/>
  <c r="Z162" i="1"/>
  <c r="Y162" i="1"/>
  <c r="AC161" i="1"/>
  <c r="AB161" i="1"/>
  <c r="AA161" i="1"/>
  <c r="Z161" i="1"/>
  <c r="Y161" i="1"/>
  <c r="AC160" i="1"/>
  <c r="AB160" i="1"/>
  <c r="AA160" i="1"/>
  <c r="Z160" i="1"/>
  <c r="Y160" i="1"/>
  <c r="AC159" i="1"/>
  <c r="AB159" i="1"/>
  <c r="AA159" i="1"/>
  <c r="Z159" i="1"/>
  <c r="Y159" i="1"/>
  <c r="AC158" i="1"/>
  <c r="AB158" i="1"/>
  <c r="AA158" i="1"/>
  <c r="Z158" i="1"/>
  <c r="Y158" i="1"/>
  <c r="AC157" i="1"/>
  <c r="AB157" i="1"/>
  <c r="AA157" i="1"/>
  <c r="Z157" i="1"/>
  <c r="Y157" i="1"/>
  <c r="AC156" i="1"/>
  <c r="AB156" i="1"/>
  <c r="AA156" i="1"/>
  <c r="Z156" i="1"/>
  <c r="Y156" i="1"/>
  <c r="AC155" i="1"/>
  <c r="AB155" i="1"/>
  <c r="AA155" i="1"/>
  <c r="Z155" i="1"/>
  <c r="Y155" i="1"/>
  <c r="AC154" i="1"/>
  <c r="AB154" i="1"/>
  <c r="AA154" i="1"/>
  <c r="Z154" i="1"/>
  <c r="Y154" i="1"/>
  <c r="AC153" i="1"/>
  <c r="AB153" i="1"/>
  <c r="AA153" i="1"/>
  <c r="Z153" i="1"/>
  <c r="Y153" i="1"/>
  <c r="AC152" i="1"/>
  <c r="AB152" i="1"/>
  <c r="AA152" i="1"/>
  <c r="Z152" i="1"/>
  <c r="Y152" i="1"/>
  <c r="AC151" i="1"/>
  <c r="AB151" i="1"/>
  <c r="AA151" i="1"/>
  <c r="Z151" i="1"/>
  <c r="Y151" i="1"/>
  <c r="AC150" i="1"/>
  <c r="AB150" i="1"/>
  <c r="AA150" i="1"/>
  <c r="Z150" i="1"/>
  <c r="Y150" i="1"/>
  <c r="AC149" i="1"/>
  <c r="AB149" i="1"/>
  <c r="AA149" i="1"/>
  <c r="Z149" i="1"/>
  <c r="Y149" i="1"/>
  <c r="AC148" i="1"/>
  <c r="AB148" i="1"/>
  <c r="AA148" i="1"/>
  <c r="Z148" i="1"/>
  <c r="Y148" i="1"/>
  <c r="AC147" i="1"/>
  <c r="AB147" i="1"/>
  <c r="AA147" i="1"/>
  <c r="Z147" i="1"/>
  <c r="Y147" i="1"/>
  <c r="AC146" i="1"/>
  <c r="AB146" i="1"/>
  <c r="AA146" i="1"/>
  <c r="Z146" i="1"/>
  <c r="Y146" i="1"/>
  <c r="AC145" i="1"/>
  <c r="AB145" i="1"/>
  <c r="AA145" i="1"/>
  <c r="Z145" i="1"/>
  <c r="Y145" i="1"/>
  <c r="AC144" i="1"/>
  <c r="AB144" i="1"/>
  <c r="AA144" i="1"/>
  <c r="Z144" i="1"/>
  <c r="Y144" i="1"/>
  <c r="AC143" i="1"/>
  <c r="AB143" i="1"/>
  <c r="AA143" i="1"/>
  <c r="Z143" i="1"/>
  <c r="Y143" i="1"/>
  <c r="AC142" i="1"/>
  <c r="AB142" i="1"/>
  <c r="AA142" i="1"/>
  <c r="Z142" i="1"/>
  <c r="Y142" i="1"/>
  <c r="AC141" i="1"/>
  <c r="AB141" i="1"/>
  <c r="AA141" i="1"/>
  <c r="Z141" i="1"/>
  <c r="Y141" i="1"/>
  <c r="AC140" i="1"/>
  <c r="AB140" i="1"/>
  <c r="AA140" i="1"/>
  <c r="Z140" i="1"/>
  <c r="Y140" i="1"/>
  <c r="AC139" i="1"/>
  <c r="AB139" i="1"/>
  <c r="AA139" i="1"/>
  <c r="Z139" i="1"/>
  <c r="Y139" i="1"/>
  <c r="AC138" i="1"/>
  <c r="AB138" i="1"/>
  <c r="AA138" i="1"/>
  <c r="Z138" i="1"/>
  <c r="Y138" i="1"/>
  <c r="AC137" i="1"/>
  <c r="AB137" i="1"/>
  <c r="AA137" i="1"/>
  <c r="Z137" i="1"/>
  <c r="Y137" i="1"/>
  <c r="AC136" i="1"/>
  <c r="AB136" i="1"/>
  <c r="AA136" i="1"/>
  <c r="Z136" i="1"/>
  <c r="Y136" i="1"/>
  <c r="AC135" i="1"/>
  <c r="AB135" i="1"/>
  <c r="AA135" i="1"/>
  <c r="Z135" i="1"/>
  <c r="Y135" i="1"/>
  <c r="AC134" i="1"/>
  <c r="AB134" i="1"/>
  <c r="AA134" i="1"/>
  <c r="Z134" i="1"/>
  <c r="Y134" i="1"/>
  <c r="AC133" i="1"/>
  <c r="AB133" i="1"/>
  <c r="AA133" i="1"/>
  <c r="Z133" i="1"/>
  <c r="Y133" i="1"/>
  <c r="AC132" i="1"/>
  <c r="AB132" i="1"/>
  <c r="AA132" i="1"/>
  <c r="Z132" i="1"/>
  <c r="Y132" i="1"/>
  <c r="AC131" i="1"/>
  <c r="AB131" i="1"/>
  <c r="AA131" i="1"/>
  <c r="Z131" i="1"/>
  <c r="Y131" i="1"/>
  <c r="AC130" i="1"/>
  <c r="AB130" i="1"/>
  <c r="AA130" i="1"/>
  <c r="Z130" i="1"/>
  <c r="Y130" i="1"/>
  <c r="AC129" i="1"/>
  <c r="AB129" i="1"/>
  <c r="AA129" i="1"/>
  <c r="Z129" i="1"/>
  <c r="Y129" i="1"/>
  <c r="AC128" i="1"/>
  <c r="AB128" i="1"/>
  <c r="AA128" i="1"/>
  <c r="Z128" i="1"/>
  <c r="Y128" i="1"/>
  <c r="AC127" i="1"/>
  <c r="AB127" i="1"/>
  <c r="AA127" i="1"/>
  <c r="Z127" i="1"/>
  <c r="Y127" i="1"/>
  <c r="AC126" i="1"/>
  <c r="AB126" i="1"/>
  <c r="AA126" i="1"/>
  <c r="Z126" i="1"/>
  <c r="Y126" i="1"/>
  <c r="AC125" i="1"/>
  <c r="AB125" i="1"/>
  <c r="AA125" i="1"/>
  <c r="Z125" i="1"/>
  <c r="Y125" i="1"/>
  <c r="AC124" i="1"/>
  <c r="AB124" i="1"/>
  <c r="AA124" i="1"/>
  <c r="Z124" i="1"/>
  <c r="Y124" i="1"/>
  <c r="AC123" i="1"/>
  <c r="AB123" i="1"/>
  <c r="AA123" i="1"/>
  <c r="Z123" i="1"/>
  <c r="Y123" i="1"/>
  <c r="AC122" i="1"/>
  <c r="AB122" i="1"/>
  <c r="AA122" i="1"/>
  <c r="Z122" i="1"/>
  <c r="Y122" i="1"/>
  <c r="AC121" i="1"/>
  <c r="AB121" i="1"/>
  <c r="AA121" i="1"/>
  <c r="Z121" i="1"/>
  <c r="Y121" i="1"/>
  <c r="AC120" i="1"/>
  <c r="AB120" i="1"/>
  <c r="AA120" i="1"/>
  <c r="Z120" i="1"/>
  <c r="Y120" i="1"/>
  <c r="AC119" i="1"/>
  <c r="AB119" i="1"/>
  <c r="AA119" i="1"/>
  <c r="Z119" i="1"/>
  <c r="Y119" i="1"/>
  <c r="AC118" i="1"/>
  <c r="AB118" i="1"/>
  <c r="AA118" i="1"/>
  <c r="Z118" i="1"/>
  <c r="Y118" i="1"/>
  <c r="AC117" i="1"/>
  <c r="AB117" i="1"/>
  <c r="AA117" i="1"/>
  <c r="Z117" i="1"/>
  <c r="Y117" i="1"/>
  <c r="AC116" i="1"/>
  <c r="AB116" i="1"/>
  <c r="AA116" i="1"/>
  <c r="Z116" i="1"/>
  <c r="Y116" i="1"/>
  <c r="AC115" i="1"/>
  <c r="AB115" i="1"/>
  <c r="AA115" i="1"/>
  <c r="Z115" i="1"/>
  <c r="Y115" i="1"/>
  <c r="AC114" i="1"/>
  <c r="AB114" i="1"/>
  <c r="AA114" i="1"/>
  <c r="Z114" i="1"/>
  <c r="Y114" i="1"/>
  <c r="AC113" i="1"/>
  <c r="AB113" i="1"/>
  <c r="AA113" i="1"/>
  <c r="Z113" i="1"/>
  <c r="Y113" i="1"/>
  <c r="AC112" i="1"/>
  <c r="AB112" i="1"/>
  <c r="AA112" i="1"/>
  <c r="Z112" i="1"/>
  <c r="Y112" i="1"/>
  <c r="AC111" i="1"/>
  <c r="AB111" i="1"/>
  <c r="AA111" i="1"/>
  <c r="Z111" i="1"/>
  <c r="Y111" i="1"/>
  <c r="AC110" i="1"/>
  <c r="AB110" i="1"/>
  <c r="AA110" i="1"/>
  <c r="Z110" i="1"/>
  <c r="Y110" i="1"/>
  <c r="AC109" i="1"/>
  <c r="AB109" i="1"/>
  <c r="AA109" i="1"/>
  <c r="Z109" i="1"/>
  <c r="Y109" i="1"/>
  <c r="AC108" i="1"/>
  <c r="AB108" i="1"/>
  <c r="AA108" i="1"/>
  <c r="Z108" i="1"/>
  <c r="Y108" i="1"/>
  <c r="AC107" i="1"/>
  <c r="AB107" i="1"/>
  <c r="AA107" i="1"/>
  <c r="Z107" i="1"/>
  <c r="Y107" i="1"/>
  <c r="AC106" i="1"/>
  <c r="AB106" i="1"/>
  <c r="AA106" i="1"/>
  <c r="Z106" i="1"/>
  <c r="Y106" i="1"/>
  <c r="AC105" i="1"/>
  <c r="AB105" i="1"/>
  <c r="AA105" i="1"/>
  <c r="Z105" i="1"/>
  <c r="Y105" i="1"/>
  <c r="AC104" i="1"/>
  <c r="AB104" i="1"/>
  <c r="AA104" i="1"/>
  <c r="Z104" i="1"/>
  <c r="Y104" i="1"/>
  <c r="AC103" i="1"/>
  <c r="AB103" i="1"/>
  <c r="AA103" i="1"/>
  <c r="Z103" i="1"/>
  <c r="Y103" i="1"/>
  <c r="AC102" i="1"/>
  <c r="AB102" i="1"/>
  <c r="AA102" i="1"/>
  <c r="Z102" i="1"/>
  <c r="Y102" i="1"/>
  <c r="AC101" i="1"/>
  <c r="AB101" i="1"/>
  <c r="AA101" i="1"/>
  <c r="Z101" i="1"/>
  <c r="Y101" i="1"/>
  <c r="AC100" i="1"/>
  <c r="AB100" i="1"/>
  <c r="AA100" i="1"/>
  <c r="Z100" i="1"/>
  <c r="Y100" i="1"/>
  <c r="AC99" i="1"/>
  <c r="AB99" i="1"/>
  <c r="AA99" i="1"/>
  <c r="Z99" i="1"/>
  <c r="Y99" i="1"/>
  <c r="AC98" i="1"/>
  <c r="AB98" i="1"/>
  <c r="AA98" i="1"/>
  <c r="Z98" i="1"/>
  <c r="Y98" i="1"/>
  <c r="AC97" i="1"/>
  <c r="AB97" i="1"/>
  <c r="AA97" i="1"/>
  <c r="Z97" i="1"/>
  <c r="Y97" i="1"/>
  <c r="AC96" i="1"/>
  <c r="AB96" i="1"/>
  <c r="AA96" i="1"/>
  <c r="Z96" i="1"/>
  <c r="Y96" i="1"/>
  <c r="AC95" i="1"/>
  <c r="AB95" i="1"/>
  <c r="AA95" i="1"/>
  <c r="Z95" i="1"/>
  <c r="Y95" i="1"/>
  <c r="AC94" i="1"/>
  <c r="AB94" i="1"/>
  <c r="AA94" i="1"/>
  <c r="Z94" i="1"/>
  <c r="Y94" i="1"/>
  <c r="AC93" i="1"/>
  <c r="AB93" i="1"/>
  <c r="AA93" i="1"/>
  <c r="Z93" i="1"/>
  <c r="Y93" i="1"/>
  <c r="AC92" i="1"/>
  <c r="AB92" i="1"/>
  <c r="AA92" i="1"/>
  <c r="Z92" i="1"/>
  <c r="Y92" i="1"/>
  <c r="AC91" i="1"/>
  <c r="AB91" i="1"/>
  <c r="AA91" i="1"/>
  <c r="Z91" i="1"/>
  <c r="Y91" i="1"/>
  <c r="AC90" i="1"/>
  <c r="AB90" i="1"/>
  <c r="AA90" i="1"/>
  <c r="Z90" i="1"/>
  <c r="Y90" i="1"/>
  <c r="AC89" i="1"/>
  <c r="AB89" i="1"/>
  <c r="AA89" i="1"/>
  <c r="Z89" i="1"/>
  <c r="Y89" i="1"/>
  <c r="AC88" i="1"/>
  <c r="AB88" i="1"/>
  <c r="AA88" i="1"/>
  <c r="Z88" i="1"/>
  <c r="Y88" i="1"/>
  <c r="AC87" i="1"/>
  <c r="AB87" i="1"/>
  <c r="AA87" i="1"/>
  <c r="Z87" i="1"/>
  <c r="Y87" i="1"/>
  <c r="AC86" i="1"/>
  <c r="AB86" i="1"/>
  <c r="AA86" i="1"/>
  <c r="Z86" i="1"/>
  <c r="Y86" i="1"/>
  <c r="AC85" i="1"/>
  <c r="AB85" i="1"/>
  <c r="AA85" i="1"/>
  <c r="Z85" i="1"/>
  <c r="Y85" i="1"/>
  <c r="AC84" i="1"/>
  <c r="AB84" i="1"/>
  <c r="AA84" i="1"/>
  <c r="Z84" i="1"/>
  <c r="Y84" i="1"/>
  <c r="AC83" i="1"/>
  <c r="AB83" i="1"/>
  <c r="AA83" i="1"/>
  <c r="Z83" i="1"/>
  <c r="Y83" i="1"/>
  <c r="AC82" i="1"/>
  <c r="AB82" i="1"/>
  <c r="AA82" i="1"/>
  <c r="Z82" i="1"/>
  <c r="Y82" i="1"/>
  <c r="AC81" i="1"/>
  <c r="AB81" i="1"/>
  <c r="AA81" i="1"/>
  <c r="Z81" i="1"/>
  <c r="Y81" i="1"/>
  <c r="AC80" i="1"/>
  <c r="AB80" i="1"/>
  <c r="AA80" i="1"/>
  <c r="Z80" i="1"/>
  <c r="Y80" i="1"/>
  <c r="AC79" i="1"/>
  <c r="AB79" i="1"/>
  <c r="AA79" i="1"/>
  <c r="Z79" i="1"/>
  <c r="Y79" i="1"/>
  <c r="AC78" i="1"/>
  <c r="AB78" i="1"/>
  <c r="AA78" i="1"/>
  <c r="Z78" i="1"/>
  <c r="Y78" i="1"/>
  <c r="AC77" i="1"/>
  <c r="AB77" i="1"/>
  <c r="AA77" i="1"/>
  <c r="Z77" i="1"/>
  <c r="Y77" i="1"/>
  <c r="AC76" i="1"/>
  <c r="AB76" i="1"/>
  <c r="AA76" i="1"/>
  <c r="Z76" i="1"/>
  <c r="Y76" i="1"/>
  <c r="AC75" i="1"/>
  <c r="AB75" i="1"/>
  <c r="AA75" i="1"/>
  <c r="Z75" i="1"/>
  <c r="Y75" i="1"/>
  <c r="AC74" i="1"/>
  <c r="AB74" i="1"/>
  <c r="AA74" i="1"/>
  <c r="Z74" i="1"/>
  <c r="Y74" i="1"/>
  <c r="AC73" i="1"/>
  <c r="AB73" i="1"/>
  <c r="AA73" i="1"/>
  <c r="Z73" i="1"/>
  <c r="Y73" i="1"/>
  <c r="AC72" i="1"/>
  <c r="AB72" i="1"/>
  <c r="AA72" i="1"/>
  <c r="Z72" i="1"/>
  <c r="Y72" i="1"/>
  <c r="AC71" i="1"/>
  <c r="AB71" i="1"/>
  <c r="AA71" i="1"/>
  <c r="Z71" i="1"/>
  <c r="Y71" i="1"/>
  <c r="AC70" i="1"/>
  <c r="AB70" i="1"/>
  <c r="AA70" i="1"/>
  <c r="Z70" i="1"/>
  <c r="Y70" i="1"/>
  <c r="AC69" i="1"/>
  <c r="AB69" i="1"/>
  <c r="AA69" i="1"/>
  <c r="Z69" i="1"/>
  <c r="Y69" i="1"/>
  <c r="AC68" i="1"/>
  <c r="AB68" i="1"/>
  <c r="AA68" i="1"/>
  <c r="Z68" i="1"/>
  <c r="Y68" i="1"/>
  <c r="AC67" i="1"/>
  <c r="AB67" i="1"/>
  <c r="AA67" i="1"/>
  <c r="Z67" i="1"/>
  <c r="Y67" i="1"/>
  <c r="AC66" i="1"/>
  <c r="AB66" i="1"/>
  <c r="AA66" i="1"/>
  <c r="Z66" i="1"/>
  <c r="Y66" i="1"/>
  <c r="AC65" i="1"/>
  <c r="AB65" i="1"/>
  <c r="AA65" i="1"/>
  <c r="Z65" i="1"/>
  <c r="Y65" i="1"/>
  <c r="AC64" i="1"/>
  <c r="AB64" i="1"/>
  <c r="AA64" i="1"/>
  <c r="Z64" i="1"/>
  <c r="Y64" i="1"/>
  <c r="AC63" i="1"/>
  <c r="AB63" i="1"/>
  <c r="AA63" i="1"/>
  <c r="Z63" i="1"/>
  <c r="Y63" i="1"/>
  <c r="AC62" i="1"/>
  <c r="AB62" i="1"/>
  <c r="AA62" i="1"/>
  <c r="Z62" i="1"/>
  <c r="Y62" i="1"/>
  <c r="AC61" i="1"/>
  <c r="AB61" i="1"/>
  <c r="AA61" i="1"/>
  <c r="Z61" i="1"/>
  <c r="Y61" i="1"/>
  <c r="AC60" i="1"/>
  <c r="AB60" i="1"/>
  <c r="AA60" i="1"/>
  <c r="Z60" i="1"/>
  <c r="Y60" i="1"/>
  <c r="AC59" i="1"/>
  <c r="AB59" i="1"/>
  <c r="AA59" i="1"/>
  <c r="Z59" i="1"/>
  <c r="Y59" i="1"/>
  <c r="AC58" i="1"/>
  <c r="AB58" i="1"/>
  <c r="AA58" i="1"/>
  <c r="Z58" i="1"/>
  <c r="Y58" i="1"/>
  <c r="AC57" i="1"/>
  <c r="AB57" i="1"/>
  <c r="AA57" i="1"/>
  <c r="Z57" i="1"/>
  <c r="Y57" i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Z51" i="1"/>
  <c r="Y51" i="1"/>
  <c r="AC50" i="1"/>
  <c r="AB50" i="1"/>
  <c r="AA50" i="1"/>
  <c r="Z50" i="1"/>
  <c r="Y50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<sst xmlns="http://schemas.openxmlformats.org/spreadsheetml/2006/main" count="902" uniqueCount="783">
  <si>
    <t>Place</t>
  </si>
  <si>
    <t>BAU 2010</t>
  </si>
  <si>
    <t>BAU 2050</t>
  </si>
  <si>
    <t>EVs</t>
  </si>
  <si>
    <t>50MPG</t>
  </si>
  <si>
    <t>LowCarbonElectricity</t>
  </si>
  <si>
    <t>HeatingElectrificationNew</t>
  </si>
  <si>
    <t>HeatingElectrificationExisting</t>
  </si>
  <si>
    <t>EnergyEfficiencyNew</t>
  </si>
  <si>
    <t>EnergyEfficiencyExisting</t>
  </si>
  <si>
    <t>ZeroCarbonFuels</t>
  </si>
  <si>
    <t>AirTravelEfficiency</t>
  </si>
  <si>
    <t>CommercialEfficiency</t>
  </si>
  <si>
    <t>WasteandWaterEfficiency</t>
  </si>
  <si>
    <t>IndustrialEfficiency</t>
  </si>
  <si>
    <t>AgriculturalEfficiency</t>
  </si>
  <si>
    <t>VMT</t>
  </si>
  <si>
    <t>AirTravel</t>
  </si>
  <si>
    <t>EnergyConsumption</t>
  </si>
  <si>
    <t>GoodsConsumption</t>
  </si>
  <si>
    <t>FoodConsumption</t>
  </si>
  <si>
    <t>WasteConsumption</t>
  </si>
  <si>
    <t>WaterConsumption</t>
  </si>
  <si>
    <t>ACAMPO</t>
  </si>
  <si>
    <t>ACTON</t>
  </si>
  <si>
    <t>ADELANTO</t>
  </si>
  <si>
    <t>ADIN</t>
  </si>
  <si>
    <t>AGOURA HILLS</t>
  </si>
  <si>
    <t>AGUANGA</t>
  </si>
  <si>
    <t>AHWAHNEE</t>
  </si>
  <si>
    <t>ALAMEDA</t>
  </si>
  <si>
    <t>ALAMO</t>
  </si>
  <si>
    <t>ALBANY</t>
  </si>
  <si>
    <t>ALBION</t>
  </si>
  <si>
    <t>ALDERPOINT</t>
  </si>
  <si>
    <t>ALHAMBRA</t>
  </si>
  <si>
    <t>ALISO VIEJO</t>
  </si>
  <si>
    <t>ALPAUGH</t>
  </si>
  <si>
    <t>ALPINE</t>
  </si>
  <si>
    <t>ALTA</t>
  </si>
  <si>
    <t>ALTADENA</t>
  </si>
  <si>
    <t>ALTURAS</t>
  </si>
  <si>
    <t>AMADOR CITY</t>
  </si>
  <si>
    <t>AMERICAN CANYON</t>
  </si>
  <si>
    <t>ANAHEIM</t>
  </si>
  <si>
    <t>ANDERSON</t>
  </si>
  <si>
    <t>ANGELS CAMP</t>
  </si>
  <si>
    <t>ANGELUS OAKS</t>
  </si>
  <si>
    <t>ANGWIN</t>
  </si>
  <si>
    <t>ANTELOPE</t>
  </si>
  <si>
    <t>ANTIOCH</t>
  </si>
  <si>
    <t>APPLE VALLEY</t>
  </si>
  <si>
    <t>APPLEGATE</t>
  </si>
  <si>
    <t>APTOS</t>
  </si>
  <si>
    <t>ARBUCKLE</t>
  </si>
  <si>
    <t>ARCADIA</t>
  </si>
  <si>
    <t>ARCATA</t>
  </si>
  <si>
    <t>ARMONA</t>
  </si>
  <si>
    <t>ARNOLD</t>
  </si>
  <si>
    <t>AROMAS</t>
  </si>
  <si>
    <t>ARROYO GRANDE</t>
  </si>
  <si>
    <t>ARTESIA</t>
  </si>
  <si>
    <t>ARVIN</t>
  </si>
  <si>
    <t>ATASCADERO</t>
  </si>
  <si>
    <t>ATHERTON</t>
  </si>
  <si>
    <t>ATWATER</t>
  </si>
  <si>
    <t>AUBERRY</t>
  </si>
  <si>
    <t>AUBURN</t>
  </si>
  <si>
    <t>AVALON</t>
  </si>
  <si>
    <t>AVENAL</t>
  </si>
  <si>
    <t>AZUSA</t>
  </si>
  <si>
    <t>BAKERSFIELD</t>
  </si>
  <si>
    <t>BALDWIN PARK</t>
  </si>
  <si>
    <t>BALLICO</t>
  </si>
  <si>
    <t>BANNING</t>
  </si>
  <si>
    <t>BARD</t>
  </si>
  <si>
    <t>BARSTOW</t>
  </si>
  <si>
    <t>BASS LAKE</t>
  </si>
  <si>
    <t>BEALE AFB</t>
  </si>
  <si>
    <t>BEAUMONT</t>
  </si>
  <si>
    <t>BELDEN</t>
  </si>
  <si>
    <t>BELL</t>
  </si>
  <si>
    <t>BELLFLOWER</t>
  </si>
  <si>
    <t>BELMONT</t>
  </si>
  <si>
    <t>BELVEDERE TIBURON</t>
  </si>
  <si>
    <t>BEN LOMOND</t>
  </si>
  <si>
    <t>BENICIA</t>
  </si>
  <si>
    <t>BERKELEY</t>
  </si>
  <si>
    <t>BERRY CREEK</t>
  </si>
  <si>
    <t>BETHEL ISLAND</t>
  </si>
  <si>
    <t>BEVERLY HILLS</t>
  </si>
  <si>
    <t>BIG BEAR CITY</t>
  </si>
  <si>
    <t>BIG BEAR LAKE</t>
  </si>
  <si>
    <t>BIG OAK FLAT</t>
  </si>
  <si>
    <t>BIG PINE</t>
  </si>
  <si>
    <t>BIG SUR</t>
  </si>
  <si>
    <t>BIGGS</t>
  </si>
  <si>
    <t>BIOLA</t>
  </si>
  <si>
    <t>BIRDS LANDING</t>
  </si>
  <si>
    <t>BISHOP</t>
  </si>
  <si>
    <t>BLAIRSDEN-GRAEAGLE</t>
  </si>
  <si>
    <t>BLOCKSBURG</t>
  </si>
  <si>
    <t>BLOOMINGTON</t>
  </si>
  <si>
    <t>BLUE LAKE</t>
  </si>
  <si>
    <t>BLYTHE</t>
  </si>
  <si>
    <t>BODEGA</t>
  </si>
  <si>
    <t>BODEGA BAY</t>
  </si>
  <si>
    <t>BODFISH</t>
  </si>
  <si>
    <t>BOLINAS</t>
  </si>
  <si>
    <t>BONITA</t>
  </si>
  <si>
    <t>BONSALL</t>
  </si>
  <si>
    <t>BOONVILLE</t>
  </si>
  <si>
    <t>BORON</t>
  </si>
  <si>
    <t>BORREGO SPRINGS</t>
  </si>
  <si>
    <t>BOULDER CREEK</t>
  </si>
  <si>
    <t>BRADLEY</t>
  </si>
  <si>
    <t>BRANSCOMB</t>
  </si>
  <si>
    <t>BRAWLEY</t>
  </si>
  <si>
    <t>BREA</t>
  </si>
  <si>
    <t>BRENTWOOD</t>
  </si>
  <si>
    <t>BRIDGEPORT</t>
  </si>
  <si>
    <t>BRISBANE</t>
  </si>
  <si>
    <t>BROOKS</t>
  </si>
  <si>
    <t>BUELLTON</t>
  </si>
  <si>
    <t>BUENA PARK</t>
  </si>
  <si>
    <t>BURBANK</t>
  </si>
  <si>
    <t>BURLINGAME</t>
  </si>
  <si>
    <t>BURNEY</t>
  </si>
  <si>
    <t>BURNT RANCH</t>
  </si>
  <si>
    <t>BURSON</t>
  </si>
  <si>
    <t>BUTTE CITY</t>
  </si>
  <si>
    <t>BUTTONWILLOW</t>
  </si>
  <si>
    <t>CALABASAS</t>
  </si>
  <si>
    <t>CALEXICO</t>
  </si>
  <si>
    <t>CALIENTE</t>
  </si>
  <si>
    <t>CALIFORNIA CITY</t>
  </si>
  <si>
    <t>CALIFORNIA HOT SPRINGS</t>
  </si>
  <si>
    <t>CALIMESA</t>
  </si>
  <si>
    <t>CALISTOGA</t>
  </si>
  <si>
    <t>CALLAHAN</t>
  </si>
  <si>
    <t>CAMARILLO</t>
  </si>
  <si>
    <t>CAMBRIA</t>
  </si>
  <si>
    <t>CAMINO</t>
  </si>
  <si>
    <t>CAMPBELL</t>
  </si>
  <si>
    <t>CANOGA PARK</t>
  </si>
  <si>
    <t>CANTUA CREEK</t>
  </si>
  <si>
    <t>CANYON</t>
  </si>
  <si>
    <t>CANYON COUNTRY</t>
  </si>
  <si>
    <t>CANYON DAM</t>
  </si>
  <si>
    <t>CAPISTRANO BEACH</t>
  </si>
  <si>
    <t>CAPITOLA</t>
  </si>
  <si>
    <t>CARDIFF BY THE SEA</t>
  </si>
  <si>
    <t>CARLSBAD</t>
  </si>
  <si>
    <t>CARMEL</t>
  </si>
  <si>
    <t>CARMEL BY THE SEA</t>
  </si>
  <si>
    <t>CARMEL VALLEY</t>
  </si>
  <si>
    <t>CARMICHAEL</t>
  </si>
  <si>
    <t>CARNELIAN BAY</t>
  </si>
  <si>
    <t>CARPINTERIA</t>
  </si>
  <si>
    <t>CARSON</t>
  </si>
  <si>
    <t>CARUTHERS</t>
  </si>
  <si>
    <t>CASMALIA</t>
  </si>
  <si>
    <t>CASPAR</t>
  </si>
  <si>
    <t>CASTAIC</t>
  </si>
  <si>
    <t>CASTELLA</t>
  </si>
  <si>
    <t>CASTRO VALLEY</t>
  </si>
  <si>
    <t>CASTROVILLE</t>
  </si>
  <si>
    <t>CATHEDRAL CITY</t>
  </si>
  <si>
    <t>CAYUCOS</t>
  </si>
  <si>
    <t>CAZADERO</t>
  </si>
  <si>
    <t>CEDAR GLEN</t>
  </si>
  <si>
    <t>CEDARPINES PARK</t>
  </si>
  <si>
    <t>CEDARVILLE</t>
  </si>
  <si>
    <t>CERES</t>
  </si>
  <si>
    <t>CERRITOS</t>
  </si>
  <si>
    <t>CHATSWORTH</t>
  </si>
  <si>
    <t>CHESTER</t>
  </si>
  <si>
    <t>CHICO</t>
  </si>
  <si>
    <t>CHILCOOT</t>
  </si>
  <si>
    <t>CHINO</t>
  </si>
  <si>
    <t>CHINO HILLS</t>
  </si>
  <si>
    <t>CHOWCHILLA</t>
  </si>
  <si>
    <t>CHULA VISTA</t>
  </si>
  <si>
    <t>CITRUS HEIGHTS</t>
  </si>
  <si>
    <t>CLAREMONT</t>
  </si>
  <si>
    <t>CLARKSBURG</t>
  </si>
  <si>
    <t>CLAYTON</t>
  </si>
  <si>
    <t>CLEARLAKE</t>
  </si>
  <si>
    <t>CLEARLAKE OAKS</t>
  </si>
  <si>
    <t>CLOVERDALE</t>
  </si>
  <si>
    <t>CLOVIS</t>
  </si>
  <si>
    <t>COACHELLA</t>
  </si>
  <si>
    <t>COALINGA</t>
  </si>
  <si>
    <t>COARSEGOLD</t>
  </si>
  <si>
    <t>COBB</t>
  </si>
  <si>
    <t>COLFAX</t>
  </si>
  <si>
    <t>COLTON</t>
  </si>
  <si>
    <t>COLUSA</t>
  </si>
  <si>
    <t>COMPTON</t>
  </si>
  <si>
    <t>CONCORD</t>
  </si>
  <si>
    <t>COOL</t>
  </si>
  <si>
    <t>CORCORAN</t>
  </si>
  <si>
    <t>CORONA</t>
  </si>
  <si>
    <t>CORONA DEL MAR</t>
  </si>
  <si>
    <t>CORONADO</t>
  </si>
  <si>
    <t>CORTE MADERA</t>
  </si>
  <si>
    <t>COSTA MESA</t>
  </si>
  <si>
    <t>COTATI</t>
  </si>
  <si>
    <t>COTTONWOOD</t>
  </si>
  <si>
    <t>COULTERVILLE</t>
  </si>
  <si>
    <t>COURTLAND</t>
  </si>
  <si>
    <t>COVELO</t>
  </si>
  <si>
    <t>COVINA</t>
  </si>
  <si>
    <t>COYOTE</t>
  </si>
  <si>
    <t>CRESCENT CITY</t>
  </si>
  <si>
    <t>CRESTLINE</t>
  </si>
  <si>
    <t>CRESTON</t>
  </si>
  <si>
    <t>CROCKETT</t>
  </si>
  <si>
    <t>CROWS LANDING</t>
  </si>
  <si>
    <t>CULVER CITY</t>
  </si>
  <si>
    <t>CUPERTINO</t>
  </si>
  <si>
    <t>CUTLER</t>
  </si>
  <si>
    <t>CYPRESS</t>
  </si>
  <si>
    <t>DALY CITY</t>
  </si>
  <si>
    <t>DANA POINT</t>
  </si>
  <si>
    <t>DANVILLE</t>
  </si>
  <si>
    <t>DARDANELLE</t>
  </si>
  <si>
    <t>DAVIS</t>
  </si>
  <si>
    <t>DEL MAR</t>
  </si>
  <si>
    <t>DEL REY</t>
  </si>
  <si>
    <t>DELANO</t>
  </si>
  <si>
    <t>DELHI</t>
  </si>
  <si>
    <t>DENAIR</t>
  </si>
  <si>
    <t>DESCANSO</t>
  </si>
  <si>
    <t>DESERT HOT SPRINGS</t>
  </si>
  <si>
    <t>DIAMOND BAR</t>
  </si>
  <si>
    <t>DIAMOND SPRINGS</t>
  </si>
  <si>
    <t>DILLON BEACH</t>
  </si>
  <si>
    <t>DINUBA</t>
  </si>
  <si>
    <t>DISCOVERY BAY</t>
  </si>
  <si>
    <t>DIXON</t>
  </si>
  <si>
    <t>DORRIS</t>
  </si>
  <si>
    <t>DOS PALOS</t>
  </si>
  <si>
    <t>DOUGLAS CITY</t>
  </si>
  <si>
    <t>DOWNEY</t>
  </si>
  <si>
    <t>DUARTE</t>
  </si>
  <si>
    <t>DUBLIN</t>
  </si>
  <si>
    <t>DUCOR</t>
  </si>
  <si>
    <t>DUNLAP</t>
  </si>
  <si>
    <t>DUNSMUIR</t>
  </si>
  <si>
    <t>EARLIMART</t>
  </si>
  <si>
    <t>EARP</t>
  </si>
  <si>
    <t>ECHO LAKE</t>
  </si>
  <si>
    <t>EDISON</t>
  </si>
  <si>
    <t>EL CAJON</t>
  </si>
  <si>
    <t>EL CENTRO</t>
  </si>
  <si>
    <t>EL CERRITO</t>
  </si>
  <si>
    <t>EL DORADO</t>
  </si>
  <si>
    <t>EL DORADO HILLS</t>
  </si>
  <si>
    <t>EL MONTE</t>
  </si>
  <si>
    <t>EL SEGUNDO</t>
  </si>
  <si>
    <t>EL SOBRANTE</t>
  </si>
  <si>
    <t>ELK</t>
  </si>
  <si>
    <t>ELK CREEK</t>
  </si>
  <si>
    <t>ELK GROVE</t>
  </si>
  <si>
    <t>ELVERTA</t>
  </si>
  <si>
    <t>EMERYVILLE</t>
  </si>
  <si>
    <t>EMIGRANT GAP</t>
  </si>
  <si>
    <t>EMPIRE</t>
  </si>
  <si>
    <t>ENCINITAS</t>
  </si>
  <si>
    <t>ENCINO</t>
  </si>
  <si>
    <t>ESCALON</t>
  </si>
  <si>
    <t>ESCONDIDO</t>
  </si>
  <si>
    <t>ESPARTO</t>
  </si>
  <si>
    <t>EUREKA</t>
  </si>
  <si>
    <t>EXETER</t>
  </si>
  <si>
    <t>FAIR OAKS</t>
  </si>
  <si>
    <t>FAIRFAX</t>
  </si>
  <si>
    <t>FAIRFIELD</t>
  </si>
  <si>
    <t>FALLBROOK</t>
  </si>
  <si>
    <t>FARMERSVILLE</t>
  </si>
  <si>
    <t>FARMINGTON</t>
  </si>
  <si>
    <t>FELLOWS</t>
  </si>
  <si>
    <t>FELTON</t>
  </si>
  <si>
    <t>FERNDALE</t>
  </si>
  <si>
    <t>FILLMORE</t>
  </si>
  <si>
    <t>FINLEY</t>
  </si>
  <si>
    <t>FIREBAUGH</t>
  </si>
  <si>
    <t>FISH CAMP</t>
  </si>
  <si>
    <t>FOLSOM</t>
  </si>
  <si>
    <t>FONTANA</t>
  </si>
  <si>
    <t>FOOTHILL RANCH</t>
  </si>
  <si>
    <t>FOREST KNOLLS</t>
  </si>
  <si>
    <t>FOREST RANCH</t>
  </si>
  <si>
    <t>FORESTHILL</t>
  </si>
  <si>
    <t>FORESTVILLE</t>
  </si>
  <si>
    <t>FORT BRAGG</t>
  </si>
  <si>
    <t>FORT IRWIN</t>
  </si>
  <si>
    <t>FORT JONES</t>
  </si>
  <si>
    <t>FORTUNA</t>
  </si>
  <si>
    <t>FOUNTAIN VALLEY</t>
  </si>
  <si>
    <t>FOWLER</t>
  </si>
  <si>
    <t>FRAZIER PARK</t>
  </si>
  <si>
    <t>FREEDOM</t>
  </si>
  <si>
    <t>FREMONT</t>
  </si>
  <si>
    <t>FRENCH CAMP</t>
  </si>
  <si>
    <t>FRESNO</t>
  </si>
  <si>
    <t>FULLERTON</t>
  </si>
  <si>
    <t>GALT</t>
  </si>
  <si>
    <t>GARBERVILLE</t>
  </si>
  <si>
    <t>GARDEN GROVE</t>
  </si>
  <si>
    <t>GARDEN VALLEY</t>
  </si>
  <si>
    <t>GARDENA</t>
  </si>
  <si>
    <t>GAZELLE</t>
  </si>
  <si>
    <t>GERBER</t>
  </si>
  <si>
    <t>GEYSERVILLE</t>
  </si>
  <si>
    <t>GILROY</t>
  </si>
  <si>
    <t>GLEN ELLEN</t>
  </si>
  <si>
    <t>GLENCOE</t>
  </si>
  <si>
    <t>GLENDALE</t>
  </si>
  <si>
    <t>GLENDORA</t>
  </si>
  <si>
    <t>GLENN</t>
  </si>
  <si>
    <t>GLENNVILLE</t>
  </si>
  <si>
    <t>GOLETA</t>
  </si>
  <si>
    <t>GRANADA HILLS</t>
  </si>
  <si>
    <t>GRAND TERRACE</t>
  </si>
  <si>
    <t>GRANITE BAY</t>
  </si>
  <si>
    <t>GRASS VALLEY</t>
  </si>
  <si>
    <t>GRATON</t>
  </si>
  <si>
    <t>GREENBRAE</t>
  </si>
  <si>
    <t>GREENFIELD</t>
  </si>
  <si>
    <t>GRIDLEY</t>
  </si>
  <si>
    <t>GROVER BEACH</t>
  </si>
  <si>
    <t>GUERNEVILLE</t>
  </si>
  <si>
    <t>HACIENDA HEIGHTS</t>
  </si>
  <si>
    <t>HALF MOON BAY</t>
  </si>
  <si>
    <t>HANFORD</t>
  </si>
  <si>
    <t>HARBOR CITY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</si>
  <si>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</si>
  <si>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</si>
  <si>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</si>
  <si>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</si>
  <si>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</si>
  <si>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</si>
  <si>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</si>
  <si>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</si>
  <si>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HIGHLAND</t>
  </si>
  <si>
    <t>HOLLISTER</t>
  </si>
  <si>
    <t>HOLTVILLE</t>
  </si>
  <si>
    <t>HOMELAND</t>
  </si>
  <si>
    <t>HOMEWOOD</t>
  </si>
  <si>
    <t>HOOPA</t>
  </si>
  <si>
    <t>HORNBROOK</t>
  </si>
  <si>
    <t>HORNITOS</t>
  </si>
  <si>
    <t>HUGHSON</t>
  </si>
  <si>
    <t>HUNTINGTON BEACH</t>
  </si>
  <si>
    <t>HUNTINGTON PARK</t>
  </si>
  <si>
    <t>IMPERIAL BEACH</t>
  </si>
  <si>
    <t>INDIAN WELLS</t>
  </si>
  <si>
    <t>INDIO</t>
  </si>
  <si>
    <t>INGLEWOOD</t>
  </si>
  <si>
    <t>INYOKERN</t>
  </si>
  <si>
    <t>IONE</t>
  </si>
  <si>
    <t>IRVINE</t>
  </si>
  <si>
    <t>IVANHOE</t>
  </si>
  <si>
    <t>JACKSON</t>
  </si>
  <si>
    <t>JACUMBA</t>
  </si>
  <si>
    <t>JAMESTOWN</t>
  </si>
  <si>
    <t>JAMUL</t>
  </si>
  <si>
    <t>JANESVILLE</t>
  </si>
  <si>
    <t>JOSHUA TREE</t>
  </si>
  <si>
    <t>JULIAN</t>
  </si>
  <si>
    <t>KEENE</t>
  </si>
  <si>
    <t>KELSEYVILLE</t>
  </si>
  <si>
    <t>KERMAN</t>
  </si>
  <si>
    <t>KING CITY</t>
  </si>
  <si>
    <t>KINGS BEACH</t>
  </si>
  <si>
    <t>KINGSBURG</t>
  </si>
  <si>
    <t>KIRKWOOD</t>
  </si>
  <si>
    <t>KLAMATH</t>
  </si>
  <si>
    <t>KNIGHTS LANDING</t>
  </si>
  <si>
    <t>KNIGHTSEN</t>
  </si>
  <si>
    <t>KYBURZ</t>
  </si>
  <si>
    <t>LA CANADA FLINTRIDGE</t>
  </si>
  <si>
    <t>LA CRESCENTA</t>
  </si>
  <si>
    <t>LA HABRA</t>
  </si>
  <si>
    <t>LA JOLLA</t>
  </si>
  <si>
    <t>LA MESA</t>
  </si>
  <si>
    <t>LA MIRADA</t>
  </si>
  <si>
    <t>LA PALMA</t>
  </si>
  <si>
    <t>LA PUENTE</t>
  </si>
  <si>
    <t>LA QUINTA</t>
  </si>
  <si>
    <t>LA VERNE</t>
  </si>
  <si>
    <t>LADERA RANCH</t>
  </si>
  <si>
    <t>LAFAYETTE</t>
  </si>
  <si>
    <t>LAGUNA BEACH</t>
  </si>
  <si>
    <t>LAGUNA HILLS</t>
  </si>
  <si>
    <t>LAGUNA NIGUEL</t>
  </si>
  <si>
    <t>LAGUNA WOODS</t>
  </si>
  <si>
    <t>LAKE ARROWHEAD</t>
  </si>
  <si>
    <t>LAKE ELSINORE</t>
  </si>
  <si>
    <t>LAKE FOREST</t>
  </si>
  <si>
    <t>LAKE HUGHES</t>
  </si>
  <si>
    <t>LAKEPORT</t>
  </si>
  <si>
    <t>LAKESIDE</t>
  </si>
  <si>
    <t>LAKEWOOD</t>
  </si>
  <si>
    <t>LAMONT</t>
  </si>
  <si>
    <t>LANCASTER</t>
  </si>
  <si>
    <t>LATHROP</t>
  </si>
  <si>
    <t>LATON</t>
  </si>
  <si>
    <t>LAWNDALE</t>
  </si>
  <si>
    <t>LE GRAND</t>
  </si>
  <si>
    <t>LEBEC</t>
  </si>
  <si>
    <t>LEMON GROVE</t>
  </si>
  <si>
    <t>LEMOORE</t>
  </si>
  <si>
    <t>LEWISTON</t>
  </si>
  <si>
    <t>LINCOLN</t>
  </si>
  <si>
    <t>LINDSAY</t>
  </si>
  <si>
    <t>LITTLEROCK</t>
  </si>
  <si>
    <t>LIVE OAK</t>
  </si>
  <si>
    <t>LIVERMORE</t>
  </si>
  <si>
    <t>LIVINGSTON</t>
  </si>
  <si>
    <t>LLANO</t>
  </si>
  <si>
    <t>LOCKEFORD</t>
  </si>
  <si>
    <t>LODI</t>
  </si>
  <si>
    <t>LOMA LINDA</t>
  </si>
  <si>
    <t>LOMITA</t>
  </si>
  <si>
    <t>LOMPOC</t>
  </si>
  <si>
    <t>LONG BEACH</t>
  </si>
  <si>
    <t>LOOMIS</t>
  </si>
  <si>
    <t>LOS ALAMITOS</t>
  </si>
  <si>
    <t>LOS ALTOS</t>
  </si>
  <si>
    <t>LOS ANGELES</t>
  </si>
  <si>
    <t>LOS BANOS</t>
  </si>
  <si>
    <t>LOS GATOS</t>
  </si>
  <si>
    <t>LOS OLIVOS</t>
  </si>
  <si>
    <t>LOS OSOS</t>
  </si>
  <si>
    <t>LOTUS</t>
  </si>
  <si>
    <t>LOWER LAKE</t>
  </si>
  <si>
    <t>LUCERNE</t>
  </si>
  <si>
    <t>LUCERNE VALLEY</t>
  </si>
  <si>
    <t>LYNWOOD</t>
  </si>
  <si>
    <t>MACDOEL</t>
  </si>
  <si>
    <t>MAD RIVER</t>
  </si>
  <si>
    <t>MADERA</t>
  </si>
  <si>
    <t>MAGALIA</t>
  </si>
  <si>
    <t>MALIBU</t>
  </si>
  <si>
    <t>MAMMOTH LAKES</t>
  </si>
  <si>
    <t>MANHATTAN BEACH</t>
  </si>
  <si>
    <t>MANTECA</t>
  </si>
  <si>
    <t>MARCH AIR RESERVE BASE</t>
  </si>
  <si>
    <t>MARICOPA</t>
  </si>
  <si>
    <t>MARINA</t>
  </si>
  <si>
    <t>MARINA DEL REY</t>
  </si>
  <si>
    <t>MARTINEZ</t>
  </si>
  <si>
    <t>MARYSVILLE</t>
  </si>
  <si>
    <t>MATHER</t>
  </si>
  <si>
    <t>MAYWOOD</t>
  </si>
  <si>
    <t>MC FARLAND</t>
  </si>
  <si>
    <t>MCCLELLAN</t>
  </si>
  <si>
    <t>MCCLOUD</t>
  </si>
  <si>
    <t>MCKINLEYVILLE</t>
  </si>
  <si>
    <t>MEADOW VALLEY</t>
  </si>
  <si>
    <t>MECCA</t>
  </si>
  <si>
    <t>MENIFEE</t>
  </si>
  <si>
    <t>MENLO PARK</t>
  </si>
  <si>
    <t>MENTONE</t>
  </si>
  <si>
    <t>MERCED</t>
  </si>
  <si>
    <t>MIDWAY CITY</t>
  </si>
  <si>
    <t>MILL VALLEY</t>
  </si>
  <si>
    <t>MILLBRAE</t>
  </si>
  <si>
    <t>MILPITAS</t>
  </si>
  <si>
    <t>MIRA LOMA</t>
  </si>
  <si>
    <t>MISSION HILLS</t>
  </si>
  <si>
    <t>MISSION VIEJO</t>
  </si>
  <si>
    <t>MODESTO</t>
  </si>
  <si>
    <t>MOJAVE</t>
  </si>
  <si>
    <t>MONROVIA</t>
  </si>
  <si>
    <t>MONTCLAIR</t>
  </si>
  <si>
    <t>MONTEBELLO</t>
  </si>
  <si>
    <t>MONTEREY</t>
  </si>
  <si>
    <t>MONTEREY PARK</t>
  </si>
  <si>
    <t>MONTROSE</t>
  </si>
  <si>
    <t>MOORPARK</t>
  </si>
  <si>
    <t>MORAGA</t>
  </si>
  <si>
    <t>MORENO VALLEY</t>
  </si>
  <si>
    <t>MORGAN HILL</t>
  </si>
  <si>
    <t>MORONGO VALLEY</t>
  </si>
  <si>
    <t>MORRO BAY</t>
  </si>
  <si>
    <t>MOSS LANDING</t>
  </si>
  <si>
    <t>MOUNT SHASTA</t>
  </si>
  <si>
    <t>MOUNTAIN VIEW</t>
  </si>
  <si>
    <t>MURRIETA</t>
  </si>
  <si>
    <t>NAPA</t>
  </si>
  <si>
    <t>NATIONAL CITY</t>
  </si>
  <si>
    <t>NEEDLES</t>
  </si>
  <si>
    <t>NEVADA CITY</t>
  </si>
  <si>
    <t>NEWARK</t>
  </si>
  <si>
    <t>NEWBURY PARK</t>
  </si>
  <si>
    <t>NEWHALL</t>
  </si>
  <si>
    <t>NEWMAN</t>
  </si>
  <si>
    <t>NEWPORT BEACH</t>
  </si>
  <si>
    <t>NIPOMO</t>
  </si>
  <si>
    <t>NORCO</t>
  </si>
  <si>
    <t>NORDEN</t>
  </si>
  <si>
    <t>NORTH HIGHLANDS</t>
  </si>
  <si>
    <t>NORTH HILLS</t>
  </si>
  <si>
    <t>NORTH HOLLYWOOD</t>
  </si>
  <si>
    <t>NORTHRIDGE</t>
  </si>
  <si>
    <t>NORWALK</t>
  </si>
  <si>
    <t>NOVATO</t>
  </si>
  <si>
    <t>NUEVO</t>
  </si>
  <si>
    <t>OAK PARK</t>
  </si>
  <si>
    <t>OAK VIEW</t>
  </si>
  <si>
    <t>OAKDALE</t>
  </si>
  <si>
    <t>OAKLAND</t>
  </si>
  <si>
    <t>OAKLEY</t>
  </si>
  <si>
    <t>OCEANSIDE</t>
  </si>
  <si>
    <t>OJAI</t>
  </si>
  <si>
    <t>OLIVEHURST</t>
  </si>
  <si>
    <t>ONTARIO</t>
  </si>
  <si>
    <t>ORANGE</t>
  </si>
  <si>
    <t>ORANGE COVE</t>
  </si>
  <si>
    <t>ORANGEVALE</t>
  </si>
  <si>
    <t>ORICK</t>
  </si>
  <si>
    <t>ORINDA</t>
  </si>
  <si>
    <t>ORLAND</t>
  </si>
  <si>
    <t>OROVILLE</t>
  </si>
  <si>
    <t>OXNARD</t>
  </si>
  <si>
    <t>PACIFIC GROVE</t>
  </si>
  <si>
    <t>PACIFIC PALISADES</t>
  </si>
  <si>
    <t>PACIFICA</t>
  </si>
  <si>
    <t>PACOIMA</t>
  </si>
  <si>
    <t>PALM DESERT</t>
  </si>
  <si>
    <t>PALM SPRINGS</t>
  </si>
  <si>
    <t>PALMDALE</t>
  </si>
  <si>
    <t>PALO ALTO</t>
  </si>
  <si>
    <t>PALOS VERDES PENINSULA</t>
  </si>
  <si>
    <t>PANORAMA CITY</t>
  </si>
  <si>
    <t>PARADISE</t>
  </si>
  <si>
    <t>PARAMOUNT</t>
  </si>
  <si>
    <t>PASADENA</t>
  </si>
  <si>
    <t>PASO ROBLES</t>
  </si>
  <si>
    <t>PATTERSON</t>
  </si>
  <si>
    <t>PAUMA VALLEY</t>
  </si>
  <si>
    <t>PENN VALLEY</t>
  </si>
  <si>
    <t>PENNGROVE</t>
  </si>
  <si>
    <t>PERRIS</t>
  </si>
  <si>
    <t>PETALUMA</t>
  </si>
  <si>
    <t>PHELAN</t>
  </si>
  <si>
    <t>PICO RIVERA</t>
  </si>
  <si>
    <t>PINOLE</t>
  </si>
  <si>
    <t>PIONEER</t>
  </si>
  <si>
    <t>PIONEERTOWN</t>
  </si>
  <si>
    <t>PISMO BEACH</t>
  </si>
  <si>
    <t>PITTSBURG</t>
  </si>
  <si>
    <t>PLACENTIA</t>
  </si>
  <si>
    <t>PLACERVILLE</t>
  </si>
  <si>
    <t>PLAYA DEL REY</t>
  </si>
  <si>
    <t>PLEASANT HILL</t>
  </si>
  <si>
    <t>PLEASANTON</t>
  </si>
  <si>
    <t>POMONA</t>
  </si>
  <si>
    <t>PORT HUENEME</t>
  </si>
  <si>
    <t>PORTER RANCH</t>
  </si>
  <si>
    <t>PORTERVILLE</t>
  </si>
  <si>
    <t>POTTER VALLEY</t>
  </si>
  <si>
    <t>POWAY</t>
  </si>
  <si>
    <t>QUINCY</t>
  </si>
  <si>
    <t>RAMONA</t>
  </si>
  <si>
    <t>RANCHO CORDOVA</t>
  </si>
  <si>
    <t>RANCHO CUCAMONGA</t>
  </si>
  <si>
    <t>RANCHO MIRAGE</t>
  </si>
  <si>
    <t>RANCHO PALOS VERDES</t>
  </si>
  <si>
    <t>RANCHO SANTA FE</t>
  </si>
  <si>
    <t>RANCHO SANTA MARGARITA</t>
  </si>
  <si>
    <t>RAYMOND</t>
  </si>
  <si>
    <t>RED BLUFF</t>
  </si>
  <si>
    <t>REDDING</t>
  </si>
  <si>
    <t>REDLANDS</t>
  </si>
  <si>
    <t>REDONDO BEACH</t>
  </si>
  <si>
    <t>REDWOOD CITY</t>
  </si>
  <si>
    <t>REDWOOD VALLEY</t>
  </si>
  <si>
    <t>REEDLEY</t>
  </si>
  <si>
    <t>RESCUE</t>
  </si>
  <si>
    <t>RESEDA</t>
  </si>
  <si>
    <t>RIALTO</t>
  </si>
  <si>
    <t>RICHMOND</t>
  </si>
  <si>
    <t>RIDGECREST</t>
  </si>
  <si>
    <t>RIO LINDA</t>
  </si>
  <si>
    <t>RIO VISTA</t>
  </si>
  <si>
    <t>RIPON</t>
  </si>
  <si>
    <t>RIVERBANK</t>
  </si>
  <si>
    <t>RIVERSIDE</t>
  </si>
  <si>
    <t>ROCKLIN</t>
  </si>
  <si>
    <t>ROHNERT PARK</t>
  </si>
  <si>
    <t>ROSAMOND</t>
  </si>
  <si>
    <t>ROSEMEAD</t>
  </si>
  <si>
    <t>ROSEVILLE</t>
  </si>
  <si>
    <t>ROWLAND HEIGHTS</t>
  </si>
  <si>
    <t>SACRAMENTO</t>
  </si>
  <si>
    <t>SAINT HELENA</t>
  </si>
  <si>
    <t>SALINAS</t>
  </si>
  <si>
    <t>SAN ANSELMO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</si>
  <si>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</si>
  <si>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</si>
  <si>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</si>
  <si>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</si>
  <si>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</si>
  <si>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</si>
  <si>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</si>
  <si>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</si>
  <si>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</si>
  <si>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 JACINTO</t>
  </si>
  <si>
    <t>SAN JOSE</t>
  </si>
  <si>
    <t>SAN JUAN CAPISTRANO</t>
  </si>
  <si>
    <t>SAN LEANDRO</t>
  </si>
  <si>
    <t>SAN LORENZO</t>
  </si>
  <si>
    <t>SAN LUIS OBISPO</t>
  </si>
  <si>
    <t>SAN MARCOS</t>
  </si>
  <si>
    <t>SAN MARINO</t>
  </si>
  <si>
    <t>SAN MATEO</t>
  </si>
  <si>
    <t>SAN PABLO</t>
  </si>
  <si>
    <t>SAN PEDRO</t>
  </si>
  <si>
    <t>SAN RAFAEL</t>
  </si>
  <si>
    <t>SAN RAMON</t>
  </si>
  <si>
    <t>SAN YSIDRO</t>
  </si>
  <si>
    <t>SANGER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</si>
  <si>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</si>
  <si>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</si>
  <si>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</si>
  <si>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</si>
  <si>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</si>
  <si>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</si>
  <si>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</si>
  <si>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</si>
  <si>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</si>
  <si>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</si>
  <si>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</si>
  <si>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</si>
  <si>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</si>
  <si>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</si>
  <si>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</si>
  <si>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</si>
  <si>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</si>
  <si>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</si>
  <si>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</si>
  <si>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SHASTA LAKE</t>
  </si>
  <si>
    <t>SHERMAN OAKS</t>
  </si>
  <si>
    <t>SHINGLE SPRINGS</t>
  </si>
  <si>
    <t>SIERRA MADRE</t>
  </si>
  <si>
    <t>SIGNAL HILL</t>
  </si>
  <si>
    <t>SILVERADO</t>
  </si>
  <si>
    <t>SIMI VALLEY</t>
  </si>
  <si>
    <t>SOLANA BEACH</t>
  </si>
  <si>
    <t>SOLEDAD</t>
  </si>
  <si>
    <t>SOMES BAR</t>
  </si>
  <si>
    <t>SONOMA</t>
  </si>
  <si>
    <t>SONORA</t>
  </si>
  <si>
    <t>SOUTH EL MONTE</t>
  </si>
  <si>
    <t>SOUTH GATE</t>
  </si>
  <si>
    <t>SOUTH LAKE TAHOE</t>
  </si>
  <si>
    <t>SOUTH PASADENA</t>
  </si>
  <si>
    <t>SOUTH SAN FRANCISCO</t>
  </si>
  <si>
    <t>SPRING VALLEY</t>
  </si>
  <si>
    <t>STANFORD</t>
  </si>
  <si>
    <t>STANTON</t>
  </si>
  <si>
    <t>STEVENSON RANCH</t>
  </si>
  <si>
    <t>STOCKTON</t>
  </si>
  <si>
    <t>STUDIO CITY</t>
  </si>
  <si>
    <t>SUISUN CITY</t>
  </si>
  <si>
    <t>SUN CITY</t>
  </si>
  <si>
    <t>SUN VALLEY</t>
  </si>
  <si>
    <t>SUNLAND</t>
  </si>
  <si>
    <t>SUNNYVALE</t>
  </si>
  <si>
    <t>SUNSET BEACH</t>
  </si>
  <si>
    <t>SUSANVILLE</t>
  </si>
  <si>
    <t>SYLMAR</t>
  </si>
  <si>
    <t>TAFT</t>
  </si>
  <si>
    <t>TAHOE CITY</t>
  </si>
  <si>
    <t>TARZANA</t>
  </si>
  <si>
    <t>TEHACHAPI</t>
  </si>
  <si>
    <t>TEMECULA</t>
  </si>
  <si>
    <t>TEMPLE CITY</t>
  </si>
  <si>
    <t>THERMAL</t>
  </si>
  <si>
    <t>THOUSAND OAKS</t>
  </si>
  <si>
    <t>THOUSAND PALMS</t>
  </si>
  <si>
    <t>TOPANGA</t>
  </si>
  <si>
    <t>TORRANCE</t>
  </si>
  <si>
    <t>TRABUCO CANYON</t>
  </si>
  <si>
    <t>TRACY</t>
  </si>
  <si>
    <t>TRUCKEE</t>
  </si>
  <si>
    <t>TUJUNGA</t>
  </si>
  <si>
    <t>TULARE</t>
  </si>
  <si>
    <t>TURLOCK</t>
  </si>
  <si>
    <t>TUSTIN</t>
  </si>
  <si>
    <t>TWENTYNINE PALMS</t>
  </si>
  <si>
    <t>UKIAH</t>
  </si>
  <si>
    <t>UNION CITY</t>
  </si>
  <si>
    <t>UPLAND</t>
  </si>
  <si>
    <t>VACAVILLE</t>
  </si>
  <si>
    <t>VALENCIA</t>
  </si>
  <si>
    <t>VALLEJO</t>
  </si>
  <si>
    <t>VALLEY VILLAGE</t>
  </si>
  <si>
    <t>VAN NUYS</t>
  </si>
  <si>
    <t>VENICE</t>
  </si>
  <si>
    <t>VENTURA</t>
  </si>
  <si>
    <t>VICTORVILLE</t>
  </si>
  <si>
    <t>VILLA PARK</t>
  </si>
  <si>
    <t>VISALIA</t>
  </si>
  <si>
    <t>VISTA</t>
  </si>
  <si>
    <t>WALNUT</t>
  </si>
  <si>
    <t>WALNUT CREEK</t>
  </si>
  <si>
    <t>WASCO</t>
  </si>
  <si>
    <t>WATSONVILLE</t>
  </si>
  <si>
    <t>WEST COVINA</t>
  </si>
  <si>
    <t>WEST HILLS</t>
  </si>
  <si>
    <t>WEST HOLLYWOOD</t>
  </si>
  <si>
    <t>WEST SACRAMENTO</t>
  </si>
  <si>
    <t>WESTLAKE VILLAGE</t>
  </si>
  <si>
    <t>WESTMINSTER</t>
  </si>
  <si>
    <t>WHEATLAND</t>
  </si>
  <si>
    <t>WHITE WATER</t>
  </si>
  <si>
    <t>WHITTIER</t>
  </si>
  <si>
    <t>WILDOMAR</t>
  </si>
  <si>
    <t>WILLITS</t>
  </si>
  <si>
    <t>WILLOWS</t>
  </si>
  <si>
    <t>WILMINGTON</t>
  </si>
  <si>
    <t>WINCHESTER</t>
  </si>
  <si>
    <t>WINDSOR</t>
  </si>
  <si>
    <t>WINNETKA</t>
  </si>
  <si>
    <t>WINTON</t>
  </si>
  <si>
    <t>WOODLAKE</t>
  </si>
  <si>
    <t>WOODLAND</t>
  </si>
  <si>
    <t>WOODLAND HILLS</t>
  </si>
  <si>
    <t>YORBA LINDA</t>
  </si>
  <si>
    <t>YOUNTVILLE</t>
  </si>
  <si>
    <t>YREKA</t>
  </si>
  <si>
    <t>YUBA CITY</t>
  </si>
  <si>
    <t>YUCAIPA</t>
  </si>
  <si>
    <t>YUCCA VALLEY</t>
  </si>
  <si>
    <t>AVERAGE</t>
  </si>
  <si>
    <t>MIN</t>
  </si>
  <si>
    <t>MAX</t>
  </si>
  <si>
    <t>MEDIAN</t>
  </si>
  <si>
    <t>STDEV.P</t>
  </si>
  <si>
    <t>MAX - MIN</t>
  </si>
  <si>
    <t>STDEV / AVERAGE</t>
  </si>
  <si>
    <t>VARIANCE</t>
  </si>
  <si>
    <t>Analysis</t>
  </si>
  <si>
    <t>MAX AVERAGE</t>
  </si>
  <si>
    <t>MAX MAX</t>
  </si>
  <si>
    <t>MAX MIN</t>
  </si>
  <si>
    <t>MAX MEDIAN</t>
  </si>
  <si>
    <t>QUARTILE 1</t>
  </si>
  <si>
    <t>QUARTILE 3</t>
  </si>
  <si>
    <t>CITY POLICIES</t>
  </si>
  <si>
    <t>50 MPG</t>
  </si>
  <si>
    <t>Agricultural Efficiency</t>
  </si>
  <si>
    <t>Air Travel</t>
  </si>
  <si>
    <t>Air Travel Efficiency</t>
  </si>
  <si>
    <t>Commercial Efficiency</t>
  </si>
  <si>
    <t>Energy Consumption</t>
  </si>
  <si>
    <t>Energy Efficiency Existing</t>
  </si>
  <si>
    <t>Energy Efficiency New</t>
  </si>
  <si>
    <t>Food Consumption</t>
  </si>
  <si>
    <t>Goods Consumption</t>
  </si>
  <si>
    <t>Industrial Efficiency</t>
  </si>
  <si>
    <t>Low Carbon Electricity</t>
  </si>
  <si>
    <t>Waste &amp; Water Efficiency</t>
  </si>
  <si>
    <t>Waste Consumption</t>
  </si>
  <si>
    <t>Water Consumption</t>
  </si>
  <si>
    <t>Zero Carbon Fuels</t>
  </si>
  <si>
    <t>STDEV</t>
  </si>
  <si>
    <t>MAX-MIN/AVG</t>
  </si>
  <si>
    <t>CV</t>
  </si>
  <si>
    <t>MED/AVG %</t>
  </si>
  <si>
    <t>% PER %</t>
  </si>
  <si>
    <t>AVG</t>
  </si>
  <si>
    <t>QRT 1</t>
  </si>
  <si>
    <t>QRT 3</t>
  </si>
  <si>
    <t>MED</t>
  </si>
  <si>
    <t>Htg Electrification New</t>
  </si>
  <si>
    <t>Htg Electrification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</si>
</sst>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Source Sans Pro"/>
    </font>
    <font>
      <b/>
      <sz val="12"/>
      <color rgb="FF000000"/>
      <name val="Source Sans Pro"/>
    </font>
    <font>
      <sz val="12"/>
      <color theme="1"/>
      <name val="Source Sans Pro"/>
    </font>
    <font>
      <sz val="12"/>
      <color rgb="FF000000"/>
      <name val="Source Sans Pro"/>
    </font>
    <font>
      <sz val="12"/>
      <name val="Source Sans Pro"/>
    </font>
    <font>
      <b/>
      <sz val="10"/>
      <color theme="1"/>
      <name val="Source Sans Pro"/>
    </font>
    <font>
      <sz val="10"/>
      <color rgb="FF000000"/>
      <name val="Source Sans Pro"/>
    </font>
    <font>
      <sz val="10"/>
      <color theme="1"/>
      <name val="Source Sans Pro"/>
    </font>
    <font>
      <sz val="10"/>
      <name val="Source Sans Pro"/>
    </font>
    <font>
      <b/>
      <sz val="10"/>
      <color rgb="FF000000"/>
      <name val="Source Sans Pro"/>
    </font>
  </fonts>
  <fills count="22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0" fontId="1" fillId="0" borderId="3" xfId="0" applyFont="1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0" xfId="0" applyBorder="1"/>
    <xf numFmtId="0" fontId="1" fillId="0" borderId="2" xfId="0" applyFont="1" applyBorder="1"/>
    <xf numFmtId="0" fontId="0" fillId="0" borderId="5" xfId="0" applyBorder="1"/>
    <xf numFmtId="3" fontId="0" fillId="0" borderId="4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 applyBorder="1"/>
    <xf numFmtId="2" fontId="1" fillId="0" borderId="2" xfId="0" applyNumberFormat="1" applyFont="1" applyBorder="1"/>
    <xf numFmtId="2" fontId="0" fillId="0" borderId="0" xfId="0" applyNumberFormat="1" applyBorder="1"/>
    <xf numFmtId="2" fontId="0" fillId="0" borderId="0" xfId="0" applyNumberFormat="1"/>
    <xf numFmtId="0" fontId="4" fillId="0" borderId="1" xfId="0" applyFont="1" applyBorder="1"/>
    <xf numFmtId="0" fontId="5" fillId="0" borderId="3" xfId="0" applyFont="1" applyBorder="1"/>
    <xf numFmtId="0" fontId="5" fillId="0" borderId="1" xfId="0" applyFont="1" applyBorder="1"/>
    <xf numFmtId="0" fontId="6" fillId="0" borderId="0" xfId="0" applyFont="1"/>
    <xf numFmtId="164" fontId="6" fillId="2" borderId="2" xfId="0" applyNumberFormat="1" applyFont="1" applyFill="1" applyBorder="1"/>
    <xf numFmtId="164" fontId="6" fillId="10" borderId="2" xfId="0" applyNumberFormat="1" applyFont="1" applyFill="1" applyBorder="1"/>
    <xf numFmtId="164" fontId="6" fillId="15" borderId="2" xfId="0" applyNumberFormat="1" applyFont="1" applyFill="1" applyBorder="1"/>
    <xf numFmtId="164" fontId="7" fillId="0" borderId="0" xfId="0" applyNumberFormat="1" applyFont="1"/>
    <xf numFmtId="164" fontId="6" fillId="3" borderId="2" xfId="0" applyNumberFormat="1" applyFont="1" applyFill="1" applyBorder="1"/>
    <xf numFmtId="164" fontId="6" fillId="11" borderId="2" xfId="0" applyNumberFormat="1" applyFont="1" applyFill="1" applyBorder="1"/>
    <xf numFmtId="164" fontId="6" fillId="16" borderId="2" xfId="0" applyNumberFormat="1" applyFont="1" applyFill="1" applyBorder="1"/>
    <xf numFmtId="164" fontId="6" fillId="12" borderId="2" xfId="0" applyNumberFormat="1" applyFont="1" applyFill="1" applyBorder="1"/>
    <xf numFmtId="164" fontId="6" fillId="18" borderId="2" xfId="0" applyNumberFormat="1" applyFont="1" applyFill="1" applyBorder="1"/>
    <xf numFmtId="164" fontId="6" fillId="17" borderId="2" xfId="0" applyNumberFormat="1" applyFont="1" applyFill="1" applyBorder="1"/>
    <xf numFmtId="164" fontId="6" fillId="4" borderId="2" xfId="0" applyNumberFormat="1" applyFont="1" applyFill="1" applyBorder="1"/>
    <xf numFmtId="164" fontId="6" fillId="20" borderId="2" xfId="0" applyNumberFormat="1" applyFont="1" applyFill="1" applyBorder="1"/>
    <xf numFmtId="164" fontId="6" fillId="19" borderId="2" xfId="0" applyNumberFormat="1" applyFont="1" applyFill="1" applyBorder="1"/>
    <xf numFmtId="164" fontId="6" fillId="13" borderId="2" xfId="0" applyNumberFormat="1" applyFont="1" applyFill="1" applyBorder="1"/>
    <xf numFmtId="164" fontId="8" fillId="5" borderId="2" xfId="0" applyNumberFormat="1" applyFont="1" applyFill="1" applyBorder="1"/>
    <xf numFmtId="164" fontId="6" fillId="21" borderId="2" xfId="0" applyNumberFormat="1" applyFont="1" applyFill="1" applyBorder="1"/>
    <xf numFmtId="164" fontId="6" fillId="14" borderId="2" xfId="0" applyNumberFormat="1" applyFont="1" applyFill="1" applyBorder="1"/>
    <xf numFmtId="164" fontId="6" fillId="6" borderId="2" xfId="0" applyNumberFormat="1" applyFont="1" applyFill="1" applyBorder="1"/>
    <xf numFmtId="164" fontId="6" fillId="9" borderId="2" xfId="0" applyNumberFormat="1" applyFont="1" applyFill="1" applyBorder="1"/>
    <xf numFmtId="164" fontId="6" fillId="7" borderId="2" xfId="0" applyNumberFormat="1" applyFont="1" applyFill="1" applyBorder="1"/>
    <xf numFmtId="164" fontId="6" fillId="8" borderId="2" xfId="0" applyNumberFormat="1" applyFont="1" applyFill="1" applyBorder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/>
    <xf numFmtId="164" fontId="6" fillId="0" borderId="4" xfId="0" applyNumberFormat="1" applyFont="1" applyBorder="1"/>
    <xf numFmtId="0" fontId="9" fillId="0" borderId="3" xfId="0" applyFont="1" applyBorder="1"/>
    <xf numFmtId="164" fontId="10" fillId="0" borderId="2" xfId="0" applyNumberFormat="1" applyFont="1" applyBorder="1"/>
    <xf numFmtId="164" fontId="12" fillId="0" borderId="2" xfId="0" applyNumberFormat="1" applyFont="1" applyBorder="1"/>
    <xf numFmtId="10" fontId="11" fillId="0" borderId="2" xfId="0" applyNumberFormat="1" applyFont="1" applyBorder="1"/>
    <xf numFmtId="2" fontId="11" fillId="0" borderId="2" xfId="0" applyNumberFormat="1" applyFont="1" applyBorder="1"/>
    <xf numFmtId="10" fontId="11" fillId="0" borderId="7" xfId="0" applyNumberFormat="1" applyFont="1" applyBorder="1"/>
    <xf numFmtId="10" fontId="11" fillId="0" borderId="6" xfId="0" applyNumberFormat="1" applyFont="1" applyBorder="1"/>
    <xf numFmtId="0" fontId="13" fillId="0" borderId="6" xfId="0" applyFont="1" applyBorder="1" applyAlignment="1">
      <alignment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EF686A"/>
      <color rgb="FF63BE7B"/>
      <color rgb="FF73FB79"/>
      <color rgb="FF00FB92"/>
      <color rgb="FF9437FF"/>
      <color rgb="FFD883FF"/>
      <color rgb="FFFF8AD8"/>
      <color rgb="FFFF85FF"/>
      <color rgb="FF0432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1"/>
  <sheetViews>
    <sheetView workbookViewId="0">
      <pane xSplit="1" ySplit="1" topLeftCell="L700" activePane="bottomRight" state="frozen"/>
      <selection pane="topRight" activeCell="B1" sqref="B1"/>
      <selection pane="bottomLeft" activeCell="A2" sqref="A2"/>
      <selection pane="bottomRight" activeCell="L724" sqref="L724"/>
    </sheetView>
  </sheetViews>
  <sheetFormatPr baseColWidth="10" defaultRowHeight="16" x14ac:dyDescent="0.2"/>
  <cols>
    <col min="1" max="1" width="24.83203125" style="8" bestFit="1" customWidth="1"/>
    <col min="2" max="2" width="10.1640625" style="2" customWidth="1"/>
    <col min="3" max="3" width="10.1640625" style="2" bestFit="1" customWidth="1"/>
    <col min="4" max="4" width="6.6640625" style="1" bestFit="1" customWidth="1"/>
    <col min="5" max="5" width="7.1640625" style="1" bestFit="1" customWidth="1"/>
    <col min="6" max="6" width="18.6640625" style="1" bestFit="1" customWidth="1"/>
    <col min="7" max="7" width="22.83203125" style="1" bestFit="1" customWidth="1"/>
    <col min="8" max="8" width="25.5" style="1" bestFit="1" customWidth="1"/>
    <col min="9" max="9" width="18.5" style="1" bestFit="1" customWidth="1"/>
    <col min="10" max="10" width="21" style="1" bestFit="1" customWidth="1"/>
    <col min="11" max="11" width="15.1640625" style="1" bestFit="1" customWidth="1"/>
    <col min="12" max="12" width="16.5" style="1" bestFit="1" customWidth="1"/>
    <col min="13" max="13" width="19" style="1" bestFit="1" customWidth="1"/>
    <col min="14" max="14" width="22.6640625" style="1" bestFit="1" customWidth="1"/>
    <col min="15" max="15" width="17" style="1" bestFit="1" customWidth="1"/>
    <col min="16" max="16" width="18.6640625" style="1" bestFit="1" customWidth="1"/>
    <col min="17" max="17" width="6.6640625" style="1" bestFit="1" customWidth="1"/>
    <col min="18" max="18" width="8.6640625" style="1" bestFit="1" customWidth="1"/>
    <col min="19" max="19" width="17.83203125" style="1" bestFit="1" customWidth="1"/>
    <col min="20" max="20" width="17.5" style="1" bestFit="1" customWidth="1"/>
    <col min="21" max="21" width="16.33203125" style="1" bestFit="1" customWidth="1"/>
    <col min="22" max="22" width="17.5" style="1" bestFit="1" customWidth="1"/>
    <col min="23" max="23" width="17.33203125" style="10" bestFit="1" customWidth="1"/>
    <col min="24" max="24" width="3" style="9" customWidth="1"/>
    <col min="25" max="25" width="10.83203125" style="11"/>
  </cols>
  <sheetData>
    <row r="1" spans="1:29" s="4" customFormat="1" x14ac:dyDescent="0.2">
      <c r="A1" s="7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8"/>
      <c r="Y1" s="4" t="s">
        <v>740</v>
      </c>
      <c r="Z1" s="4" t="s">
        <v>741</v>
      </c>
      <c r="AA1" s="4" t="s">
        <v>742</v>
      </c>
      <c r="AB1" s="4" t="s">
        <v>743</v>
      </c>
      <c r="AC1" s="4" t="s">
        <v>744</v>
      </c>
    </row>
    <row r="2" spans="1:29" x14ac:dyDescent="0.2">
      <c r="A2" s="8" t="s">
        <v>23</v>
      </c>
      <c r="B2" s="2">
        <v>182570.50987306499</v>
      </c>
      <c r="C2" s="2">
        <v>938466.75391806103</v>
      </c>
      <c r="D2" s="1">
        <v>0.11826905818437</v>
      </c>
      <c r="E2" s="1">
        <v>0.11826905818437</v>
      </c>
      <c r="F2" s="1">
        <v>0.11448049907979101</v>
      </c>
      <c r="G2" s="1">
        <v>7.9668035238104395E-2</v>
      </c>
      <c r="H2" s="1">
        <v>7.9668035238104395E-2</v>
      </c>
      <c r="I2" s="1">
        <v>6.8454142388999897E-2</v>
      </c>
      <c r="J2" s="1">
        <v>8.2144970866799893E-2</v>
      </c>
      <c r="K2" s="1">
        <v>7.0961434910622095E-2</v>
      </c>
      <c r="L2" s="1">
        <v>8.36632448252949E-3</v>
      </c>
      <c r="M2" s="1">
        <v>6.5383974819360605E-2</v>
      </c>
      <c r="N2" s="1">
        <v>6.8619210239776402E-3</v>
      </c>
      <c r="O2" s="1">
        <v>0.102657356177773</v>
      </c>
      <c r="P2" s="1">
        <v>8.8495022192691605E-2</v>
      </c>
      <c r="Q2" s="1">
        <v>5.19529448647175E-2</v>
      </c>
      <c r="R2" s="1">
        <v>1.11550993100394E-2</v>
      </c>
      <c r="S2" s="1">
        <v>5.4763313911199901E-2</v>
      </c>
      <c r="T2" s="1">
        <v>4.6118534037762199E-2</v>
      </c>
      <c r="U2" s="1">
        <v>2.5437452481994E-2</v>
      </c>
      <c r="V2" s="1">
        <v>1.1098490946263001E-3</v>
      </c>
      <c r="W2" s="1">
        <v>4.0365916733570099E-3</v>
      </c>
      <c r="Y2" s="10">
        <f>AVERAGE(D2:W2)</f>
        <v>5.9912680908059512E-2</v>
      </c>
      <c r="Z2" s="1">
        <f>MIN(D2:W2)</f>
        <v>1.1098490946263001E-3</v>
      </c>
      <c r="AA2" s="1">
        <f>MAX(D2:W2)</f>
        <v>0.11826905818437</v>
      </c>
      <c r="AB2" s="1">
        <f>MEDIAN(D2:W2)</f>
        <v>6.6919058604180251E-2</v>
      </c>
      <c r="AC2">
        <f>_xlfn.STDEV.P(D2:W2)</f>
        <v>3.8619776368083676E-2</v>
      </c>
    </row>
    <row r="3" spans="1:29" x14ac:dyDescent="0.2">
      <c r="A3" s="8" t="s">
        <v>24</v>
      </c>
      <c r="B3" s="2">
        <v>97653.630251461203</v>
      </c>
      <c r="C3" s="2">
        <v>476627.16149251099</v>
      </c>
      <c r="D3" s="1">
        <v>0.117336831800717</v>
      </c>
      <c r="E3" s="1">
        <v>0.117336831800717</v>
      </c>
      <c r="F3" s="1">
        <v>0.120140949888271</v>
      </c>
      <c r="G3" s="1">
        <v>7.6678438087943696E-2</v>
      </c>
      <c r="H3" s="1">
        <v>7.6678438087943696E-2</v>
      </c>
      <c r="I3" s="1">
        <v>6.83744565160396E-2</v>
      </c>
      <c r="J3" s="1">
        <v>8.2049347819247498E-2</v>
      </c>
      <c r="K3" s="1">
        <v>7.0402099080430602E-2</v>
      </c>
      <c r="L3" s="1">
        <v>1.09033900755631E-2</v>
      </c>
      <c r="M3" s="1">
        <v>7.4905534558201106E-2</v>
      </c>
      <c r="N3" s="1">
        <v>5.89950498306668E-3</v>
      </c>
      <c r="O3" s="1">
        <v>0.106423158168827</v>
      </c>
      <c r="P3" s="1">
        <v>7.4222955354667705E-2</v>
      </c>
      <c r="Q3" s="1">
        <v>5.1543438721227103E-2</v>
      </c>
      <c r="R3" s="1">
        <v>1.45378534340843E-2</v>
      </c>
      <c r="S3" s="1">
        <v>5.4699565212831799E-2</v>
      </c>
      <c r="T3" s="1">
        <v>4.7988284236435898E-2</v>
      </c>
      <c r="U3" s="1">
        <v>2.1335085946120599E-2</v>
      </c>
      <c r="V3" s="1">
        <v>1.06898518123443E-3</v>
      </c>
      <c r="W3" s="1">
        <v>3.3556435560655401E-3</v>
      </c>
      <c r="Y3" s="10">
        <f t="shared" ref="Y3:Y66" si="0">AVERAGE(D3:W3)</f>
        <v>5.9794039625481757E-2</v>
      </c>
      <c r="Z3" s="1">
        <f t="shared" ref="Z3:Z66" si="1">MIN(D3:W3)</f>
        <v>1.06898518123443E-3</v>
      </c>
      <c r="AA3" s="1">
        <f t="shared" ref="AA3:AA66" si="2">MAX(D3:W3)</f>
        <v>0.120140949888271</v>
      </c>
      <c r="AB3" s="1">
        <f t="shared" ref="AB3:AB66" si="3">MEDIAN(D3:W3)</f>
        <v>6.9388277798235101E-2</v>
      </c>
      <c r="AC3">
        <f t="shared" ref="AC3:AC66" si="4">_xlfn.STDEV.P(D3:W3)</f>
        <v>3.8610877075176436E-2</v>
      </c>
    </row>
    <row r="4" spans="1:29" x14ac:dyDescent="0.2">
      <c r="A4" s="8" t="s">
        <v>25</v>
      </c>
      <c r="B4" s="2">
        <v>534647.65149240999</v>
      </c>
      <c r="C4" s="2">
        <v>1837262.2358003999</v>
      </c>
      <c r="D4" s="1">
        <v>0.10880012351969399</v>
      </c>
      <c r="E4" s="1">
        <v>0.10880012351969399</v>
      </c>
      <c r="F4" s="1">
        <v>0.11596211791503901</v>
      </c>
      <c r="G4" s="1">
        <v>6.7543090930362995E-2</v>
      </c>
      <c r="H4" s="1">
        <v>6.7543090930362995E-2</v>
      </c>
      <c r="I4" s="1">
        <v>6.2762074943941398E-2</v>
      </c>
      <c r="J4" s="1">
        <v>7.5314489932729697E-2</v>
      </c>
      <c r="K4" s="1">
        <v>6.5280074111816605E-2</v>
      </c>
      <c r="L4" s="1">
        <v>8.1913790194281192E-3</v>
      </c>
      <c r="M4" s="1">
        <v>6.7187285074288103E-2</v>
      </c>
      <c r="N4" s="1">
        <v>8.2509252783961005E-3</v>
      </c>
      <c r="O4" s="1">
        <v>0.106809527056291</v>
      </c>
      <c r="P4" s="1">
        <v>0.103098282824124</v>
      </c>
      <c r="Q4" s="1">
        <v>4.7793454224362403E-2</v>
      </c>
      <c r="R4" s="1">
        <v>1.09218386925706E-2</v>
      </c>
      <c r="S4" s="1">
        <v>5.0209659955153002E-2</v>
      </c>
      <c r="T4" s="1">
        <v>4.9211761905561202E-2</v>
      </c>
      <c r="U4" s="1">
        <v>2.9634914788569999E-2</v>
      </c>
      <c r="V4" s="1">
        <v>1.40954456271646E-3</v>
      </c>
      <c r="W4" s="1">
        <v>4.7786493960807397E-3</v>
      </c>
      <c r="Y4" s="10">
        <f t="shared" si="0"/>
        <v>5.7975120429059113E-2</v>
      </c>
      <c r="Z4" s="1">
        <f t="shared" si="1"/>
        <v>1.40954456271646E-3</v>
      </c>
      <c r="AA4" s="1">
        <f t="shared" si="2"/>
        <v>0.11596211791503901</v>
      </c>
      <c r="AB4" s="1">
        <f t="shared" si="3"/>
        <v>6.4021074527879002E-2</v>
      </c>
      <c r="AC4">
        <f t="shared" si="4"/>
        <v>3.7304844895274497E-2</v>
      </c>
    </row>
    <row r="5" spans="1:29" x14ac:dyDescent="0.2">
      <c r="A5" s="8" t="s">
        <v>26</v>
      </c>
      <c r="B5" s="2">
        <v>118750.430157644</v>
      </c>
      <c r="C5" s="2">
        <v>258206.620323229</v>
      </c>
      <c r="D5" s="1">
        <v>0.108233861437997</v>
      </c>
      <c r="E5" s="1">
        <v>0.108233861437997</v>
      </c>
      <c r="F5" s="1">
        <v>0.116131914232548</v>
      </c>
      <c r="G5" s="1">
        <v>0.107164994326185</v>
      </c>
      <c r="H5" s="1">
        <v>0.107164994326185</v>
      </c>
      <c r="I5" s="1">
        <v>8.2615475721229695E-2</v>
      </c>
      <c r="J5" s="1">
        <v>9.91385708654757E-2</v>
      </c>
      <c r="K5" s="1">
        <v>6.49403168627984E-2</v>
      </c>
      <c r="L5" s="1">
        <v>6.5076299183605101E-3</v>
      </c>
      <c r="M5" s="1">
        <v>5.90696287097267E-2</v>
      </c>
      <c r="N5" s="1">
        <v>6.01869960417333E-3</v>
      </c>
      <c r="O5" s="1">
        <v>9.8150026193023002E-2</v>
      </c>
      <c r="P5" s="1">
        <v>8.0831650126368795E-2</v>
      </c>
      <c r="Q5" s="1">
        <v>4.7544707991315299E-2</v>
      </c>
      <c r="R5" s="1">
        <v>8.6768398911475295E-3</v>
      </c>
      <c r="S5" s="1">
        <v>6.60923805769838E-2</v>
      </c>
      <c r="T5" s="1">
        <v>4.4097275380033898E-2</v>
      </c>
      <c r="U5" s="1">
        <v>2.3234811051629299E-2</v>
      </c>
      <c r="V5" s="1">
        <v>8.9611423346458398E-4</v>
      </c>
      <c r="W5" s="1">
        <v>3.6179104696652999E-3</v>
      </c>
      <c r="Y5" s="10">
        <f t="shared" si="0"/>
        <v>6.1918083167815385E-2</v>
      </c>
      <c r="Z5" s="1">
        <f t="shared" si="1"/>
        <v>8.9611423346458398E-4</v>
      </c>
      <c r="AA5" s="1">
        <f t="shared" si="2"/>
        <v>0.116131914232548</v>
      </c>
      <c r="AB5" s="1">
        <f t="shared" si="3"/>
        <v>6.5516348719891093E-2</v>
      </c>
      <c r="AC5">
        <f t="shared" si="4"/>
        <v>4.062988724166721E-2</v>
      </c>
    </row>
    <row r="6" spans="1:29" x14ac:dyDescent="0.2">
      <c r="A6" s="8" t="s">
        <v>27</v>
      </c>
      <c r="B6" s="2">
        <v>631394.91918853298</v>
      </c>
      <c r="C6" s="2">
        <v>810804.928691993</v>
      </c>
      <c r="D6" s="1">
        <v>0.104715251919303</v>
      </c>
      <c r="E6" s="1">
        <v>0.104715251919303</v>
      </c>
      <c r="F6" s="1">
        <v>0.109965217487689</v>
      </c>
      <c r="G6" s="1">
        <v>7.2240194699151203E-2</v>
      </c>
      <c r="H6" s="1">
        <v>7.2240194699151203E-2</v>
      </c>
      <c r="I6" s="1">
        <v>6.3611401721497804E-2</v>
      </c>
      <c r="J6" s="1">
        <v>7.6333682065797395E-2</v>
      </c>
      <c r="K6" s="1">
        <v>6.2829151151582302E-2</v>
      </c>
      <c r="L6" s="1">
        <v>1.32670805561145E-2</v>
      </c>
      <c r="M6" s="1">
        <v>8.7939940681732803E-2</v>
      </c>
      <c r="N6" s="1">
        <v>5.9929694411288096E-3</v>
      </c>
      <c r="O6" s="1">
        <v>0.114859438254168</v>
      </c>
      <c r="P6" s="1">
        <v>7.3741198403633301E-2</v>
      </c>
      <c r="Q6" s="1">
        <v>4.5999061740879997E-2</v>
      </c>
      <c r="R6" s="1">
        <v>1.76894407414863E-2</v>
      </c>
      <c r="S6" s="1">
        <v>5.0889121377198199E-2</v>
      </c>
      <c r="T6" s="1">
        <v>5.4459926405951702E-2</v>
      </c>
      <c r="U6" s="1">
        <v>2.1196523114629998E-2</v>
      </c>
      <c r="V6" s="1">
        <v>1.1238967920790201E-3</v>
      </c>
      <c r="W6" s="1">
        <v>3.3708302887673902E-3</v>
      </c>
      <c r="Y6" s="10">
        <f t="shared" si="0"/>
        <v>5.7858988673062259E-2</v>
      </c>
      <c r="Z6" s="1">
        <f t="shared" si="1"/>
        <v>1.1238967920790201E-3</v>
      </c>
      <c r="AA6" s="1">
        <f t="shared" si="2"/>
        <v>0.114859438254168</v>
      </c>
      <c r="AB6" s="1">
        <f t="shared" si="3"/>
        <v>6.3220276436540046E-2</v>
      </c>
      <c r="AC6">
        <f t="shared" si="4"/>
        <v>3.6297282558803261E-2</v>
      </c>
    </row>
    <row r="7" spans="1:29" x14ac:dyDescent="0.2">
      <c r="A7" s="8" t="s">
        <v>28</v>
      </c>
      <c r="B7" s="2">
        <v>414700.32359398197</v>
      </c>
      <c r="C7" s="2">
        <v>1670150.82945987</v>
      </c>
      <c r="D7" s="1">
        <v>0.105393512141241</v>
      </c>
      <c r="E7" s="1">
        <v>0.105393512141241</v>
      </c>
      <c r="F7" s="1">
        <v>0.110521525844732</v>
      </c>
      <c r="G7" s="1">
        <v>0.110789478940006</v>
      </c>
      <c r="H7" s="1">
        <v>0.110789478940006</v>
      </c>
      <c r="I7" s="1">
        <v>8.30251209311864E-2</v>
      </c>
      <c r="J7" s="1">
        <v>9.9630145117423505E-2</v>
      </c>
      <c r="K7" s="1">
        <v>6.32361072847447E-2</v>
      </c>
      <c r="L7" s="1">
        <v>8.6900198585555498E-3</v>
      </c>
      <c r="M7" s="1">
        <v>6.64998166368959E-2</v>
      </c>
      <c r="N7" s="1">
        <v>6.0321588472583799E-3</v>
      </c>
      <c r="O7" s="1">
        <v>9.9484115363078496E-2</v>
      </c>
      <c r="P7" s="1">
        <v>7.2870940838920706E-2</v>
      </c>
      <c r="Q7" s="1">
        <v>4.6297006245175597E-2</v>
      </c>
      <c r="R7" s="1">
        <v>1.1586693144740499E-2</v>
      </c>
      <c r="S7" s="1">
        <v>6.6420096744948906E-2</v>
      </c>
      <c r="T7" s="1">
        <v>4.5337794945302601E-2</v>
      </c>
      <c r="U7" s="1">
        <v>2.09465005918931E-2</v>
      </c>
      <c r="V7" s="1">
        <v>1.2497731474899699E-3</v>
      </c>
      <c r="W7" s="1">
        <v>3.2743459879533898E-3</v>
      </c>
      <c r="Y7" s="10">
        <f t="shared" si="0"/>
        <v>6.1873407184639684E-2</v>
      </c>
      <c r="Z7" s="1">
        <f t="shared" si="1"/>
        <v>1.2497731474899699E-3</v>
      </c>
      <c r="AA7" s="1">
        <f t="shared" si="2"/>
        <v>0.110789478940006</v>
      </c>
      <c r="AB7" s="1">
        <f t="shared" si="3"/>
        <v>6.6459956690922403E-2</v>
      </c>
      <c r="AC7">
        <f t="shared" si="4"/>
        <v>4.0105000782148889E-2</v>
      </c>
    </row>
    <row r="8" spans="1:29" x14ac:dyDescent="0.2">
      <c r="A8" s="8" t="s">
        <v>29</v>
      </c>
      <c r="B8" s="2">
        <v>300798.85972823499</v>
      </c>
      <c r="C8" s="2">
        <v>330809.587217219</v>
      </c>
      <c r="D8" s="1">
        <v>0.10524743958857501</v>
      </c>
      <c r="E8" s="1">
        <v>0.10524743958857501</v>
      </c>
      <c r="F8" s="1">
        <v>0.111143624035275</v>
      </c>
      <c r="G8" s="1">
        <v>0.119309213906596</v>
      </c>
      <c r="H8" s="1">
        <v>0.119309213906596</v>
      </c>
      <c r="I8" s="1">
        <v>8.7440512962117301E-2</v>
      </c>
      <c r="J8" s="1">
        <v>0.10492861555454</v>
      </c>
      <c r="K8" s="1">
        <v>6.3148463753145298E-2</v>
      </c>
      <c r="L8" s="1">
        <v>7.43210114852244E-3</v>
      </c>
      <c r="M8" s="1">
        <v>6.1080128922618798E-2</v>
      </c>
      <c r="N8" s="1">
        <v>5.4695772081827503E-3</v>
      </c>
      <c r="O8" s="1">
        <v>9.6114834319393494E-2</v>
      </c>
      <c r="P8" s="1">
        <v>7.3691094013980801E-2</v>
      </c>
      <c r="Q8" s="1">
        <v>4.6232839848728703E-2</v>
      </c>
      <c r="R8" s="1">
        <v>9.9094681980300692E-3</v>
      </c>
      <c r="S8" s="1">
        <v>6.9952410369694004E-2</v>
      </c>
      <c r="T8" s="1">
        <v>4.3341340371812101E-2</v>
      </c>
      <c r="U8" s="1">
        <v>2.11822708128502E-2</v>
      </c>
      <c r="V8" s="1">
        <v>7.9982021068325504E-4</v>
      </c>
      <c r="W8" s="1">
        <v>3.30236269545369E-3</v>
      </c>
      <c r="Y8" s="10">
        <f t="shared" si="0"/>
        <v>6.2714138570768491E-2</v>
      </c>
      <c r="Z8" s="1">
        <f t="shared" si="1"/>
        <v>7.9982021068325504E-4</v>
      </c>
      <c r="AA8" s="1">
        <f t="shared" si="2"/>
        <v>0.119309213906596</v>
      </c>
      <c r="AB8" s="1">
        <f t="shared" si="3"/>
        <v>6.6550437061419651E-2</v>
      </c>
      <c r="AC8">
        <f t="shared" si="4"/>
        <v>4.1779626383725267E-2</v>
      </c>
    </row>
    <row r="9" spans="1:29" x14ac:dyDescent="0.2">
      <c r="A9" s="8" t="s">
        <v>30</v>
      </c>
      <c r="B9" s="2">
        <v>1363234.5150359501</v>
      </c>
      <c r="C9" s="2">
        <v>1635683.1986102201</v>
      </c>
      <c r="D9" s="1">
        <v>9.6001954792284197E-2</v>
      </c>
      <c r="E9" s="1">
        <v>9.6001954792284197E-2</v>
      </c>
      <c r="F9" s="1">
        <v>0.101902332328989</v>
      </c>
      <c r="G9" s="1">
        <v>4.5659680915147403E-2</v>
      </c>
      <c r="H9" s="1">
        <v>4.5659680915147403E-2</v>
      </c>
      <c r="I9" s="1">
        <v>4.8305423539820799E-2</v>
      </c>
      <c r="J9" s="1">
        <v>5.7966508247785001E-2</v>
      </c>
      <c r="K9" s="1">
        <v>5.7601172875369901E-2</v>
      </c>
      <c r="L9" s="1">
        <v>1.3283565610699599E-2</v>
      </c>
      <c r="M9" s="1">
        <v>9.5668316636788903E-2</v>
      </c>
      <c r="N9" s="1">
        <v>7.6839339312904098E-3</v>
      </c>
      <c r="O9" s="1">
        <v>0.12659614151748</v>
      </c>
      <c r="P9" s="1">
        <v>9.1909355732287798E-2</v>
      </c>
      <c r="Q9" s="1">
        <v>4.2171505724290702E-2</v>
      </c>
      <c r="R9" s="1">
        <v>1.7711420814266101E-2</v>
      </c>
      <c r="S9" s="1">
        <v>3.8644338831857E-2</v>
      </c>
      <c r="T9" s="1">
        <v>6.2622921618106897E-2</v>
      </c>
      <c r="U9" s="1">
        <v>2.6418967049481601E-2</v>
      </c>
      <c r="V9" s="1">
        <v>1.60655757059913E-3</v>
      </c>
      <c r="W9" s="1">
        <v>4.1563928778686199E-3</v>
      </c>
      <c r="Y9" s="10">
        <f t="shared" si="0"/>
        <v>5.3878606316092224E-2</v>
      </c>
      <c r="Z9" s="1">
        <f t="shared" si="1"/>
        <v>1.60655757059913E-3</v>
      </c>
      <c r="AA9" s="1">
        <f t="shared" si="2"/>
        <v>0.12659614151748</v>
      </c>
      <c r="AB9" s="1">
        <f t="shared" si="3"/>
        <v>4.6982552227484098E-2</v>
      </c>
      <c r="AC9">
        <f t="shared" si="4"/>
        <v>3.6073944309564378E-2</v>
      </c>
    </row>
    <row r="10" spans="1:29" x14ac:dyDescent="0.2">
      <c r="A10" s="8" t="s">
        <v>31</v>
      </c>
      <c r="B10" s="2">
        <v>919472.57823544706</v>
      </c>
      <c r="C10" s="2">
        <v>1569433.29866447</v>
      </c>
      <c r="D10" s="1">
        <v>8.1569488894811998E-2</v>
      </c>
      <c r="E10" s="1">
        <v>8.1569488894811998E-2</v>
      </c>
      <c r="F10" s="1">
        <v>0.119470337056305</v>
      </c>
      <c r="G10" s="1">
        <v>9.9839439016903203E-2</v>
      </c>
      <c r="H10" s="1">
        <v>9.9839439016903203E-2</v>
      </c>
      <c r="I10" s="1">
        <v>7.9787303772527907E-2</v>
      </c>
      <c r="J10" s="1">
        <v>9.5744764527033399E-2</v>
      </c>
      <c r="K10" s="1">
        <v>4.8941693336887103E-2</v>
      </c>
      <c r="L10" s="1">
        <v>1.4434045733039099E-2</v>
      </c>
      <c r="M10" s="1">
        <v>9.1043450777450005E-2</v>
      </c>
      <c r="N10" s="1">
        <v>5.0289974340704804E-3</v>
      </c>
      <c r="O10" s="1">
        <v>0.112029411243351</v>
      </c>
      <c r="P10" s="1">
        <v>6.0751875315444501E-2</v>
      </c>
      <c r="Q10" s="1">
        <v>3.5831647129455302E-2</v>
      </c>
      <c r="R10" s="1">
        <v>1.9245394310719002E-2</v>
      </c>
      <c r="S10" s="1">
        <v>6.38298430180224E-2</v>
      </c>
      <c r="T10" s="1">
        <v>5.3768959840505802E-2</v>
      </c>
      <c r="U10" s="1">
        <v>1.7462792505723499E-2</v>
      </c>
      <c r="V10" s="1">
        <v>9.87004831674132E-4</v>
      </c>
      <c r="W10" s="1">
        <v>2.7847432438787801E-3</v>
      </c>
      <c r="Y10" s="10">
        <f t="shared" si="0"/>
        <v>5.9198005994975877E-2</v>
      </c>
      <c r="Z10" s="1">
        <f t="shared" si="1"/>
        <v>9.87004831674132E-4</v>
      </c>
      <c r="AA10" s="1">
        <f t="shared" si="2"/>
        <v>0.119470337056305</v>
      </c>
      <c r="AB10" s="1">
        <f t="shared" si="3"/>
        <v>6.229085916673345E-2</v>
      </c>
      <c r="AC10">
        <f t="shared" si="4"/>
        <v>3.8114090821584616E-2</v>
      </c>
    </row>
    <row r="11" spans="1:29" x14ac:dyDescent="0.2">
      <c r="A11" s="8" t="s">
        <v>32</v>
      </c>
      <c r="B11" s="2">
        <v>502899.06941618101</v>
      </c>
      <c r="C11" s="2">
        <v>604203.04233903601</v>
      </c>
      <c r="D11" s="1">
        <v>8.4762949356886205E-2</v>
      </c>
      <c r="E11" s="1">
        <v>8.4762949356886205E-2</v>
      </c>
      <c r="F11" s="1">
        <v>8.9515917756566796E-2</v>
      </c>
      <c r="G11" s="1">
        <v>6.3124920207153601E-2</v>
      </c>
      <c r="H11" s="1">
        <v>6.3124920207153601E-2</v>
      </c>
      <c r="I11" s="1">
        <v>5.3941439542718399E-2</v>
      </c>
      <c r="J11" s="1">
        <v>6.4729727451262098E-2</v>
      </c>
      <c r="K11" s="1">
        <v>5.0857769614131403E-2</v>
      </c>
      <c r="L11" s="1">
        <v>1.4701226413883901E-2</v>
      </c>
      <c r="M11" s="1">
        <v>0.100691262961578</v>
      </c>
      <c r="N11" s="1">
        <v>7.2214912464682E-3</v>
      </c>
      <c r="O11" s="1">
        <v>0.12580706811476</v>
      </c>
      <c r="P11" s="1">
        <v>8.6212004433941003E-2</v>
      </c>
      <c r="Q11" s="1">
        <v>3.7234462691367702E-2</v>
      </c>
      <c r="R11" s="1">
        <v>1.9601635218511899E-2</v>
      </c>
      <c r="S11" s="1">
        <v>4.31531516341747E-2</v>
      </c>
      <c r="T11" s="1">
        <v>6.3624430981965199E-2</v>
      </c>
      <c r="U11" s="1">
        <v>2.4781184431264602E-2</v>
      </c>
      <c r="V11" s="1">
        <v>1.4721933363369599E-3</v>
      </c>
      <c r="W11" s="1">
        <v>3.94392509851415E-3</v>
      </c>
      <c r="Y11" s="10">
        <f t="shared" si="0"/>
        <v>5.4163231502776209E-2</v>
      </c>
      <c r="Z11" s="1">
        <f t="shared" si="1"/>
        <v>1.4721933363369599E-3</v>
      </c>
      <c r="AA11" s="1">
        <f t="shared" si="2"/>
        <v>0.12580706811476</v>
      </c>
      <c r="AB11" s="1">
        <f t="shared" si="3"/>
        <v>5.8533179874936003E-2</v>
      </c>
      <c r="AC11">
        <f t="shared" si="4"/>
        <v>3.4164892555769072E-2</v>
      </c>
    </row>
    <row r="12" spans="1:29" x14ac:dyDescent="0.2">
      <c r="A12" s="8" t="s">
        <v>33</v>
      </c>
      <c r="B12" s="2">
        <v>90718.927383690199</v>
      </c>
      <c r="C12" s="2">
        <v>126266.906874704</v>
      </c>
      <c r="D12" s="1">
        <v>0.10146276322980199</v>
      </c>
      <c r="E12" s="1">
        <v>0.10146276322980199</v>
      </c>
      <c r="F12" s="1">
        <v>0.113562857109579</v>
      </c>
      <c r="G12" s="1">
        <v>0.106104053733263</v>
      </c>
      <c r="H12" s="1">
        <v>0.106104053733263</v>
      </c>
      <c r="I12" s="1">
        <v>8.1442741144026803E-2</v>
      </c>
      <c r="J12" s="1">
        <v>9.7731289372832195E-2</v>
      </c>
      <c r="K12" s="1">
        <v>6.0877657937881399E-2</v>
      </c>
      <c r="L12" s="1">
        <v>6.0673879185141298E-3</v>
      </c>
      <c r="M12" s="1">
        <v>5.9005341196622499E-2</v>
      </c>
      <c r="N12" s="1">
        <v>7.541173035569E-3</v>
      </c>
      <c r="O12" s="1">
        <v>9.9428746173711197E-2</v>
      </c>
      <c r="P12" s="1">
        <v>8.7130873180771701E-2</v>
      </c>
      <c r="Q12" s="1">
        <v>4.4570316402472401E-2</v>
      </c>
      <c r="R12" s="1">
        <v>8.0898505580186894E-3</v>
      </c>
      <c r="S12" s="1">
        <v>6.5154192915221398E-2</v>
      </c>
      <c r="T12" s="1">
        <v>4.5522680724380399E-2</v>
      </c>
      <c r="U12" s="1">
        <v>2.5045402273262501E-2</v>
      </c>
      <c r="V12" s="1">
        <v>1.71135452300841E-3</v>
      </c>
      <c r="W12" s="1">
        <v>3.9445252536683901E-3</v>
      </c>
      <c r="Y12" s="10">
        <f t="shared" si="0"/>
        <v>6.10980011822835E-2</v>
      </c>
      <c r="Z12" s="1">
        <f t="shared" si="1"/>
        <v>1.71135452300841E-3</v>
      </c>
      <c r="AA12" s="1">
        <f t="shared" si="2"/>
        <v>0.113562857109579</v>
      </c>
      <c r="AB12" s="1">
        <f t="shared" si="3"/>
        <v>6.3015925426551406E-2</v>
      </c>
      <c r="AC12">
        <f t="shared" si="4"/>
        <v>3.95609823968847E-2</v>
      </c>
    </row>
    <row r="13" spans="1:29" x14ac:dyDescent="0.2">
      <c r="A13" s="8" t="s">
        <v>34</v>
      </c>
      <c r="B13" s="2">
        <v>74324.019521788199</v>
      </c>
      <c r="C13" s="2">
        <v>73368.030108583305</v>
      </c>
      <c r="D13" s="1">
        <v>0.11018457093900599</v>
      </c>
      <c r="E13" s="1">
        <v>0.11018457093900599</v>
      </c>
      <c r="F13" s="1">
        <v>0.107079020014186</v>
      </c>
      <c r="G13" s="1">
        <v>0.109865812752272</v>
      </c>
      <c r="H13" s="1">
        <v>0.109865812752272</v>
      </c>
      <c r="I13" s="1">
        <v>8.1702661379682601E-2</v>
      </c>
      <c r="J13" s="1">
        <v>9.8043193655619296E-2</v>
      </c>
      <c r="K13" s="1">
        <v>6.6110742563403893E-2</v>
      </c>
      <c r="L13" s="1">
        <v>5.7876640096509099E-3</v>
      </c>
      <c r="M13" s="1">
        <v>5.6616742157693099E-2</v>
      </c>
      <c r="N13" s="1">
        <v>7.0664492036717199E-3</v>
      </c>
      <c r="O13" s="1">
        <v>9.6535486229998094E-2</v>
      </c>
      <c r="P13" s="1">
        <v>8.1999679996871799E-2</v>
      </c>
      <c r="Q13" s="1">
        <v>4.8401610926950597E-2</v>
      </c>
      <c r="R13" s="1">
        <v>7.7168853462010701E-3</v>
      </c>
      <c r="S13" s="1">
        <v>6.53621291037461E-2</v>
      </c>
      <c r="T13" s="1">
        <v>4.3564658009634903E-2</v>
      </c>
      <c r="U13" s="1">
        <v>2.3570620181454501E-2</v>
      </c>
      <c r="V13" s="1">
        <v>1.65723543995111E-3</v>
      </c>
      <c r="W13" s="1">
        <v>3.6426014628025902E-3</v>
      </c>
      <c r="Y13" s="10">
        <f t="shared" si="0"/>
        <v>6.1747907353203714E-2</v>
      </c>
      <c r="Z13" s="1">
        <f t="shared" si="1"/>
        <v>1.65723543995111E-3</v>
      </c>
      <c r="AA13" s="1">
        <f t="shared" si="2"/>
        <v>0.11018457093900599</v>
      </c>
      <c r="AB13" s="1">
        <f t="shared" si="3"/>
        <v>6.5736435833574997E-2</v>
      </c>
      <c r="AC13">
        <f t="shared" si="4"/>
        <v>4.0476171273480285E-2</v>
      </c>
    </row>
    <row r="14" spans="1:29" x14ac:dyDescent="0.2">
      <c r="A14" s="8" t="s">
        <v>35</v>
      </c>
      <c r="B14" s="2">
        <v>1184737.7015110201</v>
      </c>
      <c r="C14" s="2">
        <v>1232056.67329867</v>
      </c>
      <c r="D14" s="1">
        <v>0.116362349066301</v>
      </c>
      <c r="E14" s="1">
        <v>0.116362349066301</v>
      </c>
      <c r="F14" s="1">
        <v>9.9512216149304694E-2</v>
      </c>
      <c r="G14" s="1">
        <v>2.7238771806503598E-2</v>
      </c>
      <c r="H14" s="1">
        <v>2.7238771806503598E-2</v>
      </c>
      <c r="I14" s="1">
        <v>3.8497439940577999E-2</v>
      </c>
      <c r="J14" s="1">
        <v>4.61969279286941E-2</v>
      </c>
      <c r="K14" s="1">
        <v>6.9817409439780598E-2</v>
      </c>
      <c r="L14" s="1">
        <v>1.0070385395145201E-2</v>
      </c>
      <c r="M14" s="1">
        <v>8.1331212286543303E-2</v>
      </c>
      <c r="N14" s="1">
        <v>9.0202614064359699E-3</v>
      </c>
      <c r="O14" s="1">
        <v>0.12123193060075101</v>
      </c>
      <c r="P14" s="1">
        <v>0.113231025959972</v>
      </c>
      <c r="Q14" s="1">
        <v>5.1115370310520401E-2</v>
      </c>
      <c r="R14" s="1">
        <v>1.3427180526860301E-2</v>
      </c>
      <c r="S14" s="1">
        <v>3.0797951952462699E-2</v>
      </c>
      <c r="T14" s="1">
        <v>5.8253131019940001E-2</v>
      </c>
      <c r="U14" s="1">
        <v>3.2547863259985203E-2</v>
      </c>
      <c r="V14" s="1">
        <v>1.6753060814740301E-3</v>
      </c>
      <c r="W14" s="1">
        <v>5.0898899733524596E-3</v>
      </c>
      <c r="Y14" s="10">
        <f t="shared" si="0"/>
        <v>5.3450887198870443E-2</v>
      </c>
      <c r="Z14" s="1">
        <f t="shared" si="1"/>
        <v>1.6753060814740301E-3</v>
      </c>
      <c r="AA14" s="1">
        <f t="shared" si="2"/>
        <v>0.12123193060075101</v>
      </c>
      <c r="AB14" s="1">
        <f t="shared" si="3"/>
        <v>4.2347183934636046E-2</v>
      </c>
      <c r="AC14">
        <f t="shared" si="4"/>
        <v>4.0222373416786979E-2</v>
      </c>
    </row>
    <row r="15" spans="1:29" x14ac:dyDescent="0.2">
      <c r="A15" s="8" t="s">
        <v>36</v>
      </c>
      <c r="B15" s="2">
        <v>849801.34803055704</v>
      </c>
      <c r="C15" s="2">
        <v>941471.84907199</v>
      </c>
      <c r="D15" s="1">
        <v>0.10640625993790701</v>
      </c>
      <c r="E15" s="1">
        <v>0.10640625993790701</v>
      </c>
      <c r="F15" s="1">
        <v>9.5770592340127303E-2</v>
      </c>
      <c r="G15" s="1">
        <v>4.1421527627593401E-2</v>
      </c>
      <c r="H15" s="1">
        <v>4.1421527627593401E-2</v>
      </c>
      <c r="I15" s="1">
        <v>4.4653411898828599E-2</v>
      </c>
      <c r="J15" s="1">
        <v>5.3584094278594403E-2</v>
      </c>
      <c r="K15" s="1">
        <v>6.3843755962744206E-2</v>
      </c>
      <c r="L15" s="1">
        <v>1.5432245314827E-2</v>
      </c>
      <c r="M15" s="1">
        <v>0.10261219879156</v>
      </c>
      <c r="N15" s="1">
        <v>6.7404795820792396E-3</v>
      </c>
      <c r="O15" s="1">
        <v>0.12862052923093201</v>
      </c>
      <c r="P15" s="1">
        <v>8.11567604465568E-2</v>
      </c>
      <c r="Q15" s="1">
        <v>4.6741883639566099E-2</v>
      </c>
      <c r="R15" s="1">
        <v>2.0576327086435999E-2</v>
      </c>
      <c r="S15" s="1">
        <v>3.5722729519062697E-2</v>
      </c>
      <c r="T15" s="1">
        <v>6.3372145223475104E-2</v>
      </c>
      <c r="U15" s="1">
        <v>2.3328056236930701E-2</v>
      </c>
      <c r="V15" s="1">
        <v>1.3316344273588401E-3</v>
      </c>
      <c r="W15" s="1">
        <v>3.72372525920061E-3</v>
      </c>
      <c r="Y15" s="10">
        <f t="shared" si="0"/>
        <v>5.4143307218464019E-2</v>
      </c>
      <c r="Z15" s="1">
        <f t="shared" si="1"/>
        <v>1.3316344273588401E-3</v>
      </c>
      <c r="AA15" s="1">
        <f t="shared" si="2"/>
        <v>0.12862052923093201</v>
      </c>
      <c r="AB15" s="1">
        <f t="shared" si="3"/>
        <v>4.5697647769197353E-2</v>
      </c>
      <c r="AC15">
        <f t="shared" si="4"/>
        <v>3.7391182367900462E-2</v>
      </c>
    </row>
    <row r="16" spans="1:29" x14ac:dyDescent="0.2">
      <c r="A16" s="8" t="s">
        <v>37</v>
      </c>
      <c r="B16" s="2">
        <v>149249.111140778</v>
      </c>
      <c r="C16" s="2">
        <v>1333319.92138779</v>
      </c>
      <c r="D16" s="1">
        <v>0.13468361154446401</v>
      </c>
      <c r="E16" s="1">
        <v>0.13468361154446401</v>
      </c>
      <c r="F16" s="1">
        <v>0.11603475518182101</v>
      </c>
      <c r="G16" s="1">
        <v>4.9846296037618303E-2</v>
      </c>
      <c r="H16" s="1">
        <v>4.9846296037618303E-2</v>
      </c>
      <c r="I16" s="1">
        <v>5.39318368142645E-2</v>
      </c>
      <c r="J16" s="1">
        <v>6.4718204177117405E-2</v>
      </c>
      <c r="K16" s="1">
        <v>8.0810166926678806E-2</v>
      </c>
      <c r="L16" s="1">
        <v>5.36027782925252E-3</v>
      </c>
      <c r="M16" s="1">
        <v>5.1311327821796697E-2</v>
      </c>
      <c r="N16" s="1">
        <v>9.1048074213819705E-3</v>
      </c>
      <c r="O16" s="1">
        <v>9.8447389571627603E-2</v>
      </c>
      <c r="P16" s="1">
        <v>0.121281177611532</v>
      </c>
      <c r="Q16" s="1">
        <v>5.9163490030017897E-2</v>
      </c>
      <c r="R16" s="1">
        <v>7.1470371056699903E-3</v>
      </c>
      <c r="S16" s="1">
        <v>4.3145469451411601E-2</v>
      </c>
      <c r="T16" s="1">
        <v>4.24844410829762E-2</v>
      </c>
      <c r="U16" s="1">
        <v>3.4861327859763702E-2</v>
      </c>
      <c r="V16" s="1">
        <v>1.14584970764675E-3</v>
      </c>
      <c r="W16" s="1">
        <v>5.6827558583899497E-3</v>
      </c>
      <c r="Y16" s="10">
        <f t="shared" si="0"/>
        <v>5.8184506480775645E-2</v>
      </c>
      <c r="Z16" s="1">
        <f t="shared" si="1"/>
        <v>1.14584970764675E-3</v>
      </c>
      <c r="AA16" s="1">
        <f t="shared" si="2"/>
        <v>0.13468361154446401</v>
      </c>
      <c r="AB16" s="1">
        <f t="shared" si="3"/>
        <v>5.05788119297075E-2</v>
      </c>
      <c r="AC16">
        <f t="shared" si="4"/>
        <v>4.256972475312628E-2</v>
      </c>
    </row>
    <row r="17" spans="1:29" x14ac:dyDescent="0.2">
      <c r="A17" s="8" t="s">
        <v>38</v>
      </c>
      <c r="B17" s="2">
        <v>650886.66482311697</v>
      </c>
      <c r="C17" s="2">
        <v>3739775.22159957</v>
      </c>
      <c r="D17" s="1">
        <v>0.11730603816066799</v>
      </c>
      <c r="E17" s="1">
        <v>0.11730603816066799</v>
      </c>
      <c r="F17" s="1">
        <v>0.12005332924083401</v>
      </c>
      <c r="G17" s="1">
        <v>9.1086929308677303E-2</v>
      </c>
      <c r="H17" s="1">
        <v>9.1086929308677303E-2</v>
      </c>
      <c r="I17" s="1">
        <v>7.5556796964547202E-2</v>
      </c>
      <c r="J17" s="1">
        <v>9.06681563574568E-2</v>
      </c>
      <c r="K17" s="1">
        <v>7.0383622896401196E-2</v>
      </c>
      <c r="L17" s="1">
        <v>7.7110267655168202E-3</v>
      </c>
      <c r="M17" s="1">
        <v>6.04821005548015E-2</v>
      </c>
      <c r="N17" s="1">
        <v>6.6922182330400003E-3</v>
      </c>
      <c r="O17" s="1">
        <v>9.7664980750721997E-2</v>
      </c>
      <c r="P17" s="1">
        <v>8.3783087108466395E-2</v>
      </c>
      <c r="Q17" s="1">
        <v>5.1529911765755998E-2</v>
      </c>
      <c r="R17" s="1">
        <v>1.0281369020688901E-2</v>
      </c>
      <c r="S17" s="1">
        <v>6.04454375716377E-2</v>
      </c>
      <c r="T17" s="1">
        <v>4.2878125789879103E-2</v>
      </c>
      <c r="U17" s="1">
        <v>2.40829798521228E-2</v>
      </c>
      <c r="V17" s="1">
        <v>1.17525482045666E-3</v>
      </c>
      <c r="W17" s="1">
        <v>3.8439088543235E-3</v>
      </c>
      <c r="Y17" s="10">
        <f t="shared" si="0"/>
        <v>6.1200912074267047E-2</v>
      </c>
      <c r="Z17" s="1">
        <f t="shared" si="1"/>
        <v>1.17525482045666E-3</v>
      </c>
      <c r="AA17" s="1">
        <f t="shared" si="2"/>
        <v>0.12005332924083401</v>
      </c>
      <c r="AB17" s="1">
        <f t="shared" si="3"/>
        <v>6.5432861725601352E-2</v>
      </c>
      <c r="AC17">
        <f t="shared" si="4"/>
        <v>3.9793210632116986E-2</v>
      </c>
    </row>
    <row r="18" spans="1:29" x14ac:dyDescent="0.2">
      <c r="A18" s="8" t="s">
        <v>39</v>
      </c>
      <c r="B18" s="2">
        <v>59181.895664564101</v>
      </c>
      <c r="C18" s="2">
        <v>482382.69972140301</v>
      </c>
      <c r="D18" s="1">
        <v>0.102146896319497</v>
      </c>
      <c r="E18" s="1">
        <v>0.102146896319497</v>
      </c>
      <c r="F18" s="1">
        <v>0.10587163166547001</v>
      </c>
      <c r="G18" s="1">
        <v>0.12327617147952501</v>
      </c>
      <c r="H18" s="1">
        <v>0.12327617147952501</v>
      </c>
      <c r="I18" s="1">
        <v>8.8105993656130505E-2</v>
      </c>
      <c r="J18" s="1">
        <v>0.10572719238735601</v>
      </c>
      <c r="K18" s="1">
        <v>6.1288137791698498E-2</v>
      </c>
      <c r="L18" s="1">
        <v>7.6362375826000096E-3</v>
      </c>
      <c r="M18" s="1">
        <v>6.2559952150082004E-2</v>
      </c>
      <c r="N18" s="1">
        <v>5.8384160417610503E-3</v>
      </c>
      <c r="O18" s="1">
        <v>9.6479498890761295E-2</v>
      </c>
      <c r="P18" s="1">
        <v>7.2128996210194599E-2</v>
      </c>
      <c r="Q18" s="1">
        <v>4.4870840725864503E-2</v>
      </c>
      <c r="R18" s="1">
        <v>1.01816501101333E-2</v>
      </c>
      <c r="S18" s="1">
        <v>7.0484794924904406E-2</v>
      </c>
      <c r="T18" s="1">
        <v>4.4086661070268103E-2</v>
      </c>
      <c r="U18" s="1">
        <v>2.07333199274011E-2</v>
      </c>
      <c r="V18" s="1">
        <v>1.17697808587091E-3</v>
      </c>
      <c r="W18" s="1">
        <v>3.20183394544992E-3</v>
      </c>
      <c r="Y18" s="10">
        <f t="shared" si="0"/>
        <v>6.2560913538199495E-2</v>
      </c>
      <c r="Z18" s="1">
        <f t="shared" si="1"/>
        <v>1.17697808587091E-3</v>
      </c>
      <c r="AA18" s="1">
        <f t="shared" si="2"/>
        <v>0.12327617147952501</v>
      </c>
      <c r="AB18" s="1">
        <f t="shared" si="3"/>
        <v>6.6522373537493212E-2</v>
      </c>
      <c r="AC18">
        <f t="shared" si="4"/>
        <v>4.1759986723632798E-2</v>
      </c>
    </row>
    <row r="19" spans="1:29" x14ac:dyDescent="0.2">
      <c r="A19" s="8" t="s">
        <v>40</v>
      </c>
      <c r="B19" s="2">
        <v>1002048.8145585899</v>
      </c>
      <c r="C19" s="2">
        <v>1610781.9096890499</v>
      </c>
      <c r="D19" s="1">
        <v>0.10553555610785</v>
      </c>
      <c r="E19" s="1">
        <v>0.10553555610785</v>
      </c>
      <c r="F19" s="1">
        <v>0.10531557896303401</v>
      </c>
      <c r="G19" s="1">
        <v>7.4960778918454499E-2</v>
      </c>
      <c r="H19" s="1">
        <v>7.4960778918454499E-2</v>
      </c>
      <c r="I19" s="1">
        <v>6.38092841999858E-2</v>
      </c>
      <c r="J19" s="1">
        <v>7.6571141039982707E-2</v>
      </c>
      <c r="K19" s="1">
        <v>6.3321333664710405E-2</v>
      </c>
      <c r="L19" s="1">
        <v>1.07923058945573E-2</v>
      </c>
      <c r="M19" s="1">
        <v>7.8028671323362095E-2</v>
      </c>
      <c r="N19" s="1">
        <v>7.0255311157424397E-3</v>
      </c>
      <c r="O19" s="1">
        <v>0.110208515210139</v>
      </c>
      <c r="P19" s="1">
        <v>8.7721618014501707E-2</v>
      </c>
      <c r="Q19" s="1">
        <v>4.63594029741164E-2</v>
      </c>
      <c r="R19" s="1">
        <v>1.43897411927431E-2</v>
      </c>
      <c r="S19" s="1">
        <v>5.1047427359988497E-2</v>
      </c>
      <c r="T19" s="1">
        <v>5.2002037132169401E-2</v>
      </c>
      <c r="U19" s="1">
        <v>2.5215162883748001E-2</v>
      </c>
      <c r="V19" s="1">
        <v>1.27735571344E-3</v>
      </c>
      <c r="W19" s="1">
        <v>3.9917926233666804E-3</v>
      </c>
      <c r="Y19" s="10">
        <f t="shared" si="0"/>
        <v>5.790347846790983E-2</v>
      </c>
      <c r="Z19" s="1">
        <f t="shared" si="1"/>
        <v>1.27735571344E-3</v>
      </c>
      <c r="AA19" s="1">
        <f t="shared" si="2"/>
        <v>0.110208515210139</v>
      </c>
      <c r="AB19" s="1">
        <f t="shared" si="3"/>
        <v>6.3565308932348102E-2</v>
      </c>
      <c r="AC19">
        <f t="shared" si="4"/>
        <v>3.5991804709812857E-2</v>
      </c>
    </row>
    <row r="20" spans="1:29" x14ac:dyDescent="0.2">
      <c r="A20" s="8" t="s">
        <v>41</v>
      </c>
      <c r="B20" s="2">
        <v>60653.820182864401</v>
      </c>
      <c r="C20" s="2">
        <v>59429.826568270197</v>
      </c>
      <c r="D20" s="1">
        <v>0.10177533474945</v>
      </c>
      <c r="E20" s="1">
        <v>0.10177533474945</v>
      </c>
      <c r="F20" s="1">
        <v>0.12698216627110101</v>
      </c>
      <c r="G20" s="1">
        <v>9.5421978613812602E-2</v>
      </c>
      <c r="H20" s="1">
        <v>9.5421978613812602E-2</v>
      </c>
      <c r="I20" s="1">
        <v>7.9456530874681602E-2</v>
      </c>
      <c r="J20" s="1">
        <v>9.5347837049617995E-2</v>
      </c>
      <c r="K20" s="1">
        <v>6.1065200849670098E-2</v>
      </c>
      <c r="L20" s="1">
        <v>5.7240335049243401E-3</v>
      </c>
      <c r="M20" s="1">
        <v>5.9560748264315302E-2</v>
      </c>
      <c r="N20" s="1">
        <v>6.7847134149213702E-3</v>
      </c>
      <c r="O20" s="1">
        <v>0.10317658031964801</v>
      </c>
      <c r="P20" s="1">
        <v>8.8702263428294001E-2</v>
      </c>
      <c r="Q20" s="1">
        <v>4.4707622061077201E-2</v>
      </c>
      <c r="R20" s="1">
        <v>7.6320446732322999E-3</v>
      </c>
      <c r="S20" s="1">
        <v>6.3565224699745196E-2</v>
      </c>
      <c r="T20" s="1">
        <v>4.6962301719856797E-2</v>
      </c>
      <c r="U20" s="1">
        <v>2.5497055250388499E-2</v>
      </c>
      <c r="V20" s="1">
        <v>1.0567500219380501E-3</v>
      </c>
      <c r="W20" s="1">
        <v>4.03178503925305E-3</v>
      </c>
      <c r="Y20" s="10">
        <f t="shared" si="0"/>
        <v>6.0732374208459519E-2</v>
      </c>
      <c r="Z20" s="1">
        <f t="shared" si="1"/>
        <v>1.0567500219380501E-3</v>
      </c>
      <c r="AA20" s="1">
        <f t="shared" si="2"/>
        <v>0.12698216627110101</v>
      </c>
      <c r="AB20" s="1">
        <f t="shared" si="3"/>
        <v>6.2315212774707647E-2</v>
      </c>
      <c r="AC20">
        <f t="shared" si="4"/>
        <v>3.9703252075523617E-2</v>
      </c>
    </row>
    <row r="21" spans="1:29" x14ac:dyDescent="0.2">
      <c r="A21" s="8" t="s">
        <v>42</v>
      </c>
      <c r="B21" s="2">
        <v>114684.777730781</v>
      </c>
      <c r="C21" s="2">
        <v>136796.97581306801</v>
      </c>
      <c r="D21" s="1">
        <v>0.116414469254484</v>
      </c>
      <c r="E21" s="1">
        <v>0.116414469254484</v>
      </c>
      <c r="F21" s="1">
        <v>0.10666202125157</v>
      </c>
      <c r="G21" s="1">
        <v>0.106755436305685</v>
      </c>
      <c r="H21" s="1">
        <v>0.106755436305685</v>
      </c>
      <c r="I21" s="1">
        <v>8.00432234657351E-2</v>
      </c>
      <c r="J21" s="1">
        <v>9.6051868158882003E-2</v>
      </c>
      <c r="K21" s="1">
        <v>6.98486815526905E-2</v>
      </c>
      <c r="L21" s="1">
        <v>8.0810422559355298E-3</v>
      </c>
      <c r="M21" s="1">
        <v>6.3842181552700994E-2</v>
      </c>
      <c r="N21" s="1">
        <v>5.3235054633061704E-3</v>
      </c>
      <c r="O21" s="1">
        <v>9.8520811810984002E-2</v>
      </c>
      <c r="P21" s="1">
        <v>7.1920045143942402E-2</v>
      </c>
      <c r="Q21" s="1">
        <v>5.1138265540300501E-2</v>
      </c>
      <c r="R21" s="1">
        <v>1.07747230079138E-2</v>
      </c>
      <c r="S21" s="1">
        <v>6.4034578772588099E-2</v>
      </c>
      <c r="T21" s="1">
        <v>4.4236303815517498E-2</v>
      </c>
      <c r="U21" s="1">
        <v>2.0673212432194998E-2</v>
      </c>
      <c r="V21" s="1">
        <v>7.8022108160247195E-4</v>
      </c>
      <c r="W21" s="1">
        <v>3.2124080158771801E-3</v>
      </c>
      <c r="Y21" s="10">
        <f t="shared" si="0"/>
        <v>6.2074145222103957E-2</v>
      </c>
      <c r="Z21" s="1">
        <f t="shared" si="1"/>
        <v>7.8022108160247195E-4</v>
      </c>
      <c r="AA21" s="1">
        <f t="shared" si="2"/>
        <v>0.116414469254484</v>
      </c>
      <c r="AB21" s="1">
        <f t="shared" si="3"/>
        <v>6.6941630162639293E-2</v>
      </c>
      <c r="AC21">
        <f t="shared" si="4"/>
        <v>4.0618796599420977E-2</v>
      </c>
    </row>
    <row r="22" spans="1:29" x14ac:dyDescent="0.2">
      <c r="A22" s="8" t="s">
        <v>43</v>
      </c>
      <c r="B22" s="2">
        <v>371160.68668522598</v>
      </c>
      <c r="C22" s="2">
        <v>411861.559260418</v>
      </c>
      <c r="D22" s="1">
        <v>0.12164305566688299</v>
      </c>
      <c r="E22" s="1">
        <v>0.12164305566688299</v>
      </c>
      <c r="F22" s="1">
        <v>0.111284363093987</v>
      </c>
      <c r="G22" s="1">
        <v>5.81923995011887E-2</v>
      </c>
      <c r="H22" s="1">
        <v>5.81923995011887E-2</v>
      </c>
      <c r="I22" s="1">
        <v>5.6917290524091203E-2</v>
      </c>
      <c r="J22" s="1">
        <v>6.8300748628909294E-2</v>
      </c>
      <c r="K22" s="1">
        <v>7.2985833400129804E-2</v>
      </c>
      <c r="L22" s="1">
        <v>1.0726433180360199E-2</v>
      </c>
      <c r="M22" s="1">
        <v>7.51934035879845E-2</v>
      </c>
      <c r="N22" s="1">
        <v>7.0204488483166499E-3</v>
      </c>
      <c r="O22" s="1">
        <v>0.1088878339936</v>
      </c>
      <c r="P22" s="1">
        <v>8.9379021082328702E-2</v>
      </c>
      <c r="Q22" s="1">
        <v>5.34350662908427E-2</v>
      </c>
      <c r="R22" s="1">
        <v>1.43019109071469E-2</v>
      </c>
      <c r="S22" s="1">
        <v>4.5533832419273203E-2</v>
      </c>
      <c r="T22" s="1">
        <v>4.9713660549047002E-2</v>
      </c>
      <c r="U22" s="1">
        <v>2.5691466866489099E-2</v>
      </c>
      <c r="V22" s="1">
        <v>1.15016446901072E-3</v>
      </c>
      <c r="W22" s="1">
        <v>4.1151721672267796E-3</v>
      </c>
      <c r="Y22" s="10">
        <f t="shared" si="0"/>
        <v>5.7715378017244343E-2</v>
      </c>
      <c r="Z22" s="1">
        <f t="shared" si="1"/>
        <v>1.15016446901072E-3</v>
      </c>
      <c r="AA22" s="1">
        <f t="shared" si="2"/>
        <v>0.12164305566688299</v>
      </c>
      <c r="AB22" s="1">
        <f t="shared" si="3"/>
        <v>5.7554845012639952E-2</v>
      </c>
      <c r="AC22">
        <f t="shared" si="4"/>
        <v>3.8280340770830021E-2</v>
      </c>
    </row>
    <row r="23" spans="1:29" x14ac:dyDescent="0.2">
      <c r="A23" s="8" t="s">
        <v>44</v>
      </c>
      <c r="B23" s="2">
        <v>5883938.2467886005</v>
      </c>
      <c r="C23" s="2">
        <v>6541405.89308568</v>
      </c>
      <c r="D23" s="1">
        <v>0.114506095657623</v>
      </c>
      <c r="E23" s="1">
        <v>0.114506095657623</v>
      </c>
      <c r="F23" s="1">
        <v>0.10203848702111799</v>
      </c>
      <c r="G23" s="1">
        <v>4.70880876632516E-2</v>
      </c>
      <c r="H23" s="1">
        <v>4.70880876632516E-2</v>
      </c>
      <c r="I23" s="1">
        <v>4.9053665586905298E-2</v>
      </c>
      <c r="J23" s="1">
        <v>5.8864398704285802E-2</v>
      </c>
      <c r="K23" s="1">
        <v>6.87036573945735E-2</v>
      </c>
      <c r="L23" s="1">
        <v>9.8594276155227201E-3</v>
      </c>
      <c r="M23" s="1">
        <v>7.50585171165217E-2</v>
      </c>
      <c r="N23" s="1">
        <v>8.5405301925163199E-3</v>
      </c>
      <c r="O23" s="1">
        <v>0.11235216619970401</v>
      </c>
      <c r="P23" s="1">
        <v>0.109711864109219</v>
      </c>
      <c r="Q23" s="1">
        <v>5.0299959817898497E-2</v>
      </c>
      <c r="R23" s="1">
        <v>1.31459034873637E-2</v>
      </c>
      <c r="S23" s="1">
        <v>3.9242932469524303E-2</v>
      </c>
      <c r="T23" s="1">
        <v>5.2905534720420803E-2</v>
      </c>
      <c r="U23" s="1">
        <v>3.1536038229592202E-2</v>
      </c>
      <c r="V23" s="1">
        <v>1.36149191545997E-3</v>
      </c>
      <c r="W23" s="1">
        <v>5.0439057289275403E-3</v>
      </c>
      <c r="Y23" s="10">
        <f t="shared" si="0"/>
        <v>5.554534234756512E-2</v>
      </c>
      <c r="Z23" s="1">
        <f t="shared" si="1"/>
        <v>1.36149191545997E-3</v>
      </c>
      <c r="AA23" s="1">
        <f t="shared" si="2"/>
        <v>0.114506095657623</v>
      </c>
      <c r="AB23" s="1">
        <f t="shared" si="3"/>
        <v>4.9676812702401901E-2</v>
      </c>
      <c r="AC23">
        <f t="shared" si="4"/>
        <v>3.773780892445603E-2</v>
      </c>
    </row>
    <row r="24" spans="1:29" x14ac:dyDescent="0.2">
      <c r="A24" s="8" t="s">
        <v>45</v>
      </c>
      <c r="B24" s="2">
        <v>629701.76895146305</v>
      </c>
      <c r="C24" s="2">
        <v>788269.01323730405</v>
      </c>
      <c r="D24" s="1">
        <v>0.10890024842892999</v>
      </c>
      <c r="E24" s="1">
        <v>0.10890024842892999</v>
      </c>
      <c r="F24" s="1">
        <v>0.11463656691668</v>
      </c>
      <c r="G24" s="1">
        <v>9.0280596315529898E-2</v>
      </c>
      <c r="H24" s="1">
        <v>9.0280596315529898E-2</v>
      </c>
      <c r="I24" s="1">
        <v>7.3799439886935103E-2</v>
      </c>
      <c r="J24" s="1">
        <v>8.8559327864322301E-2</v>
      </c>
      <c r="K24" s="1">
        <v>6.5340149057358604E-2</v>
      </c>
      <c r="L24" s="1">
        <v>6.9840445135210798E-3</v>
      </c>
      <c r="M24" s="1">
        <v>6.2401922280319398E-2</v>
      </c>
      <c r="N24" s="1">
        <v>6.7312467185037797E-3</v>
      </c>
      <c r="O24" s="1">
        <v>0.102512770256369</v>
      </c>
      <c r="P24" s="1">
        <v>9.0957257722461604E-2</v>
      </c>
      <c r="Q24" s="1">
        <v>4.7837436851508999E-2</v>
      </c>
      <c r="R24" s="1">
        <v>9.3120593513609205E-3</v>
      </c>
      <c r="S24" s="1">
        <v>5.9039551909548099E-2</v>
      </c>
      <c r="T24" s="1">
        <v>4.6747019239255297E-2</v>
      </c>
      <c r="U24" s="1">
        <v>2.61452592012862E-2</v>
      </c>
      <c r="V24" s="1">
        <v>9.2133599256705103E-4</v>
      </c>
      <c r="W24" s="1">
        <v>4.1270990463106996E-3</v>
      </c>
      <c r="Y24" s="10">
        <f t="shared" si="0"/>
        <v>6.0220708814861398E-2</v>
      </c>
      <c r="Z24" s="1">
        <f t="shared" si="1"/>
        <v>9.2133599256705103E-4</v>
      </c>
      <c r="AA24" s="1">
        <f t="shared" si="2"/>
        <v>0.11463656691668</v>
      </c>
      <c r="AB24" s="1">
        <f t="shared" si="3"/>
        <v>6.3871035668839005E-2</v>
      </c>
      <c r="AC24">
        <f t="shared" si="4"/>
        <v>3.8540067038323605E-2</v>
      </c>
    </row>
    <row r="25" spans="1:29" x14ac:dyDescent="0.2">
      <c r="A25" s="8" t="s">
        <v>46</v>
      </c>
      <c r="B25" s="2">
        <v>421565.00900985103</v>
      </c>
      <c r="C25" s="2">
        <v>517417.54212661099</v>
      </c>
      <c r="D25" s="1">
        <v>0.10597266510401999</v>
      </c>
      <c r="E25" s="1">
        <v>0.10597266510401999</v>
      </c>
      <c r="F25" s="1">
        <v>0.114152129394284</v>
      </c>
      <c r="G25" s="1">
        <v>0.107124708369655</v>
      </c>
      <c r="H25" s="1">
        <v>0.107124708369655</v>
      </c>
      <c r="I25" s="1">
        <v>8.2100386533398906E-2</v>
      </c>
      <c r="J25" s="1">
        <v>9.8520463840078606E-2</v>
      </c>
      <c r="K25" s="1">
        <v>6.3583599062412205E-2</v>
      </c>
      <c r="L25" s="1">
        <v>7.8716693454885505E-3</v>
      </c>
      <c r="M25" s="1">
        <v>6.3983208952545306E-2</v>
      </c>
      <c r="N25" s="1">
        <v>5.7901702722253897E-3</v>
      </c>
      <c r="O25" s="1">
        <v>9.9762265015119797E-2</v>
      </c>
      <c r="P25" s="1">
        <v>7.7433837381500698E-2</v>
      </c>
      <c r="Q25" s="1">
        <v>4.6551415153181203E-2</v>
      </c>
      <c r="R25" s="1">
        <v>1.0495559127318199E-2</v>
      </c>
      <c r="S25" s="1">
        <v>6.5680309226718997E-2</v>
      </c>
      <c r="T25" s="1">
        <v>4.5284493067845301E-2</v>
      </c>
      <c r="U25" s="1">
        <v>2.2257992610771798E-2</v>
      </c>
      <c r="V25" s="1">
        <v>8.2050881658035603E-4</v>
      </c>
      <c r="W25" s="1">
        <v>3.5221188875887901E-3</v>
      </c>
      <c r="Y25" s="10">
        <f t="shared" si="0"/>
        <v>6.170024368172039E-2</v>
      </c>
      <c r="Z25" s="1">
        <f t="shared" si="1"/>
        <v>8.2050881658035603E-4</v>
      </c>
      <c r="AA25" s="1">
        <f t="shared" si="2"/>
        <v>0.114152129394284</v>
      </c>
      <c r="AB25" s="1">
        <f t="shared" si="3"/>
        <v>6.4831759089632152E-2</v>
      </c>
      <c r="AC25">
        <f t="shared" si="4"/>
        <v>4.0051141971856663E-2</v>
      </c>
    </row>
    <row r="26" spans="1:29" x14ac:dyDescent="0.2">
      <c r="A26" s="8" t="s">
        <v>47</v>
      </c>
      <c r="B26" s="2">
        <v>34016.444576242902</v>
      </c>
      <c r="C26" s="2">
        <v>287674.14464220701</v>
      </c>
      <c r="D26" s="1">
        <v>0.102117182852238</v>
      </c>
      <c r="E26" s="1">
        <v>0.102117182852238</v>
      </c>
      <c r="F26" s="1">
        <v>0.104466780333619</v>
      </c>
      <c r="G26" s="1">
        <v>0.113331260909097</v>
      </c>
      <c r="H26" s="1">
        <v>0.113331260909097</v>
      </c>
      <c r="I26" s="1">
        <v>8.2782325537953796E-2</v>
      </c>
      <c r="J26" s="1">
        <v>9.9338790645544295E-2</v>
      </c>
      <c r="K26" s="1">
        <v>6.1270309711343098E-2</v>
      </c>
      <c r="L26" s="1">
        <v>7.3880321008863402E-3</v>
      </c>
      <c r="M26" s="1">
        <v>6.2527453549314202E-2</v>
      </c>
      <c r="N26" s="1">
        <v>6.7688888785753997E-3</v>
      </c>
      <c r="O26" s="1">
        <v>9.8306378438500402E-2</v>
      </c>
      <c r="P26" s="1">
        <v>8.1033677936715204E-2</v>
      </c>
      <c r="Q26" s="1">
        <v>4.48577882660754E-2</v>
      </c>
      <c r="R26" s="1">
        <v>9.8507094678481604E-3</v>
      </c>
      <c r="S26" s="1">
        <v>6.6225860430362896E-2</v>
      </c>
      <c r="T26" s="1">
        <v>4.5287570992061703E-2</v>
      </c>
      <c r="U26" s="1">
        <v>2.3292779982142402E-2</v>
      </c>
      <c r="V26" s="1">
        <v>1.40410193989404E-3</v>
      </c>
      <c r="W26" s="1">
        <v>3.67256471903776E-3</v>
      </c>
      <c r="Y26" s="10">
        <f t="shared" si="0"/>
        <v>6.1468545022627198E-2</v>
      </c>
      <c r="Z26" s="1">
        <f t="shared" si="1"/>
        <v>1.40410193989404E-3</v>
      </c>
      <c r="AA26" s="1">
        <f t="shared" si="2"/>
        <v>0.113331260909097</v>
      </c>
      <c r="AB26" s="1">
        <f t="shared" si="3"/>
        <v>6.4376656989838549E-2</v>
      </c>
      <c r="AC26">
        <f t="shared" si="4"/>
        <v>3.9817959637616085E-2</v>
      </c>
    </row>
    <row r="27" spans="1:29" x14ac:dyDescent="0.2">
      <c r="A27" s="8" t="s">
        <v>48</v>
      </c>
      <c r="B27" s="2">
        <v>92107.863014595307</v>
      </c>
      <c r="C27" s="2">
        <v>151446.17476967501</v>
      </c>
      <c r="D27" s="1">
        <v>0.117762659520847</v>
      </c>
      <c r="E27" s="1">
        <v>0.117762659520847</v>
      </c>
      <c r="F27" s="1">
        <v>0.105256030481647</v>
      </c>
      <c r="G27" s="1">
        <v>6.6094625923879394E-2</v>
      </c>
      <c r="H27" s="1">
        <v>6.6094625923879394E-2</v>
      </c>
      <c r="I27" s="1">
        <v>5.9361320582351502E-2</v>
      </c>
      <c r="J27" s="1">
        <v>7.1233584698821906E-2</v>
      </c>
      <c r="K27" s="1">
        <v>7.0657595712508403E-2</v>
      </c>
      <c r="L27" s="1">
        <v>1.1351645699334801E-2</v>
      </c>
      <c r="M27" s="1">
        <v>8.1259355335363798E-2</v>
      </c>
      <c r="N27" s="1">
        <v>6.4560870186314203E-3</v>
      </c>
      <c r="O27" s="1">
        <v>0.113330762581313</v>
      </c>
      <c r="P27" s="1">
        <v>7.8434494501833096E-2</v>
      </c>
      <c r="Q27" s="1">
        <v>5.1730495288729798E-2</v>
      </c>
      <c r="R27" s="1">
        <v>1.51355275991131E-2</v>
      </c>
      <c r="S27" s="1">
        <v>4.7489056465881099E-2</v>
      </c>
      <c r="T27" s="1">
        <v>5.2985570242958302E-2</v>
      </c>
      <c r="U27" s="1">
        <v>2.2545783222648798E-2</v>
      </c>
      <c r="V27" s="1">
        <v>1.34346898075621E-3</v>
      </c>
      <c r="W27" s="1">
        <v>3.49859628321747E-3</v>
      </c>
      <c r="Y27" s="10">
        <f t="shared" si="0"/>
        <v>5.7989197279228119E-2</v>
      </c>
      <c r="Z27" s="1">
        <f t="shared" si="1"/>
        <v>1.34346898075621E-3</v>
      </c>
      <c r="AA27" s="1">
        <f t="shared" si="2"/>
        <v>0.117762659520847</v>
      </c>
      <c r="AB27" s="1">
        <f t="shared" si="3"/>
        <v>6.2727973253115452E-2</v>
      </c>
      <c r="AC27">
        <f t="shared" si="4"/>
        <v>3.7514721888047449E-2</v>
      </c>
    </row>
    <row r="28" spans="1:29" x14ac:dyDescent="0.2">
      <c r="A28" s="8" t="s">
        <v>49</v>
      </c>
      <c r="B28" s="2">
        <v>733521.12670171598</v>
      </c>
      <c r="C28" s="2">
        <v>829291.06844242697</v>
      </c>
      <c r="D28" s="1">
        <v>0.111247402877271</v>
      </c>
      <c r="E28" s="1">
        <v>0.111247402877271</v>
      </c>
      <c r="F28" s="1">
        <v>0.11849079806004199</v>
      </c>
      <c r="G28" s="1">
        <v>4.8221051620215998E-2</v>
      </c>
      <c r="H28" s="1">
        <v>4.8221051620215998E-2</v>
      </c>
      <c r="I28" s="1">
        <v>5.3733225325118497E-2</v>
      </c>
      <c r="J28" s="1">
        <v>6.4479870390142302E-2</v>
      </c>
      <c r="K28" s="1">
        <v>6.6748441726363003E-2</v>
      </c>
      <c r="L28" s="1">
        <v>9.8542618955670402E-3</v>
      </c>
      <c r="M28" s="1">
        <v>7.5030004345650395E-2</v>
      </c>
      <c r="N28" s="1">
        <v>8.0787053045405701E-3</v>
      </c>
      <c r="O28" s="1">
        <v>0.11317203299805099</v>
      </c>
      <c r="P28" s="1">
        <v>0.104880202966875</v>
      </c>
      <c r="Q28" s="1">
        <v>4.8868489161518799E-2</v>
      </c>
      <c r="R28" s="1">
        <v>1.3139015860756E-2</v>
      </c>
      <c r="S28" s="1">
        <v>4.29865802600949E-2</v>
      </c>
      <c r="T28" s="1">
        <v>5.2638264838287402E-2</v>
      </c>
      <c r="U28" s="1">
        <v>3.01471193856628E-2</v>
      </c>
      <c r="V28" s="1">
        <v>1.19934001497523E-3</v>
      </c>
      <c r="W28" s="1">
        <v>4.8596889634303598E-3</v>
      </c>
      <c r="Y28" s="10">
        <f t="shared" si="0"/>
        <v>5.6362147524602467E-2</v>
      </c>
      <c r="Z28" s="1">
        <f t="shared" si="1"/>
        <v>1.19934001497523E-3</v>
      </c>
      <c r="AA28" s="1">
        <f t="shared" si="2"/>
        <v>0.11849079806004199</v>
      </c>
      <c r="AB28" s="1">
        <f t="shared" si="3"/>
        <v>5.0753376999903101E-2</v>
      </c>
      <c r="AC28">
        <f t="shared" si="4"/>
        <v>3.8158846722137651E-2</v>
      </c>
    </row>
    <row r="29" spans="1:29" x14ac:dyDescent="0.2">
      <c r="A29" s="8" t="s">
        <v>50</v>
      </c>
      <c r="B29" s="2">
        <v>1683849.31999025</v>
      </c>
      <c r="C29" s="2">
        <v>2530807.9314454901</v>
      </c>
      <c r="D29" s="1">
        <v>0.117048224804</v>
      </c>
      <c r="E29" s="1">
        <v>0.117048224804</v>
      </c>
      <c r="F29" s="1">
        <v>0.119507728268231</v>
      </c>
      <c r="G29" s="1">
        <v>5.0465646665495002E-2</v>
      </c>
      <c r="H29" s="1">
        <v>5.0465646665495002E-2</v>
      </c>
      <c r="I29" s="1">
        <v>5.51097553998054E-2</v>
      </c>
      <c r="J29" s="1">
        <v>6.6131706479766406E-2</v>
      </c>
      <c r="K29" s="1">
        <v>7.0228934882400201E-2</v>
      </c>
      <c r="L29" s="1">
        <v>1.0010836934368701E-2</v>
      </c>
      <c r="M29" s="1">
        <v>7.4695940844423797E-2</v>
      </c>
      <c r="N29" s="1">
        <v>7.7243666642932097E-3</v>
      </c>
      <c r="O29" s="1">
        <v>0.111924841534589</v>
      </c>
      <c r="P29" s="1">
        <v>9.7357213601213799E-2</v>
      </c>
      <c r="Q29" s="1">
        <v>5.1416660140098602E-2</v>
      </c>
      <c r="R29" s="1">
        <v>1.3347782579158E-2</v>
      </c>
      <c r="S29" s="1">
        <v>4.4087804319844097E-2</v>
      </c>
      <c r="T29" s="1">
        <v>5.1405173748053902E-2</v>
      </c>
      <c r="U29" s="1">
        <v>2.7984814242616299E-2</v>
      </c>
      <c r="V29" s="1">
        <v>1.3387937494190301E-3</v>
      </c>
      <c r="W29" s="1">
        <v>4.4544812488007601E-3</v>
      </c>
      <c r="Y29" s="10">
        <f t="shared" si="0"/>
        <v>5.7087728878803604E-2</v>
      </c>
      <c r="Z29" s="1">
        <f t="shared" si="1"/>
        <v>1.3387937494190301E-3</v>
      </c>
      <c r="AA29" s="1">
        <f t="shared" si="2"/>
        <v>0.119507728268231</v>
      </c>
      <c r="AB29" s="1">
        <f t="shared" si="3"/>
        <v>5.1410916944076249E-2</v>
      </c>
      <c r="AC29">
        <f t="shared" si="4"/>
        <v>3.8662940856641619E-2</v>
      </c>
    </row>
    <row r="30" spans="1:29" x14ac:dyDescent="0.2">
      <c r="A30" s="8" t="s">
        <v>51</v>
      </c>
      <c r="B30" s="2">
        <v>1440278.79125795</v>
      </c>
      <c r="C30" s="2">
        <v>2240319.39456006</v>
      </c>
      <c r="D30" s="1">
        <v>0.10719283239612901</v>
      </c>
      <c r="E30" s="1">
        <v>0.10719283239612901</v>
      </c>
      <c r="F30" s="1">
        <v>0.116432174481054</v>
      </c>
      <c r="G30" s="1">
        <v>8.3285226136447496E-2</v>
      </c>
      <c r="H30" s="1">
        <v>8.3285226136447496E-2</v>
      </c>
      <c r="I30" s="1">
        <v>7.0750656688487096E-2</v>
      </c>
      <c r="J30" s="1">
        <v>8.4900788026184601E-2</v>
      </c>
      <c r="K30" s="1">
        <v>6.4315699437677606E-2</v>
      </c>
      <c r="L30" s="1">
        <v>7.2619054163492996E-3</v>
      </c>
      <c r="M30" s="1">
        <v>6.1889473928463397E-2</v>
      </c>
      <c r="N30" s="1">
        <v>7.8676617481452295E-3</v>
      </c>
      <c r="O30" s="1">
        <v>0.10152093516381</v>
      </c>
      <c r="P30" s="1">
        <v>9.8518525190771603E-2</v>
      </c>
      <c r="Q30" s="1">
        <v>4.7087407280165201E-2</v>
      </c>
      <c r="R30" s="1">
        <v>9.6825405551325093E-3</v>
      </c>
      <c r="S30" s="1">
        <v>5.6600525350789903E-2</v>
      </c>
      <c r="T30" s="1">
        <v>4.6156705205924999E-2</v>
      </c>
      <c r="U30" s="1">
        <v>2.8318605971770199E-2</v>
      </c>
      <c r="V30" s="1">
        <v>1.3838080265701201E-3</v>
      </c>
      <c r="W30" s="1">
        <v>4.5169382845385801E-3</v>
      </c>
      <c r="Y30" s="10">
        <f t="shared" si="0"/>
        <v>5.9408023391049357E-2</v>
      </c>
      <c r="Z30" s="1">
        <f t="shared" si="1"/>
        <v>1.3838080265701201E-3</v>
      </c>
      <c r="AA30" s="1">
        <f t="shared" si="2"/>
        <v>0.116432174481054</v>
      </c>
      <c r="AB30" s="1">
        <f t="shared" si="3"/>
        <v>6.3102586683070505E-2</v>
      </c>
      <c r="AC30">
        <f t="shared" si="4"/>
        <v>3.7815736930191746E-2</v>
      </c>
    </row>
    <row r="31" spans="1:29" x14ac:dyDescent="0.2">
      <c r="A31" s="8" t="s">
        <v>52</v>
      </c>
      <c r="B31" s="2">
        <v>100275.820806766</v>
      </c>
      <c r="C31" s="2">
        <v>135823.68046604999</v>
      </c>
      <c r="D31" s="1">
        <v>0.101900167792424</v>
      </c>
      <c r="E31" s="1">
        <v>0.101900167792424</v>
      </c>
      <c r="F31" s="1">
        <v>0.117434389984007</v>
      </c>
      <c r="G31" s="1">
        <v>0.113663844568242</v>
      </c>
      <c r="H31" s="1">
        <v>0.113663844568242</v>
      </c>
      <c r="I31" s="1">
        <v>8.6190519780122904E-2</v>
      </c>
      <c r="J31" s="1">
        <v>0.103428623736147</v>
      </c>
      <c r="K31" s="1">
        <v>6.1140100675454702E-2</v>
      </c>
      <c r="L31" s="1">
        <v>8.45381698566227E-3</v>
      </c>
      <c r="M31" s="1">
        <v>6.4809584622475894E-2</v>
      </c>
      <c r="N31" s="1">
        <v>5.8574364211488802E-3</v>
      </c>
      <c r="O31" s="1">
        <v>9.8187853396088903E-2</v>
      </c>
      <c r="P31" s="1">
        <v>7.3890820254513795E-2</v>
      </c>
      <c r="Q31" s="1">
        <v>4.4762458417250697E-2</v>
      </c>
      <c r="R31" s="1">
        <v>1.12717559808831E-2</v>
      </c>
      <c r="S31" s="1">
        <v>6.8952415824098098E-2</v>
      </c>
      <c r="T31" s="1">
        <v>4.4401712320346003E-2</v>
      </c>
      <c r="U31" s="1">
        <v>2.1239656682342199E-2</v>
      </c>
      <c r="V31" s="1">
        <v>1.07081713827095E-3</v>
      </c>
      <c r="W31" s="1">
        <v>3.3222601775905101E-3</v>
      </c>
      <c r="Y31" s="10">
        <f t="shared" si="0"/>
        <v>6.2277112355886753E-2</v>
      </c>
      <c r="Z31" s="1">
        <f t="shared" si="1"/>
        <v>1.07081713827095E-3</v>
      </c>
      <c r="AA31" s="1">
        <f t="shared" si="2"/>
        <v>0.117434389984007</v>
      </c>
      <c r="AB31" s="1">
        <f t="shared" si="3"/>
        <v>6.6881000223286996E-2</v>
      </c>
      <c r="AC31">
        <f t="shared" si="4"/>
        <v>4.0877523458395473E-2</v>
      </c>
    </row>
    <row r="32" spans="1:29" x14ac:dyDescent="0.2">
      <c r="A32" s="8" t="s">
        <v>53</v>
      </c>
      <c r="B32" s="2">
        <v>813628.68058882304</v>
      </c>
      <c r="C32" s="2">
        <v>993476.936445178</v>
      </c>
      <c r="D32" s="1">
        <v>0.113254176146666</v>
      </c>
      <c r="E32" s="1">
        <v>0.113254176146666</v>
      </c>
      <c r="F32" s="1">
        <v>0.104501041244875</v>
      </c>
      <c r="G32" s="1">
        <v>6.99072917755936E-2</v>
      </c>
      <c r="H32" s="1">
        <v>6.99072917755936E-2</v>
      </c>
      <c r="I32" s="1">
        <v>6.1078906199015501E-2</v>
      </c>
      <c r="J32" s="1">
        <v>7.3294687438818798E-2</v>
      </c>
      <c r="K32" s="1">
        <v>6.7952505688000001E-2</v>
      </c>
      <c r="L32" s="1">
        <v>1.16334542655709E-2</v>
      </c>
      <c r="M32" s="1">
        <v>8.2445767492212205E-2</v>
      </c>
      <c r="N32" s="1">
        <v>6.5224314951275401E-3</v>
      </c>
      <c r="O32" s="1">
        <v>0.11346673996828301</v>
      </c>
      <c r="P32" s="1">
        <v>7.7638622005735597E-2</v>
      </c>
      <c r="Q32" s="1">
        <v>4.9750019653275301E-2</v>
      </c>
      <c r="R32" s="1">
        <v>1.55112723540942E-2</v>
      </c>
      <c r="S32" s="1">
        <v>4.8863124959212398E-2</v>
      </c>
      <c r="T32" s="1">
        <v>5.3419620201808897E-2</v>
      </c>
      <c r="U32" s="1">
        <v>2.2316925231953201E-2</v>
      </c>
      <c r="V32" s="1">
        <v>1.3905090224769401E-3</v>
      </c>
      <c r="W32" s="1">
        <v>3.5013145988689299E-3</v>
      </c>
      <c r="Y32" s="10">
        <f t="shared" si="0"/>
        <v>5.7980493883192388E-2</v>
      </c>
      <c r="Z32" s="1">
        <f t="shared" si="1"/>
        <v>1.3905090224769401E-3</v>
      </c>
      <c r="AA32" s="1">
        <f t="shared" si="2"/>
        <v>0.11346673996828301</v>
      </c>
      <c r="AB32" s="1">
        <f t="shared" si="3"/>
        <v>6.4515705943507751E-2</v>
      </c>
      <c r="AC32">
        <f t="shared" si="4"/>
        <v>3.6864536000821783E-2</v>
      </c>
    </row>
    <row r="33" spans="1:29" x14ac:dyDescent="0.2">
      <c r="A33" s="8" t="s">
        <v>54</v>
      </c>
      <c r="B33" s="2">
        <v>173871.30814187301</v>
      </c>
      <c r="C33" s="2">
        <v>254699.57326713999</v>
      </c>
      <c r="D33" s="1">
        <v>0.11663112510784999</v>
      </c>
      <c r="E33" s="1">
        <v>0.11663112510784999</v>
      </c>
      <c r="F33" s="1">
        <v>0.11630536912686799</v>
      </c>
      <c r="G33" s="1">
        <v>6.1881186868214998E-2</v>
      </c>
      <c r="H33" s="1">
        <v>6.1881186868214998E-2</v>
      </c>
      <c r="I33" s="1">
        <v>6.0016935715824497E-2</v>
      </c>
      <c r="J33" s="1">
        <v>7.2020322858989502E-2</v>
      </c>
      <c r="K33" s="1">
        <v>6.9978675064710102E-2</v>
      </c>
      <c r="L33" s="1">
        <v>8.9088825191974107E-3</v>
      </c>
      <c r="M33" s="1">
        <v>7.0121404966425702E-2</v>
      </c>
      <c r="N33" s="1">
        <v>7.5004627243273597E-3</v>
      </c>
      <c r="O33" s="1">
        <v>0.108695566665773</v>
      </c>
      <c r="P33" s="1">
        <v>9.6187116486300503E-2</v>
      </c>
      <c r="Q33" s="1">
        <v>5.1233437597788298E-2</v>
      </c>
      <c r="R33" s="1">
        <v>1.1878510025596299E-2</v>
      </c>
      <c r="S33" s="1">
        <v>4.8013548572659701E-2</v>
      </c>
      <c r="T33" s="1">
        <v>4.9734278011349997E-2</v>
      </c>
      <c r="U33" s="1">
        <v>2.7648433633969599E-2</v>
      </c>
      <c r="V33" s="1">
        <v>1.20568742594817E-3</v>
      </c>
      <c r="W33" s="1">
        <v>4.4196596172975102E-3</v>
      </c>
      <c r="Y33" s="10">
        <f t="shared" si="0"/>
        <v>5.8044645748257753E-2</v>
      </c>
      <c r="Z33" s="1">
        <f t="shared" si="1"/>
        <v>1.20568742594817E-3</v>
      </c>
      <c r="AA33" s="1">
        <f t="shared" si="2"/>
        <v>0.11663112510784999</v>
      </c>
      <c r="AB33" s="1">
        <f t="shared" si="3"/>
        <v>6.0949061292019747E-2</v>
      </c>
      <c r="AC33">
        <f t="shared" si="4"/>
        <v>3.8172638817977216E-2</v>
      </c>
    </row>
    <row r="34" spans="1:29" x14ac:dyDescent="0.2">
      <c r="A34" s="8" t="s">
        <v>55</v>
      </c>
      <c r="B34" s="2">
        <v>1677104.48857237</v>
      </c>
      <c r="C34" s="2">
        <v>1809846.5271225499</v>
      </c>
      <c r="D34" s="1">
        <v>0.10926019415232199</v>
      </c>
      <c r="E34" s="1">
        <v>0.10926019415232199</v>
      </c>
      <c r="F34" s="1">
        <v>0.102286550532606</v>
      </c>
      <c r="G34" s="1">
        <v>6.2721450702054496E-2</v>
      </c>
      <c r="H34" s="1">
        <v>6.2721450702054496E-2</v>
      </c>
      <c r="I34" s="1">
        <v>5.6932362984178898E-2</v>
      </c>
      <c r="J34" s="1">
        <v>6.8318835581014106E-2</v>
      </c>
      <c r="K34" s="1">
        <v>6.5556116491392993E-2</v>
      </c>
      <c r="L34" s="1">
        <v>1.09999788064047E-2</v>
      </c>
      <c r="M34" s="1">
        <v>7.9767466540688697E-2</v>
      </c>
      <c r="N34" s="1">
        <v>7.3414984822922601E-3</v>
      </c>
      <c r="O34" s="1">
        <v>0.112668811740888</v>
      </c>
      <c r="P34" s="1">
        <v>9.2449920062626895E-2</v>
      </c>
      <c r="Q34" s="1">
        <v>4.79955529353671E-2</v>
      </c>
      <c r="R34" s="1">
        <v>1.4666638408539901E-2</v>
      </c>
      <c r="S34" s="1">
        <v>4.5545890387342997E-2</v>
      </c>
      <c r="T34" s="1">
        <v>5.3392140339404197E-2</v>
      </c>
      <c r="U34" s="1">
        <v>2.65743226143203E-2</v>
      </c>
      <c r="V34" s="1">
        <v>1.31326877304893E-3</v>
      </c>
      <c r="W34" s="1">
        <v>4.1928550886697301E-3</v>
      </c>
      <c r="Y34" s="10">
        <f t="shared" si="0"/>
        <v>5.6698274973876917E-2</v>
      </c>
      <c r="Z34" s="1">
        <f t="shared" si="1"/>
        <v>1.31326877304893E-3</v>
      </c>
      <c r="AA34" s="1">
        <f t="shared" si="2"/>
        <v>0.112668811740888</v>
      </c>
      <c r="AB34" s="1">
        <f t="shared" si="3"/>
        <v>5.9826906843116701E-2</v>
      </c>
      <c r="AC34">
        <f t="shared" si="4"/>
        <v>3.6101855488775272E-2</v>
      </c>
    </row>
    <row r="35" spans="1:29" x14ac:dyDescent="0.2">
      <c r="A35" s="8" t="s">
        <v>56</v>
      </c>
      <c r="B35" s="2">
        <v>277487.10889079201</v>
      </c>
      <c r="C35" s="2">
        <v>276773.32765898597</v>
      </c>
      <c r="D35" s="1">
        <v>0.106415599814022</v>
      </c>
      <c r="E35" s="1">
        <v>0.106415599814022</v>
      </c>
      <c r="F35" s="1">
        <v>0.10738136595447099</v>
      </c>
      <c r="G35" s="1">
        <v>6.9946312033549105E-2</v>
      </c>
      <c r="H35" s="1">
        <v>6.9946312033549105E-2</v>
      </c>
      <c r="I35" s="1">
        <v>6.1818497505392499E-2</v>
      </c>
      <c r="J35" s="1">
        <v>7.4182197006471107E-2</v>
      </c>
      <c r="K35" s="1">
        <v>6.3849359888413407E-2</v>
      </c>
      <c r="L35" s="1">
        <v>6.7392278265939699E-3</v>
      </c>
      <c r="M35" s="1">
        <v>6.6445381928943503E-2</v>
      </c>
      <c r="N35" s="1">
        <v>8.7302987451277608E-3</v>
      </c>
      <c r="O35" s="1">
        <v>0.109693553927945</v>
      </c>
      <c r="P35" s="1">
        <v>0.10263590499853301</v>
      </c>
      <c r="Q35" s="1">
        <v>4.6745986437680097E-2</v>
      </c>
      <c r="R35" s="1">
        <v>8.9856371021252903E-3</v>
      </c>
      <c r="S35" s="1">
        <v>4.9454798004314002E-2</v>
      </c>
      <c r="T35" s="1">
        <v>5.1690264511761001E-2</v>
      </c>
      <c r="U35" s="1">
        <v>2.95023783812274E-2</v>
      </c>
      <c r="V35" s="1">
        <v>1.9542542431927302E-3</v>
      </c>
      <c r="W35" s="1">
        <v>4.5934698156530002E-3</v>
      </c>
      <c r="Y35" s="10">
        <f t="shared" si="0"/>
        <v>5.735631999864934E-2</v>
      </c>
      <c r="Z35" s="1">
        <f t="shared" si="1"/>
        <v>1.9542542431927302E-3</v>
      </c>
      <c r="AA35" s="1">
        <f t="shared" si="2"/>
        <v>0.109693553927945</v>
      </c>
      <c r="AB35" s="1">
        <f t="shared" si="3"/>
        <v>6.2833928696902949E-2</v>
      </c>
      <c r="AC35">
        <f t="shared" si="4"/>
        <v>3.6710308632969181E-2</v>
      </c>
    </row>
    <row r="36" spans="1:29" x14ac:dyDescent="0.2">
      <c r="A36" s="8" t="s">
        <v>57</v>
      </c>
      <c r="B36" s="2">
        <v>72672.946320367802</v>
      </c>
      <c r="C36" s="2">
        <v>87043.875705791303</v>
      </c>
      <c r="D36" s="1">
        <v>0.112404952454513</v>
      </c>
      <c r="E36" s="1">
        <v>0.112404952454513</v>
      </c>
      <c r="F36" s="1">
        <v>0.11308618059304899</v>
      </c>
      <c r="G36" s="1">
        <v>5.8505971896257197E-2</v>
      </c>
      <c r="H36" s="1">
        <v>5.8505971896257197E-2</v>
      </c>
      <c r="I36" s="1">
        <v>5.7524531096390899E-2</v>
      </c>
      <c r="J36" s="1">
        <v>6.9029437315669101E-2</v>
      </c>
      <c r="K36" s="1">
        <v>6.7442971472708002E-2</v>
      </c>
      <c r="L36" s="1">
        <v>7.1585112645493601E-3</v>
      </c>
      <c r="M36" s="1">
        <v>6.2298291288292403E-2</v>
      </c>
      <c r="N36" s="1">
        <v>8.9183889418371597E-3</v>
      </c>
      <c r="O36" s="1">
        <v>0.10492542450921701</v>
      </c>
      <c r="P36" s="1">
        <v>0.11747772129822801</v>
      </c>
      <c r="Q36" s="1">
        <v>4.9376974730676301E-2</v>
      </c>
      <c r="R36" s="1">
        <v>9.5446816860657001E-3</v>
      </c>
      <c r="S36" s="1">
        <v>4.6019624877112697E-2</v>
      </c>
      <c r="T36" s="1">
        <v>4.80503937033471E-2</v>
      </c>
      <c r="U36" s="1">
        <v>3.3768191680809301E-2</v>
      </c>
      <c r="V36" s="1">
        <v>1.2450025407971699E-3</v>
      </c>
      <c r="W36" s="1">
        <v>5.4437891655805199E-3</v>
      </c>
      <c r="Y36" s="10">
        <f t="shared" si="0"/>
        <v>5.7156598243293499E-2</v>
      </c>
      <c r="Z36" s="1">
        <f t="shared" si="1"/>
        <v>1.2450025407971699E-3</v>
      </c>
      <c r="AA36" s="1">
        <f t="shared" si="2"/>
        <v>0.11747772129822801</v>
      </c>
      <c r="AB36" s="1">
        <f t="shared" si="3"/>
        <v>5.8015251496324048E-2</v>
      </c>
      <c r="AC36">
        <f t="shared" si="4"/>
        <v>3.8169890249503083E-2</v>
      </c>
    </row>
    <row r="37" spans="1:29" x14ac:dyDescent="0.2">
      <c r="A37" s="8" t="s">
        <v>58</v>
      </c>
      <c r="B37" s="2">
        <v>383890.75331799302</v>
      </c>
      <c r="C37" s="2">
        <v>740193.80120083794</v>
      </c>
      <c r="D37" s="1">
        <v>0.10178939792043599</v>
      </c>
      <c r="E37" s="1">
        <v>0.10178939792043599</v>
      </c>
      <c r="F37" s="1">
        <v>0.106489471119594</v>
      </c>
      <c r="G37" s="1">
        <v>0.115076103301857</v>
      </c>
      <c r="H37" s="1">
        <v>0.115076103301857</v>
      </c>
      <c r="I37" s="1">
        <v>8.4160419430827402E-2</v>
      </c>
      <c r="J37" s="1">
        <v>0.100992503316992</v>
      </c>
      <c r="K37" s="1">
        <v>6.1073638752262099E-2</v>
      </c>
      <c r="L37" s="1">
        <v>7.9748541221797906E-3</v>
      </c>
      <c r="M37" s="1">
        <v>6.4321015138363302E-2</v>
      </c>
      <c r="N37" s="1">
        <v>5.6283033416596401E-3</v>
      </c>
      <c r="O37" s="1">
        <v>9.8361567677988399E-2</v>
      </c>
      <c r="P37" s="1">
        <v>7.6302899556535894E-2</v>
      </c>
      <c r="Q37" s="1">
        <v>4.4713799696699599E-2</v>
      </c>
      <c r="R37" s="1">
        <v>1.06331388295731E-2</v>
      </c>
      <c r="S37" s="1">
        <v>6.7328335544661999E-2</v>
      </c>
      <c r="T37" s="1">
        <v>4.51935349450278E-2</v>
      </c>
      <c r="U37" s="1">
        <v>2.1933056270899601E-2</v>
      </c>
      <c r="V37" s="1">
        <v>8.1517298650946003E-4</v>
      </c>
      <c r="W37" s="1">
        <v>3.4060545197349599E-3</v>
      </c>
      <c r="Y37" s="10">
        <f t="shared" si="0"/>
        <v>6.1652938384704745E-2</v>
      </c>
      <c r="Z37" s="1">
        <f t="shared" si="1"/>
        <v>8.1517298650946003E-4</v>
      </c>
      <c r="AA37" s="1">
        <f t="shared" si="2"/>
        <v>0.115076103301857</v>
      </c>
      <c r="AB37" s="1">
        <f t="shared" si="3"/>
        <v>6.5824675341512651E-2</v>
      </c>
      <c r="AC37">
        <f t="shared" si="4"/>
        <v>4.0279533756123684E-2</v>
      </c>
    </row>
    <row r="38" spans="1:29" x14ac:dyDescent="0.2">
      <c r="A38" s="8" t="s">
        <v>59</v>
      </c>
      <c r="B38" s="2">
        <v>178866.95851889599</v>
      </c>
      <c r="C38" s="2">
        <v>219766.41055279001</v>
      </c>
      <c r="D38" s="1">
        <v>0.124884638305856</v>
      </c>
      <c r="E38" s="1">
        <v>0.124884638305856</v>
      </c>
      <c r="F38" s="1">
        <v>0.10717859267379801</v>
      </c>
      <c r="G38" s="1">
        <v>7.3708219257721502E-2</v>
      </c>
      <c r="H38" s="1">
        <v>7.3708219257721502E-2</v>
      </c>
      <c r="I38" s="1">
        <v>6.3648757797310496E-2</v>
      </c>
      <c r="J38" s="1">
        <v>7.63785093567724E-2</v>
      </c>
      <c r="K38" s="1">
        <v>7.4930782983513605E-2</v>
      </c>
      <c r="L38" s="1">
        <v>8.9965596437535603E-3</v>
      </c>
      <c r="M38" s="1">
        <v>6.7015091498149201E-2</v>
      </c>
      <c r="N38" s="1">
        <v>7.0571787935668198E-3</v>
      </c>
      <c r="O38" s="1">
        <v>0.102795786150311</v>
      </c>
      <c r="P38" s="1">
        <v>8.8865562243634594E-2</v>
      </c>
      <c r="Q38" s="1">
        <v>5.4859020845840899E-2</v>
      </c>
      <c r="R38" s="1">
        <v>1.1995412858338101E-2</v>
      </c>
      <c r="S38" s="1">
        <v>5.0919006237848202E-2</v>
      </c>
      <c r="T38" s="1">
        <v>4.6144641850479298E-2</v>
      </c>
      <c r="U38" s="1">
        <v>2.55439911689802E-2</v>
      </c>
      <c r="V38" s="1">
        <v>1.25210085174731E-3</v>
      </c>
      <c r="W38" s="1">
        <v>4.0407832434276002E-3</v>
      </c>
      <c r="Y38" s="10">
        <f t="shared" si="0"/>
        <v>5.944037466623131E-2</v>
      </c>
      <c r="Z38" s="1">
        <f t="shared" si="1"/>
        <v>1.25210085174731E-3</v>
      </c>
      <c r="AA38" s="1">
        <f t="shared" si="2"/>
        <v>0.124884638305856</v>
      </c>
      <c r="AB38" s="1">
        <f t="shared" si="3"/>
        <v>6.5331924647729855E-2</v>
      </c>
      <c r="AC38">
        <f t="shared" si="4"/>
        <v>3.8738477477271147E-2</v>
      </c>
    </row>
    <row r="39" spans="1:29" x14ac:dyDescent="0.2">
      <c r="A39" s="8" t="s">
        <v>60</v>
      </c>
      <c r="B39" s="2">
        <v>822318.99965483404</v>
      </c>
      <c r="C39" s="2">
        <v>845103.38747000904</v>
      </c>
      <c r="D39" s="1">
        <v>0.11186387590939199</v>
      </c>
      <c r="E39" s="1">
        <v>0.11186387590939199</v>
      </c>
      <c r="F39" s="1">
        <v>0.113040515206849</v>
      </c>
      <c r="G39" s="1">
        <v>6.3286669745585306E-2</v>
      </c>
      <c r="H39" s="1">
        <v>6.3286669745585306E-2</v>
      </c>
      <c r="I39" s="1">
        <v>5.99034636745049E-2</v>
      </c>
      <c r="J39" s="1">
        <v>7.1884156409405695E-2</v>
      </c>
      <c r="K39" s="1">
        <v>6.7118325545635196E-2</v>
      </c>
      <c r="L39" s="1">
        <v>9.7896180482093201E-3</v>
      </c>
      <c r="M39" s="1">
        <v>7.5829465616785205E-2</v>
      </c>
      <c r="N39" s="1">
        <v>7.3292296003669702E-3</v>
      </c>
      <c r="O39" s="1">
        <v>0.112321446118955</v>
      </c>
      <c r="P39" s="1">
        <v>8.9318108851952099E-2</v>
      </c>
      <c r="Q39" s="1">
        <v>4.9139291939016297E-2</v>
      </c>
      <c r="R39" s="1">
        <v>1.30528240642788E-2</v>
      </c>
      <c r="S39" s="1">
        <v>4.7922770939604099E-2</v>
      </c>
      <c r="T39" s="1">
        <v>5.24037616076094E-2</v>
      </c>
      <c r="U39" s="1">
        <v>2.56741169695093E-2</v>
      </c>
      <c r="V39" s="1">
        <v>1.4547112790983499E-3</v>
      </c>
      <c r="W39" s="1">
        <v>4.0422109211770696E-3</v>
      </c>
      <c r="Y39" s="10">
        <f t="shared" si="0"/>
        <v>5.7526255405145575E-2</v>
      </c>
      <c r="Z39" s="1">
        <f t="shared" si="1"/>
        <v>1.4547112790983499E-3</v>
      </c>
      <c r="AA39" s="1">
        <f t="shared" si="2"/>
        <v>0.113040515206849</v>
      </c>
      <c r="AB39" s="1">
        <f t="shared" si="3"/>
        <v>6.1595066710045103E-2</v>
      </c>
      <c r="AC39">
        <f t="shared" si="4"/>
        <v>3.7208698088581314E-2</v>
      </c>
    </row>
    <row r="40" spans="1:29" x14ac:dyDescent="0.2">
      <c r="A40" s="8" t="s">
        <v>61</v>
      </c>
      <c r="B40" s="2">
        <v>382870.21918652498</v>
      </c>
      <c r="C40" s="2">
        <v>406858.320786889</v>
      </c>
      <c r="D40" s="1">
        <v>0.11873545639163</v>
      </c>
      <c r="E40" s="1">
        <v>0.11873545639163</v>
      </c>
      <c r="F40" s="1">
        <v>0.102236970020327</v>
      </c>
      <c r="G40" s="1">
        <v>4.7529839500873097E-2</v>
      </c>
      <c r="H40" s="1">
        <v>4.7529839500873097E-2</v>
      </c>
      <c r="I40" s="1">
        <v>4.9324162255518701E-2</v>
      </c>
      <c r="J40" s="1">
        <v>5.91889947066222E-2</v>
      </c>
      <c r="K40" s="1">
        <v>7.1241273834978094E-2</v>
      </c>
      <c r="L40" s="1">
        <v>9.7776256810393394E-3</v>
      </c>
      <c r="M40" s="1">
        <v>7.4018923458755395E-2</v>
      </c>
      <c r="N40" s="1">
        <v>8.2580936379053008E-3</v>
      </c>
      <c r="O40" s="1">
        <v>0.11118554857723301</v>
      </c>
      <c r="P40" s="1">
        <v>0.107612460630038</v>
      </c>
      <c r="Q40" s="1">
        <v>5.2157823137350803E-2</v>
      </c>
      <c r="R40" s="1">
        <v>1.30368342413859E-2</v>
      </c>
      <c r="S40" s="1">
        <v>3.9459329804414897E-2</v>
      </c>
      <c r="T40" s="1">
        <v>5.1894491353883299E-2</v>
      </c>
      <c r="U40" s="1">
        <v>3.0932762902184399E-2</v>
      </c>
      <c r="V40" s="1">
        <v>1.32827816586789E-3</v>
      </c>
      <c r="W40" s="1">
        <v>4.8652920625611397E-3</v>
      </c>
      <c r="Y40" s="10">
        <f t="shared" si="0"/>
        <v>5.5952472812753583E-2</v>
      </c>
      <c r="Z40" s="1">
        <f t="shared" si="1"/>
        <v>1.32827816586789E-3</v>
      </c>
      <c r="AA40" s="1">
        <f t="shared" si="2"/>
        <v>0.11873545639163</v>
      </c>
      <c r="AB40" s="1">
        <f t="shared" si="3"/>
        <v>5.0609326804700996E-2</v>
      </c>
      <c r="AC40">
        <f t="shared" si="4"/>
        <v>3.8257511774910283E-2</v>
      </c>
    </row>
    <row r="41" spans="1:29" x14ac:dyDescent="0.2">
      <c r="A41" s="8" t="s">
        <v>62</v>
      </c>
      <c r="B41" s="2">
        <v>541159.60530234</v>
      </c>
      <c r="C41" s="2">
        <v>3317502.1790866302</v>
      </c>
      <c r="D41" s="1">
        <v>0.106871670565617</v>
      </c>
      <c r="E41" s="1">
        <v>0.106871670565617</v>
      </c>
      <c r="F41" s="1">
        <v>0.109901212497033</v>
      </c>
      <c r="G41" s="1">
        <v>9.6790134236253295E-2</v>
      </c>
      <c r="H41" s="1">
        <v>9.6790134236253295E-2</v>
      </c>
      <c r="I41" s="1">
        <v>7.5870370242384993E-2</v>
      </c>
      <c r="J41" s="1">
        <v>9.10444442908621E-2</v>
      </c>
      <c r="K41" s="1">
        <v>6.4123002339370794E-2</v>
      </c>
      <c r="L41" s="1">
        <v>6.6430687926912696E-3</v>
      </c>
      <c r="M41" s="1">
        <v>5.9056380419234999E-2</v>
      </c>
      <c r="N41" s="1">
        <v>7.6609950639195904E-3</v>
      </c>
      <c r="O41" s="1">
        <v>9.8454944226871205E-2</v>
      </c>
      <c r="P41" s="1">
        <v>9.4526143295849296E-2</v>
      </c>
      <c r="Q41" s="1">
        <v>4.69463280906516E-2</v>
      </c>
      <c r="R41" s="1">
        <v>8.8574250569218808E-3</v>
      </c>
      <c r="S41" s="1">
        <v>6.06962961939079E-2</v>
      </c>
      <c r="T41" s="1">
        <v>4.4754298347211098E-2</v>
      </c>
      <c r="U41" s="1">
        <v>2.7171011235023999E-2</v>
      </c>
      <c r="V41" s="1">
        <v>1.4089358955533501E-3</v>
      </c>
      <c r="W41" s="1">
        <v>4.3368104023861999E-3</v>
      </c>
      <c r="Y41" s="10">
        <f t="shared" si="0"/>
        <v>6.0438763799680696E-2</v>
      </c>
      <c r="Z41" s="1">
        <f t="shared" si="1"/>
        <v>1.4089358955533501E-3</v>
      </c>
      <c r="AA41" s="1">
        <f t="shared" si="2"/>
        <v>0.109901212497033</v>
      </c>
      <c r="AB41" s="1">
        <f t="shared" si="3"/>
        <v>6.2409649266639347E-2</v>
      </c>
      <c r="AC41">
        <f t="shared" si="4"/>
        <v>3.8539477049906651E-2</v>
      </c>
    </row>
    <row r="42" spans="1:29" x14ac:dyDescent="0.2">
      <c r="A42" s="8" t="s">
        <v>63</v>
      </c>
      <c r="B42" s="2">
        <v>741434.72136059206</v>
      </c>
      <c r="C42" s="2">
        <v>787723.91958424903</v>
      </c>
      <c r="D42" s="1">
        <v>0.115466007072566</v>
      </c>
      <c r="E42" s="1">
        <v>0.115466007072566</v>
      </c>
      <c r="F42" s="1">
        <v>0.108146222553411</v>
      </c>
      <c r="G42" s="1">
        <v>7.0638278071108895E-2</v>
      </c>
      <c r="H42" s="1">
        <v>7.0638278071108895E-2</v>
      </c>
      <c r="I42" s="1">
        <v>6.23556946739071E-2</v>
      </c>
      <c r="J42" s="1">
        <v>7.4826833608688595E-2</v>
      </c>
      <c r="K42" s="1">
        <v>6.9279604243539794E-2</v>
      </c>
      <c r="L42" s="1">
        <v>9.9108556067770692E-3</v>
      </c>
      <c r="M42" s="1">
        <v>7.5255254722936996E-2</v>
      </c>
      <c r="N42" s="1">
        <v>6.9189462440661896E-3</v>
      </c>
      <c r="O42" s="1">
        <v>0.110363503301557</v>
      </c>
      <c r="P42" s="1">
        <v>8.3740121460495004E-2</v>
      </c>
      <c r="Q42" s="1">
        <v>5.0721627374748703E-2</v>
      </c>
      <c r="R42" s="1">
        <v>1.3214474142369301E-2</v>
      </c>
      <c r="S42" s="1">
        <v>4.9884555739125799E-2</v>
      </c>
      <c r="T42" s="1">
        <v>5.12580258872034E-2</v>
      </c>
      <c r="U42" s="1">
        <v>2.4070722102745301E-2</v>
      </c>
      <c r="V42" s="1">
        <v>1.3880903966804099E-3</v>
      </c>
      <c r="W42" s="1">
        <v>3.8011192863693899E-3</v>
      </c>
      <c r="Y42" s="10">
        <f t="shared" si="0"/>
        <v>5.8367211081598522E-2</v>
      </c>
      <c r="Z42" s="1">
        <f t="shared" si="1"/>
        <v>1.3880903966804099E-3</v>
      </c>
      <c r="AA42" s="1">
        <f t="shared" si="2"/>
        <v>0.115466007072566</v>
      </c>
      <c r="AB42" s="1">
        <f t="shared" si="3"/>
        <v>6.5817649458723454E-2</v>
      </c>
      <c r="AC42">
        <f t="shared" si="4"/>
        <v>3.738526199436993E-2</v>
      </c>
    </row>
    <row r="43" spans="1:29" x14ac:dyDescent="0.2">
      <c r="A43" s="8" t="s">
        <v>64</v>
      </c>
      <c r="B43" s="2">
        <v>437969.43841733399</v>
      </c>
      <c r="C43" s="2">
        <v>607492.29126069602</v>
      </c>
      <c r="D43" s="1">
        <v>7.6535149887156997E-2</v>
      </c>
      <c r="E43" s="1">
        <v>7.6535149887156997E-2</v>
      </c>
      <c r="F43" s="1">
        <v>0.112556408183778</v>
      </c>
      <c r="G43" s="1">
        <v>0.11215345851790499</v>
      </c>
      <c r="H43" s="1">
        <v>0.11215345851790499</v>
      </c>
      <c r="I43" s="1">
        <v>8.4215831304897001E-2</v>
      </c>
      <c r="J43" s="1">
        <v>0.101058997565876</v>
      </c>
      <c r="K43" s="1">
        <v>4.5921089932294101E-2</v>
      </c>
      <c r="L43" s="1">
        <v>1.5778595581543702E-2</v>
      </c>
      <c r="M43" s="1">
        <v>9.5258280298546494E-2</v>
      </c>
      <c r="N43" s="1">
        <v>4.2741159993996396E-3</v>
      </c>
      <c r="O43" s="1">
        <v>0.11111291240603</v>
      </c>
      <c r="P43" s="1">
        <v>5.2157601903935903E-2</v>
      </c>
      <c r="Q43" s="1">
        <v>3.3620174907470698E-2</v>
      </c>
      <c r="R43" s="1">
        <v>2.10381274420583E-2</v>
      </c>
      <c r="S43" s="1">
        <v>6.7372665043917701E-2</v>
      </c>
      <c r="T43" s="1">
        <v>5.3926488861268301E-2</v>
      </c>
      <c r="U43" s="1">
        <v>1.49924519432724E-2</v>
      </c>
      <c r="V43" s="1">
        <v>8.3070847064836695E-4</v>
      </c>
      <c r="W43" s="1">
        <v>2.3748785289011698E-3</v>
      </c>
      <c r="Y43" s="10">
        <f t="shared" si="0"/>
        <v>5.9693327259198091E-2</v>
      </c>
      <c r="Z43" s="1">
        <f t="shared" si="1"/>
        <v>8.3070847064836695E-4</v>
      </c>
      <c r="AA43" s="1">
        <f t="shared" si="2"/>
        <v>0.112556408183778</v>
      </c>
      <c r="AB43" s="1">
        <f t="shared" si="3"/>
        <v>6.0649576952593001E-2</v>
      </c>
      <c r="AC43">
        <f t="shared" si="4"/>
        <v>3.9590490635693532E-2</v>
      </c>
    </row>
    <row r="44" spans="1:29" x14ac:dyDescent="0.2">
      <c r="A44" s="8" t="s">
        <v>65</v>
      </c>
      <c r="B44" s="2">
        <v>858891.73385013</v>
      </c>
      <c r="C44" s="2">
        <v>1087834.68051127</v>
      </c>
      <c r="D44" s="1">
        <v>0.11671286401412299</v>
      </c>
      <c r="E44" s="1">
        <v>0.11671286401412299</v>
      </c>
      <c r="F44" s="1">
        <v>0.118635494470925</v>
      </c>
      <c r="G44" s="1">
        <v>5.9586229607748398E-2</v>
      </c>
      <c r="H44" s="1">
        <v>5.9586229607748398E-2</v>
      </c>
      <c r="I44" s="1">
        <v>5.9451988421605699E-2</v>
      </c>
      <c r="J44" s="1">
        <v>7.1342386105926497E-2</v>
      </c>
      <c r="K44" s="1">
        <v>7.0027718408474299E-2</v>
      </c>
      <c r="L44" s="1">
        <v>7.5455313153007797E-3</v>
      </c>
      <c r="M44" s="1">
        <v>6.3474160464369697E-2</v>
      </c>
      <c r="N44" s="1">
        <v>8.2754848652519808E-3</v>
      </c>
      <c r="O44" s="1">
        <v>0.10528689458194899</v>
      </c>
      <c r="P44" s="1">
        <v>0.107847877208725</v>
      </c>
      <c r="Q44" s="1">
        <v>5.1269343666172799E-2</v>
      </c>
      <c r="R44" s="1">
        <v>1.0060708420401099E-2</v>
      </c>
      <c r="S44" s="1">
        <v>4.7561590737284602E-2</v>
      </c>
      <c r="T44" s="1">
        <v>4.7606720467280497E-2</v>
      </c>
      <c r="U44" s="1">
        <v>3.1000162673474101E-2</v>
      </c>
      <c r="V44" s="1">
        <v>1.21161860245155E-3</v>
      </c>
      <c r="W44" s="1">
        <v>4.9949950464879198E-3</v>
      </c>
      <c r="Y44" s="10">
        <f t="shared" si="0"/>
        <v>5.7909543134991172E-2</v>
      </c>
      <c r="Z44" s="1">
        <f t="shared" si="1"/>
        <v>1.21161860245155E-3</v>
      </c>
      <c r="AA44" s="1">
        <f t="shared" si="2"/>
        <v>0.118635494470925</v>
      </c>
      <c r="AB44" s="1">
        <f t="shared" si="3"/>
        <v>5.9519109014677052E-2</v>
      </c>
      <c r="AC44">
        <f t="shared" si="4"/>
        <v>3.8725724483318506E-2</v>
      </c>
    </row>
    <row r="45" spans="1:29" x14ac:dyDescent="0.2">
      <c r="A45" s="8" t="s">
        <v>66</v>
      </c>
      <c r="B45" s="2">
        <v>285662.57375225902</v>
      </c>
      <c r="C45" s="2">
        <v>3656278.4872612199</v>
      </c>
      <c r="D45" s="1">
        <v>0.10153428671287</v>
      </c>
      <c r="E45" s="1">
        <v>0.10153428671287</v>
      </c>
      <c r="F45" s="1">
        <v>0.107124785186395</v>
      </c>
      <c r="G45" s="1">
        <v>0.12492226769574501</v>
      </c>
      <c r="H45" s="1">
        <v>0.12492226769574501</v>
      </c>
      <c r="I45" s="1">
        <v>8.9242330144471402E-2</v>
      </c>
      <c r="J45" s="1">
        <v>0.107090796173365</v>
      </c>
      <c r="K45" s="1">
        <v>6.0920572027722199E-2</v>
      </c>
      <c r="L45" s="1">
        <v>8.19103550111977E-3</v>
      </c>
      <c r="M45" s="1">
        <v>6.3253573873545799E-2</v>
      </c>
      <c r="N45" s="1">
        <v>5.6935625001744896E-3</v>
      </c>
      <c r="O45" s="1">
        <v>9.5478238219947303E-2</v>
      </c>
      <c r="P45" s="1">
        <v>7.1464506415553006E-2</v>
      </c>
      <c r="Q45" s="1">
        <v>4.4601735064542E-2</v>
      </c>
      <c r="R45" s="1">
        <v>1.09213806681596E-2</v>
      </c>
      <c r="S45" s="1">
        <v>7.1393864115577299E-2</v>
      </c>
      <c r="T45" s="1">
        <v>4.3428964126650503E-2</v>
      </c>
      <c r="U45" s="1">
        <v>2.0542233069294199E-2</v>
      </c>
      <c r="V45" s="1">
        <v>1.0622001317823701E-3</v>
      </c>
      <c r="W45" s="1">
        <v>3.2079717433485199E-3</v>
      </c>
      <c r="Y45" s="10">
        <f t="shared" si="0"/>
        <v>6.2826542888943918E-2</v>
      </c>
      <c r="Z45" s="1">
        <f t="shared" si="1"/>
        <v>1.0622001317823701E-3</v>
      </c>
      <c r="AA45" s="1">
        <f t="shared" si="2"/>
        <v>0.12492226769574501</v>
      </c>
      <c r="AB45" s="1">
        <f t="shared" si="3"/>
        <v>6.7323718994561549E-2</v>
      </c>
      <c r="AC45">
        <f t="shared" si="4"/>
        <v>4.2044436864443917E-2</v>
      </c>
    </row>
    <row r="46" spans="1:29" x14ac:dyDescent="0.2">
      <c r="A46" s="8" t="s">
        <v>67</v>
      </c>
      <c r="B46" s="2">
        <v>1240301.40686695</v>
      </c>
      <c r="C46" s="2">
        <v>1861429.4147512</v>
      </c>
      <c r="D46" s="1">
        <v>0.10054608979700699</v>
      </c>
      <c r="E46" s="1">
        <v>0.10054608979700699</v>
      </c>
      <c r="F46" s="1">
        <v>0.12130016300761</v>
      </c>
      <c r="G46" s="1">
        <v>9.2422304030074107E-2</v>
      </c>
      <c r="H46" s="1">
        <v>9.2422304030074107E-2</v>
      </c>
      <c r="I46" s="1">
        <v>7.6536192766940098E-2</v>
      </c>
      <c r="J46" s="1">
        <v>9.1843431320327906E-2</v>
      </c>
      <c r="K46" s="1">
        <v>6.0327653878204997E-2</v>
      </c>
      <c r="L46" s="1">
        <v>9.6085193209539607E-3</v>
      </c>
      <c r="M46" s="1">
        <v>7.2437128434326398E-2</v>
      </c>
      <c r="N46" s="1">
        <v>6.2507464409558003E-3</v>
      </c>
      <c r="O46" s="1">
        <v>0.106148304648307</v>
      </c>
      <c r="P46" s="1">
        <v>7.8393592473590595E-2</v>
      </c>
      <c r="Q46" s="1">
        <v>4.4167642321491098E-2</v>
      </c>
      <c r="R46" s="1">
        <v>1.28113590946049E-2</v>
      </c>
      <c r="S46" s="1">
        <v>6.12289542135519E-2</v>
      </c>
      <c r="T46" s="1">
        <v>4.9000960523235403E-2</v>
      </c>
      <c r="U46" s="1">
        <v>2.2533948096756899E-2</v>
      </c>
      <c r="V46" s="1">
        <v>1.1571397901624001E-3</v>
      </c>
      <c r="W46" s="1">
        <v>3.5309200405544399E-3</v>
      </c>
      <c r="Y46" s="10">
        <f t="shared" si="0"/>
        <v>6.0160672201286805E-2</v>
      </c>
      <c r="Z46" s="1">
        <f t="shared" si="1"/>
        <v>1.1571397901624001E-3</v>
      </c>
      <c r="AA46" s="1">
        <f t="shared" si="2"/>
        <v>0.12130016300761</v>
      </c>
      <c r="AB46" s="1">
        <f t="shared" si="3"/>
        <v>6.6833041323939149E-2</v>
      </c>
      <c r="AC46">
        <f t="shared" si="4"/>
        <v>3.8171294213272193E-2</v>
      </c>
    </row>
    <row r="47" spans="1:29" x14ac:dyDescent="0.2">
      <c r="A47" s="8" t="s">
        <v>68</v>
      </c>
      <c r="B47" s="2">
        <v>48970.034746569901</v>
      </c>
      <c r="C47" s="2">
        <v>6519221.3509144699</v>
      </c>
      <c r="D47" s="1">
        <v>8.2005398929122605E-2</v>
      </c>
      <c r="E47" s="1">
        <v>8.2005398929122605E-2</v>
      </c>
      <c r="F47" s="1">
        <v>0.103015131364552</v>
      </c>
      <c r="G47" s="1">
        <v>2.71314872749987E-2</v>
      </c>
      <c r="H47" s="1">
        <v>2.71314872749987E-2</v>
      </c>
      <c r="I47" s="1">
        <v>3.9319526478637401E-2</v>
      </c>
      <c r="J47" s="1">
        <v>4.7183431774364903E-2</v>
      </c>
      <c r="K47" s="1">
        <v>4.9203239357473602E-2</v>
      </c>
      <c r="L47" s="1">
        <v>1.8206210614619599E-2</v>
      </c>
      <c r="M47" s="1">
        <v>0.11967826381734301</v>
      </c>
      <c r="N47" s="1">
        <v>7.0530203966343496E-3</v>
      </c>
      <c r="O47" s="1">
        <v>0.14212740553947201</v>
      </c>
      <c r="P47" s="1">
        <v>8.4894488247785199E-2</v>
      </c>
      <c r="Q47" s="1">
        <v>3.60231326314637E-2</v>
      </c>
      <c r="R47" s="1">
        <v>2.42749474861595E-2</v>
      </c>
      <c r="S47" s="1">
        <v>3.1455621182909899E-2</v>
      </c>
      <c r="T47" s="1">
        <v>7.2660678593850198E-2</v>
      </c>
      <c r="U47" s="1">
        <v>2.4402689300988201E-2</v>
      </c>
      <c r="V47" s="1">
        <v>1.5022928690777699E-3</v>
      </c>
      <c r="W47" s="1">
        <v>3.7874724283980502E-3</v>
      </c>
      <c r="Y47" s="10">
        <f t="shared" si="0"/>
        <v>5.1153066224598601E-2</v>
      </c>
      <c r="Z47" s="1">
        <f t="shared" si="1"/>
        <v>1.5022928690777699E-3</v>
      </c>
      <c r="AA47" s="1">
        <f t="shared" si="2"/>
        <v>0.14212740553947201</v>
      </c>
      <c r="AB47" s="1">
        <f t="shared" si="3"/>
        <v>3.7671329555050551E-2</v>
      </c>
      <c r="AC47">
        <f t="shared" si="4"/>
        <v>3.8906358094274014E-2</v>
      </c>
    </row>
    <row r="48" spans="1:29" x14ac:dyDescent="0.2">
      <c r="A48" s="8" t="s">
        <v>69</v>
      </c>
      <c r="B48" s="2">
        <v>132381.66723379199</v>
      </c>
      <c r="C48" s="2">
        <v>143656.031548278</v>
      </c>
      <c r="D48" s="1">
        <v>0.110222380142854</v>
      </c>
      <c r="E48" s="1">
        <v>0.110222380142854</v>
      </c>
      <c r="F48" s="1">
        <v>0.109884164769822</v>
      </c>
      <c r="G48" s="1">
        <v>5.8849031720647697E-2</v>
      </c>
      <c r="H48" s="1">
        <v>5.8849031720647697E-2</v>
      </c>
      <c r="I48" s="1">
        <v>5.68955570527796E-2</v>
      </c>
      <c r="J48" s="1">
        <v>6.8274668463335506E-2</v>
      </c>
      <c r="K48" s="1">
        <v>6.6133428085712598E-2</v>
      </c>
      <c r="L48" s="1">
        <v>4.5781349819174998E-3</v>
      </c>
      <c r="M48" s="1">
        <v>5.0200793746663003E-2</v>
      </c>
      <c r="N48" s="1">
        <v>1.02736280642479E-2</v>
      </c>
      <c r="O48" s="1">
        <v>9.79252895336543E-2</v>
      </c>
      <c r="P48" s="1">
        <v>0.13519361460419099</v>
      </c>
      <c r="Q48" s="1">
        <v>4.8418219662262001E-2</v>
      </c>
      <c r="R48" s="1">
        <v>6.1041799758899604E-3</v>
      </c>
      <c r="S48" s="1">
        <v>4.55164456422237E-2</v>
      </c>
      <c r="T48" s="1">
        <v>4.4315480687855902E-2</v>
      </c>
      <c r="U48" s="1">
        <v>3.8860154041003202E-2</v>
      </c>
      <c r="V48" s="1">
        <v>1.28441467835149E-3</v>
      </c>
      <c r="W48" s="1">
        <v>6.4208063698344402E-3</v>
      </c>
      <c r="Y48" s="10">
        <f t="shared" si="0"/>
        <v>5.6421090204337367E-2</v>
      </c>
      <c r="Z48" s="1">
        <f t="shared" si="1"/>
        <v>1.28441467835149E-3</v>
      </c>
      <c r="AA48" s="1">
        <f t="shared" si="2"/>
        <v>0.13519361460419099</v>
      </c>
      <c r="AB48" s="1">
        <f t="shared" si="3"/>
        <v>5.3548175399721301E-2</v>
      </c>
      <c r="AC48">
        <f t="shared" si="4"/>
        <v>3.8979323685257902E-2</v>
      </c>
    </row>
    <row r="49" spans="1:29" x14ac:dyDescent="0.2">
      <c r="A49" s="8" t="s">
        <v>70</v>
      </c>
      <c r="B49" s="2">
        <v>768094.03151829797</v>
      </c>
      <c r="C49" s="2">
        <v>4126577.2922626599</v>
      </c>
      <c r="D49" s="1">
        <v>0.105319112313336</v>
      </c>
      <c r="E49" s="1">
        <v>0.105319112313336</v>
      </c>
      <c r="F49" s="1">
        <v>0.102851430049352</v>
      </c>
      <c r="G49" s="1">
        <v>7.4520836306829194E-2</v>
      </c>
      <c r="H49" s="1">
        <v>7.4520836306829194E-2</v>
      </c>
      <c r="I49" s="1">
        <v>6.2973275665752698E-2</v>
      </c>
      <c r="J49" s="1">
        <v>7.5567930798903504E-2</v>
      </c>
      <c r="K49" s="1">
        <v>6.3191467388001799E-2</v>
      </c>
      <c r="L49" s="1">
        <v>1.10054094337944E-2</v>
      </c>
      <c r="M49" s="1">
        <v>8.0287124920194394E-2</v>
      </c>
      <c r="N49" s="1">
        <v>6.90330172714404E-3</v>
      </c>
      <c r="O49" s="1">
        <v>0.112203990257673</v>
      </c>
      <c r="P49" s="1">
        <v>8.6035189220661099E-2</v>
      </c>
      <c r="Q49" s="1">
        <v>4.62643240693267E-2</v>
      </c>
      <c r="R49" s="1">
        <v>1.4673879245059101E-2</v>
      </c>
      <c r="S49" s="1">
        <v>5.0378620532602197E-2</v>
      </c>
      <c r="T49" s="1">
        <v>5.3353175846894599E-2</v>
      </c>
      <c r="U49" s="1">
        <v>2.4730610292008001E-2</v>
      </c>
      <c r="V49" s="1">
        <v>1.35217879397209E-3</v>
      </c>
      <c r="W49" s="1">
        <v>3.82529750138604E-3</v>
      </c>
      <c r="Y49" s="10">
        <f t="shared" si="0"/>
        <v>5.7763855149152797E-2</v>
      </c>
      <c r="Z49" s="1">
        <f t="shared" si="1"/>
        <v>1.35217879397209E-3</v>
      </c>
      <c r="AA49" s="1">
        <f t="shared" si="2"/>
        <v>0.112203990257673</v>
      </c>
      <c r="AB49" s="1">
        <f t="shared" si="3"/>
        <v>6.3082371526877248E-2</v>
      </c>
      <c r="AC49">
        <f t="shared" si="4"/>
        <v>3.5902878254213955E-2</v>
      </c>
    </row>
    <row r="50" spans="1:29" x14ac:dyDescent="0.2">
      <c r="A50" s="8" t="s">
        <v>71</v>
      </c>
      <c r="B50" s="2">
        <v>7818293.6092438903</v>
      </c>
      <c r="C50" s="2">
        <v>8544222.3315602802</v>
      </c>
      <c r="D50" s="1">
        <v>0.112315806358649</v>
      </c>
      <c r="E50" s="1">
        <v>0.112315806358649</v>
      </c>
      <c r="F50" s="1">
        <v>0.11209140784091499</v>
      </c>
      <c r="G50" s="1">
        <v>5.5654664739169198E-2</v>
      </c>
      <c r="H50" s="1">
        <v>5.5654664739169198E-2</v>
      </c>
      <c r="I50" s="1">
        <v>5.5850184329813202E-2</v>
      </c>
      <c r="J50" s="1">
        <v>6.7020221195776206E-2</v>
      </c>
      <c r="K50" s="1">
        <v>6.7389483815189499E-2</v>
      </c>
      <c r="L50" s="1">
        <v>8.8887538659093695E-3</v>
      </c>
      <c r="M50" s="1">
        <v>7.1340851641044506E-2</v>
      </c>
      <c r="N50" s="1">
        <v>8.4146266716440508E-3</v>
      </c>
      <c r="O50" s="1">
        <v>0.110730836664948</v>
      </c>
      <c r="P50" s="1">
        <v>0.10478315194376001</v>
      </c>
      <c r="Q50" s="1">
        <v>4.9337814850024302E-2</v>
      </c>
      <c r="R50" s="1">
        <v>1.18516718212136E-2</v>
      </c>
      <c r="S50" s="1">
        <v>4.4680147463850801E-2</v>
      </c>
      <c r="T50" s="1">
        <v>5.1522443772811698E-2</v>
      </c>
      <c r="U50" s="1">
        <v>3.0119192187549802E-2</v>
      </c>
      <c r="V50" s="1">
        <v>1.4423198034345601E-3</v>
      </c>
      <c r="W50" s="1">
        <v>4.8686502002984701E-3</v>
      </c>
      <c r="Y50" s="10">
        <f t="shared" si="0"/>
        <v>5.6813635013190963E-2</v>
      </c>
      <c r="Z50" s="1">
        <f t="shared" si="1"/>
        <v>1.4423198034345601E-3</v>
      </c>
      <c r="AA50" s="1">
        <f t="shared" si="2"/>
        <v>0.112315806358649</v>
      </c>
      <c r="AB50" s="1">
        <f t="shared" si="3"/>
        <v>5.5654664739169198E-2</v>
      </c>
      <c r="AC50">
        <f t="shared" si="4"/>
        <v>3.7566095638009001E-2</v>
      </c>
    </row>
    <row r="51" spans="1:29" x14ac:dyDescent="0.2">
      <c r="A51" s="8" t="s">
        <v>72</v>
      </c>
      <c r="B51" s="2">
        <v>1110301.1516527899</v>
      </c>
      <c r="C51" s="2">
        <v>1176185.0265988901</v>
      </c>
      <c r="D51" s="1">
        <v>0.12623504192285101</v>
      </c>
      <c r="E51" s="1">
        <v>0.12623504192285101</v>
      </c>
      <c r="F51" s="1">
        <v>0.105233124265128</v>
      </c>
      <c r="G51" s="1">
        <v>3.3759165322672799E-2</v>
      </c>
      <c r="H51" s="1">
        <v>3.3759165322672799E-2</v>
      </c>
      <c r="I51" s="1">
        <v>4.3187863727618798E-2</v>
      </c>
      <c r="J51" s="1">
        <v>5.1825436473142E-2</v>
      </c>
      <c r="K51" s="1">
        <v>7.5741025153711505E-2</v>
      </c>
      <c r="L51" s="1">
        <v>7.3279441935557499E-3</v>
      </c>
      <c r="M51" s="1">
        <v>6.1686068714043002E-2</v>
      </c>
      <c r="N51" s="1">
        <v>9.8838697291641006E-3</v>
      </c>
      <c r="O51" s="1">
        <v>0.105669356856037</v>
      </c>
      <c r="P51" s="1">
        <v>0.132247545906122</v>
      </c>
      <c r="Q51" s="1">
        <v>5.5452222869564902E-2</v>
      </c>
      <c r="R51" s="1">
        <v>9.7705922580741903E-3</v>
      </c>
      <c r="S51" s="1">
        <v>3.4550290982094903E-2</v>
      </c>
      <c r="T51" s="1">
        <v>4.7990766550744302E-2</v>
      </c>
      <c r="U51" s="1">
        <v>3.80137412590743E-2</v>
      </c>
      <c r="V51" s="1">
        <v>1.31182634407001E-3</v>
      </c>
      <c r="W51" s="1">
        <v>6.1010759528036199E-3</v>
      </c>
      <c r="Y51" s="10">
        <f t="shared" si="0"/>
        <v>5.5299058286299774E-2</v>
      </c>
      <c r="Z51" s="1">
        <f t="shared" si="1"/>
        <v>1.31182634407001E-3</v>
      </c>
      <c r="AA51" s="1">
        <f t="shared" si="2"/>
        <v>0.132247545906122</v>
      </c>
      <c r="AB51" s="1">
        <f t="shared" si="3"/>
        <v>4.5589315139181547E-2</v>
      </c>
      <c r="AC51">
        <f t="shared" si="4"/>
        <v>4.1901803865610654E-2</v>
      </c>
    </row>
    <row r="52" spans="1:29" x14ac:dyDescent="0.2">
      <c r="A52" s="8" t="s">
        <v>73</v>
      </c>
      <c r="B52" s="2">
        <v>98229.450802041101</v>
      </c>
      <c r="C52" s="2">
        <v>485003.34400793503</v>
      </c>
      <c r="D52" s="1">
        <v>0.10849577908703301</v>
      </c>
      <c r="E52" s="1">
        <v>0.10849577908703301</v>
      </c>
      <c r="F52" s="1">
        <v>0.11741905943966501</v>
      </c>
      <c r="G52" s="1">
        <v>9.2363141608534899E-2</v>
      </c>
      <c r="H52" s="1">
        <v>9.2363141608534899E-2</v>
      </c>
      <c r="I52" s="1">
        <v>7.5536335664183898E-2</v>
      </c>
      <c r="J52" s="1">
        <v>9.0643602797020606E-2</v>
      </c>
      <c r="K52" s="1">
        <v>6.5097467452220198E-2</v>
      </c>
      <c r="L52" s="1">
        <v>6.8587155630594997E-3</v>
      </c>
      <c r="M52" s="1">
        <v>5.9028309358597798E-2</v>
      </c>
      <c r="N52" s="1">
        <v>7.4709561864971796E-3</v>
      </c>
      <c r="O52" s="1">
        <v>9.8734152053639807E-2</v>
      </c>
      <c r="P52" s="1">
        <v>9.4510278080440394E-2</v>
      </c>
      <c r="Q52" s="1">
        <v>4.7659762540564102E-2</v>
      </c>
      <c r="R52" s="1">
        <v>9.1449540840791103E-3</v>
      </c>
      <c r="S52" s="1">
        <v>6.0429068531347198E-2</v>
      </c>
      <c r="T52" s="1">
        <v>4.4347057021118498E-2</v>
      </c>
      <c r="U52" s="1">
        <v>2.7166241445200801E-2</v>
      </c>
      <c r="V52" s="1">
        <v>1.1747067323572E-3</v>
      </c>
      <c r="W52" s="1">
        <v>4.4285104075154598E-3</v>
      </c>
      <c r="Y52" s="10">
        <f t="shared" si="0"/>
        <v>6.0568350937432111E-2</v>
      </c>
      <c r="Z52" s="1">
        <f t="shared" si="1"/>
        <v>1.1747067323572E-3</v>
      </c>
      <c r="AA52" s="1">
        <f t="shared" si="2"/>
        <v>0.11741905943966501</v>
      </c>
      <c r="AB52" s="1">
        <f t="shared" si="3"/>
        <v>6.2763267991783694E-2</v>
      </c>
      <c r="AC52">
        <f t="shared" si="4"/>
        <v>3.8846633703867671E-2</v>
      </c>
    </row>
    <row r="53" spans="1:29" x14ac:dyDescent="0.2">
      <c r="A53" s="8" t="s">
        <v>74</v>
      </c>
      <c r="B53" s="2">
        <v>624894.27341644804</v>
      </c>
      <c r="C53" s="2">
        <v>1593609.0700524</v>
      </c>
      <c r="D53" s="1">
        <v>0.105091235758156</v>
      </c>
      <c r="E53" s="1">
        <v>0.105091235758156</v>
      </c>
      <c r="F53" s="1">
        <v>0.10806778849601099</v>
      </c>
      <c r="G53" s="1">
        <v>8.3964783881725999E-2</v>
      </c>
      <c r="H53" s="1">
        <v>8.3964783881725999E-2</v>
      </c>
      <c r="I53" s="1">
        <v>6.89993390648658E-2</v>
      </c>
      <c r="J53" s="1">
        <v>8.2799206877839301E-2</v>
      </c>
      <c r="K53" s="1">
        <v>6.3054741454893398E-2</v>
      </c>
      <c r="L53" s="1">
        <v>8.5824205585018892E-3</v>
      </c>
      <c r="M53" s="1">
        <v>7.0754489901372994E-2</v>
      </c>
      <c r="N53" s="1">
        <v>7.3701299193205099E-3</v>
      </c>
      <c r="O53" s="1">
        <v>0.107795946302923</v>
      </c>
      <c r="P53" s="1">
        <v>8.8494188833350806E-2</v>
      </c>
      <c r="Q53" s="1">
        <v>4.6164223009176102E-2</v>
      </c>
      <c r="R53" s="1">
        <v>1.1443227411335801E-2</v>
      </c>
      <c r="S53" s="1">
        <v>5.5199471251892701E-2</v>
      </c>
      <c r="T53" s="1">
        <v>5.0514902877859598E-2</v>
      </c>
      <c r="U53" s="1">
        <v>2.54372862579701E-2</v>
      </c>
      <c r="V53" s="1">
        <v>1.5234037477028701E-3</v>
      </c>
      <c r="W53" s="1">
        <v>4.00419369178739E-3</v>
      </c>
      <c r="Y53" s="10">
        <f t="shared" si="0"/>
        <v>5.8915849946828358E-2</v>
      </c>
      <c r="Z53" s="1">
        <f t="shared" si="1"/>
        <v>1.5234037477028701E-3</v>
      </c>
      <c r="AA53" s="1">
        <f t="shared" si="2"/>
        <v>0.10806778849601099</v>
      </c>
      <c r="AB53" s="1">
        <f t="shared" si="3"/>
        <v>6.6027040259879599E-2</v>
      </c>
      <c r="AC53">
        <f t="shared" si="4"/>
        <v>3.6844073299381684E-2</v>
      </c>
    </row>
    <row r="54" spans="1:29" x14ac:dyDescent="0.2">
      <c r="A54" s="8" t="s">
        <v>75</v>
      </c>
      <c r="B54" s="2">
        <v>32126.665127554199</v>
      </c>
      <c r="C54" s="2">
        <v>168474.94786676401</v>
      </c>
      <c r="D54" s="1">
        <v>0.101220251735015</v>
      </c>
      <c r="E54" s="1">
        <v>0.101220251735015</v>
      </c>
      <c r="F54" s="1">
        <v>0.14894409068091899</v>
      </c>
      <c r="G54" s="1">
        <v>2.4605358664642502E-2</v>
      </c>
      <c r="H54" s="1">
        <v>2.4605358664642502E-2</v>
      </c>
      <c r="I54" s="1">
        <v>4.9538702002551102E-2</v>
      </c>
      <c r="J54" s="1">
        <v>5.9446442403061399E-2</v>
      </c>
      <c r="K54" s="1">
        <v>6.0732151041009201E-2</v>
      </c>
      <c r="L54" s="1">
        <v>6.4493314366180698E-3</v>
      </c>
      <c r="M54" s="1">
        <v>6.8542912386331506E-2</v>
      </c>
      <c r="N54" s="1">
        <v>1.0385295149304899E-2</v>
      </c>
      <c r="O54" s="1">
        <v>0.12025716694824901</v>
      </c>
      <c r="P54" s="1">
        <v>0.124394607099152</v>
      </c>
      <c r="Q54" s="1">
        <v>4.4463786541567699E-2</v>
      </c>
      <c r="R54" s="1">
        <v>8.5991085821573998E-3</v>
      </c>
      <c r="S54" s="1">
        <v>3.9630961602041097E-2</v>
      </c>
      <c r="T54" s="1">
        <v>5.5935540666350397E-2</v>
      </c>
      <c r="U54" s="1">
        <v>3.5756369640323901E-2</v>
      </c>
      <c r="V54" s="1">
        <v>2.0092230729706799E-3</v>
      </c>
      <c r="W54" s="1">
        <v>5.77974828900806E-3</v>
      </c>
      <c r="Y54" s="10">
        <f t="shared" si="0"/>
        <v>5.46258329170465E-2</v>
      </c>
      <c r="Z54" s="1">
        <f t="shared" si="1"/>
        <v>2.0092230729706799E-3</v>
      </c>
      <c r="AA54" s="1">
        <f t="shared" si="2"/>
        <v>0.14894409068091899</v>
      </c>
      <c r="AB54" s="1">
        <f t="shared" si="3"/>
        <v>4.70012442720594E-2</v>
      </c>
      <c r="AC54">
        <f t="shared" si="4"/>
        <v>4.2855983980343078E-2</v>
      </c>
    </row>
    <row r="55" spans="1:29" x14ac:dyDescent="0.2">
      <c r="A55" s="8" t="s">
        <v>76</v>
      </c>
      <c r="B55" s="2">
        <v>536990.01208556199</v>
      </c>
      <c r="C55" s="2">
        <v>750518.943381413</v>
      </c>
      <c r="D55" s="1">
        <v>0.107870605364508</v>
      </c>
      <c r="E55" s="1">
        <v>0.107870605364508</v>
      </c>
      <c r="F55" s="1">
        <v>0.10556917110278501</v>
      </c>
      <c r="G55" s="1">
        <v>7.6923026459065694E-2</v>
      </c>
      <c r="H55" s="1">
        <v>7.6923026459065694E-2</v>
      </c>
      <c r="I55" s="1">
        <v>6.4853806005229206E-2</v>
      </c>
      <c r="J55" s="1">
        <v>7.7824567206275397E-2</v>
      </c>
      <c r="K55" s="1">
        <v>6.4722363218705101E-2</v>
      </c>
      <c r="L55" s="1">
        <v>7.5570643164320998E-3</v>
      </c>
      <c r="M55" s="1">
        <v>6.5299549546820795E-2</v>
      </c>
      <c r="N55" s="1">
        <v>8.3027697832717094E-3</v>
      </c>
      <c r="O55" s="1">
        <v>0.105101038484725</v>
      </c>
      <c r="P55" s="1">
        <v>0.102643458155855</v>
      </c>
      <c r="Q55" s="1">
        <v>4.7385137744900198E-2</v>
      </c>
      <c r="R55" s="1">
        <v>1.0076085755242501E-2</v>
      </c>
      <c r="S55" s="1">
        <v>5.1883044804183598E-2</v>
      </c>
      <c r="T55" s="1">
        <v>4.8902558249637899E-2</v>
      </c>
      <c r="U55" s="1">
        <v>2.95042328638127E-2</v>
      </c>
      <c r="V55" s="1">
        <v>1.49351725033264E-3</v>
      </c>
      <c r="W55" s="1">
        <v>4.7335600871208899E-3</v>
      </c>
      <c r="Y55" s="10">
        <f t="shared" si="0"/>
        <v>5.8271959411123828E-2</v>
      </c>
      <c r="Z55" s="1">
        <f t="shared" si="1"/>
        <v>1.49351725033264E-3</v>
      </c>
      <c r="AA55" s="1">
        <f t="shared" si="2"/>
        <v>0.107870605364508</v>
      </c>
      <c r="AB55" s="1">
        <f t="shared" si="3"/>
        <v>6.4788084611967153E-2</v>
      </c>
      <c r="AC55">
        <f t="shared" si="4"/>
        <v>3.6802063780464495E-2</v>
      </c>
    </row>
    <row r="56" spans="1:29" x14ac:dyDescent="0.2">
      <c r="A56" s="8" t="s">
        <v>77</v>
      </c>
      <c r="B56" s="2">
        <v>179490.76384031001</v>
      </c>
      <c r="C56" s="2">
        <v>739956.55147875298</v>
      </c>
      <c r="D56" s="1">
        <v>0.100940434889847</v>
      </c>
      <c r="E56" s="1">
        <v>0.100940434889847</v>
      </c>
      <c r="F56" s="1">
        <v>0.116455484759644</v>
      </c>
      <c r="G56" s="1">
        <v>0.115000985816281</v>
      </c>
      <c r="H56" s="1">
        <v>0.115000985816281</v>
      </c>
      <c r="I56" s="1">
        <v>8.6614364098051899E-2</v>
      </c>
      <c r="J56" s="1">
        <v>0.103937236917662</v>
      </c>
      <c r="K56" s="1">
        <v>6.0564260933908397E-2</v>
      </c>
      <c r="L56" s="1">
        <v>6.1166424317015099E-3</v>
      </c>
      <c r="M56" s="1">
        <v>5.7081744729757397E-2</v>
      </c>
      <c r="N56" s="1">
        <v>6.7057290232579404E-3</v>
      </c>
      <c r="O56" s="1">
        <v>9.6054915584544598E-2</v>
      </c>
      <c r="P56" s="1">
        <v>8.3773943923074107E-2</v>
      </c>
      <c r="Q56" s="1">
        <v>4.4340869276879802E-2</v>
      </c>
      <c r="R56" s="1">
        <v>8.1555232422684202E-3</v>
      </c>
      <c r="S56" s="1">
        <v>6.9291491278441406E-2</v>
      </c>
      <c r="T56" s="1">
        <v>4.3353851859639303E-2</v>
      </c>
      <c r="U56" s="1">
        <v>2.4080584774538501E-2</v>
      </c>
      <c r="V56" s="1">
        <v>1.2886764689363701E-3</v>
      </c>
      <c r="W56" s="1">
        <v>3.7406202985073001E-3</v>
      </c>
      <c r="Y56" s="10">
        <f t="shared" si="0"/>
        <v>6.2171939050653449E-2</v>
      </c>
      <c r="Z56" s="1">
        <f t="shared" si="1"/>
        <v>1.2886764689363701E-3</v>
      </c>
      <c r="AA56" s="1">
        <f t="shared" si="2"/>
        <v>0.116455484759644</v>
      </c>
      <c r="AB56" s="1">
        <f t="shared" si="3"/>
        <v>6.4927876106174898E-2</v>
      </c>
      <c r="AC56">
        <f t="shared" si="4"/>
        <v>4.1201122096712554E-2</v>
      </c>
    </row>
    <row r="57" spans="1:29" x14ac:dyDescent="0.2">
      <c r="A57" s="8" t="s">
        <v>78</v>
      </c>
      <c r="B57" s="2">
        <v>20359.3997045303</v>
      </c>
      <c r="C57" s="2">
        <v>558710.82338009903</v>
      </c>
      <c r="D57" s="1">
        <v>0.123242890054392</v>
      </c>
      <c r="E57" s="1">
        <v>0.123242890054392</v>
      </c>
      <c r="F57" s="1">
        <v>0.129845795268974</v>
      </c>
      <c r="G57" s="1">
        <v>1.62348427039367E-2</v>
      </c>
      <c r="H57" s="1">
        <v>1.62348427039367E-2</v>
      </c>
      <c r="I57" s="1">
        <v>4.0578870169212002E-2</v>
      </c>
      <c r="J57" s="1">
        <v>4.8694644203054298E-2</v>
      </c>
      <c r="K57" s="1">
        <v>7.3945734032635199E-2</v>
      </c>
      <c r="L57" s="1">
        <v>7.8072566038135298E-3</v>
      </c>
      <c r="M57" s="1">
        <v>7.2709579652074294E-2</v>
      </c>
      <c r="N57" s="1">
        <v>9.1719684310468397E-3</v>
      </c>
      <c r="O57" s="1">
        <v>0.120918955698447</v>
      </c>
      <c r="P57" s="1">
        <v>0.11436144628704401</v>
      </c>
      <c r="Q57" s="1">
        <v>5.4137837658120601E-2</v>
      </c>
      <c r="R57" s="1">
        <v>1.0409675471751201E-2</v>
      </c>
      <c r="S57" s="1">
        <v>3.2463096135369601E-2</v>
      </c>
      <c r="T57" s="1">
        <v>5.5855804458590903E-2</v>
      </c>
      <c r="U57" s="1">
        <v>3.2872545502215397E-2</v>
      </c>
      <c r="V57" s="1">
        <v>1.6265517102858E-3</v>
      </c>
      <c r="W57" s="1">
        <v>5.2524246129994597E-3</v>
      </c>
      <c r="Y57" s="10">
        <f t="shared" si="0"/>
        <v>5.4480382570614584E-2</v>
      </c>
      <c r="Z57" s="1">
        <f t="shared" si="1"/>
        <v>1.6265517102858E-3</v>
      </c>
      <c r="AA57" s="1">
        <f t="shared" si="2"/>
        <v>0.129845795268974</v>
      </c>
      <c r="AB57" s="1">
        <f t="shared" si="3"/>
        <v>4.463675718613315E-2</v>
      </c>
      <c r="AC57">
        <f t="shared" si="4"/>
        <v>4.4352991620531135E-2</v>
      </c>
    </row>
    <row r="58" spans="1:29" x14ac:dyDescent="0.2">
      <c r="A58" s="8" t="s">
        <v>79</v>
      </c>
      <c r="B58" s="2">
        <v>890498.726546005</v>
      </c>
      <c r="C58" s="2">
        <v>1176265.43285635</v>
      </c>
      <c r="D58" s="1">
        <v>0.10927433375338701</v>
      </c>
      <c r="E58" s="1">
        <v>0.10927433375338701</v>
      </c>
      <c r="F58" s="1">
        <v>0.11582298430058</v>
      </c>
      <c r="G58" s="1">
        <v>7.7035283575816502E-2</v>
      </c>
      <c r="H58" s="1">
        <v>7.7035283575816502E-2</v>
      </c>
      <c r="I58" s="1">
        <v>6.7473387863053194E-2</v>
      </c>
      <c r="J58" s="1">
        <v>8.0968065435663802E-2</v>
      </c>
      <c r="K58" s="1">
        <v>6.5564600252032507E-2</v>
      </c>
      <c r="L58" s="1">
        <v>9.3639483497948098E-3</v>
      </c>
      <c r="M58" s="1">
        <v>7.0742820352008101E-2</v>
      </c>
      <c r="N58" s="1">
        <v>7.1421933380727502E-3</v>
      </c>
      <c r="O58" s="1">
        <v>0.10621263571657</v>
      </c>
      <c r="P58" s="1">
        <v>8.8512546281528603E-2</v>
      </c>
      <c r="Q58" s="1">
        <v>4.8001764145009E-2</v>
      </c>
      <c r="R58" s="1">
        <v>1.2485264466392801E-2</v>
      </c>
      <c r="S58" s="1">
        <v>5.3978710290442398E-2</v>
      </c>
      <c r="T58" s="1">
        <v>4.8768139827444199E-2</v>
      </c>
      <c r="U58" s="1">
        <v>2.5442395399108701E-2</v>
      </c>
      <c r="V58" s="1">
        <v>1.27763730030761E-3</v>
      </c>
      <c r="W58" s="1">
        <v>4.0790077032468704E-3</v>
      </c>
      <c r="Y58" s="10">
        <f t="shared" si="0"/>
        <v>5.8922766783983116E-2</v>
      </c>
      <c r="Z58" s="1">
        <f t="shared" si="1"/>
        <v>1.27763730030761E-3</v>
      </c>
      <c r="AA58" s="1">
        <f t="shared" si="2"/>
        <v>0.11582298430058</v>
      </c>
      <c r="AB58" s="1">
        <f t="shared" si="3"/>
        <v>6.6518994057542857E-2</v>
      </c>
      <c r="AC58">
        <f t="shared" si="4"/>
        <v>3.7290382826404123E-2</v>
      </c>
    </row>
    <row r="59" spans="1:29" x14ac:dyDescent="0.2">
      <c r="A59" s="8" t="s">
        <v>80</v>
      </c>
      <c r="B59" s="2">
        <v>59312.643848951702</v>
      </c>
      <c r="C59" s="2">
        <v>41360.921459671299</v>
      </c>
      <c r="D59" s="1">
        <v>9.1497433401063297E-2</v>
      </c>
      <c r="E59" s="1">
        <v>9.1497433401063297E-2</v>
      </c>
      <c r="F59" s="1">
        <v>0.11135756113897299</v>
      </c>
      <c r="G59" s="1">
        <v>0.13201239935447301</v>
      </c>
      <c r="H59" s="1">
        <v>0.13201239935447301</v>
      </c>
      <c r="I59" s="1">
        <v>9.3845589961980003E-2</v>
      </c>
      <c r="J59" s="1">
        <v>0.112614707954376</v>
      </c>
      <c r="K59" s="1">
        <v>5.4898460040638003E-2</v>
      </c>
      <c r="L59" s="1">
        <v>6.1057119009439997E-3</v>
      </c>
      <c r="M59" s="1">
        <v>5.84779851590587E-2</v>
      </c>
      <c r="N59" s="1">
        <v>5.8852200044321396E-3</v>
      </c>
      <c r="O59" s="1">
        <v>9.5982201765787895E-2</v>
      </c>
      <c r="P59" s="1">
        <v>7.6770176104283105E-2</v>
      </c>
      <c r="Q59" s="1">
        <v>4.0192770499096003E-2</v>
      </c>
      <c r="R59" s="1">
        <v>8.1409492012590699E-3</v>
      </c>
      <c r="S59" s="1">
        <v>7.5076471969584002E-2</v>
      </c>
      <c r="T59" s="1">
        <v>4.42821475549567E-2</v>
      </c>
      <c r="U59" s="1">
        <v>2.20672962374764E-2</v>
      </c>
      <c r="V59" s="1">
        <v>9.52851591613623E-4</v>
      </c>
      <c r="W59" s="1">
        <v>3.4610634117104798E-3</v>
      </c>
      <c r="Y59" s="10">
        <f t="shared" si="0"/>
        <v>6.2856541500362073E-2</v>
      </c>
      <c r="Z59" s="1">
        <f t="shared" si="1"/>
        <v>9.52851591613623E-4</v>
      </c>
      <c r="AA59" s="1">
        <f t="shared" si="2"/>
        <v>0.13201239935447301</v>
      </c>
      <c r="AB59" s="1">
        <f t="shared" si="3"/>
        <v>6.6777228564321348E-2</v>
      </c>
      <c r="AC59">
        <f t="shared" si="4"/>
        <v>4.3508292871625845E-2</v>
      </c>
    </row>
    <row r="60" spans="1:29" x14ac:dyDescent="0.2">
      <c r="A60" s="8" t="s">
        <v>81</v>
      </c>
      <c r="B60" s="2">
        <v>986827.393247267</v>
      </c>
      <c r="C60" s="2">
        <v>1020043.03393657</v>
      </c>
      <c r="D60" s="1">
        <v>0.112682465798069</v>
      </c>
      <c r="E60" s="1">
        <v>0.112682465798069</v>
      </c>
      <c r="F60" s="1">
        <v>0.10889585796225</v>
      </c>
      <c r="G60" s="1">
        <v>2.1877168216669799E-2</v>
      </c>
      <c r="H60" s="1">
        <v>2.1877168216669799E-2</v>
      </c>
      <c r="I60" s="1">
        <v>3.8162548598897797E-2</v>
      </c>
      <c r="J60" s="1">
        <v>4.5795058318677501E-2</v>
      </c>
      <c r="K60" s="1">
        <v>6.7609479478841605E-2</v>
      </c>
      <c r="L60" s="1">
        <v>6.3423134535578402E-3</v>
      </c>
      <c r="M60" s="1">
        <v>6.1855250184545497E-2</v>
      </c>
      <c r="N60" s="1">
        <v>1.15168979486884E-2</v>
      </c>
      <c r="O60" s="1">
        <v>0.110595343647491</v>
      </c>
      <c r="P60" s="1">
        <v>0.15009488397149601</v>
      </c>
      <c r="Q60" s="1">
        <v>4.9498880118766103E-2</v>
      </c>
      <c r="R60" s="1">
        <v>8.4564179380764992E-3</v>
      </c>
      <c r="S60" s="1">
        <v>3.0530038879118E-2</v>
      </c>
      <c r="T60" s="1">
        <v>5.17447300095987E-2</v>
      </c>
      <c r="U60" s="1">
        <v>4.3143605192878701E-2</v>
      </c>
      <c r="V60" s="1">
        <v>1.6058548615869299E-3</v>
      </c>
      <c r="W60" s="1">
        <v>7.0318185999287399E-3</v>
      </c>
      <c r="Y60" s="10">
        <f t="shared" si="0"/>
        <v>5.3099912359693843E-2</v>
      </c>
      <c r="Z60" s="1">
        <f t="shared" si="1"/>
        <v>1.6058548615869299E-3</v>
      </c>
      <c r="AA60" s="1">
        <f t="shared" si="2"/>
        <v>0.15009488397149601</v>
      </c>
      <c r="AB60" s="1">
        <f t="shared" si="3"/>
        <v>4.4469331755778101E-2</v>
      </c>
      <c r="AC60">
        <f t="shared" si="4"/>
        <v>4.2863846591849469E-2</v>
      </c>
    </row>
    <row r="61" spans="1:29" x14ac:dyDescent="0.2">
      <c r="A61" s="8" t="s">
        <v>82</v>
      </c>
      <c r="B61" s="2">
        <v>1063093.62781914</v>
      </c>
      <c r="C61" s="2">
        <v>1105525.11848901</v>
      </c>
      <c r="D61" s="1">
        <v>0.11351569933327001</v>
      </c>
      <c r="E61" s="1">
        <v>0.11351569933327001</v>
      </c>
      <c r="F61" s="1">
        <v>0.105758454898669</v>
      </c>
      <c r="G61" s="1">
        <v>4.0325739674997703E-2</v>
      </c>
      <c r="H61" s="1">
        <v>4.0325739674997703E-2</v>
      </c>
      <c r="I61" s="1">
        <v>4.6602483562166203E-2</v>
      </c>
      <c r="J61" s="1">
        <v>5.5922980274599403E-2</v>
      </c>
      <c r="K61" s="1">
        <v>6.8109419599962195E-2</v>
      </c>
      <c r="L61" s="1">
        <v>8.3991386344743901E-3</v>
      </c>
      <c r="M61" s="1">
        <v>7.1260698514229198E-2</v>
      </c>
      <c r="N61" s="1">
        <v>9.4303150810007806E-3</v>
      </c>
      <c r="O61" s="1">
        <v>0.113424956628446</v>
      </c>
      <c r="P61" s="1">
        <v>0.1189653895176</v>
      </c>
      <c r="Q61" s="1">
        <v>4.9864900924023799E-2</v>
      </c>
      <c r="R61" s="1">
        <v>1.1198851512632601E-2</v>
      </c>
      <c r="S61" s="1">
        <v>3.7281986849732898E-2</v>
      </c>
      <c r="T61" s="1">
        <v>5.34660288343742E-2</v>
      </c>
      <c r="U61" s="1">
        <v>3.4195844385337702E-2</v>
      </c>
      <c r="V61" s="1">
        <v>1.57428494487399E-3</v>
      </c>
      <c r="W61" s="1">
        <v>5.4984513658763402E-3</v>
      </c>
      <c r="Y61" s="10">
        <f t="shared" si="0"/>
        <v>5.4931853177226694E-2</v>
      </c>
      <c r="Z61" s="1">
        <f t="shared" si="1"/>
        <v>1.57428494487399E-3</v>
      </c>
      <c r="AA61" s="1">
        <f t="shared" si="2"/>
        <v>0.1189653895176</v>
      </c>
      <c r="AB61" s="1">
        <f t="shared" si="3"/>
        <v>4.8233692243094997E-2</v>
      </c>
      <c r="AC61">
        <f t="shared" si="4"/>
        <v>3.880386864035941E-2</v>
      </c>
    </row>
    <row r="62" spans="1:29" x14ac:dyDescent="0.2">
      <c r="A62" s="8" t="s">
        <v>83</v>
      </c>
      <c r="B62" s="2">
        <v>698590.42257860606</v>
      </c>
      <c r="C62" s="2">
        <v>817727.89114084304</v>
      </c>
      <c r="D62" s="1">
        <v>9.6926707530240505E-2</v>
      </c>
      <c r="E62" s="1">
        <v>9.6926707530240505E-2</v>
      </c>
      <c r="F62" s="1">
        <v>9.6684666698343497E-2</v>
      </c>
      <c r="G62" s="1">
        <v>5.6420893560655903E-2</v>
      </c>
      <c r="H62" s="1">
        <v>5.6420893560655903E-2</v>
      </c>
      <c r="I62" s="1">
        <v>5.2381613454913802E-2</v>
      </c>
      <c r="J62" s="1">
        <v>6.2857936145896603E-2</v>
      </c>
      <c r="K62" s="1">
        <v>5.81560245181445E-2</v>
      </c>
      <c r="L62" s="1">
        <v>1.54641995355365E-2</v>
      </c>
      <c r="M62" s="1">
        <v>0.102244785399139</v>
      </c>
      <c r="N62" s="1">
        <v>6.3808635607367397E-3</v>
      </c>
      <c r="O62" s="1">
        <v>0.12628279267391401</v>
      </c>
      <c r="P62" s="1">
        <v>7.6118929650867598E-2</v>
      </c>
      <c r="Q62" s="1">
        <v>4.2577728862836901E-2</v>
      </c>
      <c r="R62" s="1">
        <v>2.0618932714048899E-2</v>
      </c>
      <c r="S62" s="1">
        <v>4.1905290763931097E-2</v>
      </c>
      <c r="T62" s="1">
        <v>6.2578885804729395E-2</v>
      </c>
      <c r="U62" s="1">
        <v>2.1880061943258301E-2</v>
      </c>
      <c r="V62" s="1">
        <v>1.3380699871772201E-3</v>
      </c>
      <c r="W62" s="1">
        <v>3.4475776833754398E-3</v>
      </c>
      <c r="Y62" s="10">
        <f t="shared" si="0"/>
        <v>5.4880678078932113E-2</v>
      </c>
      <c r="Z62" s="1">
        <f t="shared" si="1"/>
        <v>1.3380699871772201E-3</v>
      </c>
      <c r="AA62" s="1">
        <f t="shared" si="2"/>
        <v>0.12628279267391401</v>
      </c>
      <c r="AB62" s="1">
        <f t="shared" si="3"/>
        <v>5.6420893560655903E-2</v>
      </c>
      <c r="AC62">
        <f t="shared" si="4"/>
        <v>3.5511482641145287E-2</v>
      </c>
    </row>
    <row r="63" spans="1:29" x14ac:dyDescent="0.2">
      <c r="A63" s="8" t="s">
        <v>84</v>
      </c>
      <c r="B63" s="2">
        <v>433239.67932963301</v>
      </c>
      <c r="C63" s="2">
        <v>449055.15237285697</v>
      </c>
      <c r="D63" s="1">
        <v>8.3081755529812895E-2</v>
      </c>
      <c r="E63" s="1">
        <v>8.3081755529812895E-2</v>
      </c>
      <c r="F63" s="1">
        <v>0.10780959111133</v>
      </c>
      <c r="G63" s="1">
        <v>5.82237656881327E-2</v>
      </c>
      <c r="H63" s="1">
        <v>5.82237656881327E-2</v>
      </c>
      <c r="I63" s="1">
        <v>5.60642806218992E-2</v>
      </c>
      <c r="J63" s="1">
        <v>6.7277136746278707E-2</v>
      </c>
      <c r="K63" s="1">
        <v>4.9849053317887602E-2</v>
      </c>
      <c r="L63" s="1">
        <v>1.7344123009812099E-2</v>
      </c>
      <c r="M63" s="1">
        <v>0.111024223522773</v>
      </c>
      <c r="N63" s="1">
        <v>5.8332170036287101E-3</v>
      </c>
      <c r="O63" s="1">
        <v>0.13117365495786901</v>
      </c>
      <c r="P63" s="1">
        <v>6.7998467722896902E-2</v>
      </c>
      <c r="Q63" s="1">
        <v>3.6495951946920499E-2</v>
      </c>
      <c r="R63" s="1">
        <v>2.31254973464162E-2</v>
      </c>
      <c r="S63" s="1">
        <v>4.4851424497519103E-2</v>
      </c>
      <c r="T63" s="1">
        <v>6.5743142537139698E-2</v>
      </c>
      <c r="U63" s="1">
        <v>1.9545866573651701E-2</v>
      </c>
      <c r="V63" s="1">
        <v>1.29371719024795E-3</v>
      </c>
      <c r="W63" s="1">
        <v>3.0811955624739898E-3</v>
      </c>
      <c r="Y63" s="10">
        <f t="shared" si="0"/>
        <v>5.4556079305231764E-2</v>
      </c>
      <c r="Z63" s="1">
        <f t="shared" si="1"/>
        <v>1.29371719024795E-3</v>
      </c>
      <c r="AA63" s="1">
        <f t="shared" si="2"/>
        <v>0.13117365495786901</v>
      </c>
      <c r="AB63" s="1">
        <f t="shared" si="3"/>
        <v>5.7144023155015947E-2</v>
      </c>
      <c r="AC63">
        <f t="shared" si="4"/>
        <v>3.6000286194554976E-2</v>
      </c>
    </row>
    <row r="64" spans="1:29" x14ac:dyDescent="0.2">
      <c r="A64" s="8" t="s">
        <v>85</v>
      </c>
      <c r="B64" s="2">
        <v>416101.62414788199</v>
      </c>
      <c r="C64" s="2">
        <v>513827.52466013603</v>
      </c>
      <c r="D64" s="1">
        <v>0.11787865156223699</v>
      </c>
      <c r="E64" s="1">
        <v>0.11787865156223699</v>
      </c>
      <c r="F64" s="1">
        <v>0.102555334483588</v>
      </c>
      <c r="G64" s="1">
        <v>7.6532698094483806E-2</v>
      </c>
      <c r="H64" s="1">
        <v>7.6532698094483806E-2</v>
      </c>
      <c r="I64" s="1">
        <v>6.3905182668138993E-2</v>
      </c>
      <c r="J64" s="1">
        <v>7.6686219201766798E-2</v>
      </c>
      <c r="K64" s="1">
        <v>7.0727190937342199E-2</v>
      </c>
      <c r="L64" s="1">
        <v>1.14593523988366E-2</v>
      </c>
      <c r="M64" s="1">
        <v>8.0480271198748704E-2</v>
      </c>
      <c r="N64" s="1">
        <v>6.0859538987256797E-3</v>
      </c>
      <c r="O64" s="1">
        <v>0.11087224512356</v>
      </c>
      <c r="P64" s="1">
        <v>7.1994418577204705E-2</v>
      </c>
      <c r="Q64" s="1">
        <v>5.1781447991182998E-2</v>
      </c>
      <c r="R64" s="1">
        <v>1.52791365317822E-2</v>
      </c>
      <c r="S64" s="1">
        <v>5.1124146134511099E-2</v>
      </c>
      <c r="T64" s="1">
        <v>5.1654399186217101E-2</v>
      </c>
      <c r="U64" s="1">
        <v>2.0694543146006199E-2</v>
      </c>
      <c r="V64" s="1">
        <v>1.3276752054246499E-3</v>
      </c>
      <c r="W64" s="1">
        <v>3.2367902186196599E-3</v>
      </c>
      <c r="Y64" s="10">
        <f t="shared" si="0"/>
        <v>5.8934350310754849E-2</v>
      </c>
      <c r="Z64" s="1">
        <f t="shared" si="1"/>
        <v>1.3276752054246499E-3</v>
      </c>
      <c r="AA64" s="1">
        <f t="shared" si="2"/>
        <v>0.11787865156223699</v>
      </c>
      <c r="AB64" s="1">
        <f t="shared" si="3"/>
        <v>6.7316186802740596E-2</v>
      </c>
      <c r="AC64">
        <f t="shared" si="4"/>
        <v>3.760525132817423E-2</v>
      </c>
    </row>
    <row r="65" spans="1:29" x14ac:dyDescent="0.2">
      <c r="A65" s="8" t="s">
        <v>86</v>
      </c>
      <c r="B65" s="2">
        <v>848649.03935470094</v>
      </c>
      <c r="C65" s="2">
        <v>1058040.3660061599</v>
      </c>
      <c r="D65" s="1">
        <v>0.118446954546902</v>
      </c>
      <c r="E65" s="1">
        <v>0.118446954546902</v>
      </c>
      <c r="F65" s="1">
        <v>0.110708822917943</v>
      </c>
      <c r="G65" s="1">
        <v>5.3053888697284397E-2</v>
      </c>
      <c r="H65" s="1">
        <v>5.3053888697284397E-2</v>
      </c>
      <c r="I65" s="1">
        <v>5.4204150078127997E-2</v>
      </c>
      <c r="J65" s="1">
        <v>6.5044980093753701E-2</v>
      </c>
      <c r="K65" s="1">
        <v>7.1068172728141504E-2</v>
      </c>
      <c r="L65" s="1">
        <v>1.2184218795001501E-2</v>
      </c>
      <c r="M65" s="1">
        <v>8.4712082122187504E-2</v>
      </c>
      <c r="N65" s="1">
        <v>6.6576666754148903E-3</v>
      </c>
      <c r="O65" s="1">
        <v>0.11652207821373201</v>
      </c>
      <c r="P65" s="1">
        <v>8.1246442598523205E-2</v>
      </c>
      <c r="Q65" s="1">
        <v>5.2031090747133003E-2</v>
      </c>
      <c r="R65" s="1">
        <v>1.62456250600021E-2</v>
      </c>
      <c r="S65" s="1">
        <v>4.3363320062502403E-2</v>
      </c>
      <c r="T65" s="1">
        <v>5.4493375205770897E-2</v>
      </c>
      <c r="U65" s="1">
        <v>2.3353884738006401E-2</v>
      </c>
      <c r="V65" s="1">
        <v>1.2874192830779601E-3</v>
      </c>
      <c r="W65" s="1">
        <v>3.70583072348296E-3</v>
      </c>
      <c r="Y65" s="10">
        <f t="shared" si="0"/>
        <v>5.6991542326558675E-2</v>
      </c>
      <c r="Z65" s="1">
        <f t="shared" si="1"/>
        <v>1.2874192830779601E-3</v>
      </c>
      <c r="AA65" s="1">
        <f t="shared" si="2"/>
        <v>0.118446954546902</v>
      </c>
      <c r="AB65" s="1">
        <f t="shared" si="3"/>
        <v>5.36290193877062E-2</v>
      </c>
      <c r="AC65">
        <f t="shared" si="4"/>
        <v>3.8166276221561948E-2</v>
      </c>
    </row>
    <row r="66" spans="1:29" x14ac:dyDescent="0.2">
      <c r="A66" s="8" t="s">
        <v>87</v>
      </c>
      <c r="B66" s="2">
        <v>1722239.6838342799</v>
      </c>
      <c r="C66" s="2">
        <v>2272390.7477168902</v>
      </c>
      <c r="D66" s="1">
        <v>7.8908073477081106E-2</v>
      </c>
      <c r="E66" s="1">
        <v>7.8908073477081106E-2</v>
      </c>
      <c r="F66" s="1">
        <v>9.83357266586182E-2</v>
      </c>
      <c r="G66" s="1">
        <v>6.1664584642601598E-2</v>
      </c>
      <c r="H66" s="1">
        <v>6.1664584642601598E-2</v>
      </c>
      <c r="I66" s="1">
        <v>5.5416223985954999E-2</v>
      </c>
      <c r="J66" s="1">
        <v>6.6499468783146706E-2</v>
      </c>
      <c r="K66" s="1">
        <v>4.7344844086249102E-2</v>
      </c>
      <c r="L66" s="1">
        <v>1.2822783105496199E-2</v>
      </c>
      <c r="M66" s="1">
        <v>9.5992201476180303E-2</v>
      </c>
      <c r="N66" s="1">
        <v>7.8710619547438503E-3</v>
      </c>
      <c r="O66" s="1">
        <v>0.12643073633073601</v>
      </c>
      <c r="P66" s="1">
        <v>9.3086279185862403E-2</v>
      </c>
      <c r="Q66" s="1">
        <v>3.4662547023458501E-2</v>
      </c>
      <c r="R66" s="1">
        <v>1.7097044140661401E-2</v>
      </c>
      <c r="S66" s="1">
        <v>4.43329791887642E-2</v>
      </c>
      <c r="T66" s="1">
        <v>6.3967945185594996E-2</v>
      </c>
      <c r="U66" s="1">
        <v>2.67574510764392E-2</v>
      </c>
      <c r="V66" s="1">
        <v>1.7742741258121001E-3</v>
      </c>
      <c r="W66" s="1">
        <v>4.1290223402459204E-3</v>
      </c>
      <c r="Y66" s="10">
        <f t="shared" si="0"/>
        <v>5.3883295244366469E-2</v>
      </c>
      <c r="Z66" s="1">
        <f t="shared" si="1"/>
        <v>1.7742741258121001E-3</v>
      </c>
      <c r="AA66" s="1">
        <f t="shared" si="2"/>
        <v>0.12643073633073601</v>
      </c>
      <c r="AB66" s="1">
        <f t="shared" si="3"/>
        <v>5.8540404314278302E-2</v>
      </c>
      <c r="AC66">
        <f t="shared" si="4"/>
        <v>3.4476327682350656E-2</v>
      </c>
    </row>
    <row r="67" spans="1:29" x14ac:dyDescent="0.2">
      <c r="A67" s="8" t="s">
        <v>88</v>
      </c>
      <c r="B67" s="2">
        <v>109990.51090613</v>
      </c>
      <c r="C67" s="2">
        <v>405791.29317294102</v>
      </c>
      <c r="D67" s="1">
        <v>0.104133990255251</v>
      </c>
      <c r="E67" s="1">
        <v>0.104133990255251</v>
      </c>
      <c r="F67" s="1">
        <v>0.108014609102664</v>
      </c>
      <c r="G67" s="1">
        <v>0.13403876974447301</v>
      </c>
      <c r="H67" s="1">
        <v>0.13403876974447301</v>
      </c>
      <c r="I67" s="1">
        <v>9.4023037147902999E-2</v>
      </c>
      <c r="J67" s="1">
        <v>0.112827644577483</v>
      </c>
      <c r="K67" s="1">
        <v>6.2480394153150702E-2</v>
      </c>
      <c r="L67" s="1">
        <v>4.7200174316139798E-3</v>
      </c>
      <c r="M67" s="1">
        <v>4.9034717201789001E-2</v>
      </c>
      <c r="N67" s="1">
        <v>6.5117842612895096E-3</v>
      </c>
      <c r="O67" s="1">
        <v>8.8385083194692807E-2</v>
      </c>
      <c r="P67" s="1">
        <v>8.0903723842409694E-2</v>
      </c>
      <c r="Q67" s="1">
        <v>4.5743726527697003E-2</v>
      </c>
      <c r="R67" s="1">
        <v>6.2933565754852401E-3</v>
      </c>
      <c r="S67" s="1">
        <v>7.5218429718322294E-2</v>
      </c>
      <c r="T67" s="1">
        <v>3.9085787475440302E-2</v>
      </c>
      <c r="U67" s="1">
        <v>2.3255485522113199E-2</v>
      </c>
      <c r="V67" s="1">
        <v>1.2437684059500801E-3</v>
      </c>
      <c r="W67" s="1">
        <v>3.6400697900170701E-3</v>
      </c>
      <c r="Y67" s="10">
        <f t="shared" ref="Y67:Y130" si="5">AVERAGE(D67:W67)</f>
        <v>6.388635774637344E-2</v>
      </c>
      <c r="Z67" s="1">
        <f t="shared" ref="Z67:Z130" si="6">MIN(D67:W67)</f>
        <v>1.2437684059500801E-3</v>
      </c>
      <c r="AA67" s="1">
        <f t="shared" ref="AA67:AA130" si="7">MAX(D67:W67)</f>
        <v>0.13403876974447301</v>
      </c>
      <c r="AB67" s="1">
        <f t="shared" ref="AB67:AB130" si="8">MEDIAN(D67:W67)</f>
        <v>6.8849411935736501E-2</v>
      </c>
      <c r="AC67">
        <f t="shared" ref="AC67:AC130" si="9">_xlfn.STDEV.P(D67:W67)</f>
        <v>4.462747527132415E-2</v>
      </c>
    </row>
    <row r="68" spans="1:29" x14ac:dyDescent="0.2">
      <c r="A68" s="8" t="s">
        <v>89</v>
      </c>
      <c r="B68" s="2">
        <v>79084.961772540599</v>
      </c>
      <c r="C68" s="2">
        <v>546373.83870033897</v>
      </c>
      <c r="D68" s="1">
        <v>0.12785383642013801</v>
      </c>
      <c r="E68" s="1">
        <v>0.12785383642013801</v>
      </c>
      <c r="F68" s="1">
        <v>0.106703013535002</v>
      </c>
      <c r="G68" s="1">
        <v>5.4662320467186699E-2</v>
      </c>
      <c r="H68" s="1">
        <v>5.4662320467186699E-2</v>
      </c>
      <c r="I68" s="1">
        <v>5.4006913617343798E-2</v>
      </c>
      <c r="J68" s="1">
        <v>6.4808296340812602E-2</v>
      </c>
      <c r="K68" s="1">
        <v>7.6712301852082707E-2</v>
      </c>
      <c r="L68" s="1">
        <v>9.9477365721154492E-3</v>
      </c>
      <c r="M68" s="1">
        <v>7.4194514309871007E-2</v>
      </c>
      <c r="N68" s="1">
        <v>7.2180500900610404E-3</v>
      </c>
      <c r="O68" s="1">
        <v>0.110533846334592</v>
      </c>
      <c r="P68" s="1">
        <v>8.9738258322567904E-2</v>
      </c>
      <c r="Q68" s="1">
        <v>5.6163322987853599E-2</v>
      </c>
      <c r="R68" s="1">
        <v>1.3263648762820599E-2</v>
      </c>
      <c r="S68" s="1">
        <v>4.3205530893875001E-2</v>
      </c>
      <c r="T68" s="1">
        <v>5.05717559425376E-2</v>
      </c>
      <c r="U68" s="1">
        <v>2.5794853173087599E-2</v>
      </c>
      <c r="V68" s="1">
        <v>1.33730413516719E-3</v>
      </c>
      <c r="W68" s="1">
        <v>4.0762334323784996E-3</v>
      </c>
      <c r="Y68" s="10">
        <f t="shared" si="5"/>
        <v>5.7665394703840897E-2</v>
      </c>
      <c r="Z68" s="1">
        <f t="shared" si="6"/>
        <v>1.33730413516719E-3</v>
      </c>
      <c r="AA68" s="1">
        <f t="shared" si="7"/>
        <v>0.12785383642013801</v>
      </c>
      <c r="AB68" s="1">
        <f t="shared" si="8"/>
        <v>5.4662320467186699E-2</v>
      </c>
      <c r="AC68">
        <f t="shared" si="9"/>
        <v>3.9316138509139377E-2</v>
      </c>
    </row>
    <row r="69" spans="1:29" x14ac:dyDescent="0.2">
      <c r="A69" s="8" t="s">
        <v>90</v>
      </c>
      <c r="B69" s="2">
        <v>884366.22250323195</v>
      </c>
      <c r="C69" s="2">
        <v>996263.84044584597</v>
      </c>
      <c r="D69" s="1">
        <v>8.4079104457534998E-2</v>
      </c>
      <c r="E69" s="1">
        <v>8.4079104457534998E-2</v>
      </c>
      <c r="F69" s="1">
        <v>0.114720030509484</v>
      </c>
      <c r="G69" s="1">
        <v>8.81191931358494E-2</v>
      </c>
      <c r="H69" s="1">
        <v>8.81191931358494E-2</v>
      </c>
      <c r="I69" s="1">
        <v>7.2739604195296001E-2</v>
      </c>
      <c r="J69" s="1">
        <v>8.7287525034354996E-2</v>
      </c>
      <c r="K69" s="1">
        <v>5.0447462674521097E-2</v>
      </c>
      <c r="L69" s="1">
        <v>1.4216011997645901E-2</v>
      </c>
      <c r="M69" s="1">
        <v>9.2979123478420606E-2</v>
      </c>
      <c r="N69" s="1">
        <v>5.4441589631114501E-3</v>
      </c>
      <c r="O69" s="1">
        <v>0.116004211655006</v>
      </c>
      <c r="P69" s="1">
        <v>6.5193852022899595E-2</v>
      </c>
      <c r="Q69" s="1">
        <v>3.6934064963530799E-2</v>
      </c>
      <c r="R69" s="1">
        <v>1.8954682663528101E-2</v>
      </c>
      <c r="S69" s="1">
        <v>5.81916833562365E-2</v>
      </c>
      <c r="T69" s="1">
        <v>5.6276564970164901E-2</v>
      </c>
      <c r="U69" s="1">
        <v>1.87397281556302E-2</v>
      </c>
      <c r="V69" s="1">
        <v>1.1450210079609799E-3</v>
      </c>
      <c r="W69" s="1">
        <v>2.9380982143724001E-3</v>
      </c>
      <c r="Y69" s="10">
        <f t="shared" si="5"/>
        <v>5.7830420952446615E-2</v>
      </c>
      <c r="Z69" s="1">
        <f t="shared" si="6"/>
        <v>1.1450210079609799E-3</v>
      </c>
      <c r="AA69" s="1">
        <f t="shared" si="7"/>
        <v>0.116004211655006</v>
      </c>
      <c r="AB69" s="1">
        <f t="shared" si="8"/>
        <v>6.1692767689568051E-2</v>
      </c>
      <c r="AC69">
        <f t="shared" si="9"/>
        <v>3.6482279778841838E-2</v>
      </c>
    </row>
    <row r="70" spans="1:29" x14ac:dyDescent="0.2">
      <c r="A70" s="8" t="s">
        <v>91</v>
      </c>
      <c r="B70" s="2">
        <v>276538.19431672199</v>
      </c>
      <c r="C70" s="2">
        <v>388031.72586547799</v>
      </c>
      <c r="D70" s="1">
        <v>0.112955387981821</v>
      </c>
      <c r="E70" s="1">
        <v>0.112955387981821</v>
      </c>
      <c r="F70" s="1">
        <v>0.10235791956474601</v>
      </c>
      <c r="G70" s="1">
        <v>7.19282315285351E-2</v>
      </c>
      <c r="H70" s="1">
        <v>7.19282315285351E-2</v>
      </c>
      <c r="I70" s="1">
        <v>6.1553595655453999E-2</v>
      </c>
      <c r="J70" s="1">
        <v>7.3864314786544802E-2</v>
      </c>
      <c r="K70" s="1">
        <v>6.7773232789093002E-2</v>
      </c>
      <c r="L70" s="1">
        <v>7.9959151258089892E-3</v>
      </c>
      <c r="M70" s="1">
        <v>7.0237897923237397E-2</v>
      </c>
      <c r="N70" s="1">
        <v>7.8301120222472598E-3</v>
      </c>
      <c r="O70" s="1">
        <v>0.11006363015689601</v>
      </c>
      <c r="P70" s="1">
        <v>9.3917910237643898E-2</v>
      </c>
      <c r="Q70" s="1">
        <v>4.96187687133193E-2</v>
      </c>
      <c r="R70" s="1">
        <v>1.0661220167745501E-2</v>
      </c>
      <c r="S70" s="1">
        <v>4.9242876524363099E-2</v>
      </c>
      <c r="T70" s="1">
        <v>5.1691851466956498E-2</v>
      </c>
      <c r="U70" s="1">
        <v>2.6996418213848399E-2</v>
      </c>
      <c r="V70" s="1">
        <v>1.6696771739931301E-3</v>
      </c>
      <c r="W70" s="1">
        <v>4.20290684269186E-3</v>
      </c>
      <c r="Y70" s="10">
        <f t="shared" si="5"/>
        <v>5.7972274319265063E-2</v>
      </c>
      <c r="Z70" s="1">
        <f t="shared" si="6"/>
        <v>1.6696771739931301E-3</v>
      </c>
      <c r="AA70" s="1">
        <f t="shared" si="7"/>
        <v>0.112955387981821</v>
      </c>
      <c r="AB70" s="1">
        <f t="shared" si="8"/>
        <v>6.4663414222273508E-2</v>
      </c>
      <c r="AC70">
        <f t="shared" si="9"/>
        <v>3.6999770729932414E-2</v>
      </c>
    </row>
    <row r="71" spans="1:29" x14ac:dyDescent="0.2">
      <c r="A71" s="8" t="s">
        <v>92</v>
      </c>
      <c r="B71" s="2">
        <v>33967.906658688102</v>
      </c>
      <c r="C71" s="2">
        <v>35753.969056717797</v>
      </c>
      <c r="D71" s="1">
        <v>9.92767621923967E-2</v>
      </c>
      <c r="E71" s="1">
        <v>9.92767621923967E-2</v>
      </c>
      <c r="F71" s="1">
        <v>0.107026613671048</v>
      </c>
      <c r="G71" s="1">
        <v>7.6674849372209197E-2</v>
      </c>
      <c r="H71" s="1">
        <v>7.6674849372209197E-2</v>
      </c>
      <c r="I71" s="1">
        <v>6.5094078103866804E-2</v>
      </c>
      <c r="J71" s="1">
        <v>7.8112893724640003E-2</v>
      </c>
      <c r="K71" s="1">
        <v>5.9566057315438001E-2</v>
      </c>
      <c r="L71" s="1">
        <v>5.83807039749051E-3</v>
      </c>
      <c r="M71" s="1">
        <v>6.3488296719833304E-2</v>
      </c>
      <c r="N71" s="1">
        <v>9.1902748045659104E-3</v>
      </c>
      <c r="O71" s="1">
        <v>0.108621399691482</v>
      </c>
      <c r="P71" s="1">
        <v>0.10845514474604701</v>
      </c>
      <c r="Q71" s="1">
        <v>4.3610055171732699E-2</v>
      </c>
      <c r="R71" s="1">
        <v>7.7840938633210099E-3</v>
      </c>
      <c r="S71" s="1">
        <v>5.2075262483093299E-2</v>
      </c>
      <c r="T71" s="1">
        <v>5.16168433832805E-2</v>
      </c>
      <c r="U71" s="1">
        <v>3.1174814933125398E-2</v>
      </c>
      <c r="V71" s="1">
        <v>1.9124850540502801E-3</v>
      </c>
      <c r="W71" s="1">
        <v>4.9802210493743396E-3</v>
      </c>
      <c r="Y71" s="10">
        <f t="shared" si="5"/>
        <v>5.7522491412080032E-2</v>
      </c>
      <c r="Z71" s="1">
        <f t="shared" si="6"/>
        <v>1.9124850540502801E-3</v>
      </c>
      <c r="AA71" s="1">
        <f t="shared" si="7"/>
        <v>0.108621399691482</v>
      </c>
      <c r="AB71" s="1">
        <f t="shared" si="8"/>
        <v>6.1527177017635652E-2</v>
      </c>
      <c r="AC71">
        <f t="shared" si="9"/>
        <v>3.6526753776123244E-2</v>
      </c>
    </row>
    <row r="72" spans="1:29" x14ac:dyDescent="0.2">
      <c r="A72" s="8" t="s">
        <v>93</v>
      </c>
      <c r="B72" s="2">
        <v>84375.075513266202</v>
      </c>
      <c r="C72" s="2">
        <v>116666.86466021401</v>
      </c>
      <c r="D72" s="1">
        <v>0.10135570011777099</v>
      </c>
      <c r="E72" s="1">
        <v>0.10135570011777099</v>
      </c>
      <c r="F72" s="1">
        <v>0.106864277306818</v>
      </c>
      <c r="G72" s="1">
        <v>0.130424729066553</v>
      </c>
      <c r="H72" s="1">
        <v>0.130424729066553</v>
      </c>
      <c r="I72" s="1">
        <v>9.1928433859981395E-2</v>
      </c>
      <c r="J72" s="1">
        <v>0.110314120631977</v>
      </c>
      <c r="K72" s="1">
        <v>6.0813420070662802E-2</v>
      </c>
      <c r="L72" s="1">
        <v>6.3966877056164098E-3</v>
      </c>
      <c r="M72" s="1">
        <v>5.7689189076531602E-2</v>
      </c>
      <c r="N72" s="1">
        <v>5.5205641874077598E-3</v>
      </c>
      <c r="O72" s="1">
        <v>9.3931437208140303E-2</v>
      </c>
      <c r="P72" s="1">
        <v>7.3624934389626903E-2</v>
      </c>
      <c r="Q72" s="1">
        <v>4.4523285978439499E-2</v>
      </c>
      <c r="R72" s="1">
        <v>8.5289169408215796E-3</v>
      </c>
      <c r="S72" s="1">
        <v>7.3542747087985194E-2</v>
      </c>
      <c r="T72" s="1">
        <v>4.2606772096779898E-2</v>
      </c>
      <c r="U72" s="1">
        <v>2.1163322130775999E-2</v>
      </c>
      <c r="V72" s="1">
        <v>8.7134216320494597E-4</v>
      </c>
      <c r="W72" s="1">
        <v>3.2690809773510102E-3</v>
      </c>
      <c r="Y72" s="10">
        <f t="shared" si="5"/>
        <v>6.3257469509038419E-2</v>
      </c>
      <c r="Z72" s="1">
        <f t="shared" si="6"/>
        <v>8.7134216320494597E-4</v>
      </c>
      <c r="AA72" s="1">
        <f t="shared" si="7"/>
        <v>0.130424729066553</v>
      </c>
      <c r="AB72" s="1">
        <f t="shared" si="8"/>
        <v>6.7178083579324005E-2</v>
      </c>
      <c r="AC72">
        <f t="shared" si="9"/>
        <v>4.3391685768762907E-2</v>
      </c>
    </row>
    <row r="73" spans="1:29" x14ac:dyDescent="0.2">
      <c r="A73" s="8" t="s">
        <v>94</v>
      </c>
      <c r="B73" s="2">
        <v>52102.1922029536</v>
      </c>
      <c r="C73" s="2">
        <v>72232.188957612496</v>
      </c>
      <c r="D73" s="1">
        <v>0.108376102742946</v>
      </c>
      <c r="E73" s="1">
        <v>0.108376102742946</v>
      </c>
      <c r="F73" s="1">
        <v>0.10693333532183</v>
      </c>
      <c r="G73" s="1">
        <v>0.107312647675101</v>
      </c>
      <c r="H73" s="1">
        <v>0.107312647675101</v>
      </c>
      <c r="I73" s="1">
        <v>8.0389657668008305E-2</v>
      </c>
      <c r="J73" s="1">
        <v>9.6467589201609999E-2</v>
      </c>
      <c r="K73" s="1">
        <v>6.5025661645768201E-2</v>
      </c>
      <c r="L73" s="1">
        <v>8.0972784280231008E-3</v>
      </c>
      <c r="M73" s="1">
        <v>6.6076436718801104E-2</v>
      </c>
      <c r="N73" s="1">
        <v>5.5356230031374798E-3</v>
      </c>
      <c r="O73" s="1">
        <v>0.10114789072458601</v>
      </c>
      <c r="P73" s="1">
        <v>7.3926197769591695E-2</v>
      </c>
      <c r="Q73" s="1">
        <v>4.7607191406563401E-2</v>
      </c>
      <c r="R73" s="1">
        <v>1.07963712373642E-2</v>
      </c>
      <c r="S73" s="1">
        <v>6.4311726134406597E-2</v>
      </c>
      <c r="T73" s="1">
        <v>4.6368062723620401E-2</v>
      </c>
      <c r="U73" s="1">
        <v>2.1249895431136201E-2</v>
      </c>
      <c r="V73" s="1">
        <v>8.5858698936591704E-4</v>
      </c>
      <c r="W73" s="1">
        <v>3.2931302629873802E-3</v>
      </c>
      <c r="Y73" s="10">
        <f t="shared" si="5"/>
        <v>6.1473106775144705E-2</v>
      </c>
      <c r="Z73" s="1">
        <f t="shared" si="6"/>
        <v>8.5858698936591704E-4</v>
      </c>
      <c r="AA73" s="1">
        <f t="shared" si="7"/>
        <v>0.108376102742946</v>
      </c>
      <c r="AB73" s="1">
        <f t="shared" si="8"/>
        <v>6.555104918228466E-2</v>
      </c>
      <c r="AC73">
        <f t="shared" si="9"/>
        <v>3.9790641617621185E-2</v>
      </c>
    </row>
    <row r="74" spans="1:29" x14ac:dyDescent="0.2">
      <c r="A74" s="8" t="s">
        <v>95</v>
      </c>
      <c r="B74" s="2">
        <v>26548.729171987899</v>
      </c>
      <c r="C74" s="2">
        <v>155717.02872369299</v>
      </c>
      <c r="D74" s="1">
        <v>0.103983067575816</v>
      </c>
      <c r="E74" s="1">
        <v>0.103983067575816</v>
      </c>
      <c r="F74" s="1">
        <v>0.10062351242519101</v>
      </c>
      <c r="G74" s="1">
        <v>9.2600029687574095E-2</v>
      </c>
      <c r="H74" s="1">
        <v>9.2600029687574095E-2</v>
      </c>
      <c r="I74" s="1">
        <v>7.1455892950084907E-2</v>
      </c>
      <c r="J74" s="1">
        <v>8.5747071540101902E-2</v>
      </c>
      <c r="K74" s="1">
        <v>6.2389840545489697E-2</v>
      </c>
      <c r="L74" s="1">
        <v>1.0810142632770201E-2</v>
      </c>
      <c r="M74" s="1">
        <v>7.9920871809157606E-2</v>
      </c>
      <c r="N74" s="1">
        <v>6.1893746141295997E-3</v>
      </c>
      <c r="O74" s="1">
        <v>0.110439298672524</v>
      </c>
      <c r="P74" s="1">
        <v>7.0889336791674196E-2</v>
      </c>
      <c r="Q74" s="1">
        <v>4.5677429579332803E-2</v>
      </c>
      <c r="R74" s="1">
        <v>1.4413523510360401E-2</v>
      </c>
      <c r="S74" s="1">
        <v>5.71647143600678E-2</v>
      </c>
      <c r="T74" s="1">
        <v>5.2521216824836001E-2</v>
      </c>
      <c r="U74" s="1">
        <v>2.03770180119534E-2</v>
      </c>
      <c r="V74" s="1">
        <v>1.5108646398597199E-3</v>
      </c>
      <c r="W74" s="1">
        <v>3.1311663207372799E-3</v>
      </c>
      <c r="Y74" s="10">
        <f t="shared" si="5"/>
        <v>5.9321373487752516E-2</v>
      </c>
      <c r="Z74" s="1">
        <f t="shared" si="6"/>
        <v>1.5108646398597199E-3</v>
      </c>
      <c r="AA74" s="1">
        <f t="shared" si="7"/>
        <v>0.110439298672524</v>
      </c>
      <c r="AB74" s="1">
        <f t="shared" si="8"/>
        <v>6.6639588668581939E-2</v>
      </c>
      <c r="AC74">
        <f t="shared" si="9"/>
        <v>3.7001681618951107E-2</v>
      </c>
    </row>
    <row r="75" spans="1:29" x14ac:dyDescent="0.2">
      <c r="A75" s="8" t="s">
        <v>96</v>
      </c>
      <c r="B75" s="2">
        <v>103557.14760675401</v>
      </c>
      <c r="C75" s="2">
        <v>207811.14875542701</v>
      </c>
      <c r="D75" s="1">
        <v>0.115802163814508</v>
      </c>
      <c r="E75" s="1">
        <v>0.115802163814508</v>
      </c>
      <c r="F75" s="1">
        <v>0.112179001414569</v>
      </c>
      <c r="G75" s="1">
        <v>7.2821337442731199E-2</v>
      </c>
      <c r="H75" s="1">
        <v>7.2821337442731199E-2</v>
      </c>
      <c r="I75" s="1">
        <v>6.4455419075008097E-2</v>
      </c>
      <c r="J75" s="1">
        <v>7.7346502890009605E-2</v>
      </c>
      <c r="K75" s="1">
        <v>6.9481298288705001E-2</v>
      </c>
      <c r="L75" s="1">
        <v>8.0485402923769992E-3</v>
      </c>
      <c r="M75" s="1">
        <v>6.6290174916436101E-2</v>
      </c>
      <c r="N75" s="1">
        <v>7.3981076359979003E-3</v>
      </c>
      <c r="O75" s="1">
        <v>0.105366151196624</v>
      </c>
      <c r="P75" s="1">
        <v>9.4862228637534504E-2</v>
      </c>
      <c r="Q75" s="1">
        <v>5.0869293492566497E-2</v>
      </c>
      <c r="R75" s="1">
        <v>1.07313870565026E-2</v>
      </c>
      <c r="S75" s="1">
        <v>5.1564335260006297E-2</v>
      </c>
      <c r="T75" s="1">
        <v>4.8076432851243703E-2</v>
      </c>
      <c r="U75" s="1">
        <v>2.7267713831567401E-2</v>
      </c>
      <c r="V75" s="1">
        <v>1.23904886318482E-3</v>
      </c>
      <c r="W75" s="1">
        <v>4.3095318638135503E-3</v>
      </c>
      <c r="Y75" s="10">
        <f t="shared" si="5"/>
        <v>5.8836608504031232E-2</v>
      </c>
      <c r="Z75" s="1">
        <f t="shared" si="6"/>
        <v>1.23904886318482E-3</v>
      </c>
      <c r="AA75" s="1">
        <f t="shared" si="7"/>
        <v>0.115802163814508</v>
      </c>
      <c r="AB75" s="1">
        <f t="shared" si="8"/>
        <v>6.5372796995722099E-2</v>
      </c>
      <c r="AC75">
        <f t="shared" si="9"/>
        <v>3.7941719908519342E-2</v>
      </c>
    </row>
    <row r="76" spans="1:29" x14ac:dyDescent="0.2">
      <c r="A76" s="8" t="s">
        <v>97</v>
      </c>
      <c r="B76" s="2">
        <v>42291.824051507901</v>
      </c>
      <c r="C76" s="2">
        <v>96846.914897081399</v>
      </c>
      <c r="D76" s="1">
        <v>0.103282681593344</v>
      </c>
      <c r="E76" s="1">
        <v>0.103282681593344</v>
      </c>
      <c r="F76" s="1">
        <v>0.112167041608029</v>
      </c>
      <c r="G76" s="1">
        <v>0.115993387659326</v>
      </c>
      <c r="H76" s="1">
        <v>0.115993387659326</v>
      </c>
      <c r="I76" s="1">
        <v>8.6038454231670697E-2</v>
      </c>
      <c r="J76" s="1">
        <v>0.103246145078005</v>
      </c>
      <c r="K76" s="1">
        <v>6.1969608956006797E-2</v>
      </c>
      <c r="L76" s="1">
        <v>7.1071299726441703E-3</v>
      </c>
      <c r="M76" s="1">
        <v>5.8984042389402198E-2</v>
      </c>
      <c r="N76" s="1">
        <v>6.4719867071710803E-3</v>
      </c>
      <c r="O76" s="1">
        <v>9.4999201929230295E-2</v>
      </c>
      <c r="P76" s="1">
        <v>8.1705047687157306E-2</v>
      </c>
      <c r="Q76" s="1">
        <v>4.5369765724644302E-2</v>
      </c>
      <c r="R76" s="1">
        <v>9.4761732968587902E-3</v>
      </c>
      <c r="S76" s="1">
        <v>6.8830763385336793E-2</v>
      </c>
      <c r="T76" s="1">
        <v>4.2768061682589099E-2</v>
      </c>
      <c r="U76" s="1">
        <v>2.3485690956673501E-2</v>
      </c>
      <c r="V76" s="1">
        <v>1.1195058534776399E-3</v>
      </c>
      <c r="W76" s="1">
        <v>3.7344841769008002E-3</v>
      </c>
      <c r="Y76" s="10">
        <f t="shared" si="5"/>
        <v>6.2301262107056866E-2</v>
      </c>
      <c r="Z76" s="1">
        <f t="shared" si="6"/>
        <v>1.1195058534776399E-3</v>
      </c>
      <c r="AA76" s="1">
        <f t="shared" si="7"/>
        <v>0.115993387659326</v>
      </c>
      <c r="AB76" s="1">
        <f t="shared" si="8"/>
        <v>6.5400186170671795E-2</v>
      </c>
      <c r="AC76">
        <f t="shared" si="9"/>
        <v>4.1019825338290995E-2</v>
      </c>
    </row>
    <row r="77" spans="1:29" x14ac:dyDescent="0.2">
      <c r="A77" s="8" t="s">
        <v>98</v>
      </c>
      <c r="B77" s="2">
        <v>165904.75969326199</v>
      </c>
      <c r="C77" s="2">
        <v>1677010.24999845</v>
      </c>
      <c r="D77" s="1">
        <v>0.102929717036465</v>
      </c>
      <c r="E77" s="1">
        <v>0.102929717036465</v>
      </c>
      <c r="F77" s="1">
        <v>0.11440164012448201</v>
      </c>
      <c r="G77" s="1">
        <v>5.5789869899559301E-2</v>
      </c>
      <c r="H77" s="1">
        <v>5.5789869899559301E-2</v>
      </c>
      <c r="I77" s="1">
        <v>5.6495344980900003E-2</v>
      </c>
      <c r="J77" s="1">
        <v>6.7794413977080303E-2</v>
      </c>
      <c r="K77" s="1">
        <v>6.1757830221878897E-2</v>
      </c>
      <c r="L77" s="1">
        <v>1.12608443870367E-2</v>
      </c>
      <c r="M77" s="1">
        <v>8.80355778899157E-2</v>
      </c>
      <c r="N77" s="1">
        <v>7.1097769625221297E-3</v>
      </c>
      <c r="O77" s="1">
        <v>0.12333219159837699</v>
      </c>
      <c r="P77" s="1">
        <v>8.1454324485702806E-2</v>
      </c>
      <c r="Q77" s="1">
        <v>4.5214716310670401E-2</v>
      </c>
      <c r="R77" s="1">
        <v>1.50144591827158E-2</v>
      </c>
      <c r="S77" s="1">
        <v>4.5196275984720202E-2</v>
      </c>
      <c r="T77" s="1">
        <v>5.9500600059447198E-2</v>
      </c>
      <c r="U77" s="1">
        <v>2.3414037072476801E-2</v>
      </c>
      <c r="V77" s="1">
        <v>1.7925536892408E-3</v>
      </c>
      <c r="W77" s="1">
        <v>3.5397790326509001E-3</v>
      </c>
      <c r="Y77" s="10">
        <f t="shared" si="5"/>
        <v>5.6137676991593291E-2</v>
      </c>
      <c r="Z77" s="1">
        <f t="shared" si="6"/>
        <v>1.7925536892408E-3</v>
      </c>
      <c r="AA77" s="1">
        <f t="shared" si="7"/>
        <v>0.12333219159837699</v>
      </c>
      <c r="AB77" s="1">
        <f t="shared" si="8"/>
        <v>5.6142607440229655E-2</v>
      </c>
      <c r="AC77">
        <f t="shared" si="9"/>
        <v>3.6922156665219183E-2</v>
      </c>
    </row>
    <row r="78" spans="1:29" x14ac:dyDescent="0.2">
      <c r="A78" s="8" t="s">
        <v>99</v>
      </c>
      <c r="B78" s="2">
        <v>258202.16978200499</v>
      </c>
      <c r="C78" s="2">
        <v>267530.79339828301</v>
      </c>
      <c r="D78" s="1">
        <v>0.100826037694074</v>
      </c>
      <c r="E78" s="1">
        <v>0.100826037694074</v>
      </c>
      <c r="F78" s="1">
        <v>0.113661640948634</v>
      </c>
      <c r="G78" s="1">
        <v>9.5654937506631399E-2</v>
      </c>
      <c r="H78" s="1">
        <v>9.5654937506631399E-2</v>
      </c>
      <c r="I78" s="1">
        <v>7.6242878990474397E-2</v>
      </c>
      <c r="J78" s="1">
        <v>9.1491454788569099E-2</v>
      </c>
      <c r="K78" s="1">
        <v>6.0495622616444797E-2</v>
      </c>
      <c r="L78" s="1">
        <v>8.3781977006577302E-3</v>
      </c>
      <c r="M78" s="1">
        <v>6.9101273015125794E-2</v>
      </c>
      <c r="N78" s="1">
        <v>6.2180822511087499E-3</v>
      </c>
      <c r="O78" s="1">
        <v>0.105533474829604</v>
      </c>
      <c r="P78" s="1">
        <v>8.2979625411417304E-2</v>
      </c>
      <c r="Q78" s="1">
        <v>4.4290617154338699E-2</v>
      </c>
      <c r="R78" s="1">
        <v>1.11709302675435E-2</v>
      </c>
      <c r="S78" s="1">
        <v>6.0994303192379501E-2</v>
      </c>
      <c r="T78" s="1">
        <v>4.91270633906839E-2</v>
      </c>
      <c r="U78" s="1">
        <v>2.3852151073057E-2</v>
      </c>
      <c r="V78" s="1">
        <v>9.1026785155412504E-4</v>
      </c>
      <c r="W78" s="1">
        <v>3.7532938367773601E-3</v>
      </c>
      <c r="Y78" s="10">
        <f t="shared" si="5"/>
        <v>6.0058141385989028E-2</v>
      </c>
      <c r="Z78" s="1">
        <f t="shared" si="6"/>
        <v>9.1026785155412504E-4</v>
      </c>
      <c r="AA78" s="1">
        <f t="shared" si="7"/>
        <v>0.113661640948634</v>
      </c>
      <c r="AB78" s="1">
        <f t="shared" si="8"/>
        <v>6.5047788103752641E-2</v>
      </c>
      <c r="AC78">
        <f t="shared" si="9"/>
        <v>3.8055944867625625E-2</v>
      </c>
    </row>
    <row r="79" spans="1:29" x14ac:dyDescent="0.2">
      <c r="A79" s="8" t="s">
        <v>100</v>
      </c>
      <c r="B79" s="2">
        <v>133525.80203869799</v>
      </c>
      <c r="C79" s="2">
        <v>114348.82254136</v>
      </c>
      <c r="D79" s="1">
        <v>0.110644966019149</v>
      </c>
      <c r="E79" s="1">
        <v>0.110644966019149</v>
      </c>
      <c r="F79" s="1">
        <v>0.11937783730715699</v>
      </c>
      <c r="G79" s="1">
        <v>9.7188948955401394E-2</v>
      </c>
      <c r="H79" s="1">
        <v>9.7188948955401394E-2</v>
      </c>
      <c r="I79" s="1">
        <v>7.8438933804490005E-2</v>
      </c>
      <c r="J79" s="1">
        <v>9.4126720565388095E-2</v>
      </c>
      <c r="K79" s="1">
        <v>6.6386979611489705E-2</v>
      </c>
      <c r="L79" s="1">
        <v>6.8309593769032501E-3</v>
      </c>
      <c r="M79" s="1">
        <v>6.1147871967279797E-2</v>
      </c>
      <c r="N79" s="1">
        <v>6.16886335281707E-3</v>
      </c>
      <c r="O79" s="1">
        <v>0.10092688448808899</v>
      </c>
      <c r="P79" s="1">
        <v>8.2284972618451496E-2</v>
      </c>
      <c r="Q79" s="1">
        <v>4.8603852160472201E-2</v>
      </c>
      <c r="R79" s="1">
        <v>9.1079458358709307E-3</v>
      </c>
      <c r="S79" s="1">
        <v>6.2751147043591998E-2</v>
      </c>
      <c r="T79" s="1">
        <v>4.5387240320121799E-2</v>
      </c>
      <c r="U79" s="1">
        <v>2.3652488211502998E-2</v>
      </c>
      <c r="V79" s="1">
        <v>9.1016654455056102E-4</v>
      </c>
      <c r="W79" s="1">
        <v>3.7164809700623801E-3</v>
      </c>
      <c r="Y79" s="10">
        <f t="shared" si="5"/>
        <v>6.1274358706366938E-2</v>
      </c>
      <c r="Z79" s="1">
        <f t="shared" si="6"/>
        <v>9.1016654455056102E-4</v>
      </c>
      <c r="AA79" s="1">
        <f t="shared" si="7"/>
        <v>0.11937783730715699</v>
      </c>
      <c r="AB79" s="1">
        <f t="shared" si="8"/>
        <v>6.4569063327540852E-2</v>
      </c>
      <c r="AC79">
        <f t="shared" si="9"/>
        <v>3.9845812029976994E-2</v>
      </c>
    </row>
    <row r="80" spans="1:29" x14ac:dyDescent="0.2">
      <c r="A80" s="8" t="s">
        <v>101</v>
      </c>
      <c r="B80" s="2">
        <v>78821.698063967604</v>
      </c>
      <c r="C80" s="2">
        <v>77869.840729044896</v>
      </c>
      <c r="D80" s="1">
        <v>0.114796114504689</v>
      </c>
      <c r="E80" s="1">
        <v>0.114796114504689</v>
      </c>
      <c r="F80" s="1">
        <v>0.112503228100209</v>
      </c>
      <c r="G80" s="1">
        <v>8.5741686762184993E-2</v>
      </c>
      <c r="H80" s="1">
        <v>8.5741686762184993E-2</v>
      </c>
      <c r="I80" s="1">
        <v>7.0996650406145098E-2</v>
      </c>
      <c r="J80" s="1">
        <v>8.5195980487373799E-2</v>
      </c>
      <c r="K80" s="1">
        <v>6.8877668702813394E-2</v>
      </c>
      <c r="L80" s="1">
        <v>7.4241213312918799E-3</v>
      </c>
      <c r="M80" s="1">
        <v>6.3568950095216903E-2</v>
      </c>
      <c r="N80" s="1">
        <v>7.3576302569622297E-3</v>
      </c>
      <c r="O80" s="1">
        <v>0.102721578815006</v>
      </c>
      <c r="P80" s="1">
        <v>8.7174316355373996E-2</v>
      </c>
      <c r="Q80" s="1">
        <v>5.0427358593222102E-2</v>
      </c>
      <c r="R80" s="1">
        <v>9.8988284417221798E-3</v>
      </c>
      <c r="S80" s="1">
        <v>5.6797320324916002E-2</v>
      </c>
      <c r="T80" s="1">
        <v>4.6562021103718897E-2</v>
      </c>
      <c r="U80" s="1">
        <v>2.50578517101551E-2</v>
      </c>
      <c r="V80" s="1">
        <v>1.5549063292434799E-3</v>
      </c>
      <c r="W80" s="1">
        <v>3.9633163634783504E-3</v>
      </c>
      <c r="Y80" s="10">
        <f t="shared" si="5"/>
        <v>6.005786649752981E-2</v>
      </c>
      <c r="Z80" s="1">
        <f t="shared" si="6"/>
        <v>1.5549063292434799E-3</v>
      </c>
      <c r="AA80" s="1">
        <f t="shared" si="7"/>
        <v>0.114796114504689</v>
      </c>
      <c r="AB80" s="1">
        <f t="shared" si="8"/>
        <v>6.6223309399015148E-2</v>
      </c>
      <c r="AC80">
        <f t="shared" si="9"/>
        <v>3.8472616321805118E-2</v>
      </c>
    </row>
    <row r="81" spans="1:29" x14ac:dyDescent="0.2">
      <c r="A81" s="8" t="s">
        <v>102</v>
      </c>
      <c r="B81" s="2">
        <v>719952.59824920795</v>
      </c>
      <c r="C81" s="2">
        <v>740127.49795489595</v>
      </c>
      <c r="D81" s="1">
        <v>0.124582077344491</v>
      </c>
      <c r="E81" s="1">
        <v>0.124582077344491</v>
      </c>
      <c r="F81" s="1">
        <v>0.109773686553824</v>
      </c>
      <c r="G81" s="1">
        <v>5.2021622527865699E-2</v>
      </c>
      <c r="H81" s="1">
        <v>5.2021622527865699E-2</v>
      </c>
      <c r="I81" s="1">
        <v>5.3454232902389001E-2</v>
      </c>
      <c r="J81" s="1">
        <v>6.4145079482866796E-2</v>
      </c>
      <c r="K81" s="1">
        <v>7.4749246406695002E-2</v>
      </c>
      <c r="L81" s="1">
        <v>6.9669267714863497E-3</v>
      </c>
      <c r="M81" s="1">
        <v>5.7983884462871699E-2</v>
      </c>
      <c r="N81" s="1">
        <v>9.2181579245848005E-3</v>
      </c>
      <c r="O81" s="1">
        <v>0.100738864064269</v>
      </c>
      <c r="P81" s="1">
        <v>0.122533283252158</v>
      </c>
      <c r="Q81" s="1">
        <v>5.4726112600985699E-2</v>
      </c>
      <c r="R81" s="1">
        <v>9.2892356953148108E-3</v>
      </c>
      <c r="S81" s="1">
        <v>4.27633863219112E-2</v>
      </c>
      <c r="T81" s="1">
        <v>4.4883082428330001E-2</v>
      </c>
      <c r="U81" s="1">
        <v>3.5221320005309302E-2</v>
      </c>
      <c r="V81" s="1">
        <v>1.20933421648916E-3</v>
      </c>
      <c r="W81" s="1">
        <v>5.70428422694968E-3</v>
      </c>
      <c r="Y81" s="10">
        <f t="shared" si="5"/>
        <v>5.7328375853057389E-2</v>
      </c>
      <c r="Z81" s="1">
        <f t="shared" si="6"/>
        <v>1.20933421648916E-3</v>
      </c>
      <c r="AA81" s="1">
        <f t="shared" si="7"/>
        <v>0.124582077344491</v>
      </c>
      <c r="AB81" s="1">
        <f t="shared" si="8"/>
        <v>5.273792771512735E-2</v>
      </c>
      <c r="AC81">
        <f t="shared" si="9"/>
        <v>4.011859738066173E-2</v>
      </c>
    </row>
    <row r="82" spans="1:29" x14ac:dyDescent="0.2">
      <c r="A82" s="8" t="s">
        <v>103</v>
      </c>
      <c r="B82" s="2">
        <v>53044.436440522397</v>
      </c>
      <c r="C82" s="2">
        <v>50795.047161946</v>
      </c>
      <c r="D82" s="1">
        <v>9.5708234216724905E-2</v>
      </c>
      <c r="E82" s="1">
        <v>9.5708234216724905E-2</v>
      </c>
      <c r="F82" s="1">
        <v>0.11100179998795601</v>
      </c>
      <c r="G82" s="1">
        <v>0.121788081310254</v>
      </c>
      <c r="H82" s="1">
        <v>0.121788081310254</v>
      </c>
      <c r="I82" s="1">
        <v>8.8644490652116104E-2</v>
      </c>
      <c r="J82" s="1">
        <v>0.10637338878253901</v>
      </c>
      <c r="K82" s="1">
        <v>5.74249405300351E-2</v>
      </c>
      <c r="L82" s="1">
        <v>5.7793160195477302E-3</v>
      </c>
      <c r="M82" s="1">
        <v>5.7314754985698102E-2</v>
      </c>
      <c r="N82" s="1">
        <v>7.2083267151944403E-3</v>
      </c>
      <c r="O82" s="1">
        <v>9.64599896416517E-2</v>
      </c>
      <c r="P82" s="1">
        <v>8.2560351636742399E-2</v>
      </c>
      <c r="Q82" s="1">
        <v>4.2042480862658001E-2</v>
      </c>
      <c r="R82" s="1">
        <v>7.7057546927303804E-3</v>
      </c>
      <c r="S82" s="1">
        <v>7.0915592521692702E-2</v>
      </c>
      <c r="T82" s="1">
        <v>4.4309679484438598E-2</v>
      </c>
      <c r="U82" s="1">
        <v>2.3731705008744702E-2</v>
      </c>
      <c r="V82" s="1">
        <v>1.70389244526381E-3</v>
      </c>
      <c r="W82" s="1">
        <v>3.7023525911323799E-3</v>
      </c>
      <c r="Y82" s="10">
        <f t="shared" si="5"/>
        <v>6.2093572380604943E-2</v>
      </c>
      <c r="Z82" s="1">
        <f t="shared" si="6"/>
        <v>1.70389244526381E-3</v>
      </c>
      <c r="AA82" s="1">
        <f t="shared" si="7"/>
        <v>0.121788081310254</v>
      </c>
      <c r="AB82" s="1">
        <f t="shared" si="8"/>
        <v>6.4170266525863898E-2</v>
      </c>
      <c r="AC82">
        <f t="shared" si="9"/>
        <v>4.1566178078345541E-2</v>
      </c>
    </row>
    <row r="83" spans="1:29" x14ac:dyDescent="0.2">
      <c r="A83" s="8" t="s">
        <v>104</v>
      </c>
      <c r="B83" s="2">
        <v>251576.93934679401</v>
      </c>
      <c r="C83" s="2">
        <v>1188438.6328396599</v>
      </c>
      <c r="D83" s="1">
        <v>0.12529813579240801</v>
      </c>
      <c r="E83" s="1">
        <v>0.12529813579240801</v>
      </c>
      <c r="F83" s="1">
        <v>0.114495249936142</v>
      </c>
      <c r="G83" s="1">
        <v>5.3645944496043298E-2</v>
      </c>
      <c r="H83" s="1">
        <v>5.3645944496043298E-2</v>
      </c>
      <c r="I83" s="1">
        <v>5.5446784732057303E-2</v>
      </c>
      <c r="J83" s="1">
        <v>6.6536141678468705E-2</v>
      </c>
      <c r="K83" s="1">
        <v>7.5178881475445006E-2</v>
      </c>
      <c r="L83" s="1">
        <v>6.7559378028267903E-3</v>
      </c>
      <c r="M83" s="1">
        <v>6.5683204492430106E-2</v>
      </c>
      <c r="N83" s="1">
        <v>7.9635455108942807E-3</v>
      </c>
      <c r="O83" s="1">
        <v>0.11048966556468701</v>
      </c>
      <c r="P83" s="1">
        <v>9.3785391871835697E-2</v>
      </c>
      <c r="Q83" s="1">
        <v>5.50406610182608E-2</v>
      </c>
      <c r="R83" s="1">
        <v>9.0079170704358003E-3</v>
      </c>
      <c r="S83" s="1">
        <v>4.4357427785645803E-2</v>
      </c>
      <c r="T83" s="1">
        <v>5.0398527459398303E-2</v>
      </c>
      <c r="U83" s="1">
        <v>2.6958334725659599E-2</v>
      </c>
      <c r="V83" s="1">
        <v>1.7794401427545499E-3</v>
      </c>
      <c r="W83" s="1">
        <v>4.1932189904159102E-3</v>
      </c>
      <c r="Y83" s="10">
        <f t="shared" si="5"/>
        <v>5.7297924541713022E-2</v>
      </c>
      <c r="Z83" s="1">
        <f t="shared" si="6"/>
        <v>1.7794401427545499E-3</v>
      </c>
      <c r="AA83" s="1">
        <f t="shared" si="7"/>
        <v>0.12529813579240801</v>
      </c>
      <c r="AB83" s="1">
        <f t="shared" si="8"/>
        <v>5.4343302757152046E-2</v>
      </c>
      <c r="AC83">
        <f t="shared" si="9"/>
        <v>3.9717206004306525E-2</v>
      </c>
    </row>
    <row r="84" spans="1:29" x14ac:dyDescent="0.2">
      <c r="A84" s="8" t="s">
        <v>105</v>
      </c>
      <c r="B84" s="2">
        <v>180381.41811515999</v>
      </c>
      <c r="C84" s="2">
        <v>349383.36544373399</v>
      </c>
      <c r="D84" s="1">
        <v>0.103254353177875</v>
      </c>
      <c r="E84" s="1">
        <v>0.103254353177875</v>
      </c>
      <c r="F84" s="1">
        <v>0.105306606455861</v>
      </c>
      <c r="G84" s="1">
        <v>0.106147648185049</v>
      </c>
      <c r="H84" s="1">
        <v>0.106147648185049</v>
      </c>
      <c r="I84" s="1">
        <v>7.9400475706490004E-2</v>
      </c>
      <c r="J84" s="1">
        <v>9.5280570847788099E-2</v>
      </c>
      <c r="K84" s="1">
        <v>6.1952611906724901E-2</v>
      </c>
      <c r="L84" s="1">
        <v>1.0081115945122799E-2</v>
      </c>
      <c r="M84" s="1">
        <v>7.4645345097608895E-2</v>
      </c>
      <c r="N84" s="1">
        <v>5.8571261884781097E-3</v>
      </c>
      <c r="O84" s="1">
        <v>0.10518532545217001</v>
      </c>
      <c r="P84" s="1">
        <v>6.6990556193275194E-2</v>
      </c>
      <c r="Q84" s="1">
        <v>4.53573216870439E-2</v>
      </c>
      <c r="R84" s="1">
        <v>1.3441487926830401E-2</v>
      </c>
      <c r="S84" s="1">
        <v>6.35203805651922E-2</v>
      </c>
      <c r="T84" s="1">
        <v>4.9164188792422403E-2</v>
      </c>
      <c r="U84" s="1">
        <v>1.92562771629869E-2</v>
      </c>
      <c r="V84" s="1">
        <v>1.4148789332396601E-3</v>
      </c>
      <c r="W84" s="1">
        <v>2.97796570811936E-3</v>
      </c>
      <c r="Y84" s="10">
        <f t="shared" si="5"/>
        <v>6.0931811864760078E-2</v>
      </c>
      <c r="Z84" s="1">
        <f t="shared" si="6"/>
        <v>1.4148789332396601E-3</v>
      </c>
      <c r="AA84" s="1">
        <f t="shared" si="7"/>
        <v>0.106147648185049</v>
      </c>
      <c r="AB84" s="1">
        <f t="shared" si="8"/>
        <v>6.5255468379233697E-2</v>
      </c>
      <c r="AC84">
        <f t="shared" si="9"/>
        <v>3.8887932630029765E-2</v>
      </c>
    </row>
    <row r="85" spans="1:29" x14ac:dyDescent="0.2">
      <c r="A85" s="8" t="s">
        <v>106</v>
      </c>
      <c r="B85" s="2">
        <v>46515.156388524701</v>
      </c>
      <c r="C85" s="2">
        <v>720497.25341133797</v>
      </c>
      <c r="D85" s="1">
        <v>0.105138720854087</v>
      </c>
      <c r="E85" s="1">
        <v>0.105138720854087</v>
      </c>
      <c r="F85" s="1">
        <v>0.10137675337080999</v>
      </c>
      <c r="G85" s="1">
        <v>0.103428438669768</v>
      </c>
      <c r="H85" s="1">
        <v>0.103428438669768</v>
      </c>
      <c r="I85" s="1">
        <v>7.7058407677586996E-2</v>
      </c>
      <c r="J85" s="1">
        <v>9.2470089213104095E-2</v>
      </c>
      <c r="K85" s="1">
        <v>6.30832325124525E-2</v>
      </c>
      <c r="L85" s="1">
        <v>9.2085991378704195E-3</v>
      </c>
      <c r="M85" s="1">
        <v>7.0534597624479597E-2</v>
      </c>
      <c r="N85" s="1">
        <v>6.42858592318584E-3</v>
      </c>
      <c r="O85" s="1">
        <v>0.10300552954612401</v>
      </c>
      <c r="P85" s="1">
        <v>7.6101966532627102E-2</v>
      </c>
      <c r="Q85" s="1">
        <v>4.6185082146880399E-2</v>
      </c>
      <c r="R85" s="1">
        <v>1.2278132183827299E-2</v>
      </c>
      <c r="S85" s="1">
        <v>6.1646726142069501E-2</v>
      </c>
      <c r="T85" s="1">
        <v>4.8000227832548502E-2</v>
      </c>
      <c r="U85" s="1">
        <v>2.1875305963688502E-2</v>
      </c>
      <c r="V85" s="1">
        <v>1.42759011127846E-3</v>
      </c>
      <c r="W85" s="1">
        <v>3.3938493311107499E-3</v>
      </c>
      <c r="Y85" s="10">
        <f t="shared" si="5"/>
        <v>6.0560449714867667E-2</v>
      </c>
      <c r="Z85" s="1">
        <f t="shared" si="6"/>
        <v>1.42759011127846E-3</v>
      </c>
      <c r="AA85" s="1">
        <f t="shared" si="7"/>
        <v>0.105138720854087</v>
      </c>
      <c r="AB85" s="1">
        <f t="shared" si="8"/>
        <v>6.6808915068466049E-2</v>
      </c>
      <c r="AC85">
        <f t="shared" si="9"/>
        <v>3.8262529219684233E-2</v>
      </c>
    </row>
    <row r="86" spans="1:29" x14ac:dyDescent="0.2">
      <c r="A86" s="8" t="s">
        <v>107</v>
      </c>
      <c r="B86" s="2">
        <v>93799.648925419198</v>
      </c>
      <c r="C86" s="2">
        <v>565384.26365826803</v>
      </c>
      <c r="D86" s="1">
        <v>9.8875276635083803E-2</v>
      </c>
      <c r="E86" s="1">
        <v>9.8875276635083803E-2</v>
      </c>
      <c r="F86" s="1">
        <v>0.110850330042134</v>
      </c>
      <c r="G86" s="1">
        <v>0.12688363217543799</v>
      </c>
      <c r="H86" s="1">
        <v>0.12688363217543799</v>
      </c>
      <c r="I86" s="1">
        <v>9.1154398598253097E-2</v>
      </c>
      <c r="J86" s="1">
        <v>0.109385278317903</v>
      </c>
      <c r="K86" s="1">
        <v>5.9325165981050303E-2</v>
      </c>
      <c r="L86" s="1">
        <v>4.8540950715676399E-3</v>
      </c>
      <c r="M86" s="1">
        <v>5.2796567258721602E-2</v>
      </c>
      <c r="N86" s="1">
        <v>7.0609202485091196E-3</v>
      </c>
      <c r="O86" s="1">
        <v>9.3425310246753004E-2</v>
      </c>
      <c r="P86" s="1">
        <v>8.2343697839359298E-2</v>
      </c>
      <c r="Q86" s="1">
        <v>4.3433691570438901E-2</v>
      </c>
      <c r="R86" s="1">
        <v>6.4721267620900802E-3</v>
      </c>
      <c r="S86" s="1">
        <v>7.2923518878602295E-2</v>
      </c>
      <c r="T86" s="1">
        <v>4.23112303962975E-2</v>
      </c>
      <c r="U86" s="1">
        <v>2.3669425536749798E-2</v>
      </c>
      <c r="V86" s="1">
        <v>1.6017109482014901E-3</v>
      </c>
      <c r="W86" s="1">
        <v>3.6939792381802598E-3</v>
      </c>
      <c r="Y86" s="10">
        <f t="shared" si="5"/>
        <v>6.2840963227792757E-2</v>
      </c>
      <c r="Z86" s="1">
        <f t="shared" si="6"/>
        <v>1.6017109482014901E-3</v>
      </c>
      <c r="AA86" s="1">
        <f t="shared" si="7"/>
        <v>0.12688363217543799</v>
      </c>
      <c r="AB86" s="1">
        <f t="shared" si="8"/>
        <v>6.6124342429826302E-2</v>
      </c>
      <c r="AC86">
        <f t="shared" si="9"/>
        <v>4.2916156735561956E-2</v>
      </c>
    </row>
    <row r="87" spans="1:29" x14ac:dyDescent="0.2">
      <c r="A87" s="8" t="s">
        <v>108</v>
      </c>
      <c r="B87" s="2">
        <v>83439.261113268207</v>
      </c>
      <c r="C87" s="2">
        <v>216770.231832235</v>
      </c>
      <c r="D87" s="1">
        <v>9.2496651751041395E-2</v>
      </c>
      <c r="E87" s="1">
        <v>9.2496651751041395E-2</v>
      </c>
      <c r="F87" s="1">
        <v>0.11327097626200899</v>
      </c>
      <c r="G87" s="1">
        <v>0.11054875597024701</v>
      </c>
      <c r="H87" s="1">
        <v>0.11054875597024701</v>
      </c>
      <c r="I87" s="1">
        <v>8.3592122050626105E-2</v>
      </c>
      <c r="J87" s="1">
        <v>0.10031054646075099</v>
      </c>
      <c r="K87" s="1">
        <v>5.5497991050624897E-2</v>
      </c>
      <c r="L87" s="1">
        <v>8.4010458378717106E-3</v>
      </c>
      <c r="M87" s="1">
        <v>6.7468275382666906E-2</v>
      </c>
      <c r="N87" s="1">
        <v>6.6780251196509799E-3</v>
      </c>
      <c r="O87" s="1">
        <v>0.101536460465737</v>
      </c>
      <c r="P87" s="1">
        <v>8.1318026522896297E-2</v>
      </c>
      <c r="Q87" s="1">
        <v>4.0631704710978198E-2</v>
      </c>
      <c r="R87" s="1">
        <v>1.1201394450495601E-2</v>
      </c>
      <c r="S87" s="1">
        <v>6.6873697640500801E-2</v>
      </c>
      <c r="T87" s="1">
        <v>4.7335415356811801E-2</v>
      </c>
      <c r="U87" s="1">
        <v>2.3374745148659101E-2</v>
      </c>
      <c r="V87" s="1">
        <v>1.4247516351831801E-3</v>
      </c>
      <c r="W87" s="1">
        <v>3.5837672045544401E-3</v>
      </c>
      <c r="Y87" s="10">
        <f t="shared" si="5"/>
        <v>6.0929488037129678E-2</v>
      </c>
      <c r="Z87" s="1">
        <f t="shared" si="6"/>
        <v>1.4247516351831801E-3</v>
      </c>
      <c r="AA87" s="1">
        <f t="shared" si="7"/>
        <v>0.11327097626200899</v>
      </c>
      <c r="AB87" s="1">
        <f t="shared" si="8"/>
        <v>6.7170986511583847E-2</v>
      </c>
      <c r="AC87">
        <f t="shared" si="9"/>
        <v>3.9309835389758664E-2</v>
      </c>
    </row>
    <row r="88" spans="1:29" x14ac:dyDescent="0.2">
      <c r="A88" s="8" t="s">
        <v>109</v>
      </c>
      <c r="B88" s="2">
        <v>617313.20999647304</v>
      </c>
      <c r="C88" s="2">
        <v>685739.857045396</v>
      </c>
      <c r="D88" s="1">
        <v>0.11569105681241799</v>
      </c>
      <c r="E88" s="1">
        <v>0.11569105681241799</v>
      </c>
      <c r="F88" s="1">
        <v>0.117544700431905</v>
      </c>
      <c r="G88" s="1">
        <v>6.6086318740585501E-2</v>
      </c>
      <c r="H88" s="1">
        <v>6.6086318740585501E-2</v>
      </c>
      <c r="I88" s="1">
        <v>6.2429334478269101E-2</v>
      </c>
      <c r="J88" s="1">
        <v>7.4915201373923102E-2</v>
      </c>
      <c r="K88" s="1">
        <v>6.9414634087451396E-2</v>
      </c>
      <c r="L88" s="1">
        <v>1.0399953410560501E-2</v>
      </c>
      <c r="M88" s="1">
        <v>7.4055068823628598E-2</v>
      </c>
      <c r="N88" s="1">
        <v>6.8181791392981604E-3</v>
      </c>
      <c r="O88" s="1">
        <v>0.107956895221846</v>
      </c>
      <c r="P88" s="1">
        <v>8.6908958302983993E-2</v>
      </c>
      <c r="Q88" s="1">
        <v>5.08204866783225E-2</v>
      </c>
      <c r="R88" s="1">
        <v>1.38666045474141E-2</v>
      </c>
      <c r="S88" s="1">
        <v>4.9943467582615302E-2</v>
      </c>
      <c r="T88" s="1">
        <v>4.9211765153971798E-2</v>
      </c>
      <c r="U88" s="1">
        <v>2.4981568742305799E-2</v>
      </c>
      <c r="V88" s="1">
        <v>1.15927958444006E-3</v>
      </c>
      <c r="W88" s="1">
        <v>3.9543547700335796E-3</v>
      </c>
      <c r="Y88" s="10">
        <f t="shared" si="5"/>
        <v>5.8396760171748795E-2</v>
      </c>
      <c r="Z88" s="1">
        <f t="shared" si="6"/>
        <v>1.15927958444006E-3</v>
      </c>
      <c r="AA88" s="1">
        <f t="shared" si="7"/>
        <v>0.117544700431905</v>
      </c>
      <c r="AB88" s="1">
        <f t="shared" si="8"/>
        <v>6.4257826609427304E-2</v>
      </c>
      <c r="AC88">
        <f t="shared" si="9"/>
        <v>3.7831031991675965E-2</v>
      </c>
    </row>
    <row r="89" spans="1:29" x14ac:dyDescent="0.2">
      <c r="A89" s="8" t="s">
        <v>110</v>
      </c>
      <c r="B89" s="2">
        <v>616736.04852079705</v>
      </c>
      <c r="C89" s="2">
        <v>842223.561868891</v>
      </c>
      <c r="D89" s="1">
        <v>0.12014993220089699</v>
      </c>
      <c r="E89" s="1">
        <v>0.12014993220089699</v>
      </c>
      <c r="F89" s="1">
        <v>0.110812795917381</v>
      </c>
      <c r="G89" s="1">
        <v>6.4675221694616702E-2</v>
      </c>
      <c r="H89" s="1">
        <v>6.4675221694616702E-2</v>
      </c>
      <c r="I89" s="1">
        <v>6.0040809826653697E-2</v>
      </c>
      <c r="J89" s="1">
        <v>7.2048971791984703E-2</v>
      </c>
      <c r="K89" s="1">
        <v>7.2089959320538494E-2</v>
      </c>
      <c r="L89" s="1">
        <v>1.00047434483337E-2</v>
      </c>
      <c r="M89" s="1">
        <v>7.4728732935515907E-2</v>
      </c>
      <c r="N89" s="1">
        <v>6.9521689669533801E-3</v>
      </c>
      <c r="O89" s="1">
        <v>0.110213799175554</v>
      </c>
      <c r="P89" s="1">
        <v>8.6460705007046001E-2</v>
      </c>
      <c r="Q89" s="1">
        <v>5.2779170638205898E-2</v>
      </c>
      <c r="R89" s="1">
        <v>1.3339657931112E-2</v>
      </c>
      <c r="S89" s="1">
        <v>4.8032647861323101E-2</v>
      </c>
      <c r="T89" s="1">
        <v>5.0673177926516003E-2</v>
      </c>
      <c r="U89" s="1">
        <v>2.48528214631628E-2</v>
      </c>
      <c r="V89" s="1">
        <v>1.3247475875634001E-3</v>
      </c>
      <c r="W89" s="1">
        <v>3.8893791376516302E-3</v>
      </c>
      <c r="Y89" s="10">
        <f t="shared" si="5"/>
        <v>5.8394729836326133E-2</v>
      </c>
      <c r="Z89" s="1">
        <f t="shared" si="6"/>
        <v>1.3247475875634001E-3</v>
      </c>
      <c r="AA89" s="1">
        <f t="shared" si="7"/>
        <v>0.12014993220089699</v>
      </c>
      <c r="AB89" s="1">
        <f t="shared" si="8"/>
        <v>6.2358015760635196E-2</v>
      </c>
      <c r="AC89">
        <f t="shared" si="9"/>
        <v>3.8170451490335995E-2</v>
      </c>
    </row>
    <row r="90" spans="1:29" x14ac:dyDescent="0.2">
      <c r="A90" s="8" t="s">
        <v>111</v>
      </c>
      <c r="B90" s="2">
        <v>144354.42002580699</v>
      </c>
      <c r="C90" s="2">
        <v>163622.49999057301</v>
      </c>
      <c r="D90" s="1">
        <v>0.113284806587341</v>
      </c>
      <c r="E90" s="1">
        <v>0.113284806587341</v>
      </c>
      <c r="F90" s="1">
        <v>0.11194168724933901</v>
      </c>
      <c r="G90" s="1">
        <v>8.1044563792607702E-2</v>
      </c>
      <c r="H90" s="1">
        <v>8.1044563792607702E-2</v>
      </c>
      <c r="I90" s="1">
        <v>6.8507703708638595E-2</v>
      </c>
      <c r="J90" s="1">
        <v>8.2209244450366301E-2</v>
      </c>
      <c r="K90" s="1">
        <v>6.7970883952404901E-2</v>
      </c>
      <c r="L90" s="1">
        <v>6.6377851112107101E-3</v>
      </c>
      <c r="M90" s="1">
        <v>5.9172944620579197E-2</v>
      </c>
      <c r="N90" s="1">
        <v>8.1859210951240602E-3</v>
      </c>
      <c r="O90" s="1">
        <v>0.100268496268435</v>
      </c>
      <c r="P90" s="1">
        <v>0.10114251585242399</v>
      </c>
      <c r="Q90" s="1">
        <v>4.9763474918921101E-2</v>
      </c>
      <c r="R90" s="1">
        <v>8.8503801482812099E-3</v>
      </c>
      <c r="S90" s="1">
        <v>5.4806162966910703E-2</v>
      </c>
      <c r="T90" s="1">
        <v>4.52711498972517E-2</v>
      </c>
      <c r="U90" s="1">
        <v>2.9072883736547098E-2</v>
      </c>
      <c r="V90" s="1">
        <v>1.51373332967952E-3</v>
      </c>
      <c r="W90" s="1">
        <v>4.6257074916633504E-3</v>
      </c>
      <c r="Y90" s="10">
        <f t="shared" si="5"/>
        <v>5.9429970777883687E-2</v>
      </c>
      <c r="Z90" s="1">
        <f t="shared" si="6"/>
        <v>1.51373332967952E-3</v>
      </c>
      <c r="AA90" s="1">
        <f t="shared" si="7"/>
        <v>0.113284806587341</v>
      </c>
      <c r="AB90" s="1">
        <f t="shared" si="8"/>
        <v>6.3571914286492046E-2</v>
      </c>
      <c r="AC90">
        <f t="shared" si="9"/>
        <v>3.8170990094559626E-2</v>
      </c>
    </row>
    <row r="91" spans="1:29" x14ac:dyDescent="0.2">
      <c r="A91" s="8" t="s">
        <v>112</v>
      </c>
      <c r="B91" s="2">
        <v>67605.971666929006</v>
      </c>
      <c r="C91" s="2">
        <v>640210.39370493602</v>
      </c>
      <c r="D91" s="1">
        <v>0.122075796652252</v>
      </c>
      <c r="E91" s="1">
        <v>0.122075796652252</v>
      </c>
      <c r="F91" s="1">
        <v>0.106882712023483</v>
      </c>
      <c r="G91" s="1">
        <v>4.3822799872992597E-2</v>
      </c>
      <c r="H91" s="1">
        <v>4.3822799872992597E-2</v>
      </c>
      <c r="I91" s="1">
        <v>4.8632077942367201E-2</v>
      </c>
      <c r="J91" s="1">
        <v>5.8358493530840598E-2</v>
      </c>
      <c r="K91" s="1">
        <v>7.3245477991351199E-2</v>
      </c>
      <c r="L91" s="1">
        <v>9.3744874780118392E-3</v>
      </c>
      <c r="M91" s="1">
        <v>7.4086225412864803E-2</v>
      </c>
      <c r="N91" s="1">
        <v>8.3863833362217699E-3</v>
      </c>
      <c r="O91" s="1">
        <v>0.11361876021963301</v>
      </c>
      <c r="P91" s="1">
        <v>0.103308801449468</v>
      </c>
      <c r="Q91" s="1">
        <v>5.3625159700722902E-2</v>
      </c>
      <c r="R91" s="1">
        <v>1.2499316637348899E-2</v>
      </c>
      <c r="S91" s="1">
        <v>3.89056623538937E-2</v>
      </c>
      <c r="T91" s="1">
        <v>5.28580874783003E-2</v>
      </c>
      <c r="U91" s="1">
        <v>2.9695330173966999E-2</v>
      </c>
      <c r="V91" s="1">
        <v>1.4586618813839901E-3</v>
      </c>
      <c r="W91" s="1">
        <v>4.8311256207822497E-3</v>
      </c>
      <c r="Y91" s="10">
        <f t="shared" si="5"/>
        <v>5.6078197814056471E-2</v>
      </c>
      <c r="Z91" s="1">
        <f t="shared" si="6"/>
        <v>1.4586618813839901E-3</v>
      </c>
      <c r="AA91" s="1">
        <f t="shared" si="7"/>
        <v>0.122075796652252</v>
      </c>
      <c r="AB91" s="1">
        <f t="shared" si="8"/>
        <v>5.0745082710333747E-2</v>
      </c>
      <c r="AC91">
        <f t="shared" si="9"/>
        <v>3.9233855594245047E-2</v>
      </c>
    </row>
    <row r="92" spans="1:29" x14ac:dyDescent="0.2">
      <c r="A92" s="8" t="s">
        <v>113</v>
      </c>
      <c r="B92" s="2">
        <v>16774.9656325496</v>
      </c>
      <c r="C92" s="2">
        <v>393910.86372675898</v>
      </c>
      <c r="D92" s="1">
        <v>0.114230548808143</v>
      </c>
      <c r="E92" s="1">
        <v>0.114230548808143</v>
      </c>
      <c r="F92" s="1">
        <v>0.13223247979217501</v>
      </c>
      <c r="G92" s="1">
        <v>5.5608054474487599E-2</v>
      </c>
      <c r="H92" s="1">
        <v>5.5608054474487599E-2</v>
      </c>
      <c r="I92" s="1">
        <v>6.08621471852877E-2</v>
      </c>
      <c r="J92" s="1">
        <v>7.3034576622345096E-2</v>
      </c>
      <c r="K92" s="1">
        <v>6.8538329284886207E-2</v>
      </c>
      <c r="L92" s="1">
        <v>7.9666180849672294E-3</v>
      </c>
      <c r="M92" s="1">
        <v>7.1026247110050095E-2</v>
      </c>
      <c r="N92" s="1">
        <v>7.4905261164066499E-3</v>
      </c>
      <c r="O92" s="1">
        <v>0.113798819333329</v>
      </c>
      <c r="P92" s="1">
        <v>8.9795813685144402E-2</v>
      </c>
      <c r="Q92" s="1">
        <v>5.0178918266554802E-2</v>
      </c>
      <c r="R92" s="1">
        <v>1.06221574466229E-2</v>
      </c>
      <c r="S92" s="1">
        <v>4.8689717748230103E-2</v>
      </c>
      <c r="T92" s="1">
        <v>5.2048220822661799E-2</v>
      </c>
      <c r="U92" s="1">
        <v>2.5811840083665601E-2</v>
      </c>
      <c r="V92" s="1">
        <v>1.7345122263958601E-3</v>
      </c>
      <c r="W92" s="1">
        <v>3.8833823609092299E-3</v>
      </c>
      <c r="Y92" s="10">
        <f t="shared" si="5"/>
        <v>5.786957563674465E-2</v>
      </c>
      <c r="Z92" s="1">
        <f t="shared" si="6"/>
        <v>1.7345122263958601E-3</v>
      </c>
      <c r="AA92" s="1">
        <f t="shared" si="7"/>
        <v>0.13223247979217501</v>
      </c>
      <c r="AB92" s="1">
        <f t="shared" si="8"/>
        <v>5.5608054474487599E-2</v>
      </c>
      <c r="AC92">
        <f t="shared" si="9"/>
        <v>3.9432053210466937E-2</v>
      </c>
    </row>
    <row r="93" spans="1:29" x14ac:dyDescent="0.2">
      <c r="A93" s="8" t="s">
        <v>114</v>
      </c>
      <c r="B93" s="2">
        <v>254892.29667680999</v>
      </c>
      <c r="C93" s="2">
        <v>659026.07118698396</v>
      </c>
      <c r="D93" s="1">
        <v>0.116964185330968</v>
      </c>
      <c r="E93" s="1">
        <v>0.116964185330968</v>
      </c>
      <c r="F93" s="1">
        <v>9.0041518114567107E-2</v>
      </c>
      <c r="G93" s="1">
        <v>9.7431450561526106E-2</v>
      </c>
      <c r="H93" s="1">
        <v>9.7431450561526106E-2</v>
      </c>
      <c r="I93" s="1">
        <v>7.1226104809404903E-2</v>
      </c>
      <c r="J93" s="1">
        <v>8.5471325771285897E-2</v>
      </c>
      <c r="K93" s="1">
        <v>7.0178511198581095E-2</v>
      </c>
      <c r="L93" s="1">
        <v>1.1455505969247401E-2</v>
      </c>
      <c r="M93" s="1">
        <v>7.8596578010530493E-2</v>
      </c>
      <c r="N93" s="1">
        <v>5.4826734428485803E-3</v>
      </c>
      <c r="O93" s="1">
        <v>0.105868170665783</v>
      </c>
      <c r="P93" s="1">
        <v>6.4964369877166805E-2</v>
      </c>
      <c r="Q93" s="1">
        <v>5.1379743484331303E-2</v>
      </c>
      <c r="R93" s="1">
        <v>1.52740079589966E-2</v>
      </c>
      <c r="S93" s="1">
        <v>5.6980883847523797E-2</v>
      </c>
      <c r="T93" s="1">
        <v>4.9460134496307998E-2</v>
      </c>
      <c r="U93" s="1">
        <v>1.8673834748499901E-2</v>
      </c>
      <c r="V93" s="1">
        <v>1.2153085839690101E-3</v>
      </c>
      <c r="W93" s="1">
        <v>2.8966964981677001E-3</v>
      </c>
      <c r="Y93" s="10">
        <f t="shared" si="5"/>
        <v>6.039783196310998E-2</v>
      </c>
      <c r="Z93" s="1">
        <f t="shared" si="6"/>
        <v>1.2153085839690101E-3</v>
      </c>
      <c r="AA93" s="1">
        <f t="shared" si="7"/>
        <v>0.116964185330968</v>
      </c>
      <c r="AB93" s="1">
        <f t="shared" si="8"/>
        <v>6.757144053787395E-2</v>
      </c>
      <c r="AC93">
        <f t="shared" si="9"/>
        <v>3.8400577395305113E-2</v>
      </c>
    </row>
    <row r="94" spans="1:29" x14ac:dyDescent="0.2">
      <c r="A94" s="8" t="s">
        <v>115</v>
      </c>
      <c r="B94" s="2">
        <v>71078.673222756101</v>
      </c>
      <c r="C94" s="2">
        <v>134215.37884627801</v>
      </c>
      <c r="D94" s="1">
        <v>0.116698219276264</v>
      </c>
      <c r="E94" s="1">
        <v>0.116698219276264</v>
      </c>
      <c r="F94" s="1">
        <v>0.10533170279889401</v>
      </c>
      <c r="G94" s="1">
        <v>9.6456106425981694E-2</v>
      </c>
      <c r="H94" s="1">
        <v>9.6456106425981694E-2</v>
      </c>
      <c r="I94" s="1">
        <v>7.4560978912714598E-2</v>
      </c>
      <c r="J94" s="1">
        <v>8.9473174695257507E-2</v>
      </c>
      <c r="K94" s="1">
        <v>7.0018931565758599E-2</v>
      </c>
      <c r="L94" s="1">
        <v>9.4622260849239696E-3</v>
      </c>
      <c r="M94" s="1">
        <v>7.0132597215307194E-2</v>
      </c>
      <c r="N94" s="1">
        <v>5.8324556465298898E-3</v>
      </c>
      <c r="O94" s="1">
        <v>0.10259923562789799</v>
      </c>
      <c r="P94" s="1">
        <v>7.1320093498194098E-2</v>
      </c>
      <c r="Q94" s="1">
        <v>5.1262910561265501E-2</v>
      </c>
      <c r="R94" s="1">
        <v>1.2616301446565399E-2</v>
      </c>
      <c r="S94" s="1">
        <v>5.96487831301716E-2</v>
      </c>
      <c r="T94" s="1">
        <v>4.6685785394889601E-2</v>
      </c>
      <c r="U94" s="1">
        <v>2.0500858723450699E-2</v>
      </c>
      <c r="V94" s="1">
        <v>1.23316862127953E-3</v>
      </c>
      <c r="W94" s="1">
        <v>3.1411731136178301E-3</v>
      </c>
      <c r="Y94" s="10">
        <f t="shared" si="5"/>
        <v>6.1006451422060459E-2</v>
      </c>
      <c r="Z94" s="1">
        <f t="shared" si="6"/>
        <v>1.23316862127953E-3</v>
      </c>
      <c r="AA94" s="1">
        <f t="shared" si="7"/>
        <v>0.116698219276264</v>
      </c>
      <c r="AB94" s="1">
        <f t="shared" si="8"/>
        <v>7.0075764390532896E-2</v>
      </c>
      <c r="AC94">
        <f t="shared" si="9"/>
        <v>3.9104050638096896E-2</v>
      </c>
    </row>
    <row r="95" spans="1:29" x14ac:dyDescent="0.2">
      <c r="A95" s="8" t="s">
        <v>116</v>
      </c>
      <c r="B95" s="2">
        <v>79925.2424022302</v>
      </c>
      <c r="C95" s="2">
        <v>114282.965293838</v>
      </c>
      <c r="D95" s="1">
        <v>0.100949996264317</v>
      </c>
      <c r="E95" s="1">
        <v>0.100949996264317</v>
      </c>
      <c r="F95" s="1">
        <v>0.103557801437259</v>
      </c>
      <c r="G95" s="1">
        <v>0.124027528161784</v>
      </c>
      <c r="H95" s="1">
        <v>0.124027528161784</v>
      </c>
      <c r="I95" s="1">
        <v>8.7903214440206698E-2</v>
      </c>
      <c r="J95" s="1">
        <v>0.105483857328248</v>
      </c>
      <c r="K95" s="1">
        <v>6.0569997758590101E-2</v>
      </c>
      <c r="L95" s="1">
        <v>6.7861929684958E-3</v>
      </c>
      <c r="M95" s="1">
        <v>6.0625956177824403E-2</v>
      </c>
      <c r="N95" s="1">
        <v>6.5671658360504301E-3</v>
      </c>
      <c r="O95" s="1">
        <v>9.6703488100840507E-2</v>
      </c>
      <c r="P95" s="1">
        <v>7.4689268390920896E-2</v>
      </c>
      <c r="Q95" s="1">
        <v>4.4345069374253199E-2</v>
      </c>
      <c r="R95" s="1">
        <v>9.0482572913277402E-3</v>
      </c>
      <c r="S95" s="1">
        <v>7.0322571552165397E-2</v>
      </c>
      <c r="T95" s="1">
        <v>4.4483708999216699E-2</v>
      </c>
      <c r="U95" s="1">
        <v>2.1469226289419899E-2</v>
      </c>
      <c r="V95" s="1">
        <v>1.5930313549054E-3</v>
      </c>
      <c r="W95" s="1">
        <v>3.3323430221322498E-3</v>
      </c>
      <c r="Y95" s="10">
        <f t="shared" si="5"/>
        <v>6.2371809958702895E-2</v>
      </c>
      <c r="Z95" s="1">
        <f t="shared" si="6"/>
        <v>1.5930313549054E-3</v>
      </c>
      <c r="AA95" s="1">
        <f t="shared" si="7"/>
        <v>0.124027528161784</v>
      </c>
      <c r="AB95" s="1">
        <f t="shared" si="8"/>
        <v>6.54742638649949E-2</v>
      </c>
      <c r="AC95">
        <f t="shared" si="9"/>
        <v>4.1671990674865017E-2</v>
      </c>
    </row>
    <row r="96" spans="1:29" x14ac:dyDescent="0.2">
      <c r="A96" s="8" t="s">
        <v>117</v>
      </c>
      <c r="B96" s="2">
        <v>676011.02769489004</v>
      </c>
      <c r="C96" s="2">
        <v>1017665.25444139</v>
      </c>
      <c r="D96" s="1">
        <v>0.120284361423611</v>
      </c>
      <c r="E96" s="1">
        <v>0.120284361423611</v>
      </c>
      <c r="F96" s="1">
        <v>0.13628686745289501</v>
      </c>
      <c r="G96" s="1">
        <v>1.8040070070088302E-2</v>
      </c>
      <c r="H96" s="1">
        <v>1.8040070070088302E-2</v>
      </c>
      <c r="I96" s="1">
        <v>4.3091751898267701E-2</v>
      </c>
      <c r="J96" s="1">
        <v>5.1710102277921298E-2</v>
      </c>
      <c r="K96" s="1">
        <v>7.2170616854166397E-2</v>
      </c>
      <c r="L96" s="1">
        <v>8.2677173880473208E-3</v>
      </c>
      <c r="M96" s="1">
        <v>7.0964933038800096E-2</v>
      </c>
      <c r="N96" s="1">
        <v>9.4331355328573993E-3</v>
      </c>
      <c r="O96" s="1">
        <v>0.117278394437986</v>
      </c>
      <c r="P96" s="1">
        <v>0.118715007288337</v>
      </c>
      <c r="Q96" s="1">
        <v>5.2838222380927502E-2</v>
      </c>
      <c r="R96" s="1">
        <v>1.10236231840634E-2</v>
      </c>
      <c r="S96" s="1">
        <v>3.4473401518614402E-2</v>
      </c>
      <c r="T96" s="1">
        <v>5.3473314396182602E-2</v>
      </c>
      <c r="U96" s="1">
        <v>3.41238957933927E-2</v>
      </c>
      <c r="V96" s="1">
        <v>1.5977648312220901E-3</v>
      </c>
      <c r="W96" s="1">
        <v>5.4770868184211797E-3</v>
      </c>
      <c r="Y96" s="10">
        <f t="shared" si="5"/>
        <v>5.4878734903975011E-2</v>
      </c>
      <c r="Z96" s="1">
        <f t="shared" si="6"/>
        <v>1.5977648312220901E-3</v>
      </c>
      <c r="AA96" s="1">
        <f t="shared" si="7"/>
        <v>0.13628686745289501</v>
      </c>
      <c r="AB96" s="1">
        <f t="shared" si="8"/>
        <v>4.7400927088094499E-2</v>
      </c>
      <c r="AC96">
        <f t="shared" si="9"/>
        <v>4.408322274685323E-2</v>
      </c>
    </row>
    <row r="97" spans="1:29" x14ac:dyDescent="0.2">
      <c r="A97" s="8" t="s">
        <v>118</v>
      </c>
      <c r="B97" s="2">
        <v>1047970.44437124</v>
      </c>
      <c r="C97" s="2">
        <v>1358340.0468707399</v>
      </c>
      <c r="D97" s="1">
        <v>0.110972239219603</v>
      </c>
      <c r="E97" s="1">
        <v>0.110972239219603</v>
      </c>
      <c r="F97" s="1">
        <v>0.108009761080712</v>
      </c>
      <c r="G97" s="1">
        <v>5.6478531134698397E-2</v>
      </c>
      <c r="H97" s="1">
        <v>5.6478531134698397E-2</v>
      </c>
      <c r="I97" s="1">
        <v>5.52417058375273E-2</v>
      </c>
      <c r="J97" s="1">
        <v>6.6290047005033007E-2</v>
      </c>
      <c r="K97" s="1">
        <v>6.6583343531761902E-2</v>
      </c>
      <c r="L97" s="1">
        <v>1.21812064268856E-2</v>
      </c>
      <c r="M97" s="1">
        <v>8.5176140947178097E-2</v>
      </c>
      <c r="N97" s="1">
        <v>6.9140693306566298E-3</v>
      </c>
      <c r="O97" s="1">
        <v>0.116545167145816</v>
      </c>
      <c r="P97" s="1">
        <v>8.5826231924869295E-2</v>
      </c>
      <c r="Q97" s="1">
        <v>4.8747615937743197E-2</v>
      </c>
      <c r="R97" s="1">
        <v>1.62416085691807E-2</v>
      </c>
      <c r="S97" s="1">
        <v>4.4193364670021898E-2</v>
      </c>
      <c r="T97" s="1">
        <v>5.5201266899476499E-2</v>
      </c>
      <c r="U97" s="1">
        <v>2.4670345291126598E-2</v>
      </c>
      <c r="V97" s="1">
        <v>1.2809563864946099E-3</v>
      </c>
      <c r="W97" s="1">
        <v>3.9045956114979099E-3</v>
      </c>
      <c r="Y97" s="10">
        <f t="shared" si="5"/>
        <v>5.6595448365229194E-2</v>
      </c>
      <c r="Z97" s="1">
        <f t="shared" si="6"/>
        <v>1.2809563864946099E-3</v>
      </c>
      <c r="AA97" s="1">
        <f t="shared" si="7"/>
        <v>0.116545167145816</v>
      </c>
      <c r="AB97" s="1">
        <f t="shared" si="8"/>
        <v>5.5860118486112845E-2</v>
      </c>
      <c r="AC97">
        <f t="shared" si="9"/>
        <v>3.6850943565050233E-2</v>
      </c>
    </row>
    <row r="98" spans="1:29" x14ac:dyDescent="0.2">
      <c r="A98" s="8" t="s">
        <v>119</v>
      </c>
      <c r="B98" s="2">
        <v>1243411.4602188501</v>
      </c>
      <c r="C98" s="2">
        <v>1876804.9693199899</v>
      </c>
      <c r="D98" s="1">
        <v>0.11391826784813899</v>
      </c>
      <c r="E98" s="1">
        <v>0.11391826784813899</v>
      </c>
      <c r="F98" s="1">
        <v>0.12888248736937899</v>
      </c>
      <c r="G98" s="1">
        <v>5.5146545147056802E-2</v>
      </c>
      <c r="H98" s="1">
        <v>5.5146545147056802E-2</v>
      </c>
      <c r="I98" s="1">
        <v>5.97938944158731E-2</v>
      </c>
      <c r="J98" s="1">
        <v>7.1752673299047803E-2</v>
      </c>
      <c r="K98" s="1">
        <v>6.8350960708883496E-2</v>
      </c>
      <c r="L98" s="1">
        <v>1.09680933039977E-2</v>
      </c>
      <c r="M98" s="1">
        <v>7.7093090411963799E-2</v>
      </c>
      <c r="N98" s="1">
        <v>7.0306960189198096E-3</v>
      </c>
      <c r="O98" s="1">
        <v>0.11164463620269</v>
      </c>
      <c r="P98" s="1">
        <v>8.7735669609371E-2</v>
      </c>
      <c r="Q98" s="1">
        <v>5.0041740244285197E-2</v>
      </c>
      <c r="R98" s="1">
        <v>1.46241244053301E-2</v>
      </c>
      <c r="S98" s="1">
        <v>4.7835115532698501E-2</v>
      </c>
      <c r="T98" s="1">
        <v>5.0848754927309302E-2</v>
      </c>
      <c r="U98" s="1">
        <v>2.52190013711453E-2</v>
      </c>
      <c r="V98" s="1">
        <v>1.1920660123602099E-3</v>
      </c>
      <c r="W98" s="1">
        <v>4.0809560018297804E-3</v>
      </c>
      <c r="Y98" s="10">
        <f t="shared" si="5"/>
        <v>5.7761179291273779E-2</v>
      </c>
      <c r="Z98" s="1">
        <f t="shared" si="6"/>
        <v>1.1920660123602099E-3</v>
      </c>
      <c r="AA98" s="1">
        <f t="shared" si="7"/>
        <v>0.12888248736937899</v>
      </c>
      <c r="AB98" s="1">
        <f t="shared" si="8"/>
        <v>5.5146545147056802E-2</v>
      </c>
      <c r="AC98">
        <f t="shared" si="9"/>
        <v>3.8624674812125115E-2</v>
      </c>
    </row>
    <row r="99" spans="1:29" x14ac:dyDescent="0.2">
      <c r="A99" s="8" t="s">
        <v>120</v>
      </c>
      <c r="B99" s="2">
        <v>55474.725047719498</v>
      </c>
      <c r="C99" s="2">
        <v>101269.87324094999</v>
      </c>
      <c r="D99" s="1">
        <v>0.10137386812771</v>
      </c>
      <c r="E99" s="1">
        <v>0.10137386812771</v>
      </c>
      <c r="F99" s="1">
        <v>0.10614676163951101</v>
      </c>
      <c r="G99" s="1">
        <v>0.10381985580398</v>
      </c>
      <c r="H99" s="1">
        <v>0.10381985580398</v>
      </c>
      <c r="I99" s="1">
        <v>7.8446618311868097E-2</v>
      </c>
      <c r="J99" s="1">
        <v>9.4135941974241605E-2</v>
      </c>
      <c r="K99" s="1">
        <v>6.0824320876626502E-2</v>
      </c>
      <c r="L99" s="1">
        <v>8.1208222636093199E-3</v>
      </c>
      <c r="M99" s="1">
        <v>6.5422878784242494E-2</v>
      </c>
      <c r="N99" s="1">
        <v>6.36874206547677E-3</v>
      </c>
      <c r="O99" s="1">
        <v>0.100655008385665</v>
      </c>
      <c r="P99" s="1">
        <v>8.6453010330632102E-2</v>
      </c>
      <c r="Q99" s="1">
        <v>4.4531266777755797E-2</v>
      </c>
      <c r="R99" s="1">
        <v>1.08277630181455E-2</v>
      </c>
      <c r="S99" s="1">
        <v>6.2757294649494394E-2</v>
      </c>
      <c r="T99" s="1">
        <v>4.6622092623851398E-2</v>
      </c>
      <c r="U99" s="1">
        <v>2.4850456564414199E-2</v>
      </c>
      <c r="V99" s="1">
        <v>8.1995713800020399E-4</v>
      </c>
      <c r="W99" s="1">
        <v>3.9565994111074804E-3</v>
      </c>
      <c r="Y99" s="10">
        <f t="shared" si="5"/>
        <v>6.0566349133901062E-2</v>
      </c>
      <c r="Z99" s="1">
        <f t="shared" si="6"/>
        <v>8.1995713800020399E-4</v>
      </c>
      <c r="AA99" s="1">
        <f t="shared" si="7"/>
        <v>0.10614676163951101</v>
      </c>
      <c r="AB99" s="1">
        <f t="shared" si="8"/>
        <v>6.4090086716868444E-2</v>
      </c>
      <c r="AC99">
        <f t="shared" si="9"/>
        <v>3.8448299112447105E-2</v>
      </c>
    </row>
    <row r="100" spans="1:29" x14ac:dyDescent="0.2">
      <c r="A100" s="8" t="s">
        <v>121</v>
      </c>
      <c r="B100" s="2">
        <v>98084.701773207897</v>
      </c>
      <c r="C100" s="2">
        <v>151858.46923798</v>
      </c>
      <c r="D100" s="1">
        <v>0.1027570499118</v>
      </c>
      <c r="E100" s="1">
        <v>0.1027570499118</v>
      </c>
      <c r="F100" s="1">
        <v>0.100690438699735</v>
      </c>
      <c r="G100" s="1">
        <v>3.92911144146098E-2</v>
      </c>
      <c r="H100" s="1">
        <v>3.92911144146098E-2</v>
      </c>
      <c r="I100" s="1">
        <v>4.4818166882238601E-2</v>
      </c>
      <c r="J100" s="1">
        <v>5.37818002586865E-2</v>
      </c>
      <c r="K100" s="1">
        <v>6.16542299470801E-2</v>
      </c>
      <c r="L100" s="1">
        <v>1.43716683258118E-2</v>
      </c>
      <c r="M100" s="1">
        <v>9.9622782278373803E-2</v>
      </c>
      <c r="N100" s="1">
        <v>7.1832008410007697E-3</v>
      </c>
      <c r="O100" s="1">
        <v>0.12851598104474801</v>
      </c>
      <c r="P100" s="1">
        <v>8.5603351788133206E-2</v>
      </c>
      <c r="Q100" s="1">
        <v>4.5138867515174597E-2</v>
      </c>
      <c r="R100" s="1">
        <v>1.9162224434415599E-2</v>
      </c>
      <c r="S100" s="1">
        <v>3.5854533505791E-2</v>
      </c>
      <c r="T100" s="1">
        <v>6.3320172444967002E-2</v>
      </c>
      <c r="U100" s="1">
        <v>2.4606323956858401E-2</v>
      </c>
      <c r="V100" s="1">
        <v>1.51258872237336E-3</v>
      </c>
      <c r="W100" s="1">
        <v>3.8748119083767902E-3</v>
      </c>
      <c r="Y100" s="10">
        <f t="shared" si="5"/>
        <v>5.3690373560329199E-2</v>
      </c>
      <c r="Z100" s="1">
        <f t="shared" si="6"/>
        <v>1.51258872237336E-3</v>
      </c>
      <c r="AA100" s="1">
        <f t="shared" si="7"/>
        <v>0.12851598104474801</v>
      </c>
      <c r="AB100" s="1">
        <f t="shared" si="8"/>
        <v>4.4978517198706602E-2</v>
      </c>
      <c r="AC100">
        <f t="shared" si="9"/>
        <v>3.7244494100818849E-2</v>
      </c>
    </row>
    <row r="101" spans="1:29" x14ac:dyDescent="0.2">
      <c r="A101" s="8" t="s">
        <v>122</v>
      </c>
      <c r="B101" s="2">
        <v>90862.035615197005</v>
      </c>
      <c r="C101" s="2">
        <v>658048.37463479699</v>
      </c>
      <c r="D101" s="1">
        <v>9.9072806166621105E-2</v>
      </c>
      <c r="E101" s="1">
        <v>9.9072806166621105E-2</v>
      </c>
      <c r="F101" s="1">
        <v>0.110895684596657</v>
      </c>
      <c r="G101" s="1">
        <v>0.11757316707267899</v>
      </c>
      <c r="H101" s="1">
        <v>0.11757316707267899</v>
      </c>
      <c r="I101" s="1">
        <v>8.65105046855041E-2</v>
      </c>
      <c r="J101" s="1">
        <v>0.103812605622604</v>
      </c>
      <c r="K101" s="1">
        <v>5.9443683699972702E-2</v>
      </c>
      <c r="L101" s="1">
        <v>8.1841186792936896E-3</v>
      </c>
      <c r="M101" s="1">
        <v>6.3798378454569801E-2</v>
      </c>
      <c r="N101" s="1">
        <v>6.1407435552179798E-3</v>
      </c>
      <c r="O101" s="1">
        <v>9.7132739293613393E-2</v>
      </c>
      <c r="P101" s="1">
        <v>7.7323539322386795E-2</v>
      </c>
      <c r="Q101" s="1">
        <v>4.3520461863689297E-2</v>
      </c>
      <c r="R101" s="1">
        <v>1.0912158239058301E-2</v>
      </c>
      <c r="S101" s="1">
        <v>6.9208403748403202E-2</v>
      </c>
      <c r="T101" s="1">
        <v>4.4374980433743098E-2</v>
      </c>
      <c r="U101" s="1">
        <v>2.22262832318804E-2</v>
      </c>
      <c r="V101" s="1">
        <v>1.0863724957190699E-3</v>
      </c>
      <c r="W101" s="1">
        <v>3.5191851706946001E-3</v>
      </c>
      <c r="Y101" s="10">
        <f t="shared" si="5"/>
        <v>6.2069089478580385E-2</v>
      </c>
      <c r="Z101" s="1">
        <f t="shared" si="6"/>
        <v>1.0863724957190699E-3</v>
      </c>
      <c r="AA101" s="1">
        <f t="shared" si="7"/>
        <v>0.11757316707267899</v>
      </c>
      <c r="AB101" s="1">
        <f t="shared" si="8"/>
        <v>6.6503391101486509E-2</v>
      </c>
      <c r="AC101">
        <f t="shared" si="9"/>
        <v>4.0735165013098401E-2</v>
      </c>
    </row>
    <row r="102" spans="1:29" x14ac:dyDescent="0.2">
      <c r="A102" s="8" t="s">
        <v>123</v>
      </c>
      <c r="B102" s="2">
        <v>264166.71160188701</v>
      </c>
      <c r="C102" s="2">
        <v>405068.87494334602</v>
      </c>
      <c r="D102" s="1">
        <v>0.120872089179086</v>
      </c>
      <c r="E102" s="1">
        <v>0.120872089179086</v>
      </c>
      <c r="F102" s="1">
        <v>0.105711324939156</v>
      </c>
      <c r="G102" s="1">
        <v>6.4035934901468305E-2</v>
      </c>
      <c r="H102" s="1">
        <v>6.4035934901468305E-2</v>
      </c>
      <c r="I102" s="1">
        <v>5.8445798685523201E-2</v>
      </c>
      <c r="J102" s="1">
        <v>7.0134958422627902E-2</v>
      </c>
      <c r="K102" s="1">
        <v>7.2523253507451896E-2</v>
      </c>
      <c r="L102" s="1">
        <v>1.0039790049330701E-2</v>
      </c>
      <c r="M102" s="1">
        <v>7.5768022077367395E-2</v>
      </c>
      <c r="N102" s="1">
        <v>6.9442697336622398E-3</v>
      </c>
      <c r="O102" s="1">
        <v>0.111113018014007</v>
      </c>
      <c r="P102" s="1">
        <v>8.4984271003874706E-2</v>
      </c>
      <c r="Q102" s="1">
        <v>5.3096398003059403E-2</v>
      </c>
      <c r="R102" s="1">
        <v>1.3386386732440801E-2</v>
      </c>
      <c r="S102" s="1">
        <v>4.6756638948418597E-2</v>
      </c>
      <c r="T102" s="1">
        <v>5.1466673276476499E-2</v>
      </c>
      <c r="U102" s="1">
        <v>2.4428410206165901E-2</v>
      </c>
      <c r="V102" s="1">
        <v>1.3783697827487399E-3</v>
      </c>
      <c r="W102" s="1">
        <v>3.82983251749791E-3</v>
      </c>
      <c r="Y102" s="10">
        <f t="shared" si="5"/>
        <v>5.7991173203045886E-2</v>
      </c>
      <c r="Z102" s="1">
        <f t="shared" si="6"/>
        <v>1.3783697827487399E-3</v>
      </c>
      <c r="AA102" s="1">
        <f t="shared" si="7"/>
        <v>0.120872089179086</v>
      </c>
      <c r="AB102" s="1">
        <f t="shared" si="8"/>
        <v>6.1240866793495753E-2</v>
      </c>
      <c r="AC102">
        <f t="shared" si="9"/>
        <v>3.7971117020709273E-2</v>
      </c>
    </row>
    <row r="103" spans="1:29" x14ac:dyDescent="0.2">
      <c r="A103" s="8" t="s">
        <v>124</v>
      </c>
      <c r="B103" s="2">
        <v>1674910.19585455</v>
      </c>
      <c r="C103" s="2">
        <v>1830654.9068052301</v>
      </c>
      <c r="D103" s="1">
        <v>0.11622779017417</v>
      </c>
      <c r="E103" s="1">
        <v>0.11622779017417</v>
      </c>
      <c r="F103" s="1">
        <v>9.6694932735637701E-2</v>
      </c>
      <c r="G103" s="1">
        <v>4.9621460022113498E-2</v>
      </c>
      <c r="H103" s="1">
        <v>4.9621460022113498E-2</v>
      </c>
      <c r="I103" s="1">
        <v>4.8984463194966098E-2</v>
      </c>
      <c r="J103" s="1">
        <v>5.8781355833959603E-2</v>
      </c>
      <c r="K103" s="1">
        <v>6.9736674104502502E-2</v>
      </c>
      <c r="L103" s="1">
        <v>9.6584596366043798E-3</v>
      </c>
      <c r="M103" s="1">
        <v>7.4252849102747501E-2</v>
      </c>
      <c r="N103" s="1">
        <v>8.5348924363495195E-3</v>
      </c>
      <c r="O103" s="1">
        <v>0.11151582088798601</v>
      </c>
      <c r="P103" s="1">
        <v>0.109762271450315</v>
      </c>
      <c r="Q103" s="1">
        <v>5.1056261606931899E-2</v>
      </c>
      <c r="R103" s="1">
        <v>1.28779461821385E-2</v>
      </c>
      <c r="S103" s="1">
        <v>3.91875705559733E-2</v>
      </c>
      <c r="T103" s="1">
        <v>5.2610699054152998E-2</v>
      </c>
      <c r="U103" s="1">
        <v>3.1550574327840503E-2</v>
      </c>
      <c r="V103" s="1">
        <v>1.37560153474713E-3</v>
      </c>
      <c r="W103" s="1">
        <v>5.0255677925155002E-3</v>
      </c>
      <c r="Y103" s="10">
        <f t="shared" si="5"/>
        <v>5.5665222041496751E-2</v>
      </c>
      <c r="Z103" s="1">
        <f t="shared" si="6"/>
        <v>1.37560153474713E-3</v>
      </c>
      <c r="AA103" s="1">
        <f t="shared" si="7"/>
        <v>0.11622779017417</v>
      </c>
      <c r="AB103" s="1">
        <f t="shared" si="8"/>
        <v>5.0338860814522698E-2</v>
      </c>
      <c r="AC103">
        <f t="shared" si="9"/>
        <v>3.7616319385278235E-2</v>
      </c>
    </row>
    <row r="104" spans="1:29" x14ac:dyDescent="0.2">
      <c r="A104" s="8" t="s">
        <v>125</v>
      </c>
      <c r="B104" s="2">
        <v>1852190.0592827499</v>
      </c>
      <c r="C104" s="2">
        <v>2014543.02870226</v>
      </c>
      <c r="D104" s="1">
        <v>0.10423647474910799</v>
      </c>
      <c r="E104" s="1">
        <v>0.10423647474910799</v>
      </c>
      <c r="F104" s="1">
        <v>0.10167982602506</v>
      </c>
      <c r="G104" s="1">
        <v>4.9638673620196798E-2</v>
      </c>
      <c r="H104" s="1">
        <v>4.9638673620196798E-2</v>
      </c>
      <c r="I104" s="1">
        <v>5.0239293316363502E-2</v>
      </c>
      <c r="J104" s="1">
        <v>6.0287151979636598E-2</v>
      </c>
      <c r="K104" s="1">
        <v>6.2541884849465296E-2</v>
      </c>
      <c r="L104" s="1">
        <v>1.17377549954774E-2</v>
      </c>
      <c r="M104" s="1">
        <v>8.7897918608165398E-2</v>
      </c>
      <c r="N104" s="1">
        <v>7.7569421035761296E-3</v>
      </c>
      <c r="O104" s="1">
        <v>0.121761445943823</v>
      </c>
      <c r="P104" s="1">
        <v>9.4018738932382107E-2</v>
      </c>
      <c r="Q104" s="1">
        <v>4.5788745667449698E-2</v>
      </c>
      <c r="R104" s="1">
        <v>1.5650339993970301E-2</v>
      </c>
      <c r="S104" s="1">
        <v>4.0191434653090399E-2</v>
      </c>
      <c r="T104" s="1">
        <v>5.9216515868451197E-2</v>
      </c>
      <c r="U104" s="1">
        <v>2.70253229306451E-2</v>
      </c>
      <c r="V104" s="1">
        <v>1.57578067125818E-3</v>
      </c>
      <c r="W104" s="1">
        <v>4.24192590642358E-3</v>
      </c>
      <c r="Y104" s="10">
        <f t="shared" si="5"/>
        <v>5.4968065959192382E-2</v>
      </c>
      <c r="Z104" s="1">
        <f t="shared" si="6"/>
        <v>1.57578067125818E-3</v>
      </c>
      <c r="AA104" s="1">
        <f t="shared" si="7"/>
        <v>0.121761445943823</v>
      </c>
      <c r="AB104" s="1">
        <f t="shared" si="8"/>
        <v>4.993898346828015E-2</v>
      </c>
      <c r="AC104">
        <f t="shared" si="9"/>
        <v>3.636015271256926E-2</v>
      </c>
    </row>
    <row r="105" spans="1:29" x14ac:dyDescent="0.2">
      <c r="A105" s="8" t="s">
        <v>126</v>
      </c>
      <c r="B105" s="2">
        <v>1173612.41372785</v>
      </c>
      <c r="C105" s="2">
        <v>1688195.76877838</v>
      </c>
      <c r="D105" s="1">
        <v>9.0387723832441896E-2</v>
      </c>
      <c r="E105" s="1">
        <v>9.0387723832441896E-2</v>
      </c>
      <c r="F105" s="1">
        <v>0.10395175380391</v>
      </c>
      <c r="G105" s="1">
        <v>7.6535106423822996E-2</v>
      </c>
      <c r="H105" s="1">
        <v>7.6535106423822996E-2</v>
      </c>
      <c r="I105" s="1">
        <v>6.42554916628892E-2</v>
      </c>
      <c r="J105" s="1">
        <v>7.7106589995466907E-2</v>
      </c>
      <c r="K105" s="1">
        <v>5.4232634299465399E-2</v>
      </c>
      <c r="L105" s="1">
        <v>1.48156565492589E-2</v>
      </c>
      <c r="M105" s="1">
        <v>9.6097096622992997E-2</v>
      </c>
      <c r="N105" s="1">
        <v>5.9057907828168298E-3</v>
      </c>
      <c r="O105" s="1">
        <v>0.11888217760471</v>
      </c>
      <c r="P105" s="1">
        <v>7.1573653539228899E-2</v>
      </c>
      <c r="Q105" s="1">
        <v>3.9705299972827297E-2</v>
      </c>
      <c r="R105" s="1">
        <v>1.9754208732345398E-2</v>
      </c>
      <c r="S105" s="1">
        <v>5.1404393330311202E-2</v>
      </c>
      <c r="T105" s="1">
        <v>5.8184159101657397E-2</v>
      </c>
      <c r="U105" s="1">
        <v>2.0573495857885701E-2</v>
      </c>
      <c r="V105" s="1">
        <v>1.16739997651538E-3</v>
      </c>
      <c r="W105" s="1">
        <v>3.2619431105974598E-3</v>
      </c>
      <c r="Y105" s="10">
        <f t="shared" si="5"/>
        <v>5.6735870272770439E-2</v>
      </c>
      <c r="Z105" s="1">
        <f t="shared" si="6"/>
        <v>1.16739997651538E-3</v>
      </c>
      <c r="AA105" s="1">
        <f t="shared" si="7"/>
        <v>0.11888217760471</v>
      </c>
      <c r="AB105" s="1">
        <f t="shared" si="8"/>
        <v>6.1219825382273302E-2</v>
      </c>
      <c r="AC105">
        <f t="shared" si="9"/>
        <v>3.5122571407348459E-2</v>
      </c>
    </row>
    <row r="106" spans="1:29" x14ac:dyDescent="0.2">
      <c r="A106" s="8" t="s">
        <v>127</v>
      </c>
      <c r="B106" s="2">
        <v>137005.51536434999</v>
      </c>
      <c r="C106" s="2">
        <v>335046.51286265498</v>
      </c>
      <c r="D106" s="1">
        <v>0.105923964439809</v>
      </c>
      <c r="E106" s="1">
        <v>0.105923964439809</v>
      </c>
      <c r="F106" s="1">
        <v>0.114882439381604</v>
      </c>
      <c r="G106" s="1">
        <v>9.7089439198917896E-2</v>
      </c>
      <c r="H106" s="1">
        <v>9.7089439198917896E-2</v>
      </c>
      <c r="I106" s="1">
        <v>7.7265329444859907E-2</v>
      </c>
      <c r="J106" s="1">
        <v>9.2718395333831902E-2</v>
      </c>
      <c r="K106" s="1">
        <v>6.3554378663885303E-2</v>
      </c>
      <c r="L106" s="1">
        <v>7.3227231176424797E-3</v>
      </c>
      <c r="M106" s="1">
        <v>6.3694656191551E-2</v>
      </c>
      <c r="N106" s="1">
        <v>6.31549910761974E-3</v>
      </c>
      <c r="O106" s="1">
        <v>0.102188073795839</v>
      </c>
      <c r="P106" s="1">
        <v>8.5076830562677105E-2</v>
      </c>
      <c r="Q106" s="1">
        <v>4.6530022043593001E-2</v>
      </c>
      <c r="R106" s="1">
        <v>9.7636308235230507E-3</v>
      </c>
      <c r="S106" s="1">
        <v>6.18122635558878E-2</v>
      </c>
      <c r="T106" s="1">
        <v>4.67294156835154E-2</v>
      </c>
      <c r="U106" s="1">
        <v>2.4455031485634899E-2</v>
      </c>
      <c r="V106" s="1">
        <v>9.0940903074254698E-4</v>
      </c>
      <c r="W106" s="1">
        <v>3.8272152999720898E-3</v>
      </c>
      <c r="Y106" s="10">
        <f t="shared" si="5"/>
        <v>6.0653606039991627E-2</v>
      </c>
      <c r="Z106" s="1">
        <f t="shared" si="6"/>
        <v>9.0940903074254698E-4</v>
      </c>
      <c r="AA106" s="1">
        <f t="shared" si="7"/>
        <v>0.114882439381604</v>
      </c>
      <c r="AB106" s="1">
        <f t="shared" si="8"/>
        <v>6.3624517427718158E-2</v>
      </c>
      <c r="AC106">
        <f t="shared" si="9"/>
        <v>3.8876942812609422E-2</v>
      </c>
    </row>
    <row r="107" spans="1:29" x14ac:dyDescent="0.2">
      <c r="A107" s="8" t="s">
        <v>128</v>
      </c>
      <c r="B107" s="2">
        <v>45781.5920358691</v>
      </c>
      <c r="C107" s="2">
        <v>44005.5665573402</v>
      </c>
      <c r="D107" s="1">
        <v>0.11514543128221499</v>
      </c>
      <c r="E107" s="1">
        <v>0.11514543128221499</v>
      </c>
      <c r="F107" s="1">
        <v>0.11238733709627099</v>
      </c>
      <c r="G107" s="1">
        <v>9.7565830300337705E-2</v>
      </c>
      <c r="H107" s="1">
        <v>9.7565830300337705E-2</v>
      </c>
      <c r="I107" s="1">
        <v>7.6879749424236699E-2</v>
      </c>
      <c r="J107" s="1">
        <v>9.2255699309084102E-2</v>
      </c>
      <c r="K107" s="1">
        <v>6.9087258769329196E-2</v>
      </c>
      <c r="L107" s="1">
        <v>6.0652183133959002E-3</v>
      </c>
      <c r="M107" s="1">
        <v>5.6966448242696303E-2</v>
      </c>
      <c r="N107" s="1">
        <v>6.4483161608307402E-3</v>
      </c>
      <c r="O107" s="1">
        <v>9.7791891291155897E-2</v>
      </c>
      <c r="P107" s="1">
        <v>8.7983353505764805E-2</v>
      </c>
      <c r="Q107" s="1">
        <v>5.0580805619534597E-2</v>
      </c>
      <c r="R107" s="1">
        <v>8.0869577511939392E-3</v>
      </c>
      <c r="S107" s="1">
        <v>6.1503799539389302E-2</v>
      </c>
      <c r="T107" s="1">
        <v>4.3640942803033697E-2</v>
      </c>
      <c r="U107" s="1">
        <v>2.52905445372839E-2</v>
      </c>
      <c r="V107" s="1">
        <v>8.9742468748055205E-4</v>
      </c>
      <c r="W107" s="1">
        <v>3.93881243314286E-3</v>
      </c>
      <c r="Y107" s="10">
        <f t="shared" si="5"/>
        <v>6.1261354132446447E-2</v>
      </c>
      <c r="Z107" s="1">
        <f t="shared" si="6"/>
        <v>8.9742468748055205E-4</v>
      </c>
      <c r="AA107" s="1">
        <f t="shared" si="7"/>
        <v>0.11514543128221499</v>
      </c>
      <c r="AB107" s="1">
        <f t="shared" si="8"/>
        <v>6.5295529154359253E-2</v>
      </c>
      <c r="AC107">
        <f t="shared" si="9"/>
        <v>3.9947773045164538E-2</v>
      </c>
    </row>
    <row r="108" spans="1:29" x14ac:dyDescent="0.2">
      <c r="A108" s="8" t="s">
        <v>129</v>
      </c>
      <c r="B108" s="2">
        <v>216466.67030869701</v>
      </c>
      <c r="C108" s="2">
        <v>240767.49530610401</v>
      </c>
      <c r="D108" s="1">
        <v>0.12030593616775601</v>
      </c>
      <c r="E108" s="1">
        <v>0.12030593616775601</v>
      </c>
      <c r="F108" s="1">
        <v>0.11135559592484801</v>
      </c>
      <c r="G108" s="1">
        <v>8.1765993920237395E-2</v>
      </c>
      <c r="H108" s="1">
        <v>8.1765993920237395E-2</v>
      </c>
      <c r="I108" s="1">
        <v>6.8721895941330699E-2</v>
      </c>
      <c r="J108" s="1">
        <v>8.2466275129596894E-2</v>
      </c>
      <c r="K108" s="1">
        <v>7.2183561700654195E-2</v>
      </c>
      <c r="L108" s="1">
        <v>9.3171646267317092E-3</v>
      </c>
      <c r="M108" s="1">
        <v>6.9822040644017896E-2</v>
      </c>
      <c r="N108" s="1">
        <v>5.7896838957620603E-3</v>
      </c>
      <c r="O108" s="1">
        <v>0.10470452893547701</v>
      </c>
      <c r="P108" s="1">
        <v>7.9308476170250705E-2</v>
      </c>
      <c r="Q108" s="1">
        <v>5.2847699682178603E-2</v>
      </c>
      <c r="R108" s="1">
        <v>1.24228861689755E-2</v>
      </c>
      <c r="S108" s="1">
        <v>5.4977516753064698E-2</v>
      </c>
      <c r="T108" s="1">
        <v>4.7345171064317397E-2</v>
      </c>
      <c r="U108" s="1">
        <v>2.2796908712089101E-2</v>
      </c>
      <c r="V108" s="1">
        <v>7.6135256511211604E-4</v>
      </c>
      <c r="W108" s="1">
        <v>3.58091035670971E-3</v>
      </c>
      <c r="Y108" s="10">
        <f t="shared" si="5"/>
        <v>6.0127276422355137E-2</v>
      </c>
      <c r="Z108" s="1">
        <f t="shared" si="6"/>
        <v>7.6135256511211604E-4</v>
      </c>
      <c r="AA108" s="1">
        <f t="shared" si="7"/>
        <v>0.12030593616775601</v>
      </c>
      <c r="AB108" s="1">
        <f t="shared" si="8"/>
        <v>6.9271968292674291E-2</v>
      </c>
      <c r="AC108">
        <f t="shared" si="9"/>
        <v>3.8819613150505368E-2</v>
      </c>
    </row>
    <row r="109" spans="1:29" x14ac:dyDescent="0.2">
      <c r="A109" s="8" t="s">
        <v>130</v>
      </c>
      <c r="B109" s="2">
        <v>34407.690955427497</v>
      </c>
      <c r="C109" s="2">
        <v>60559.374614367203</v>
      </c>
      <c r="D109" s="1">
        <v>9.9286429111778193E-2</v>
      </c>
      <c r="E109" s="1">
        <v>9.9286429111778193E-2</v>
      </c>
      <c r="F109" s="1">
        <v>0.116559648575305</v>
      </c>
      <c r="G109" s="1">
        <v>0.11704140901908899</v>
      </c>
      <c r="H109" s="1">
        <v>0.11704140901908899</v>
      </c>
      <c r="I109" s="1">
        <v>8.7660616653370799E-2</v>
      </c>
      <c r="J109" s="1">
        <v>0.10519273998404501</v>
      </c>
      <c r="K109" s="1">
        <v>5.9571857467067002E-2</v>
      </c>
      <c r="L109" s="1">
        <v>7.2381940627998997E-3</v>
      </c>
      <c r="M109" s="1">
        <v>5.9318263920164802E-2</v>
      </c>
      <c r="N109" s="1">
        <v>6.5700634405589896E-3</v>
      </c>
      <c r="O109" s="1">
        <v>9.5188594167419094E-2</v>
      </c>
      <c r="P109" s="1">
        <v>8.2296432934828898E-2</v>
      </c>
      <c r="Q109" s="1">
        <v>4.3614301632619097E-2</v>
      </c>
      <c r="R109" s="1">
        <v>9.6509254170664693E-3</v>
      </c>
      <c r="S109" s="1">
        <v>7.0128493322696703E-2</v>
      </c>
      <c r="T109" s="1">
        <v>4.2896310998079001E-2</v>
      </c>
      <c r="U109" s="1">
        <v>2.3655530753943499E-2</v>
      </c>
      <c r="V109" s="1">
        <v>1.0994708667313401E-3</v>
      </c>
      <c r="W109" s="1">
        <v>3.8280767136879001E-3</v>
      </c>
      <c r="Y109" s="10">
        <f t="shared" si="5"/>
        <v>6.2356259858605892E-2</v>
      </c>
      <c r="Z109" s="1">
        <f t="shared" si="6"/>
        <v>1.0994708667313401E-3</v>
      </c>
      <c r="AA109" s="1">
        <f t="shared" si="7"/>
        <v>0.11704140901908899</v>
      </c>
      <c r="AB109" s="1">
        <f t="shared" si="8"/>
        <v>6.4850175394881859E-2</v>
      </c>
      <c r="AC109">
        <f t="shared" si="9"/>
        <v>4.1236175237937323E-2</v>
      </c>
    </row>
    <row r="110" spans="1:29" x14ac:dyDescent="0.2">
      <c r="A110" s="8" t="s">
        <v>131</v>
      </c>
      <c r="B110" s="2">
        <v>120931.13387102701</v>
      </c>
      <c r="C110" s="2">
        <v>2146213.8013562001</v>
      </c>
      <c r="D110" s="1">
        <v>0.11821654406831</v>
      </c>
      <c r="E110" s="1">
        <v>0.11821654406831</v>
      </c>
      <c r="F110" s="1">
        <v>0.115721101499429</v>
      </c>
      <c r="G110" s="1">
        <v>5.93719937136458E-2</v>
      </c>
      <c r="H110" s="1">
        <v>5.93719937136458E-2</v>
      </c>
      <c r="I110" s="1">
        <v>5.8616272231680297E-2</v>
      </c>
      <c r="J110" s="1">
        <v>7.0339526678016406E-2</v>
      </c>
      <c r="K110" s="1">
        <v>7.0929926440986502E-2</v>
      </c>
      <c r="L110" s="1">
        <v>5.9506736640557696E-3</v>
      </c>
      <c r="M110" s="1">
        <v>5.4483228764141599E-2</v>
      </c>
      <c r="N110" s="1">
        <v>9.5660761483176097E-3</v>
      </c>
      <c r="O110" s="1">
        <v>9.9485198871408803E-2</v>
      </c>
      <c r="P110" s="1">
        <v>0.12346764842854099</v>
      </c>
      <c r="Q110" s="1">
        <v>5.1929876591255898E-2</v>
      </c>
      <c r="R110" s="1">
        <v>7.9342315520747296E-3</v>
      </c>
      <c r="S110" s="1">
        <v>4.6893017785344097E-2</v>
      </c>
      <c r="T110" s="1">
        <v>4.4269379295660299E-2</v>
      </c>
      <c r="U110" s="1">
        <v>3.5489630256608999E-2</v>
      </c>
      <c r="V110" s="1">
        <v>1.3092151022022699E-3</v>
      </c>
      <c r="W110" s="1">
        <v>5.8653420090355396E-3</v>
      </c>
      <c r="Y110" s="10">
        <f t="shared" si="5"/>
        <v>5.7871371044133521E-2</v>
      </c>
      <c r="Z110" s="1">
        <f t="shared" si="6"/>
        <v>1.3092151022022699E-3</v>
      </c>
      <c r="AA110" s="1">
        <f t="shared" si="7"/>
        <v>0.12346764842854099</v>
      </c>
      <c r="AB110" s="1">
        <f t="shared" si="8"/>
        <v>5.6549750497910944E-2</v>
      </c>
      <c r="AC110">
        <f t="shared" si="9"/>
        <v>3.9544492137229478E-2</v>
      </c>
    </row>
    <row r="111" spans="1:29" x14ac:dyDescent="0.2">
      <c r="A111" s="8" t="s">
        <v>132</v>
      </c>
      <c r="B111" s="2">
        <v>410423.95629650302</v>
      </c>
      <c r="C111" s="2">
        <v>616752.54458424496</v>
      </c>
      <c r="D111" s="1">
        <v>9.9974691268590404E-2</v>
      </c>
      <c r="E111" s="1">
        <v>9.9974691268590404E-2</v>
      </c>
      <c r="F111" s="1">
        <v>0.122384263060686</v>
      </c>
      <c r="G111" s="1">
        <v>6.6572823738860296E-2</v>
      </c>
      <c r="H111" s="1">
        <v>6.6572823738860296E-2</v>
      </c>
      <c r="I111" s="1">
        <v>6.3882477634602003E-2</v>
      </c>
      <c r="J111" s="1">
        <v>7.6658973161522106E-2</v>
      </c>
      <c r="K111" s="1">
        <v>5.9984814761154401E-2</v>
      </c>
      <c r="L111" s="1">
        <v>1.5155646981665299E-2</v>
      </c>
      <c r="M111" s="1">
        <v>9.5177126177674001E-2</v>
      </c>
      <c r="N111" s="1">
        <v>5.3392105082534702E-3</v>
      </c>
      <c r="O111" s="1">
        <v>0.118590320574397</v>
      </c>
      <c r="P111" s="1">
        <v>6.5659683095795507E-2</v>
      </c>
      <c r="Q111" s="1">
        <v>4.3916639762594002E-2</v>
      </c>
      <c r="R111" s="1">
        <v>2.0207529308887199E-2</v>
      </c>
      <c r="S111" s="1">
        <v>5.1105982107681497E-2</v>
      </c>
      <c r="T111" s="1">
        <v>5.6204563317668502E-2</v>
      </c>
      <c r="U111" s="1">
        <v>1.8873490479876999E-2</v>
      </c>
      <c r="V111" s="1">
        <v>9.83937978326632E-4</v>
      </c>
      <c r="W111" s="1">
        <v>3.0204699028636402E-3</v>
      </c>
      <c r="Y111" s="10">
        <f t="shared" si="5"/>
        <v>5.7512007941427482E-2</v>
      </c>
      <c r="Z111" s="1">
        <f t="shared" si="6"/>
        <v>9.83937978326632E-4</v>
      </c>
      <c r="AA111" s="1">
        <f t="shared" si="7"/>
        <v>0.122384263060686</v>
      </c>
      <c r="AB111" s="1">
        <f t="shared" si="8"/>
        <v>6.1933646197878202E-2</v>
      </c>
      <c r="AC111">
        <f t="shared" si="9"/>
        <v>3.7013934836214318E-2</v>
      </c>
    </row>
    <row r="112" spans="1:29" x14ac:dyDescent="0.2">
      <c r="A112" s="8" t="s">
        <v>133</v>
      </c>
      <c r="B112" s="2">
        <v>466635.43676488299</v>
      </c>
      <c r="C112" s="2">
        <v>507513.27833378699</v>
      </c>
      <c r="D112" s="1">
        <v>0.123481513860231</v>
      </c>
      <c r="E112" s="1">
        <v>0.123481513860231</v>
      </c>
      <c r="F112" s="1">
        <v>0.133715749471815</v>
      </c>
      <c r="G112" s="1">
        <v>1.49237411649914E-2</v>
      </c>
      <c r="H112" s="1">
        <v>1.49237411649914E-2</v>
      </c>
      <c r="I112" s="1">
        <v>4.0890807950449699E-2</v>
      </c>
      <c r="J112" s="1">
        <v>4.9068969540539499E-2</v>
      </c>
      <c r="K112" s="1">
        <v>7.4088908316138596E-2</v>
      </c>
      <c r="L112" s="1">
        <v>6.4341708708540698E-3</v>
      </c>
      <c r="M112" s="1">
        <v>6.0332953313346198E-2</v>
      </c>
      <c r="N112" s="1">
        <v>1.0551972432427E-2</v>
      </c>
      <c r="O112" s="1">
        <v>0.110261522044636</v>
      </c>
      <c r="P112" s="1">
        <v>0.13829819138213501</v>
      </c>
      <c r="Q112" s="1">
        <v>5.4242659744459402E-2</v>
      </c>
      <c r="R112" s="1">
        <v>8.5788944944719097E-3</v>
      </c>
      <c r="S112" s="1">
        <v>3.2712646360359698E-2</v>
      </c>
      <c r="T112" s="1">
        <v>4.9276461198932101E-2</v>
      </c>
      <c r="U112" s="1">
        <v>3.9752885815973797E-2</v>
      </c>
      <c r="V112" s="1">
        <v>1.50015148048177E-3</v>
      </c>
      <c r="W112" s="1">
        <v>6.41382784383881E-3</v>
      </c>
      <c r="Y112" s="10">
        <f t="shared" si="5"/>
        <v>5.4646564115565156E-2</v>
      </c>
      <c r="Z112" s="1">
        <f t="shared" si="6"/>
        <v>1.50015148048177E-3</v>
      </c>
      <c r="AA112" s="1">
        <f t="shared" si="7"/>
        <v>0.13829819138213501</v>
      </c>
      <c r="AB112" s="1">
        <f t="shared" si="8"/>
        <v>4.4979888745494599E-2</v>
      </c>
      <c r="AC112">
        <f t="shared" si="9"/>
        <v>4.5759909360085498E-2</v>
      </c>
    </row>
    <row r="113" spans="1:29" x14ac:dyDescent="0.2">
      <c r="A113" s="8" t="s">
        <v>134</v>
      </c>
      <c r="B113" s="2">
        <v>141232.70072226599</v>
      </c>
      <c r="C113" s="2">
        <v>353045.690347531</v>
      </c>
      <c r="D113" s="1">
        <v>0.11021164534045499</v>
      </c>
      <c r="E113" s="1">
        <v>0.11021164534045499</v>
      </c>
      <c r="F113" s="1">
        <v>0.109139121417269</v>
      </c>
      <c r="G113" s="1">
        <v>0.10360921231489</v>
      </c>
      <c r="H113" s="1">
        <v>0.10360921231489</v>
      </c>
      <c r="I113" s="1">
        <v>7.9089386511762699E-2</v>
      </c>
      <c r="J113" s="1">
        <v>9.49072638141151E-2</v>
      </c>
      <c r="K113" s="1">
        <v>6.6126987204273693E-2</v>
      </c>
      <c r="L113" s="1">
        <v>1.00379134348624E-2</v>
      </c>
      <c r="M113" s="1">
        <v>7.2062550515815199E-2</v>
      </c>
      <c r="N113" s="1">
        <v>5.6057516201721801E-3</v>
      </c>
      <c r="O113" s="1">
        <v>0.102712271616509</v>
      </c>
      <c r="P113" s="1">
        <v>6.6852275740936995E-2</v>
      </c>
      <c r="Q113" s="1">
        <v>4.8413504104315302E-2</v>
      </c>
      <c r="R113" s="1">
        <v>1.33838845798166E-2</v>
      </c>
      <c r="S113" s="1">
        <v>6.3271509209410104E-2</v>
      </c>
      <c r="T113" s="1">
        <v>4.6957745952717699E-2</v>
      </c>
      <c r="U113" s="1">
        <v>1.9216395888499601E-2</v>
      </c>
      <c r="V113" s="1">
        <v>1.17384667295583E-3</v>
      </c>
      <c r="W113" s="1">
        <v>3.03046704217357E-3</v>
      </c>
      <c r="Y113" s="10">
        <f t="shared" si="5"/>
        <v>6.148112953181474E-2</v>
      </c>
      <c r="Z113" s="1">
        <f t="shared" si="6"/>
        <v>1.17384667295583E-3</v>
      </c>
      <c r="AA113" s="1">
        <f t="shared" si="7"/>
        <v>0.11021164534045499</v>
      </c>
      <c r="AB113" s="1">
        <f t="shared" si="8"/>
        <v>6.6489631472605337E-2</v>
      </c>
      <c r="AC113">
        <f t="shared" si="9"/>
        <v>3.9475552856684658E-2</v>
      </c>
    </row>
    <row r="114" spans="1:29" x14ac:dyDescent="0.2">
      <c r="A114" s="8" t="s">
        <v>135</v>
      </c>
      <c r="B114" s="2">
        <v>229439.25348739201</v>
      </c>
      <c r="C114" s="2">
        <v>358094.21497593698</v>
      </c>
      <c r="D114" s="1">
        <v>0.116821802286854</v>
      </c>
      <c r="E114" s="1">
        <v>0.116821802286854</v>
      </c>
      <c r="F114" s="1">
        <v>0.109717265834085</v>
      </c>
      <c r="G114" s="1">
        <v>7.5247965106948894E-2</v>
      </c>
      <c r="H114" s="1">
        <v>7.5247965106948894E-2</v>
      </c>
      <c r="I114" s="1">
        <v>6.5053299011995705E-2</v>
      </c>
      <c r="J114" s="1">
        <v>7.8063958814394901E-2</v>
      </c>
      <c r="K114" s="1">
        <v>7.0093081372112606E-2</v>
      </c>
      <c r="L114" s="1">
        <v>7.3355997535899898E-3</v>
      </c>
      <c r="M114" s="1">
        <v>6.3159596077676697E-2</v>
      </c>
      <c r="N114" s="1">
        <v>7.8818702082637995E-3</v>
      </c>
      <c r="O114" s="1">
        <v>0.10354775120967601</v>
      </c>
      <c r="P114" s="1">
        <v>9.7291082785874394E-2</v>
      </c>
      <c r="Q114" s="1">
        <v>5.1317197806247203E-2</v>
      </c>
      <c r="R114" s="1">
        <v>9.7807996714532799E-3</v>
      </c>
      <c r="S114" s="1">
        <v>5.2042639209596599E-2</v>
      </c>
      <c r="T114" s="1">
        <v>4.7092571702533802E-2</v>
      </c>
      <c r="U114" s="1">
        <v>2.7965757918382399E-2</v>
      </c>
      <c r="V114" s="1">
        <v>1.43903949571888E-3</v>
      </c>
      <c r="W114" s="1">
        <v>4.4723631604792697E-3</v>
      </c>
      <c r="Y114" s="10">
        <f t="shared" si="5"/>
        <v>5.9019670440984308E-2</v>
      </c>
      <c r="Z114" s="1">
        <f t="shared" si="6"/>
        <v>1.43903949571888E-3</v>
      </c>
      <c r="AA114" s="1">
        <f t="shared" si="7"/>
        <v>0.116821802286854</v>
      </c>
      <c r="AB114" s="1">
        <f t="shared" si="8"/>
        <v>6.4106447544836201E-2</v>
      </c>
      <c r="AC114">
        <f t="shared" si="9"/>
        <v>3.8066891343825598E-2</v>
      </c>
    </row>
    <row r="115" spans="1:29" x14ac:dyDescent="0.2">
      <c r="A115" s="8" t="s">
        <v>136</v>
      </c>
      <c r="B115" s="2">
        <v>118093.22737121501</v>
      </c>
      <c r="C115" s="2">
        <v>1989022.23390844</v>
      </c>
      <c r="D115" s="1">
        <v>0.10259182674337899</v>
      </c>
      <c r="E115" s="1">
        <v>0.10259182674337899</v>
      </c>
      <c r="F115" s="1">
        <v>0.106370963543132</v>
      </c>
      <c r="G115" s="1">
        <v>0.127300621977183</v>
      </c>
      <c r="H115" s="1">
        <v>0.127300621977183</v>
      </c>
      <c r="I115" s="1">
        <v>9.0243051874374702E-2</v>
      </c>
      <c r="J115" s="1">
        <v>0.10829166224924899</v>
      </c>
      <c r="K115" s="1">
        <v>6.1555096046027602E-2</v>
      </c>
      <c r="L115" s="1">
        <v>6.5798926614898303E-3</v>
      </c>
      <c r="M115" s="1">
        <v>5.8327590996044697E-2</v>
      </c>
      <c r="N115" s="1">
        <v>6.0520183910198703E-3</v>
      </c>
      <c r="O115" s="1">
        <v>9.4375188746350702E-2</v>
      </c>
      <c r="P115" s="1">
        <v>7.4067687997250303E-2</v>
      </c>
      <c r="Q115" s="1">
        <v>4.5066288682713201E-2</v>
      </c>
      <c r="R115" s="1">
        <v>8.7731902153199703E-3</v>
      </c>
      <c r="S115" s="1">
        <v>7.2194441499499704E-2</v>
      </c>
      <c r="T115" s="1">
        <v>4.2807946769602402E-2</v>
      </c>
      <c r="U115" s="1">
        <v>2.1290562832480799E-2</v>
      </c>
      <c r="V115" s="1">
        <v>1.2379915130702401E-3</v>
      </c>
      <c r="W115" s="1">
        <v>3.3010222801943502E-3</v>
      </c>
      <c r="Y115" s="10">
        <f t="shared" si="5"/>
        <v>6.3015974686947168E-2</v>
      </c>
      <c r="Z115" s="1">
        <f t="shared" si="6"/>
        <v>1.2379915130702401E-3</v>
      </c>
      <c r="AA115" s="1">
        <f t="shared" si="7"/>
        <v>0.127300621977183</v>
      </c>
      <c r="AB115" s="1">
        <f t="shared" si="8"/>
        <v>6.687476877276366E-2</v>
      </c>
      <c r="AC115">
        <f t="shared" si="9"/>
        <v>4.2724962431239681E-2</v>
      </c>
    </row>
    <row r="116" spans="1:29" x14ac:dyDescent="0.2">
      <c r="A116" s="8" t="s">
        <v>137</v>
      </c>
      <c r="B116" s="2">
        <v>100202.749317055</v>
      </c>
      <c r="C116" s="2">
        <v>107005.404916311</v>
      </c>
      <c r="D116" s="1">
        <v>0.10633491954209399</v>
      </c>
      <c r="E116" s="1">
        <v>0.10633491954209399</v>
      </c>
      <c r="F116" s="1">
        <v>0.127968535988425</v>
      </c>
      <c r="G116" s="1">
        <v>7.8151073035776605E-2</v>
      </c>
      <c r="H116" s="1">
        <v>7.8151073035776605E-2</v>
      </c>
      <c r="I116" s="1">
        <v>7.1067670514994505E-2</v>
      </c>
      <c r="J116" s="1">
        <v>8.5281204617993406E-2</v>
      </c>
      <c r="K116" s="1">
        <v>6.3800951725256502E-2</v>
      </c>
      <c r="L116" s="1">
        <v>7.0677939711092297E-3</v>
      </c>
      <c r="M116" s="1">
        <v>6.2826900286451701E-2</v>
      </c>
      <c r="N116" s="1">
        <v>7.6811670782824804E-3</v>
      </c>
      <c r="O116" s="1">
        <v>0.104159572999189</v>
      </c>
      <c r="P116" s="1">
        <v>9.38661511591872E-2</v>
      </c>
      <c r="Q116" s="1">
        <v>4.6710545403621698E-2</v>
      </c>
      <c r="R116" s="1">
        <v>9.4237252948123906E-3</v>
      </c>
      <c r="S116" s="1">
        <v>5.68541364119955E-2</v>
      </c>
      <c r="T116" s="1">
        <v>4.7115006924995803E-2</v>
      </c>
      <c r="U116" s="1">
        <v>2.69814208523028E-2</v>
      </c>
      <c r="V116" s="1">
        <v>1.5076004781099299E-3</v>
      </c>
      <c r="W116" s="1">
        <v>4.2532748306016704E-3</v>
      </c>
      <c r="Y116" s="10">
        <f t="shared" si="5"/>
        <v>5.9276882184653476E-2</v>
      </c>
      <c r="Z116" s="1">
        <f t="shared" si="6"/>
        <v>1.5076004781099299E-3</v>
      </c>
      <c r="AA116" s="1">
        <f t="shared" si="7"/>
        <v>0.127968535988425</v>
      </c>
      <c r="AB116" s="1">
        <f t="shared" si="8"/>
        <v>6.3313926005854101E-2</v>
      </c>
      <c r="AC116">
        <f t="shared" si="9"/>
        <v>3.8413502691246236E-2</v>
      </c>
    </row>
    <row r="117" spans="1:29" x14ac:dyDescent="0.2">
      <c r="A117" s="8" t="s">
        <v>138</v>
      </c>
      <c r="B117" s="2">
        <v>536026.46016039106</v>
      </c>
      <c r="C117" s="2">
        <v>1558874.6770281401</v>
      </c>
      <c r="D117" s="1">
        <v>0.109062860519241</v>
      </c>
      <c r="E117" s="1">
        <v>0.109062860519241</v>
      </c>
      <c r="F117" s="1">
        <v>0.107235396847032</v>
      </c>
      <c r="G117" s="1">
        <v>8.6633602797327097E-2</v>
      </c>
      <c r="H117" s="1">
        <v>8.6633602797327097E-2</v>
      </c>
      <c r="I117" s="1">
        <v>7.0125650610421697E-2</v>
      </c>
      <c r="J117" s="1">
        <v>8.4150780732506106E-2</v>
      </c>
      <c r="K117" s="1">
        <v>6.5437716311545102E-2</v>
      </c>
      <c r="L117" s="1">
        <v>1.1172691479783101E-2</v>
      </c>
      <c r="M117" s="1">
        <v>7.8446715907564593E-2</v>
      </c>
      <c r="N117" s="1">
        <v>6.1187582444534004E-3</v>
      </c>
      <c r="O117" s="1">
        <v>0.108426988681892</v>
      </c>
      <c r="P117" s="1">
        <v>7.3433341087064993E-2</v>
      </c>
      <c r="Q117" s="1">
        <v>4.7908868695915201E-2</v>
      </c>
      <c r="R117" s="1">
        <v>1.48969219730443E-2</v>
      </c>
      <c r="S117" s="1">
        <v>5.6100520488337399E-2</v>
      </c>
      <c r="T117" s="1">
        <v>5.0541299008105299E-2</v>
      </c>
      <c r="U117" s="1">
        <v>2.1108160325876001E-2</v>
      </c>
      <c r="V117" s="1">
        <v>1.28932962634142E-3</v>
      </c>
      <c r="W117" s="1">
        <v>3.2997390569984202E-3</v>
      </c>
      <c r="Y117" s="10">
        <f t="shared" si="5"/>
        <v>5.9554290285500869E-2</v>
      </c>
      <c r="Z117" s="1">
        <f t="shared" si="6"/>
        <v>1.28932962634142E-3</v>
      </c>
      <c r="AA117" s="1">
        <f t="shared" si="7"/>
        <v>0.109062860519241</v>
      </c>
      <c r="AB117" s="1">
        <f t="shared" si="8"/>
        <v>6.77816834609834E-2</v>
      </c>
      <c r="AC117">
        <f t="shared" si="9"/>
        <v>3.727491827907662E-2</v>
      </c>
    </row>
    <row r="118" spans="1:29" x14ac:dyDescent="0.2">
      <c r="A118" s="8" t="s">
        <v>139</v>
      </c>
      <c r="B118" s="2">
        <v>66675.263681110897</v>
      </c>
      <c r="C118" s="2">
        <v>66238.532575581805</v>
      </c>
      <c r="D118" s="1">
        <v>0.104808643807002</v>
      </c>
      <c r="E118" s="1">
        <v>0.104808643807002</v>
      </c>
      <c r="F118" s="1">
        <v>0.11953514747137101</v>
      </c>
      <c r="G118" s="1">
        <v>0.106627647861935</v>
      </c>
      <c r="H118" s="1">
        <v>0.106627647861935</v>
      </c>
      <c r="I118" s="1">
        <v>8.3197610798810606E-2</v>
      </c>
      <c r="J118" s="1">
        <v>9.9837132958572605E-2</v>
      </c>
      <c r="K118" s="1">
        <v>6.28851862842012E-2</v>
      </c>
      <c r="L118" s="1">
        <v>6.4067662039981599E-3</v>
      </c>
      <c r="M118" s="1">
        <v>5.94797927173151E-2</v>
      </c>
      <c r="N118" s="1">
        <v>6.1490690651008198E-3</v>
      </c>
      <c r="O118" s="1">
        <v>9.9249442291560006E-2</v>
      </c>
      <c r="P118" s="1">
        <v>8.1643216373042699E-2</v>
      </c>
      <c r="Q118" s="1">
        <v>4.6040086702665399E-2</v>
      </c>
      <c r="R118" s="1">
        <v>8.5423549386640599E-3</v>
      </c>
      <c r="S118" s="1">
        <v>6.6558088639048399E-2</v>
      </c>
      <c r="T118" s="1">
        <v>4.4801130536010703E-2</v>
      </c>
      <c r="U118" s="1">
        <v>2.3468029605937302E-2</v>
      </c>
      <c r="V118" s="1">
        <v>9.2945933403909499E-4</v>
      </c>
      <c r="W118" s="1">
        <v>3.68234246478682E-3</v>
      </c>
      <c r="Y118" s="10">
        <f t="shared" si="5"/>
        <v>6.1763871986149889E-2</v>
      </c>
      <c r="Z118" s="1">
        <f t="shared" si="6"/>
        <v>9.2945933403909499E-4</v>
      </c>
      <c r="AA118" s="1">
        <f t="shared" si="7"/>
        <v>0.11953514747137101</v>
      </c>
      <c r="AB118" s="1">
        <f t="shared" si="8"/>
        <v>6.4721637461624792E-2</v>
      </c>
      <c r="AC118">
        <f t="shared" si="9"/>
        <v>4.0542147265266164E-2</v>
      </c>
    </row>
    <row r="119" spans="1:29" x14ac:dyDescent="0.2">
      <c r="A119" s="8" t="s">
        <v>140</v>
      </c>
      <c r="B119" s="2">
        <v>1818372.9426104301</v>
      </c>
      <c r="C119" s="2">
        <v>2059811.1753499701</v>
      </c>
      <c r="D119" s="1">
        <v>0.112430087004321</v>
      </c>
      <c r="E119" s="1">
        <v>0.112430087004321</v>
      </c>
      <c r="F119" s="1">
        <v>0.105969322273165</v>
      </c>
      <c r="G119" s="1">
        <v>6.6042577311135497E-2</v>
      </c>
      <c r="H119" s="1">
        <v>6.6042577311135497E-2</v>
      </c>
      <c r="I119" s="1">
        <v>5.9513619223858998E-2</v>
      </c>
      <c r="J119" s="1">
        <v>7.1416343068631094E-2</v>
      </c>
      <c r="K119" s="1">
        <v>6.7458052202592697E-2</v>
      </c>
      <c r="L119" s="1">
        <v>1.2196607658962201E-2</v>
      </c>
      <c r="M119" s="1">
        <v>8.4069024944151902E-2</v>
      </c>
      <c r="N119" s="1">
        <v>6.4512914870263798E-3</v>
      </c>
      <c r="O119" s="1">
        <v>0.114116490994675</v>
      </c>
      <c r="P119" s="1">
        <v>7.9701324802706197E-2</v>
      </c>
      <c r="Q119" s="1">
        <v>4.93880157747194E-2</v>
      </c>
      <c r="R119" s="1">
        <v>1.6262143545282701E-2</v>
      </c>
      <c r="S119" s="1">
        <v>4.7610895379087401E-2</v>
      </c>
      <c r="T119" s="1">
        <v>5.3757116370595902E-2</v>
      </c>
      <c r="U119" s="1">
        <v>2.2909777414135999E-2</v>
      </c>
      <c r="V119" s="1">
        <v>1.2159488757181799E-3</v>
      </c>
      <c r="W119" s="1">
        <v>3.6225197395511801E-3</v>
      </c>
      <c r="Y119" s="10">
        <f t="shared" si="5"/>
        <v>5.7630191119288673E-2</v>
      </c>
      <c r="Z119" s="1">
        <f t="shared" si="6"/>
        <v>1.2159488757181799E-3</v>
      </c>
      <c r="AA119" s="1">
        <f t="shared" si="7"/>
        <v>0.114116490994675</v>
      </c>
      <c r="AB119" s="1">
        <f t="shared" si="8"/>
        <v>6.2778098267497251E-2</v>
      </c>
      <c r="AC119">
        <f t="shared" si="9"/>
        <v>3.6765700631613961E-2</v>
      </c>
    </row>
    <row r="120" spans="1:29" x14ac:dyDescent="0.2">
      <c r="A120" s="8" t="s">
        <v>141</v>
      </c>
      <c r="B120" s="2">
        <v>127146.155390281</v>
      </c>
      <c r="C120" s="2">
        <v>184684.87203449901</v>
      </c>
      <c r="D120" s="1">
        <v>0.105737359021522</v>
      </c>
      <c r="E120" s="1">
        <v>0.105737359021522</v>
      </c>
      <c r="F120" s="1">
        <v>0.10775790000456301</v>
      </c>
      <c r="G120" s="1">
        <v>6.6478086173916706E-2</v>
      </c>
      <c r="H120" s="1">
        <v>6.6478086173916706E-2</v>
      </c>
      <c r="I120" s="1">
        <v>6.0178518088099098E-2</v>
      </c>
      <c r="J120" s="1">
        <v>7.2214221705718895E-2</v>
      </c>
      <c r="K120" s="1">
        <v>6.34424154129134E-2</v>
      </c>
      <c r="L120" s="1">
        <v>1.10879487992973E-2</v>
      </c>
      <c r="M120" s="1">
        <v>8.4164305891653093E-2</v>
      </c>
      <c r="N120" s="1">
        <v>6.8899828148212203E-3</v>
      </c>
      <c r="O120" s="1">
        <v>0.117862801943416</v>
      </c>
      <c r="P120" s="1">
        <v>8.1228996031890793E-2</v>
      </c>
      <c r="Q120" s="1">
        <v>4.64480504683005E-2</v>
      </c>
      <c r="R120" s="1">
        <v>1.4783931732396199E-2</v>
      </c>
      <c r="S120" s="1">
        <v>4.81428144704793E-2</v>
      </c>
      <c r="T120" s="1">
        <v>5.64227466282608E-2</v>
      </c>
      <c r="U120" s="1">
        <v>2.3349107366039401E-2</v>
      </c>
      <c r="V120" s="1">
        <v>1.56729700429825E-3</v>
      </c>
      <c r="W120" s="1">
        <v>3.6001901068179998E-3</v>
      </c>
      <c r="Y120" s="10">
        <f t="shared" si="5"/>
        <v>5.7178605942992136E-2</v>
      </c>
      <c r="Z120" s="1">
        <f t="shared" si="6"/>
        <v>1.56729700429825E-3</v>
      </c>
      <c r="AA120" s="1">
        <f t="shared" si="7"/>
        <v>0.117862801943416</v>
      </c>
      <c r="AB120" s="1">
        <f t="shared" si="8"/>
        <v>6.1810466750506249E-2</v>
      </c>
      <c r="AC120">
        <f t="shared" si="9"/>
        <v>3.6377410402021734E-2</v>
      </c>
    </row>
    <row r="121" spans="1:29" x14ac:dyDescent="0.2">
      <c r="A121" s="8" t="s">
        <v>142</v>
      </c>
      <c r="B121" s="2">
        <v>95490.463042847696</v>
      </c>
      <c r="C121" s="2">
        <v>99484.012464121406</v>
      </c>
      <c r="D121" s="1">
        <v>8.93752029512319E-2</v>
      </c>
      <c r="E121" s="1">
        <v>8.93752029512319E-2</v>
      </c>
      <c r="F121" s="1">
        <v>0.118432702094494</v>
      </c>
      <c r="G121" s="1">
        <v>0.12253972434865699</v>
      </c>
      <c r="H121" s="1">
        <v>0.12253972434865699</v>
      </c>
      <c r="I121" s="1">
        <v>9.0878037697952399E-2</v>
      </c>
      <c r="J121" s="1">
        <v>0.109053645237542</v>
      </c>
      <c r="K121" s="1">
        <v>5.3625121770739297E-2</v>
      </c>
      <c r="L121" s="1">
        <v>6.63352242451764E-3</v>
      </c>
      <c r="M121" s="1">
        <v>5.962611468746E-2</v>
      </c>
      <c r="N121" s="1">
        <v>6.22506436015712E-3</v>
      </c>
      <c r="O121" s="1">
        <v>9.6891322902594806E-2</v>
      </c>
      <c r="P121" s="1">
        <v>8.3825941263349593E-2</v>
      </c>
      <c r="Q121" s="1">
        <v>3.9260522257307903E-2</v>
      </c>
      <c r="R121" s="1">
        <v>8.8446965660231493E-3</v>
      </c>
      <c r="S121" s="1">
        <v>7.2702430158362003E-2</v>
      </c>
      <c r="T121" s="1">
        <v>4.4534453506191098E-2</v>
      </c>
      <c r="U121" s="1">
        <v>2.4095450925355501E-2</v>
      </c>
      <c r="V121" s="1">
        <v>8.9039906808330196E-4</v>
      </c>
      <c r="W121" s="1">
        <v>3.77839920203459E-3</v>
      </c>
      <c r="Y121" s="10">
        <f t="shared" si="5"/>
        <v>6.2156383936097126E-2</v>
      </c>
      <c r="Z121" s="1">
        <f t="shared" si="6"/>
        <v>8.9039906808330196E-4</v>
      </c>
      <c r="AA121" s="1">
        <f t="shared" si="7"/>
        <v>0.12253972434865699</v>
      </c>
      <c r="AB121" s="1">
        <f t="shared" si="8"/>
        <v>6.6164272422911008E-2</v>
      </c>
      <c r="AC121">
        <f t="shared" si="9"/>
        <v>4.2029726391237754E-2</v>
      </c>
    </row>
    <row r="122" spans="1:29" x14ac:dyDescent="0.2">
      <c r="A122" s="8" t="s">
        <v>143</v>
      </c>
      <c r="B122" s="2">
        <v>1742174.8584405701</v>
      </c>
      <c r="C122" s="2">
        <v>2110007.8970856401</v>
      </c>
      <c r="D122" s="1">
        <v>0.11221208482563</v>
      </c>
      <c r="E122" s="1">
        <v>0.11221208482563</v>
      </c>
      <c r="F122" s="1">
        <v>9.9273817488285399E-2</v>
      </c>
      <c r="G122" s="1">
        <v>3.8294582914624599E-2</v>
      </c>
      <c r="H122" s="1">
        <v>3.8294582914624599E-2</v>
      </c>
      <c r="I122" s="1">
        <v>4.3965745829383701E-2</v>
      </c>
      <c r="J122" s="1">
        <v>5.2758894995260201E-2</v>
      </c>
      <c r="K122" s="1">
        <v>6.7327250895377999E-2</v>
      </c>
      <c r="L122" s="1">
        <v>1.3394530072306499E-2</v>
      </c>
      <c r="M122" s="1">
        <v>9.4335035975343803E-2</v>
      </c>
      <c r="N122" s="1">
        <v>7.3101777502033701E-3</v>
      </c>
      <c r="O122" s="1">
        <v>0.125395302926505</v>
      </c>
      <c r="P122" s="1">
        <v>8.8072579983781193E-2</v>
      </c>
      <c r="Q122" s="1">
        <v>4.9292252306709999E-2</v>
      </c>
      <c r="R122" s="1">
        <v>1.7859373429742101E-2</v>
      </c>
      <c r="S122" s="1">
        <v>3.5172596663507E-2</v>
      </c>
      <c r="T122" s="1">
        <v>6.0904629258604098E-2</v>
      </c>
      <c r="U122" s="1">
        <v>2.53160852170565E-2</v>
      </c>
      <c r="V122" s="1">
        <v>1.4925153282583301E-3</v>
      </c>
      <c r="W122" s="1">
        <v>3.9901179843936296E-3</v>
      </c>
      <c r="Y122" s="10">
        <f t="shared" si="5"/>
        <v>5.4343712079261398E-2</v>
      </c>
      <c r="Z122" s="1">
        <f t="shared" si="6"/>
        <v>1.4925153282583301E-3</v>
      </c>
      <c r="AA122" s="1">
        <f t="shared" si="7"/>
        <v>0.125395302926505</v>
      </c>
      <c r="AB122" s="1">
        <f t="shared" si="8"/>
        <v>4.662899906804685E-2</v>
      </c>
      <c r="AC122">
        <f t="shared" si="9"/>
        <v>3.8159497318196116E-2</v>
      </c>
    </row>
    <row r="123" spans="1:29" x14ac:dyDescent="0.2">
      <c r="A123" s="8" t="s">
        <v>144</v>
      </c>
      <c r="B123" s="2">
        <v>1758725.6192074199</v>
      </c>
      <c r="C123" s="2">
        <v>1807907.5908522401</v>
      </c>
      <c r="D123" s="1">
        <v>0.113745014075293</v>
      </c>
      <c r="E123" s="1">
        <v>0.113745014075293</v>
      </c>
      <c r="F123" s="1">
        <v>0.103289529256595</v>
      </c>
      <c r="G123" s="1">
        <v>5.4051446783298901E-2</v>
      </c>
      <c r="H123" s="1">
        <v>5.4051446783298901E-2</v>
      </c>
      <c r="I123" s="1">
        <v>5.2848105705798398E-2</v>
      </c>
      <c r="J123" s="1">
        <v>6.34177268469579E-2</v>
      </c>
      <c r="K123" s="1">
        <v>6.8247008445176505E-2</v>
      </c>
      <c r="L123" s="1">
        <v>1.0184880986135699E-2</v>
      </c>
      <c r="M123" s="1">
        <v>7.7180866679365301E-2</v>
      </c>
      <c r="N123" s="1">
        <v>7.9112453922819403E-3</v>
      </c>
      <c r="O123" s="1">
        <v>0.113231230986029</v>
      </c>
      <c r="P123" s="1">
        <v>9.9227755166470796E-2</v>
      </c>
      <c r="Q123" s="1">
        <v>4.9965633747400699E-2</v>
      </c>
      <c r="R123" s="1">
        <v>1.35798413148476E-2</v>
      </c>
      <c r="S123" s="1">
        <v>4.2278484564638702E-2</v>
      </c>
      <c r="T123" s="1">
        <v>5.33919871692623E-2</v>
      </c>
      <c r="U123" s="1">
        <v>2.8522510185598701E-2</v>
      </c>
      <c r="V123" s="1">
        <v>1.4016210386891201E-3</v>
      </c>
      <c r="W123" s="1">
        <v>4.5318130055225199E-3</v>
      </c>
      <c r="Y123" s="10">
        <f t="shared" si="5"/>
        <v>5.6240158110397689E-2</v>
      </c>
      <c r="Z123" s="1">
        <f t="shared" si="6"/>
        <v>1.4016210386891201E-3</v>
      </c>
      <c r="AA123" s="1">
        <f t="shared" si="7"/>
        <v>0.113745014075293</v>
      </c>
      <c r="AB123" s="1">
        <f t="shared" si="8"/>
        <v>5.3721716976280601E-2</v>
      </c>
      <c r="AC123">
        <f t="shared" si="9"/>
        <v>3.7112551410877499E-2</v>
      </c>
    </row>
    <row r="124" spans="1:29" x14ac:dyDescent="0.2">
      <c r="A124" s="8" t="s">
        <v>145</v>
      </c>
      <c r="B124" s="2">
        <v>67543.360234908701</v>
      </c>
      <c r="C124" s="2">
        <v>826922.71421702404</v>
      </c>
      <c r="D124" s="1">
        <v>0.116979647513426</v>
      </c>
      <c r="E124" s="1">
        <v>0.116979647513426</v>
      </c>
      <c r="F124" s="1">
        <v>0.12371596068688701</v>
      </c>
      <c r="G124" s="1">
        <v>4.8761322561764402E-2</v>
      </c>
      <c r="H124" s="1">
        <v>4.8761322561764402E-2</v>
      </c>
      <c r="I124" s="1">
        <v>5.5309651452603997E-2</v>
      </c>
      <c r="J124" s="1">
        <v>6.6371581743124797E-2</v>
      </c>
      <c r="K124" s="1">
        <v>7.0187788508055696E-2</v>
      </c>
      <c r="L124" s="1">
        <v>5.2495789626005804E-3</v>
      </c>
      <c r="M124" s="1">
        <v>5.4053235168138203E-2</v>
      </c>
      <c r="N124" s="1">
        <v>9.7631751151829801E-3</v>
      </c>
      <c r="O124" s="1">
        <v>0.102495354683734</v>
      </c>
      <c r="P124" s="1">
        <v>0.12962680060219101</v>
      </c>
      <c r="Q124" s="1">
        <v>5.1386535674318098E-2</v>
      </c>
      <c r="R124" s="1">
        <v>6.9994386168009603E-3</v>
      </c>
      <c r="S124" s="1">
        <v>4.4247721162083302E-2</v>
      </c>
      <c r="T124" s="1">
        <v>4.5717665074021002E-2</v>
      </c>
      <c r="U124" s="1">
        <v>3.7260362866728E-2</v>
      </c>
      <c r="V124" s="1">
        <v>1.31514609705174E-3</v>
      </c>
      <c r="W124" s="1">
        <v>6.0072352393357696E-3</v>
      </c>
      <c r="Y124" s="10">
        <f t="shared" si="5"/>
        <v>5.7059458590161892E-2</v>
      </c>
      <c r="Z124" s="1">
        <f t="shared" si="6"/>
        <v>1.31514609705174E-3</v>
      </c>
      <c r="AA124" s="1">
        <f t="shared" si="7"/>
        <v>0.12962680060219101</v>
      </c>
      <c r="AB124" s="1">
        <f t="shared" si="8"/>
        <v>5.0073929118041247E-2</v>
      </c>
      <c r="AC124">
        <f t="shared" si="9"/>
        <v>4.07561049589912E-2</v>
      </c>
    </row>
    <row r="125" spans="1:29" x14ac:dyDescent="0.2">
      <c r="A125" s="8" t="s">
        <v>146</v>
      </c>
      <c r="B125" s="2">
        <v>56829.226766507098</v>
      </c>
      <c r="C125" s="2">
        <v>129277.896310953</v>
      </c>
      <c r="D125" s="1">
        <v>8.74875431108324E-2</v>
      </c>
      <c r="E125" s="1">
        <v>8.74875431108324E-2</v>
      </c>
      <c r="F125" s="1">
        <v>0.103636132895668</v>
      </c>
      <c r="G125" s="1">
        <v>6.6537233311717098E-2</v>
      </c>
      <c r="H125" s="1">
        <v>6.6537233311717098E-2</v>
      </c>
      <c r="I125" s="1">
        <v>5.91776498797758E-2</v>
      </c>
      <c r="J125" s="1">
        <v>7.1013179855730801E-2</v>
      </c>
      <c r="K125" s="1">
        <v>5.2492525866499398E-2</v>
      </c>
      <c r="L125" s="1">
        <v>1.56606088554938E-2</v>
      </c>
      <c r="M125" s="1">
        <v>0.102886728965958</v>
      </c>
      <c r="N125" s="1">
        <v>6.1499681235018802E-3</v>
      </c>
      <c r="O125" s="1">
        <v>0.125745580183411</v>
      </c>
      <c r="P125" s="1">
        <v>7.3071689731788597E-2</v>
      </c>
      <c r="Q125" s="1">
        <v>3.8431315623576601E-2</v>
      </c>
      <c r="R125" s="1">
        <v>2.0880811807325001E-2</v>
      </c>
      <c r="S125" s="1">
        <v>4.7342119903820402E-2</v>
      </c>
      <c r="T125" s="1">
        <v>6.2496244601622702E-2</v>
      </c>
      <c r="U125" s="1">
        <v>2.10041828475582E-2</v>
      </c>
      <c r="V125" s="1">
        <v>1.3192583876336899E-3</v>
      </c>
      <c r="W125" s="1">
        <v>3.2932177049926899E-3</v>
      </c>
      <c r="Y125" s="10">
        <f t="shared" si="5"/>
        <v>5.5632538403972774E-2</v>
      </c>
      <c r="Z125" s="1">
        <f t="shared" si="6"/>
        <v>1.3192583876336899E-3</v>
      </c>
      <c r="AA125" s="1">
        <f t="shared" si="7"/>
        <v>0.125745580183411</v>
      </c>
      <c r="AB125" s="1">
        <f t="shared" si="8"/>
        <v>6.0836947240699255E-2</v>
      </c>
      <c r="AC125">
        <f t="shared" si="9"/>
        <v>3.5240396650250853E-2</v>
      </c>
    </row>
    <row r="126" spans="1:29" x14ac:dyDescent="0.2">
      <c r="A126" s="8" t="s">
        <v>147</v>
      </c>
      <c r="B126" s="2">
        <v>988409.40809720405</v>
      </c>
      <c r="C126" s="2">
        <v>2629789.11814743</v>
      </c>
      <c r="D126" s="1">
        <v>0.115920639716609</v>
      </c>
      <c r="E126" s="1">
        <v>0.115920639716609</v>
      </c>
      <c r="F126" s="1">
        <v>0.10805119979234699</v>
      </c>
      <c r="G126" s="1">
        <v>7.3952542638830707E-2</v>
      </c>
      <c r="H126" s="1">
        <v>7.3952542638830707E-2</v>
      </c>
      <c r="I126" s="1">
        <v>6.3989071267502001E-2</v>
      </c>
      <c r="J126" s="1">
        <v>7.6786885521002601E-2</v>
      </c>
      <c r="K126" s="1">
        <v>6.9552383829965397E-2</v>
      </c>
      <c r="L126" s="1">
        <v>1.117982504748E-2</v>
      </c>
      <c r="M126" s="1">
        <v>7.74702172714688E-2</v>
      </c>
      <c r="N126" s="1">
        <v>6.3147036636196302E-3</v>
      </c>
      <c r="O126" s="1">
        <v>0.10848022024180699</v>
      </c>
      <c r="P126" s="1">
        <v>7.9397924846947895E-2</v>
      </c>
      <c r="Q126" s="1">
        <v>5.0921337299324902E-2</v>
      </c>
      <c r="R126" s="1">
        <v>1.49064333966402E-2</v>
      </c>
      <c r="S126" s="1">
        <v>5.11912570140017E-2</v>
      </c>
      <c r="T126" s="1">
        <v>5.0042122389132901E-2</v>
      </c>
      <c r="U126" s="1">
        <v>2.2822578182166101E-2</v>
      </c>
      <c r="V126" s="1">
        <v>1.13245411450613E-3</v>
      </c>
      <c r="W126" s="1">
        <v>3.6035736332086202E-3</v>
      </c>
      <c r="Y126" s="10">
        <f t="shared" si="5"/>
        <v>5.8779427611100013E-2</v>
      </c>
      <c r="Z126" s="1">
        <f t="shared" si="6"/>
        <v>1.13245411450613E-3</v>
      </c>
      <c r="AA126" s="1">
        <f t="shared" si="7"/>
        <v>0.115920639716609</v>
      </c>
      <c r="AB126" s="1">
        <f t="shared" si="8"/>
        <v>6.6770727548733699E-2</v>
      </c>
      <c r="AC126">
        <f t="shared" si="9"/>
        <v>3.7369583796356597E-2</v>
      </c>
    </row>
    <row r="127" spans="1:29" x14ac:dyDescent="0.2">
      <c r="A127" s="8" t="s">
        <v>148</v>
      </c>
      <c r="B127" s="2">
        <v>67678.978523416197</v>
      </c>
      <c r="C127" s="2">
        <v>58243.3813798548</v>
      </c>
      <c r="D127" s="1">
        <v>8.4047127068960406E-2</v>
      </c>
      <c r="E127" s="1">
        <v>8.4047127068960406E-2</v>
      </c>
      <c r="F127" s="1">
        <v>0.108513103413621</v>
      </c>
      <c r="G127" s="1">
        <v>0.13500560184173599</v>
      </c>
      <c r="H127" s="1">
        <v>0.13500560184173599</v>
      </c>
      <c r="I127" s="1">
        <v>9.4631076774273501E-2</v>
      </c>
      <c r="J127" s="1">
        <v>0.113557292129128</v>
      </c>
      <c r="K127" s="1">
        <v>5.0428276241376101E-2</v>
      </c>
      <c r="L127" s="1">
        <v>1.0147174365401E-2</v>
      </c>
      <c r="M127" s="1">
        <v>7.3906361482245095E-2</v>
      </c>
      <c r="N127" s="1">
        <v>4.6217534337846802E-3</v>
      </c>
      <c r="O127" s="1">
        <v>0.101221177489433</v>
      </c>
      <c r="P127" s="1">
        <v>6.1353951146252798E-2</v>
      </c>
      <c r="Q127" s="1">
        <v>3.6920018013880299E-2</v>
      </c>
      <c r="R127" s="1">
        <v>1.35295658205347E-2</v>
      </c>
      <c r="S127" s="1">
        <v>7.5704861419418901E-2</v>
      </c>
      <c r="T127" s="1">
        <v>4.7943108076187797E-2</v>
      </c>
      <c r="U127" s="1">
        <v>1.7636114805649701E-2</v>
      </c>
      <c r="V127" s="1">
        <v>7.6824429465072099E-4</v>
      </c>
      <c r="W127" s="1">
        <v>2.6980707806878398E-3</v>
      </c>
      <c r="Y127" s="10">
        <f t="shared" si="5"/>
        <v>6.2584280375395901E-2</v>
      </c>
      <c r="Z127" s="1">
        <f t="shared" si="6"/>
        <v>7.6824429465072099E-4</v>
      </c>
      <c r="AA127" s="1">
        <f t="shared" si="7"/>
        <v>0.13500560184173599</v>
      </c>
      <c r="AB127" s="1">
        <f t="shared" si="8"/>
        <v>6.7630156314248943E-2</v>
      </c>
      <c r="AC127">
        <f t="shared" si="9"/>
        <v>4.3534321010415676E-2</v>
      </c>
    </row>
    <row r="128" spans="1:29" x14ac:dyDescent="0.2">
      <c r="A128" s="8" t="s">
        <v>149</v>
      </c>
      <c r="B128" s="2">
        <v>334574.49413271103</v>
      </c>
      <c r="C128" s="2">
        <v>406656.80098681297</v>
      </c>
      <c r="D128" s="1">
        <v>0.10244680577712301</v>
      </c>
      <c r="E128" s="1">
        <v>0.10244680577712301</v>
      </c>
      <c r="F128" s="1">
        <v>0.10624373434673801</v>
      </c>
      <c r="G128" s="1">
        <v>6.61720074271092E-2</v>
      </c>
      <c r="H128" s="1">
        <v>6.61720074271092E-2</v>
      </c>
      <c r="I128" s="1">
        <v>5.96469373002394E-2</v>
      </c>
      <c r="J128" s="1">
        <v>7.1576324760287399E-2</v>
      </c>
      <c r="K128" s="1">
        <v>6.1468083466274498E-2</v>
      </c>
      <c r="L128" s="1">
        <v>1.17752699775521E-2</v>
      </c>
      <c r="M128" s="1">
        <v>8.6357888519233497E-2</v>
      </c>
      <c r="N128" s="1">
        <v>6.8924861197596698E-3</v>
      </c>
      <c r="O128" s="1">
        <v>0.118238604048426</v>
      </c>
      <c r="P128" s="1">
        <v>8.2133214875289504E-2</v>
      </c>
      <c r="Q128" s="1">
        <v>4.5002584224592503E-2</v>
      </c>
      <c r="R128" s="1">
        <v>1.5700359970068901E-2</v>
      </c>
      <c r="S128" s="1">
        <v>4.7717549840191602E-2</v>
      </c>
      <c r="T128" s="1">
        <v>5.6943620032220497E-2</v>
      </c>
      <c r="U128" s="1">
        <v>2.3608921946700601E-2</v>
      </c>
      <c r="V128" s="1">
        <v>1.48440701742591E-3</v>
      </c>
      <c r="W128" s="1">
        <v>3.6849575723938402E-3</v>
      </c>
      <c r="Y128" s="10">
        <f t="shared" si="5"/>
        <v>5.6785628521292909E-2</v>
      </c>
      <c r="Z128" s="1">
        <f t="shared" si="6"/>
        <v>1.48440701742591E-3</v>
      </c>
      <c r="AA128" s="1">
        <f t="shared" si="7"/>
        <v>0.118238604048426</v>
      </c>
      <c r="AB128" s="1">
        <f t="shared" si="8"/>
        <v>6.0557510383256949E-2</v>
      </c>
      <c r="AC128">
        <f t="shared" si="9"/>
        <v>3.5873050760104351E-2</v>
      </c>
    </row>
    <row r="129" spans="1:29" x14ac:dyDescent="0.2">
      <c r="A129" s="8" t="s">
        <v>150</v>
      </c>
      <c r="B129" s="2">
        <v>323226.60213318397</v>
      </c>
      <c r="C129" s="2">
        <v>384855.31715484499</v>
      </c>
      <c r="D129" s="1">
        <v>0.11733978066534601</v>
      </c>
      <c r="E129" s="1">
        <v>0.11733978066534601</v>
      </c>
      <c r="F129" s="1">
        <v>8.9782679549829394E-2</v>
      </c>
      <c r="G129" s="1">
        <v>4.2160268590535899E-2</v>
      </c>
      <c r="H129" s="1">
        <v>4.2160268590535899E-2</v>
      </c>
      <c r="I129" s="1">
        <v>4.3525804182725399E-2</v>
      </c>
      <c r="J129" s="1">
        <v>5.2230965019270201E-2</v>
      </c>
      <c r="K129" s="1">
        <v>7.0403868399207703E-2</v>
      </c>
      <c r="L129" s="1">
        <v>1.1279685960667E-2</v>
      </c>
      <c r="M129" s="1">
        <v>8.7616669216776993E-2</v>
      </c>
      <c r="N129" s="1">
        <v>7.9978357009704501E-3</v>
      </c>
      <c r="O129" s="1">
        <v>0.12328340889695</v>
      </c>
      <c r="P129" s="1">
        <v>9.2557642220977093E-2</v>
      </c>
      <c r="Q129" s="1">
        <v>5.1544734091324797E-2</v>
      </c>
      <c r="R129" s="1">
        <v>1.50395812808894E-2</v>
      </c>
      <c r="S129" s="1">
        <v>3.482064334618E-2</v>
      </c>
      <c r="T129" s="1">
        <v>5.9937270361790002E-2</v>
      </c>
      <c r="U129" s="1">
        <v>2.66053482556203E-2</v>
      </c>
      <c r="V129" s="1">
        <v>1.8276353034646299E-3</v>
      </c>
      <c r="W129" s="1">
        <v>4.1707414722633703E-3</v>
      </c>
      <c r="Y129" s="10">
        <f t="shared" si="5"/>
        <v>5.4581230588533515E-2</v>
      </c>
      <c r="Z129" s="1">
        <f t="shared" si="6"/>
        <v>1.8276353034646299E-3</v>
      </c>
      <c r="AA129" s="1">
        <f t="shared" si="7"/>
        <v>0.12328340889695</v>
      </c>
      <c r="AB129" s="1">
        <f t="shared" si="8"/>
        <v>4.7535269137025098E-2</v>
      </c>
      <c r="AC129">
        <f t="shared" si="9"/>
        <v>3.8210201004050814E-2</v>
      </c>
    </row>
    <row r="130" spans="1:29" x14ac:dyDescent="0.2">
      <c r="A130" s="8" t="s">
        <v>151</v>
      </c>
      <c r="B130" s="2">
        <v>322866.64730490302</v>
      </c>
      <c r="C130" s="2">
        <v>390102.92579774</v>
      </c>
      <c r="D130" s="1">
        <v>0.113714336274657</v>
      </c>
      <c r="E130" s="1">
        <v>0.113714336274657</v>
      </c>
      <c r="F130" s="1">
        <v>0.107616813813014</v>
      </c>
      <c r="G130" s="1">
        <v>3.5473446670409699E-2</v>
      </c>
      <c r="H130" s="1">
        <v>3.5473446670409699E-2</v>
      </c>
      <c r="I130" s="1">
        <v>4.4640926788458303E-2</v>
      </c>
      <c r="J130" s="1">
        <v>5.3569112146149997E-2</v>
      </c>
      <c r="K130" s="1">
        <v>6.8228601764794505E-2</v>
      </c>
      <c r="L130" s="1">
        <v>1.44021047022938E-2</v>
      </c>
      <c r="M130" s="1">
        <v>9.7708291192739494E-2</v>
      </c>
      <c r="N130" s="1">
        <v>6.6535223301597002E-3</v>
      </c>
      <c r="O130" s="1">
        <v>0.126899115744741</v>
      </c>
      <c r="P130" s="1">
        <v>8.0655626877888603E-2</v>
      </c>
      <c r="Q130" s="1">
        <v>4.99521576775857E-2</v>
      </c>
      <c r="R130" s="1">
        <v>1.9202806269725099E-2</v>
      </c>
      <c r="S130" s="1">
        <v>3.5712741430766602E-2</v>
      </c>
      <c r="T130" s="1">
        <v>6.1152251055231803E-2</v>
      </c>
      <c r="U130" s="1">
        <v>2.3184161119567202E-2</v>
      </c>
      <c r="V130" s="1">
        <v>1.35690086763662E-3</v>
      </c>
      <c r="W130" s="1">
        <v>3.63324087998329E-3</v>
      </c>
      <c r="Y130" s="10">
        <f t="shared" si="5"/>
        <v>5.4647197027543448E-2</v>
      </c>
      <c r="Z130" s="1">
        <f t="shared" si="6"/>
        <v>1.35690086763662E-3</v>
      </c>
      <c r="AA130" s="1">
        <f t="shared" si="7"/>
        <v>0.126899115744741</v>
      </c>
      <c r="AB130" s="1">
        <f t="shared" si="8"/>
        <v>4.7296542233022001E-2</v>
      </c>
      <c r="AC130">
        <f t="shared" si="9"/>
        <v>3.9108897781314551E-2</v>
      </c>
    </row>
    <row r="131" spans="1:29" x14ac:dyDescent="0.2">
      <c r="A131" s="8" t="s">
        <v>152</v>
      </c>
      <c r="B131" s="2">
        <v>2695653.79405224</v>
      </c>
      <c r="C131" s="2">
        <v>2971509.8146966798</v>
      </c>
      <c r="D131" s="1">
        <v>0.10977653198846</v>
      </c>
      <c r="E131" s="1">
        <v>0.10977653198846</v>
      </c>
      <c r="F131" s="1">
        <v>0.122459785863671</v>
      </c>
      <c r="G131" s="1">
        <v>4.8524963432717602E-2</v>
      </c>
      <c r="H131" s="1">
        <v>4.8524963432717602E-2</v>
      </c>
      <c r="I131" s="1">
        <v>5.4877428182276797E-2</v>
      </c>
      <c r="J131" s="1">
        <v>6.5852913818732206E-2</v>
      </c>
      <c r="K131" s="1">
        <v>6.5865919193076605E-2</v>
      </c>
      <c r="L131" s="1">
        <v>1.26443793846898E-2</v>
      </c>
      <c r="M131" s="1">
        <v>8.8065893605056594E-2</v>
      </c>
      <c r="N131" s="1">
        <v>6.6662931211633998E-3</v>
      </c>
      <c r="O131" s="1">
        <v>0.119996878952862</v>
      </c>
      <c r="P131" s="1">
        <v>8.0753318882751099E-2</v>
      </c>
      <c r="Q131" s="1">
        <v>4.8222368566980499E-2</v>
      </c>
      <c r="R131" s="1">
        <v>1.68591725129199E-2</v>
      </c>
      <c r="S131" s="1">
        <v>4.3901942545821401E-2</v>
      </c>
      <c r="T131" s="1">
        <v>5.6468830706061499E-2</v>
      </c>
      <c r="U131" s="1">
        <v>2.32121416464597E-2</v>
      </c>
      <c r="V131" s="1">
        <v>1.3176444010540799E-3</v>
      </c>
      <c r="W131" s="1">
        <v>3.68207543981857E-3</v>
      </c>
      <c r="Y131" s="10">
        <f t="shared" ref="Y131:Y194" si="10">AVERAGE(D131:W131)</f>
        <v>5.6372498883287513E-2</v>
      </c>
      <c r="Z131" s="1">
        <f t="shared" ref="Z131:Z194" si="11">MIN(D131:W131)</f>
        <v>1.3176444010540799E-3</v>
      </c>
      <c r="AA131" s="1">
        <f t="shared" ref="AA131:AA194" si="12">MAX(D131:W131)</f>
        <v>0.122459785863671</v>
      </c>
      <c r="AB131" s="1">
        <f t="shared" ref="AB131:AB194" si="13">MEDIAN(D131:W131)</f>
        <v>5.1701195807497199E-2</v>
      </c>
      <c r="AC131">
        <f t="shared" ref="AC131:AC194" si="14">_xlfn.STDEV.P(D131:W131)</f>
        <v>3.8142436037612838E-2</v>
      </c>
    </row>
    <row r="132" spans="1:29" x14ac:dyDescent="0.2">
      <c r="A132" s="8" t="s">
        <v>153</v>
      </c>
      <c r="B132" s="2">
        <v>317153.24811342999</v>
      </c>
      <c r="C132" s="2">
        <v>608357.06263576297</v>
      </c>
      <c r="D132" s="1">
        <v>0.105433465347414</v>
      </c>
      <c r="E132" s="1">
        <v>0.105433465347414</v>
      </c>
      <c r="F132" s="1">
        <v>0.10940308014627401</v>
      </c>
      <c r="G132" s="1">
        <v>5.14601064118528E-2</v>
      </c>
      <c r="H132" s="1">
        <v>5.14601064118528E-2</v>
      </c>
      <c r="I132" s="1">
        <v>5.3080823242494898E-2</v>
      </c>
      <c r="J132" s="1">
        <v>6.3696987890993706E-2</v>
      </c>
      <c r="K132" s="1">
        <v>6.3260079208449005E-2</v>
      </c>
      <c r="L132" s="1">
        <v>1.4491025460523299E-2</v>
      </c>
      <c r="M132" s="1">
        <v>9.8520804189043604E-2</v>
      </c>
      <c r="N132" s="1">
        <v>6.2343141561654802E-3</v>
      </c>
      <c r="O132" s="1">
        <v>0.12598925680628201</v>
      </c>
      <c r="P132" s="1">
        <v>7.1458265873513394E-2</v>
      </c>
      <c r="Q132" s="1">
        <v>4.6314556792625403E-2</v>
      </c>
      <c r="R132" s="1">
        <v>1.93213672806976E-2</v>
      </c>
      <c r="S132" s="1">
        <v>4.2464658593996001E-2</v>
      </c>
      <c r="T132" s="1">
        <v>6.1075112317929697E-2</v>
      </c>
      <c r="U132" s="1">
        <v>2.0540491894935099E-2</v>
      </c>
      <c r="V132" s="1">
        <v>1.4912802748635601E-3</v>
      </c>
      <c r="W132" s="1">
        <v>3.1844553422604102E-3</v>
      </c>
      <c r="Y132" s="10">
        <f t="shared" si="10"/>
        <v>5.571568514947902E-2</v>
      </c>
      <c r="Z132" s="1">
        <f t="shared" si="11"/>
        <v>1.4912802748635601E-3</v>
      </c>
      <c r="AA132" s="1">
        <f t="shared" si="12"/>
        <v>0.12598925680628201</v>
      </c>
      <c r="AB132" s="1">
        <f t="shared" si="13"/>
        <v>5.2270464827173846E-2</v>
      </c>
      <c r="AC132">
        <f t="shared" si="14"/>
        <v>3.7222671136622969E-2</v>
      </c>
    </row>
    <row r="133" spans="1:29" x14ac:dyDescent="0.2">
      <c r="A133" s="8" t="s">
        <v>154</v>
      </c>
      <c r="B133" s="2">
        <v>171626.69675573401</v>
      </c>
      <c r="C133" s="2">
        <v>212015.154604963</v>
      </c>
      <c r="D133" s="1">
        <v>9.6377381031967399E-2</v>
      </c>
      <c r="E133" s="1">
        <v>9.6377381031967399E-2</v>
      </c>
      <c r="F133" s="1">
        <v>0.10366758056145001</v>
      </c>
      <c r="G133" s="1">
        <v>6.6348102093968297E-2</v>
      </c>
      <c r="H133" s="1">
        <v>6.6348102093968297E-2</v>
      </c>
      <c r="I133" s="1">
        <v>5.9090946187346699E-2</v>
      </c>
      <c r="J133" s="1">
        <v>7.0909135424816305E-2</v>
      </c>
      <c r="K133" s="1">
        <v>5.7826428619180602E-2</v>
      </c>
      <c r="L133" s="1">
        <v>1.3880733571623199E-2</v>
      </c>
      <c r="M133" s="1">
        <v>9.5756656750689506E-2</v>
      </c>
      <c r="N133" s="1">
        <v>6.4721577667367003E-3</v>
      </c>
      <c r="O133" s="1">
        <v>0.122814493098525</v>
      </c>
      <c r="P133" s="1">
        <v>7.4654566803755804E-2</v>
      </c>
      <c r="Q133" s="1">
        <v>4.2336422051777102E-2</v>
      </c>
      <c r="R133" s="1">
        <v>1.8507644762164099E-2</v>
      </c>
      <c r="S133" s="1">
        <v>4.7272756949877502E-2</v>
      </c>
      <c r="T133" s="1">
        <v>6.0181825720878601E-2</v>
      </c>
      <c r="U133" s="1">
        <v>2.1459223283535299E-2</v>
      </c>
      <c r="V133" s="1">
        <v>1.51090873518899E-3</v>
      </c>
      <c r="W133" s="1">
        <v>3.3432095898639999E-3</v>
      </c>
      <c r="Y133" s="10">
        <f t="shared" si="10"/>
        <v>5.6256782806464047E-2</v>
      </c>
      <c r="Z133" s="1">
        <f t="shared" si="11"/>
        <v>1.51090873518899E-3</v>
      </c>
      <c r="AA133" s="1">
        <f t="shared" si="12"/>
        <v>0.122814493098525</v>
      </c>
      <c r="AB133" s="1">
        <f t="shared" si="13"/>
        <v>5.963638595411265E-2</v>
      </c>
      <c r="AC133">
        <f t="shared" si="14"/>
        <v>3.5511667869309947E-2</v>
      </c>
    </row>
    <row r="134" spans="1:29" x14ac:dyDescent="0.2">
      <c r="A134" s="8" t="s">
        <v>155</v>
      </c>
      <c r="B134" s="2">
        <v>64602.223510266602</v>
      </c>
      <c r="C134" s="2">
        <v>164891.73555079699</v>
      </c>
      <c r="D134" s="1">
        <v>0.119846450516663</v>
      </c>
      <c r="E134" s="1">
        <v>0.119846450516663</v>
      </c>
      <c r="F134" s="1">
        <v>0.110975811079275</v>
      </c>
      <c r="G134" s="1">
        <v>6.9394504727835996E-2</v>
      </c>
      <c r="H134" s="1">
        <v>6.9394504727835996E-2</v>
      </c>
      <c r="I134" s="1">
        <v>6.2441205133736702E-2</v>
      </c>
      <c r="J134" s="1">
        <v>7.4929446160484095E-2</v>
      </c>
      <c r="K134" s="1">
        <v>7.1907870309997901E-2</v>
      </c>
      <c r="L134" s="1">
        <v>7.3742401415575198E-3</v>
      </c>
      <c r="M134" s="1">
        <v>6.2749636935454198E-2</v>
      </c>
      <c r="N134" s="1">
        <v>8.0767647334551995E-3</v>
      </c>
      <c r="O134" s="1">
        <v>0.103440125908162</v>
      </c>
      <c r="P134" s="1">
        <v>9.9881112279391795E-2</v>
      </c>
      <c r="Q134" s="1">
        <v>5.2645857940442603E-2</v>
      </c>
      <c r="R134" s="1">
        <v>9.8323201887432401E-3</v>
      </c>
      <c r="S134" s="1">
        <v>4.9952964106989399E-2</v>
      </c>
      <c r="T134" s="1">
        <v>4.6737443676595603E-2</v>
      </c>
      <c r="U134" s="1">
        <v>2.87103293546348E-2</v>
      </c>
      <c r="V134" s="1">
        <v>1.5025467113452999E-3</v>
      </c>
      <c r="W134" s="1">
        <v>4.5550268387464198E-3</v>
      </c>
      <c r="Y134" s="10">
        <f t="shared" si="10"/>
        <v>5.8709730599400475E-2</v>
      </c>
      <c r="Z134" s="1">
        <f t="shared" si="11"/>
        <v>1.5025467113452999E-3</v>
      </c>
      <c r="AA134" s="1">
        <f t="shared" si="12"/>
        <v>0.119846450516663</v>
      </c>
      <c r="AB134" s="1">
        <f t="shared" si="13"/>
        <v>6.259542103459545E-2</v>
      </c>
      <c r="AC134">
        <f t="shared" si="14"/>
        <v>3.8437644882984741E-2</v>
      </c>
    </row>
    <row r="135" spans="1:29" x14ac:dyDescent="0.2">
      <c r="A135" s="8" t="s">
        <v>156</v>
      </c>
      <c r="B135" s="2">
        <v>1406798.63507964</v>
      </c>
      <c r="C135" s="2">
        <v>1630005.20179492</v>
      </c>
      <c r="D135" s="1">
        <v>9.6114749608446098E-2</v>
      </c>
      <c r="E135" s="1">
        <v>9.6114749608446098E-2</v>
      </c>
      <c r="F135" s="1">
        <v>0.121298560747225</v>
      </c>
      <c r="G135" s="1">
        <v>5.2918638489354797E-2</v>
      </c>
      <c r="H135" s="1">
        <v>5.2918638489354797E-2</v>
      </c>
      <c r="I135" s="1">
        <v>5.6783959431483802E-2</v>
      </c>
      <c r="J135" s="1">
        <v>6.8140751317780801E-2</v>
      </c>
      <c r="K135" s="1">
        <v>5.76688497650681E-2</v>
      </c>
      <c r="L135" s="1">
        <v>1.1055172624459699E-2</v>
      </c>
      <c r="M135" s="1">
        <v>8.5811963081366696E-2</v>
      </c>
      <c r="N135" s="1">
        <v>7.51252302616156E-3</v>
      </c>
      <c r="O135" s="1">
        <v>0.122036206908837</v>
      </c>
      <c r="P135" s="1">
        <v>9.2329298077576394E-2</v>
      </c>
      <c r="Q135" s="1">
        <v>4.22210539574049E-2</v>
      </c>
      <c r="R135" s="1">
        <v>1.47402301659468E-2</v>
      </c>
      <c r="S135" s="1">
        <v>4.5427167545187101E-2</v>
      </c>
      <c r="T135" s="1">
        <v>5.8806716274856799E-2</v>
      </c>
      <c r="U135" s="1">
        <v>2.65396810636046E-2</v>
      </c>
      <c r="V135" s="1">
        <v>1.4604696091022799E-3</v>
      </c>
      <c r="W135" s="1">
        <v>4.1739226605187396E-3</v>
      </c>
      <c r="Y135" s="10">
        <f t="shared" si="10"/>
        <v>5.5703665122609103E-2</v>
      </c>
      <c r="Z135" s="1">
        <f t="shared" si="11"/>
        <v>1.4604696091022799E-3</v>
      </c>
      <c r="AA135" s="1">
        <f t="shared" si="12"/>
        <v>0.122036206908837</v>
      </c>
      <c r="AB135" s="1">
        <f t="shared" si="13"/>
        <v>5.4851298960419299E-2</v>
      </c>
      <c r="AC135">
        <f t="shared" si="14"/>
        <v>3.6831404501470613E-2</v>
      </c>
    </row>
    <row r="136" spans="1:29" x14ac:dyDescent="0.2">
      <c r="A136" s="8" t="s">
        <v>157</v>
      </c>
      <c r="B136" s="2">
        <v>32332.132441477901</v>
      </c>
      <c r="C136" s="2">
        <v>58761.113830423499</v>
      </c>
      <c r="D136" s="1">
        <v>0.119122706344765</v>
      </c>
      <c r="E136" s="1">
        <v>0.119122706344765</v>
      </c>
      <c r="F136" s="1">
        <v>9.84240600432114E-2</v>
      </c>
      <c r="G136" s="1">
        <v>5.0523309035909403E-2</v>
      </c>
      <c r="H136" s="1">
        <v>5.0523309035909403E-2</v>
      </c>
      <c r="I136" s="1">
        <v>4.9867669528757499E-2</v>
      </c>
      <c r="J136" s="1">
        <v>5.9841203434509001E-2</v>
      </c>
      <c r="K136" s="1">
        <v>7.1473623806859204E-2</v>
      </c>
      <c r="L136" s="1">
        <v>1.1095040694115099E-2</v>
      </c>
      <c r="M136" s="1">
        <v>8.27392983345068E-2</v>
      </c>
      <c r="N136" s="1">
        <v>7.1049576312796001E-3</v>
      </c>
      <c r="O136" s="1">
        <v>0.117290567423673</v>
      </c>
      <c r="P136" s="1">
        <v>8.9904456074682601E-2</v>
      </c>
      <c r="Q136" s="1">
        <v>5.2327933356988598E-2</v>
      </c>
      <c r="R136" s="1">
        <v>1.47933875921535E-2</v>
      </c>
      <c r="S136" s="1">
        <v>3.9894135623006102E-2</v>
      </c>
      <c r="T136" s="1">
        <v>5.5697104903158198E-2</v>
      </c>
      <c r="U136" s="1">
        <v>2.5842725299393899E-2</v>
      </c>
      <c r="V136" s="1">
        <v>1.28877900378643E-3</v>
      </c>
      <c r="W136" s="1">
        <v>4.0399392196733804E-3</v>
      </c>
      <c r="Y136" s="10">
        <f t="shared" si="10"/>
        <v>5.6045845636555146E-2</v>
      </c>
      <c r="Z136" s="1">
        <f t="shared" si="11"/>
        <v>1.28877900378643E-3</v>
      </c>
      <c r="AA136" s="1">
        <f t="shared" si="12"/>
        <v>0.119122706344765</v>
      </c>
      <c r="AB136" s="1">
        <f t="shared" si="13"/>
        <v>5.1425621196449001E-2</v>
      </c>
      <c r="AC136">
        <f t="shared" si="14"/>
        <v>3.7896104963907426E-2</v>
      </c>
    </row>
    <row r="137" spans="1:29" x14ac:dyDescent="0.2">
      <c r="A137" s="8" t="s">
        <v>158</v>
      </c>
      <c r="B137" s="2">
        <v>336790.73377661098</v>
      </c>
      <c r="C137" s="2">
        <v>382091.52372469002</v>
      </c>
      <c r="D137" s="1">
        <v>0.113150578015548</v>
      </c>
      <c r="E137" s="1">
        <v>0.113150578015548</v>
      </c>
      <c r="F137" s="1">
        <v>0.10504277286272599</v>
      </c>
      <c r="G137" s="1">
        <v>5.0209135627733603E-2</v>
      </c>
      <c r="H137" s="1">
        <v>5.0209135627733603E-2</v>
      </c>
      <c r="I137" s="1">
        <v>5.1365261029548401E-2</v>
      </c>
      <c r="J137" s="1">
        <v>6.1638313235458098E-2</v>
      </c>
      <c r="K137" s="1">
        <v>6.7890346809329205E-2</v>
      </c>
      <c r="L137" s="1">
        <v>1.1600785068722801E-2</v>
      </c>
      <c r="M137" s="1">
        <v>8.5621265942571606E-2</v>
      </c>
      <c r="N137" s="1">
        <v>7.2479129344500404E-3</v>
      </c>
      <c r="O137" s="1">
        <v>0.11951769616761999</v>
      </c>
      <c r="P137" s="1">
        <v>8.7828459336590295E-2</v>
      </c>
      <c r="Q137" s="1">
        <v>4.9704511317649101E-2</v>
      </c>
      <c r="R137" s="1">
        <v>1.5467713424963701E-2</v>
      </c>
      <c r="S137" s="1">
        <v>4.1092208823638898E-2</v>
      </c>
      <c r="T137" s="1">
        <v>5.7037354457842901E-2</v>
      </c>
      <c r="U137" s="1">
        <v>2.5245983195549999E-2</v>
      </c>
      <c r="V137" s="1">
        <v>1.48751092240051E-3</v>
      </c>
      <c r="W137" s="1">
        <v>3.9484237784369602E-3</v>
      </c>
      <c r="Y137" s="10">
        <f t="shared" si="10"/>
        <v>5.5922797329703088E-2</v>
      </c>
      <c r="Z137" s="1">
        <f t="shared" si="11"/>
        <v>1.48751092240051E-3</v>
      </c>
      <c r="AA137" s="1">
        <f t="shared" si="12"/>
        <v>0.11951769616761999</v>
      </c>
      <c r="AB137" s="1">
        <f t="shared" si="13"/>
        <v>5.0787198328641002E-2</v>
      </c>
      <c r="AC137">
        <f t="shared" si="14"/>
        <v>3.7419781568086299E-2</v>
      </c>
    </row>
    <row r="138" spans="1:29" x14ac:dyDescent="0.2">
      <c r="A138" s="8" t="s">
        <v>159</v>
      </c>
      <c r="B138" s="2">
        <v>929179.54422502103</v>
      </c>
      <c r="C138" s="2">
        <v>990967.34844103095</v>
      </c>
      <c r="D138" s="1">
        <v>0.116973132924112</v>
      </c>
      <c r="E138" s="1">
        <v>0.116973132924112</v>
      </c>
      <c r="F138" s="1">
        <v>0.101115920272755</v>
      </c>
      <c r="G138" s="1">
        <v>5.9926594918332798E-2</v>
      </c>
      <c r="H138" s="1">
        <v>5.9926594918332798E-2</v>
      </c>
      <c r="I138" s="1">
        <v>5.5242277527355201E-2</v>
      </c>
      <c r="J138" s="1">
        <v>6.6290733032826094E-2</v>
      </c>
      <c r="K138" s="1">
        <v>7.0183879754467299E-2</v>
      </c>
      <c r="L138" s="1">
        <v>9.4750057404524492E-3</v>
      </c>
      <c r="M138" s="1">
        <v>7.0510768784262601E-2</v>
      </c>
      <c r="N138" s="1">
        <v>8.05122954091563E-3</v>
      </c>
      <c r="O138" s="1">
        <v>0.106563712922121</v>
      </c>
      <c r="P138" s="1">
        <v>0.106145069990254</v>
      </c>
      <c r="Q138" s="1">
        <v>5.1383673961333698E-2</v>
      </c>
      <c r="R138" s="1">
        <v>1.263334098727E-2</v>
      </c>
      <c r="S138" s="1">
        <v>4.4193822021884099E-2</v>
      </c>
      <c r="T138" s="1">
        <v>4.9322106938858697E-2</v>
      </c>
      <c r="U138" s="1">
        <v>3.0510901840676799E-2</v>
      </c>
      <c r="V138" s="1">
        <v>1.2105172090735E-3</v>
      </c>
      <c r="W138" s="1">
        <v>4.8279049466134396E-3</v>
      </c>
      <c r="Y138" s="10">
        <f t="shared" si="10"/>
        <v>5.7073016057800449E-2</v>
      </c>
      <c r="Z138" s="1">
        <f t="shared" si="11"/>
        <v>1.2105172090735E-3</v>
      </c>
      <c r="AA138" s="1">
        <f t="shared" si="12"/>
        <v>0.116973132924112</v>
      </c>
      <c r="AB138" s="1">
        <f t="shared" si="13"/>
        <v>5.7584436222843996E-2</v>
      </c>
      <c r="AC138">
        <f t="shared" si="14"/>
        <v>3.7341611289979953E-2</v>
      </c>
    </row>
    <row r="139" spans="1:29" x14ac:dyDescent="0.2">
      <c r="A139" s="8" t="s">
        <v>160</v>
      </c>
      <c r="B139" s="2">
        <v>311702.23130274302</v>
      </c>
      <c r="C139" s="2">
        <v>843667.32385367504</v>
      </c>
      <c r="D139" s="1">
        <v>0.109223009403784</v>
      </c>
      <c r="E139" s="1">
        <v>0.109223009403784</v>
      </c>
      <c r="F139" s="1">
        <v>0.11085657561899601</v>
      </c>
      <c r="G139" s="1">
        <v>8.8420067149295206E-2</v>
      </c>
      <c r="H139" s="1">
        <v>8.8420067149295206E-2</v>
      </c>
      <c r="I139" s="1">
        <v>7.1924177479396903E-2</v>
      </c>
      <c r="J139" s="1">
        <v>8.63090129752761E-2</v>
      </c>
      <c r="K139" s="1">
        <v>6.5533805642270807E-2</v>
      </c>
      <c r="L139" s="1">
        <v>5.6913272042730103E-3</v>
      </c>
      <c r="M139" s="1">
        <v>5.2546846636337297E-2</v>
      </c>
      <c r="N139" s="1">
        <v>8.5096567633214902E-3</v>
      </c>
      <c r="O139" s="1">
        <v>9.4575158470102103E-2</v>
      </c>
      <c r="P139" s="1">
        <v>0.11198484780684199</v>
      </c>
      <c r="Q139" s="1">
        <v>4.7979218509269103E-2</v>
      </c>
      <c r="R139" s="1">
        <v>7.58843627236394E-3</v>
      </c>
      <c r="S139" s="1">
        <v>5.7539341983517199E-2</v>
      </c>
      <c r="T139" s="1">
        <v>4.2251790478644503E-2</v>
      </c>
      <c r="U139" s="1">
        <v>3.21891601719895E-2</v>
      </c>
      <c r="V139" s="1">
        <v>1.1305535674605001E-3</v>
      </c>
      <c r="W139" s="1">
        <v>5.25168900503059E-3</v>
      </c>
      <c r="Y139" s="10">
        <f t="shared" si="10"/>
        <v>5.9857387584562473E-2</v>
      </c>
      <c r="Z139" s="1">
        <f t="shared" si="11"/>
        <v>1.1305535674605001E-3</v>
      </c>
      <c r="AA139" s="1">
        <f t="shared" si="12"/>
        <v>0.11198484780684199</v>
      </c>
      <c r="AB139" s="1">
        <f t="shared" si="13"/>
        <v>6.1536573812893999E-2</v>
      </c>
      <c r="AC139">
        <f t="shared" si="14"/>
        <v>3.8675074257399425E-2</v>
      </c>
    </row>
    <row r="140" spans="1:29" x14ac:dyDescent="0.2">
      <c r="A140" s="8" t="s">
        <v>161</v>
      </c>
      <c r="B140" s="2">
        <v>146689.976590757</v>
      </c>
      <c r="C140" s="2">
        <v>331333.62382247299</v>
      </c>
      <c r="D140" s="1">
        <v>0.117867712937488</v>
      </c>
      <c r="E140" s="1">
        <v>0.117867712937488</v>
      </c>
      <c r="F140" s="1">
        <v>0.11210816632086799</v>
      </c>
      <c r="G140" s="1">
        <v>5.9908166441931802E-2</v>
      </c>
      <c r="H140" s="1">
        <v>5.9908166441931802E-2</v>
      </c>
      <c r="I140" s="1">
        <v>5.7981124801183101E-2</v>
      </c>
      <c r="J140" s="1">
        <v>6.9577349761419605E-2</v>
      </c>
      <c r="K140" s="1">
        <v>7.0720627762492702E-2</v>
      </c>
      <c r="L140" s="1">
        <v>8.7722028835788193E-3</v>
      </c>
      <c r="M140" s="1">
        <v>6.8772140018328098E-2</v>
      </c>
      <c r="N140" s="1">
        <v>7.9655920252187304E-3</v>
      </c>
      <c r="O140" s="1">
        <v>0.10739040623337701</v>
      </c>
      <c r="P140" s="1">
        <v>0.1004837050606</v>
      </c>
      <c r="Q140" s="1">
        <v>5.1776642898649E-2</v>
      </c>
      <c r="R140" s="1">
        <v>1.16962705114384E-2</v>
      </c>
      <c r="S140" s="1">
        <v>4.6384899840946403E-2</v>
      </c>
      <c r="T140" s="1">
        <v>4.9123403138679501E-2</v>
      </c>
      <c r="U140" s="1">
        <v>2.88833978703338E-2</v>
      </c>
      <c r="V140" s="1">
        <v>1.32822737275406E-3</v>
      </c>
      <c r="W140" s="1">
        <v>4.6459666461599004E-3</v>
      </c>
      <c r="Y140" s="10">
        <f t="shared" si="10"/>
        <v>5.765809409524332E-2</v>
      </c>
      <c r="Z140" s="1">
        <f t="shared" si="11"/>
        <v>1.32822737275406E-3</v>
      </c>
      <c r="AA140" s="1">
        <f t="shared" si="12"/>
        <v>0.117867712937488</v>
      </c>
      <c r="AB140" s="1">
        <f t="shared" si="13"/>
        <v>5.8944645621557448E-2</v>
      </c>
      <c r="AC140">
        <f t="shared" si="14"/>
        <v>3.8069999613052428E-2</v>
      </c>
    </row>
    <row r="141" spans="1:29" x14ac:dyDescent="0.2">
      <c r="A141" s="8" t="s">
        <v>162</v>
      </c>
      <c r="B141" s="2">
        <v>113223.668515732</v>
      </c>
      <c r="C141" s="2">
        <v>118942.80617611299</v>
      </c>
      <c r="D141" s="1">
        <v>9.5592830392607298E-2</v>
      </c>
      <c r="E141" s="1">
        <v>9.5592830392607298E-2</v>
      </c>
      <c r="F141" s="1">
        <v>0.11543488379524</v>
      </c>
      <c r="G141" s="1">
        <v>0.103070224712616</v>
      </c>
      <c r="H141" s="1">
        <v>0.103070224712616</v>
      </c>
      <c r="I141" s="1">
        <v>8.0393833305118206E-2</v>
      </c>
      <c r="J141" s="1">
        <v>9.64725999661422E-2</v>
      </c>
      <c r="K141" s="1">
        <v>5.7355698235564398E-2</v>
      </c>
      <c r="L141" s="1">
        <v>8.2399444838564505E-3</v>
      </c>
      <c r="M141" s="1">
        <v>6.9248844705345994E-2</v>
      </c>
      <c r="N141" s="1">
        <v>6.8535732432608498E-3</v>
      </c>
      <c r="O141" s="1">
        <v>0.10522096342852701</v>
      </c>
      <c r="P141" s="1">
        <v>7.8747380915666104E-2</v>
      </c>
      <c r="Q141" s="1">
        <v>4.1991786550860798E-2</v>
      </c>
      <c r="R141" s="1">
        <v>1.0986592645142099E-2</v>
      </c>
      <c r="S141" s="1">
        <v>6.4315066644094795E-2</v>
      </c>
      <c r="T141" s="1">
        <v>4.9205863944745597E-2</v>
      </c>
      <c r="U141" s="1">
        <v>2.2635806761693699E-2</v>
      </c>
      <c r="V141" s="1">
        <v>1.66522380225819E-3</v>
      </c>
      <c r="W141" s="1">
        <v>3.4749561301874398E-3</v>
      </c>
      <c r="Y141" s="10">
        <f t="shared" si="10"/>
        <v>6.0478456438407512E-2</v>
      </c>
      <c r="Z141" s="1">
        <f t="shared" si="11"/>
        <v>1.66522380225819E-3</v>
      </c>
      <c r="AA141" s="1">
        <f t="shared" si="12"/>
        <v>0.11543488379524</v>
      </c>
      <c r="AB141" s="1">
        <f t="shared" si="13"/>
        <v>6.6781955674720395E-2</v>
      </c>
      <c r="AC141">
        <f t="shared" si="14"/>
        <v>3.8669643487368628E-2</v>
      </c>
    </row>
    <row r="142" spans="1:29" x14ac:dyDescent="0.2">
      <c r="A142" s="8" t="s">
        <v>163</v>
      </c>
      <c r="B142" s="2">
        <v>202650.46559442999</v>
      </c>
      <c r="C142" s="2">
        <v>906246.80753372097</v>
      </c>
      <c r="D142" s="1">
        <v>0.117274309454723</v>
      </c>
      <c r="E142" s="1">
        <v>0.117274309454723</v>
      </c>
      <c r="F142" s="1">
        <v>0.11122498268129501</v>
      </c>
      <c r="G142" s="1">
        <v>6.1276389221469302E-2</v>
      </c>
      <c r="H142" s="1">
        <v>6.1276389221469302E-2</v>
      </c>
      <c r="I142" s="1">
        <v>5.8444440281058399E-2</v>
      </c>
      <c r="J142" s="1">
        <v>7.0133328337269998E-2</v>
      </c>
      <c r="K142" s="1">
        <v>7.0364585672833796E-2</v>
      </c>
      <c r="L142" s="1">
        <v>1.23478678093262E-2</v>
      </c>
      <c r="M142" s="1">
        <v>8.2169048563475594E-2</v>
      </c>
      <c r="N142" s="1">
        <v>6.3742616471225101E-3</v>
      </c>
      <c r="O142" s="1">
        <v>0.111960686045585</v>
      </c>
      <c r="P142" s="1">
        <v>8.1010950550285399E-2</v>
      </c>
      <c r="Q142" s="1">
        <v>5.1515974056807398E-2</v>
      </c>
      <c r="R142" s="1">
        <v>1.64638237457683E-2</v>
      </c>
      <c r="S142" s="1">
        <v>4.6755552224846501E-2</v>
      </c>
      <c r="T142" s="1">
        <v>5.1797604532004597E-2</v>
      </c>
      <c r="U142" s="1">
        <v>2.32861151948567E-2</v>
      </c>
      <c r="V142" s="1">
        <v>1.0509486092547999E-3</v>
      </c>
      <c r="W142" s="1">
        <v>3.7297476260871299E-3</v>
      </c>
      <c r="Y142" s="10">
        <f t="shared" si="10"/>
        <v>5.7786565746513086E-2</v>
      </c>
      <c r="Z142" s="1">
        <f t="shared" si="11"/>
        <v>1.0509486092547999E-3</v>
      </c>
      <c r="AA142" s="1">
        <f t="shared" si="12"/>
        <v>0.117274309454723</v>
      </c>
      <c r="AB142" s="1">
        <f t="shared" si="13"/>
        <v>5.986041475126385E-2</v>
      </c>
      <c r="AC142">
        <f t="shared" si="14"/>
        <v>3.7603917118304138E-2</v>
      </c>
    </row>
    <row r="143" spans="1:29" x14ac:dyDescent="0.2">
      <c r="A143" s="8" t="s">
        <v>164</v>
      </c>
      <c r="B143" s="2">
        <v>29903.797168258399</v>
      </c>
      <c r="C143" s="2">
        <v>127588.385266057</v>
      </c>
      <c r="D143" s="1">
        <v>0.108742328519684</v>
      </c>
      <c r="E143" s="1">
        <v>0.108742328519684</v>
      </c>
      <c r="F143" s="1">
        <v>0.118952700327821</v>
      </c>
      <c r="G143" s="1">
        <v>0.103120303332649</v>
      </c>
      <c r="H143" s="1">
        <v>0.103120303332649</v>
      </c>
      <c r="I143" s="1">
        <v>8.1298326748280303E-2</v>
      </c>
      <c r="J143" s="1">
        <v>9.7557992097936405E-2</v>
      </c>
      <c r="K143" s="1">
        <v>6.5245397111811099E-2</v>
      </c>
      <c r="L143" s="1">
        <v>6.23543033688589E-3</v>
      </c>
      <c r="M143" s="1">
        <v>5.88222825482742E-2</v>
      </c>
      <c r="N143" s="1">
        <v>6.1245422892395301E-3</v>
      </c>
      <c r="O143" s="1">
        <v>9.9243597393784702E-2</v>
      </c>
      <c r="P143" s="1">
        <v>8.2468952262316805E-2</v>
      </c>
      <c r="Q143" s="1">
        <v>4.7768066177014602E-2</v>
      </c>
      <c r="R143" s="1">
        <v>8.3139071158477799E-3</v>
      </c>
      <c r="S143" s="1">
        <v>6.5038661398624395E-2</v>
      </c>
      <c r="T143" s="1">
        <v>4.4561227872258101E-2</v>
      </c>
      <c r="U143" s="1">
        <v>2.3705529754595001E-2</v>
      </c>
      <c r="V143" s="1">
        <v>9.3805143678959903E-4</v>
      </c>
      <c r="W143" s="1">
        <v>3.65535528014004E-3</v>
      </c>
      <c r="Y143" s="10">
        <f t="shared" si="10"/>
        <v>6.1682764192814266E-2</v>
      </c>
      <c r="Z143" s="1">
        <f t="shared" si="11"/>
        <v>9.3805143678959903E-4</v>
      </c>
      <c r="AA143" s="1">
        <f t="shared" si="12"/>
        <v>0.118952700327821</v>
      </c>
      <c r="AB143" s="1">
        <f t="shared" si="13"/>
        <v>6.5142029255217754E-2</v>
      </c>
      <c r="AC143">
        <f t="shared" si="14"/>
        <v>4.0426170446515468E-2</v>
      </c>
    </row>
    <row r="144" spans="1:29" x14ac:dyDescent="0.2">
      <c r="A144" s="8" t="s">
        <v>165</v>
      </c>
      <c r="B144" s="2">
        <v>1126998.7124816601</v>
      </c>
      <c r="C144" s="2">
        <v>2464932.2525510699</v>
      </c>
      <c r="D144" s="1">
        <v>0.104900942998915</v>
      </c>
      <c r="E144" s="1">
        <v>0.104900942998915</v>
      </c>
      <c r="F144" s="1">
        <v>0.105869003453979</v>
      </c>
      <c r="G144" s="1">
        <v>6.3123223923050698E-2</v>
      </c>
      <c r="H144" s="1">
        <v>6.3123223923050698E-2</v>
      </c>
      <c r="I144" s="1">
        <v>5.8028862825020198E-2</v>
      </c>
      <c r="J144" s="1">
        <v>6.9634635390024305E-2</v>
      </c>
      <c r="K144" s="1">
        <v>6.2940565799349202E-2</v>
      </c>
      <c r="L144" s="1">
        <v>1.35723506941506E-2</v>
      </c>
      <c r="M144" s="1">
        <v>9.1201016867538606E-2</v>
      </c>
      <c r="N144" s="1">
        <v>6.3348871213353402E-3</v>
      </c>
      <c r="O144" s="1">
        <v>0.118587423311179</v>
      </c>
      <c r="P144" s="1">
        <v>7.7125820874990605E-2</v>
      </c>
      <c r="Q144" s="1">
        <v>4.6080631667698303E-2</v>
      </c>
      <c r="R144" s="1">
        <v>1.8096467592201002E-2</v>
      </c>
      <c r="S144" s="1">
        <v>4.6423090260016099E-2</v>
      </c>
      <c r="T144" s="1">
        <v>5.69213213885554E-2</v>
      </c>
      <c r="U144" s="1">
        <v>2.2169478327085702E-2</v>
      </c>
      <c r="V144" s="1">
        <v>1.2534784491192699E-3</v>
      </c>
      <c r="W144" s="1">
        <v>3.4976868918822298E-3</v>
      </c>
      <c r="Y144" s="10">
        <f t="shared" si="10"/>
        <v>5.6689252737902797E-2</v>
      </c>
      <c r="Z144" s="1">
        <f t="shared" si="11"/>
        <v>1.2534784491192699E-3</v>
      </c>
      <c r="AA144" s="1">
        <f t="shared" si="12"/>
        <v>0.118587423311179</v>
      </c>
      <c r="AB144" s="1">
        <f t="shared" si="13"/>
        <v>6.0484714312184704E-2</v>
      </c>
      <c r="AC144">
        <f t="shared" si="14"/>
        <v>3.6051931235266156E-2</v>
      </c>
    </row>
    <row r="145" spans="1:29" x14ac:dyDescent="0.2">
      <c r="A145" s="8" t="s">
        <v>166</v>
      </c>
      <c r="B145" s="2">
        <v>151353.99639215699</v>
      </c>
      <c r="C145" s="2">
        <v>161465.19797579799</v>
      </c>
      <c r="D145" s="1">
        <v>0.13505626163213699</v>
      </c>
      <c r="E145" s="1">
        <v>0.13505626163213699</v>
      </c>
      <c r="F145" s="1">
        <v>0.102919695048466</v>
      </c>
      <c r="G145" s="1">
        <v>4.4721928619143002E-2</v>
      </c>
      <c r="H145" s="1">
        <v>4.4721928619143002E-2</v>
      </c>
      <c r="I145" s="1">
        <v>4.8090888071687897E-2</v>
      </c>
      <c r="J145" s="1">
        <v>5.7709065686025698E-2</v>
      </c>
      <c r="K145" s="1">
        <v>8.1033756979282501E-2</v>
      </c>
      <c r="L145" s="1">
        <v>7.4483535291454102E-3</v>
      </c>
      <c r="M145" s="1">
        <v>6.0569550987524902E-2</v>
      </c>
      <c r="N145" s="1">
        <v>8.9666416267144503E-3</v>
      </c>
      <c r="O145" s="1">
        <v>0.10274026304749199</v>
      </c>
      <c r="P145" s="1">
        <v>0.117179651066542</v>
      </c>
      <c r="Q145" s="1">
        <v>5.9327186856186397E-2</v>
      </c>
      <c r="R145" s="1">
        <v>9.9311380388604695E-3</v>
      </c>
      <c r="S145" s="1">
        <v>3.8472710457350401E-2</v>
      </c>
      <c r="T145" s="1">
        <v>4.5731359879303199E-2</v>
      </c>
      <c r="U145" s="1">
        <v>3.3682554483349003E-2</v>
      </c>
      <c r="V145" s="1">
        <v>1.3131495445582999E-3</v>
      </c>
      <c r="W145" s="1">
        <v>5.41183167547754E-3</v>
      </c>
      <c r="Y145" s="10">
        <f t="shared" si="10"/>
        <v>5.7004208874026296E-2</v>
      </c>
      <c r="Z145" s="1">
        <f t="shared" si="11"/>
        <v>1.3131495445582999E-3</v>
      </c>
      <c r="AA145" s="1">
        <f t="shared" si="12"/>
        <v>0.13505626163213699</v>
      </c>
      <c r="AB145" s="1">
        <f t="shared" si="13"/>
        <v>4.6911123975495544E-2</v>
      </c>
      <c r="AC145">
        <f t="shared" si="14"/>
        <v>4.1677004153853683E-2</v>
      </c>
    </row>
    <row r="146" spans="1:29" x14ac:dyDescent="0.2">
      <c r="A146" s="8" t="s">
        <v>167</v>
      </c>
      <c r="B146" s="2">
        <v>943331.42336784699</v>
      </c>
      <c r="C146" s="2">
        <v>1141723.95165619</v>
      </c>
      <c r="D146" s="1">
        <v>0.107969680121781</v>
      </c>
      <c r="E146" s="1">
        <v>0.107969680121781</v>
      </c>
      <c r="F146" s="1">
        <v>0.117218638840683</v>
      </c>
      <c r="G146" s="1">
        <v>4.3621555413882698E-2</v>
      </c>
      <c r="H146" s="1">
        <v>4.3621555413882698E-2</v>
      </c>
      <c r="I146" s="1">
        <v>5.11154374171124E-2</v>
      </c>
      <c r="J146" s="1">
        <v>6.1338524900534798E-2</v>
      </c>
      <c r="K146" s="1">
        <v>6.4781808073068894E-2</v>
      </c>
      <c r="L146" s="1">
        <v>9.1412497259823998E-3</v>
      </c>
      <c r="M146" s="1">
        <v>7.6570693607009299E-2</v>
      </c>
      <c r="N146" s="1">
        <v>8.6695686658002594E-3</v>
      </c>
      <c r="O146" s="1">
        <v>0.117671412529021</v>
      </c>
      <c r="P146" s="1">
        <v>0.105742234026114</v>
      </c>
      <c r="Q146" s="1">
        <v>4.7428659063841701E-2</v>
      </c>
      <c r="R146" s="1">
        <v>1.21883329679769E-2</v>
      </c>
      <c r="S146" s="1">
        <v>4.0892349933689801E-2</v>
      </c>
      <c r="T146" s="1">
        <v>5.56810680355357E-2</v>
      </c>
      <c r="U146" s="1">
        <v>3.0395085140082202E-2</v>
      </c>
      <c r="V146" s="1">
        <v>1.68226898314427E-3</v>
      </c>
      <c r="W146" s="1">
        <v>4.8199075162059703E-3</v>
      </c>
      <c r="Y146" s="10">
        <f t="shared" si="10"/>
        <v>5.5425985524856503E-2</v>
      </c>
      <c r="Z146" s="1">
        <f t="shared" si="11"/>
        <v>1.68226898314427E-3</v>
      </c>
      <c r="AA146" s="1">
        <f t="shared" si="12"/>
        <v>0.117671412529021</v>
      </c>
      <c r="AB146" s="1">
        <f t="shared" si="13"/>
        <v>4.9272048240477054E-2</v>
      </c>
      <c r="AC146">
        <f t="shared" si="14"/>
        <v>3.8185192702777287E-2</v>
      </c>
    </row>
    <row r="147" spans="1:29" x14ac:dyDescent="0.2">
      <c r="A147" s="8" t="s">
        <v>168</v>
      </c>
      <c r="B147" s="2">
        <v>52468.172512908597</v>
      </c>
      <c r="C147" s="2">
        <v>102029.317254382</v>
      </c>
      <c r="D147" s="1">
        <v>0.107262498421447</v>
      </c>
      <c r="E147" s="1">
        <v>0.107262498421447</v>
      </c>
      <c r="F147" s="1">
        <v>0.111930329360047</v>
      </c>
      <c r="G147" s="1">
        <v>5.5002429980755302E-2</v>
      </c>
      <c r="H147" s="1">
        <v>5.5002429980755302E-2</v>
      </c>
      <c r="I147" s="1">
        <v>5.5483797330389398E-2</v>
      </c>
      <c r="J147" s="1">
        <v>6.6580556796467405E-2</v>
      </c>
      <c r="K147" s="1">
        <v>6.4357499052868195E-2</v>
      </c>
      <c r="L147" s="1">
        <v>1.1031322840588101E-2</v>
      </c>
      <c r="M147" s="1">
        <v>8.5623428530210599E-2</v>
      </c>
      <c r="N147" s="1">
        <v>7.0837968739400001E-3</v>
      </c>
      <c r="O147" s="1">
        <v>0.12100626266323</v>
      </c>
      <c r="P147" s="1">
        <v>8.3512296638274294E-2</v>
      </c>
      <c r="Q147" s="1">
        <v>4.7118010002701903E-2</v>
      </c>
      <c r="R147" s="1">
        <v>1.47084304541175E-2</v>
      </c>
      <c r="S147" s="1">
        <v>4.4387037864311502E-2</v>
      </c>
      <c r="T147" s="1">
        <v>5.7955907914678098E-2</v>
      </c>
      <c r="U147" s="1">
        <v>2.40055756336E-2</v>
      </c>
      <c r="V147" s="1">
        <v>1.67246024556233E-3</v>
      </c>
      <c r="W147" s="1">
        <v>3.6403874098925801E-3</v>
      </c>
      <c r="Y147" s="10">
        <f t="shared" si="10"/>
        <v>5.6231347820764152E-2</v>
      </c>
      <c r="Z147" s="1">
        <f t="shared" si="11"/>
        <v>1.67246024556233E-3</v>
      </c>
      <c r="AA147" s="1">
        <f t="shared" si="12"/>
        <v>0.12100626266323</v>
      </c>
      <c r="AB147" s="1">
        <f t="shared" si="13"/>
        <v>5.524311365557235E-2</v>
      </c>
      <c r="AC147">
        <f t="shared" si="14"/>
        <v>3.7068423403188493E-2</v>
      </c>
    </row>
    <row r="148" spans="1:29" x14ac:dyDescent="0.2">
      <c r="A148" s="8" t="s">
        <v>169</v>
      </c>
      <c r="B148" s="2">
        <v>97717.502183690798</v>
      </c>
      <c r="C148" s="2">
        <v>249380.768492203</v>
      </c>
      <c r="D148" s="1">
        <v>9.4300126028751804E-2</v>
      </c>
      <c r="E148" s="1">
        <v>9.4300126028751804E-2</v>
      </c>
      <c r="F148" s="1">
        <v>0.10719350860777099</v>
      </c>
      <c r="G148" s="1">
        <v>0.118548572006686</v>
      </c>
      <c r="H148" s="1">
        <v>0.118548572006686</v>
      </c>
      <c r="I148" s="1">
        <v>8.6072663155285806E-2</v>
      </c>
      <c r="J148" s="1">
        <v>0.103287195786343</v>
      </c>
      <c r="K148" s="1">
        <v>5.6580075617251001E-2</v>
      </c>
      <c r="L148" s="1">
        <v>7.9663969779654106E-3</v>
      </c>
      <c r="M148" s="1">
        <v>6.7335247272527404E-2</v>
      </c>
      <c r="N148" s="1">
        <v>6.46703695846906E-3</v>
      </c>
      <c r="O148" s="1">
        <v>0.101763439667198</v>
      </c>
      <c r="P148" s="1">
        <v>7.2900811286850303E-2</v>
      </c>
      <c r="Q148" s="1">
        <v>4.1423930515032202E-2</v>
      </c>
      <c r="R148" s="1">
        <v>1.06218626372872E-2</v>
      </c>
      <c r="S148" s="1">
        <v>6.8858130524228803E-2</v>
      </c>
      <c r="T148" s="1">
        <v>4.7723672491190798E-2</v>
      </c>
      <c r="U148" s="1">
        <v>2.0955232594490301E-2</v>
      </c>
      <c r="V148" s="1">
        <v>1.6389579311993901E-3</v>
      </c>
      <c r="W148" s="1">
        <v>3.2113197876523199E-3</v>
      </c>
      <c r="Y148" s="10">
        <f t="shared" si="10"/>
        <v>6.1484843894080862E-2</v>
      </c>
      <c r="Z148" s="1">
        <f t="shared" si="11"/>
        <v>1.6389579311993901E-3</v>
      </c>
      <c r="AA148" s="1">
        <f t="shared" si="12"/>
        <v>0.118548572006686</v>
      </c>
      <c r="AB148" s="1">
        <f t="shared" si="13"/>
        <v>6.809668889837811E-2</v>
      </c>
      <c r="AC148">
        <f t="shared" si="14"/>
        <v>4.0412164813614593E-2</v>
      </c>
    </row>
    <row r="149" spans="1:29" x14ac:dyDescent="0.2">
      <c r="A149" s="8" t="s">
        <v>170</v>
      </c>
      <c r="B149" s="2">
        <v>128283.011799409</v>
      </c>
      <c r="C149" s="2">
        <v>275668.82884602802</v>
      </c>
      <c r="D149" s="1">
        <v>0.11317919124303299</v>
      </c>
      <c r="E149" s="1">
        <v>0.11317919124303299</v>
      </c>
      <c r="F149" s="1">
        <v>0.10870102784621601</v>
      </c>
      <c r="G149" s="1">
        <v>8.3312112625869003E-2</v>
      </c>
      <c r="H149" s="1">
        <v>8.3312112625869003E-2</v>
      </c>
      <c r="I149" s="1">
        <v>6.8831313274488604E-2</v>
      </c>
      <c r="J149" s="1">
        <v>8.2597575929386394E-2</v>
      </c>
      <c r="K149" s="1">
        <v>6.7907514745819603E-2</v>
      </c>
      <c r="L149" s="1">
        <v>8.5772302625277599E-3</v>
      </c>
      <c r="M149" s="1">
        <v>6.7401574354394797E-2</v>
      </c>
      <c r="N149" s="1">
        <v>7.20029020384316E-3</v>
      </c>
      <c r="O149" s="1">
        <v>0.10386301488423</v>
      </c>
      <c r="P149" s="1">
        <v>8.8441077604404894E-2</v>
      </c>
      <c r="Q149" s="1">
        <v>4.9717080466779903E-2</v>
      </c>
      <c r="R149" s="1">
        <v>1.14363070167039E-2</v>
      </c>
      <c r="S149" s="1">
        <v>5.5065050619590897E-2</v>
      </c>
      <c r="T149" s="1">
        <v>4.7542041662186299E-2</v>
      </c>
      <c r="U149" s="1">
        <v>2.54218412670234E-2</v>
      </c>
      <c r="V149" s="1">
        <v>1.3196956275759401E-3</v>
      </c>
      <c r="W149" s="1">
        <v>4.0805220253062801E-3</v>
      </c>
      <c r="Y149" s="10">
        <f t="shared" si="10"/>
        <v>5.9554288276414069E-2</v>
      </c>
      <c r="Z149" s="1">
        <f t="shared" si="11"/>
        <v>1.3196956275759401E-3</v>
      </c>
      <c r="AA149" s="1">
        <f t="shared" si="12"/>
        <v>0.11317919124303299</v>
      </c>
      <c r="AB149" s="1">
        <f t="shared" si="13"/>
        <v>6.7654544550107193E-2</v>
      </c>
      <c r="AC149">
        <f t="shared" si="14"/>
        <v>3.7677210250255118E-2</v>
      </c>
    </row>
    <row r="150" spans="1:29" x14ac:dyDescent="0.2">
      <c r="A150" s="8" t="s">
        <v>171</v>
      </c>
      <c r="B150" s="2">
        <v>81478.904683065295</v>
      </c>
      <c r="C150" s="2">
        <v>175071.98104765799</v>
      </c>
      <c r="D150" s="1">
        <v>0.117195611332367</v>
      </c>
      <c r="E150" s="1">
        <v>0.117195611332367</v>
      </c>
      <c r="F150" s="1">
        <v>0.110344585284948</v>
      </c>
      <c r="G150" s="1">
        <v>7.6596425749987193E-2</v>
      </c>
      <c r="H150" s="1">
        <v>7.6596425749987193E-2</v>
      </c>
      <c r="I150" s="1">
        <v>6.5884359196230799E-2</v>
      </c>
      <c r="J150" s="1">
        <v>7.9061231035477006E-2</v>
      </c>
      <c r="K150" s="1">
        <v>7.0317366799420605E-2</v>
      </c>
      <c r="L150" s="1">
        <v>7.7867467173916502E-3</v>
      </c>
      <c r="M150" s="1">
        <v>6.3674520933793E-2</v>
      </c>
      <c r="N150" s="1">
        <v>7.6335926659518698E-3</v>
      </c>
      <c r="O150" s="1">
        <v>0.10253144565976401</v>
      </c>
      <c r="P150" s="1">
        <v>9.6028083888410706E-2</v>
      </c>
      <c r="Q150" s="1">
        <v>5.14814037366031E-2</v>
      </c>
      <c r="R150" s="1">
        <v>1.0382328956522101E-2</v>
      </c>
      <c r="S150" s="1">
        <v>5.2707487356984398E-2</v>
      </c>
      <c r="T150" s="1">
        <v>4.6397067687589E-2</v>
      </c>
      <c r="U150" s="1">
        <v>2.7602763661274E-2</v>
      </c>
      <c r="V150" s="1">
        <v>1.3318347898545399E-3</v>
      </c>
      <c r="W150" s="1">
        <v>4.3933597096091903E-3</v>
      </c>
      <c r="Y150" s="10">
        <f t="shared" si="10"/>
        <v>5.9257112612226617E-2</v>
      </c>
      <c r="Z150" s="1">
        <f t="shared" si="11"/>
        <v>1.3318347898545399E-3</v>
      </c>
      <c r="AA150" s="1">
        <f t="shared" si="12"/>
        <v>0.117195611332367</v>
      </c>
      <c r="AB150" s="1">
        <f t="shared" si="13"/>
        <v>6.4779440065011906E-2</v>
      </c>
      <c r="AC150">
        <f t="shared" si="14"/>
        <v>3.8122663203430759E-2</v>
      </c>
    </row>
    <row r="151" spans="1:29" x14ac:dyDescent="0.2">
      <c r="A151" s="8" t="s">
        <v>172</v>
      </c>
      <c r="B151" s="2">
        <v>26937.264382522299</v>
      </c>
      <c r="C151" s="2">
        <v>25547.054398737298</v>
      </c>
      <c r="D151" s="1">
        <v>0.101022330452103</v>
      </c>
      <c r="E151" s="1">
        <v>0.101022330452103</v>
      </c>
      <c r="F151" s="1">
        <v>0.122200097523045</v>
      </c>
      <c r="G151" s="1">
        <v>0.118633100945</v>
      </c>
      <c r="H151" s="1">
        <v>0.118633100945</v>
      </c>
      <c r="I151" s="1">
        <v>8.9866574853261702E-2</v>
      </c>
      <c r="J151" s="1">
        <v>0.107839889823914</v>
      </c>
      <c r="K151" s="1">
        <v>6.0613398271262102E-2</v>
      </c>
      <c r="L151" s="1">
        <v>5.5768586108041404E-3</v>
      </c>
      <c r="M151" s="1">
        <v>5.7002298411929303E-2</v>
      </c>
      <c r="N151" s="1">
        <v>5.8768028708662198E-3</v>
      </c>
      <c r="O151" s="1">
        <v>9.7838164742604594E-2</v>
      </c>
      <c r="P151" s="1">
        <v>7.5917972472878001E-2</v>
      </c>
      <c r="Q151" s="1">
        <v>4.4376844160723898E-2</v>
      </c>
      <c r="R151" s="1">
        <v>7.4358114810722997E-3</v>
      </c>
      <c r="S151" s="1">
        <v>7.1893259882609403E-2</v>
      </c>
      <c r="T151" s="1">
        <v>4.40938571564908E-2</v>
      </c>
      <c r="U151" s="1">
        <v>2.1822366262234199E-2</v>
      </c>
      <c r="V151" s="1">
        <v>9.9940410875265506E-4</v>
      </c>
      <c r="W151" s="1">
        <v>3.4081980443970701E-3</v>
      </c>
      <c r="Y151" s="10">
        <f t="shared" si="10"/>
        <v>6.2803633073552551E-2</v>
      </c>
      <c r="Z151" s="1">
        <f t="shared" si="11"/>
        <v>9.9940410875265506E-4</v>
      </c>
      <c r="AA151" s="1">
        <f t="shared" si="12"/>
        <v>0.122200097523045</v>
      </c>
      <c r="AB151" s="1">
        <f t="shared" si="13"/>
        <v>6.6253329076935749E-2</v>
      </c>
      <c r="AC151">
        <f t="shared" si="14"/>
        <v>4.2580566214329534E-2</v>
      </c>
    </row>
    <row r="152" spans="1:29" x14ac:dyDescent="0.2">
      <c r="A152" s="8" t="s">
        <v>173</v>
      </c>
      <c r="B152" s="2">
        <v>820653.19681559806</v>
      </c>
      <c r="C152" s="2">
        <v>1238663.09388196</v>
      </c>
      <c r="D152" s="1">
        <v>0.120855226620493</v>
      </c>
      <c r="E152" s="1">
        <v>0.120855226620493</v>
      </c>
      <c r="F152" s="1">
        <v>0.120805238260685</v>
      </c>
      <c r="G152" s="1">
        <v>5.4146035687527599E-2</v>
      </c>
      <c r="H152" s="1">
        <v>5.4146035687527599E-2</v>
      </c>
      <c r="I152" s="1">
        <v>5.7274327408935503E-2</v>
      </c>
      <c r="J152" s="1">
        <v>6.8729192890722296E-2</v>
      </c>
      <c r="K152" s="1">
        <v>7.2513135972296097E-2</v>
      </c>
      <c r="L152" s="1">
        <v>6.9771145681993803E-3</v>
      </c>
      <c r="M152" s="1">
        <v>6.1134271857621797E-2</v>
      </c>
      <c r="N152" s="1">
        <v>8.5330576675802794E-3</v>
      </c>
      <c r="O152" s="1">
        <v>0.104964297057759</v>
      </c>
      <c r="P152" s="1">
        <v>0.111294597613965</v>
      </c>
      <c r="Q152" s="1">
        <v>5.3088990659242503E-2</v>
      </c>
      <c r="R152" s="1">
        <v>9.3028194242661399E-3</v>
      </c>
      <c r="S152" s="1">
        <v>4.5819461927148003E-2</v>
      </c>
      <c r="T152" s="1">
        <v>4.7016014779695497E-2</v>
      </c>
      <c r="U152" s="1">
        <v>3.1990885084493298E-2</v>
      </c>
      <c r="V152" s="1">
        <v>1.2386791602051401E-3</v>
      </c>
      <c r="W152" s="1">
        <v>5.1611140904806998E-3</v>
      </c>
      <c r="Y152" s="10">
        <f t="shared" si="10"/>
        <v>5.7792286151966819E-2</v>
      </c>
      <c r="Z152" s="1">
        <f t="shared" si="11"/>
        <v>1.2386791602051401E-3</v>
      </c>
      <c r="AA152" s="1">
        <f t="shared" si="12"/>
        <v>0.120855226620493</v>
      </c>
      <c r="AB152" s="1">
        <f t="shared" si="13"/>
        <v>5.4146035687527599E-2</v>
      </c>
      <c r="AC152">
        <f t="shared" si="14"/>
        <v>3.9788243229785823E-2</v>
      </c>
    </row>
    <row r="153" spans="1:29" x14ac:dyDescent="0.2">
      <c r="A153" s="8" t="s">
        <v>174</v>
      </c>
      <c r="B153" s="2">
        <v>799444.822619315</v>
      </c>
      <c r="C153" s="2">
        <v>872444.94217687903</v>
      </c>
      <c r="D153" s="1">
        <v>0.11536132452773901</v>
      </c>
      <c r="E153" s="1">
        <v>0.11536132452773901</v>
      </c>
      <c r="F153" s="1">
        <v>0.102768481428654</v>
      </c>
      <c r="G153" s="1">
        <v>5.7282088959931698E-2</v>
      </c>
      <c r="H153" s="1">
        <v>5.7282088959931698E-2</v>
      </c>
      <c r="I153" s="1">
        <v>5.4333164837129598E-2</v>
      </c>
      <c r="J153" s="1">
        <v>6.5199797804555398E-2</v>
      </c>
      <c r="K153" s="1">
        <v>6.9216794716643604E-2</v>
      </c>
      <c r="L153" s="1">
        <v>1.1752957003856699E-2</v>
      </c>
      <c r="M153" s="1">
        <v>8.13798094657084E-2</v>
      </c>
      <c r="N153" s="1">
        <v>7.0737168781410597E-3</v>
      </c>
      <c r="O153" s="1">
        <v>0.11286551053157</v>
      </c>
      <c r="P153" s="1">
        <v>9.0936428782892806E-2</v>
      </c>
      <c r="Q153" s="1">
        <v>5.0675642680500101E-2</v>
      </c>
      <c r="R153" s="1">
        <v>1.56706093384756E-2</v>
      </c>
      <c r="S153" s="1">
        <v>4.3466531869703597E-2</v>
      </c>
      <c r="T153" s="1">
        <v>5.3015741647519897E-2</v>
      </c>
      <c r="U153" s="1">
        <v>2.61392703495704E-2</v>
      </c>
      <c r="V153" s="1">
        <v>1.1783985661684101E-3</v>
      </c>
      <c r="W153" s="1">
        <v>4.1268890924372999E-3</v>
      </c>
      <c r="Y153" s="10">
        <f t="shared" si="10"/>
        <v>5.6754328598443413E-2</v>
      </c>
      <c r="Z153" s="1">
        <f t="shared" si="11"/>
        <v>1.1783985661684101E-3</v>
      </c>
      <c r="AA153" s="1">
        <f t="shared" si="12"/>
        <v>0.11536132452773901</v>
      </c>
      <c r="AB153" s="1">
        <f t="shared" si="13"/>
        <v>5.5807626898530652E-2</v>
      </c>
      <c r="AC153">
        <f t="shared" si="14"/>
        <v>3.6978020581091196E-2</v>
      </c>
    </row>
    <row r="154" spans="1:29" x14ac:dyDescent="0.2">
      <c r="A154" s="8" t="s">
        <v>175</v>
      </c>
      <c r="B154" s="2">
        <v>750350.89766830299</v>
      </c>
      <c r="C154" s="2">
        <v>1007638.82797002</v>
      </c>
      <c r="D154" s="1">
        <v>0.112010011026662</v>
      </c>
      <c r="E154" s="1">
        <v>0.112010011026662</v>
      </c>
      <c r="F154" s="1">
        <v>0.111752958191514</v>
      </c>
      <c r="G154" s="1">
        <v>4.5514435964036801E-2</v>
      </c>
      <c r="H154" s="1">
        <v>4.5514435964036801E-2</v>
      </c>
      <c r="I154" s="1">
        <v>5.0695457529897001E-2</v>
      </c>
      <c r="J154" s="1">
        <v>6.0834549035876401E-2</v>
      </c>
      <c r="K154" s="1">
        <v>6.7206006615997599E-2</v>
      </c>
      <c r="L154" s="1">
        <v>1.2515691463266899E-2</v>
      </c>
      <c r="M154" s="1">
        <v>8.7846447105654701E-2</v>
      </c>
      <c r="N154" s="1">
        <v>7.0536638923062098E-3</v>
      </c>
      <c r="O154" s="1">
        <v>0.119960350988457</v>
      </c>
      <c r="P154" s="1">
        <v>8.7771740677740906E-2</v>
      </c>
      <c r="Q154" s="1">
        <v>4.9203485818691002E-2</v>
      </c>
      <c r="R154" s="1">
        <v>1.6687588617689202E-2</v>
      </c>
      <c r="S154" s="1">
        <v>4.0556366023917698E-2</v>
      </c>
      <c r="T154" s="1">
        <v>5.6941051411376099E-2</v>
      </c>
      <c r="U154" s="1">
        <v>2.5229664501365701E-2</v>
      </c>
      <c r="V154" s="1">
        <v>1.3377033687166299E-3</v>
      </c>
      <c r="W154" s="1">
        <v>3.9525445505131903E-3</v>
      </c>
      <c r="Y154" s="10">
        <f t="shared" si="10"/>
        <v>5.5729708188718897E-2</v>
      </c>
      <c r="Z154" s="1">
        <f t="shared" si="11"/>
        <v>1.3377033687166299E-3</v>
      </c>
      <c r="AA154" s="1">
        <f t="shared" si="12"/>
        <v>0.119960350988457</v>
      </c>
      <c r="AB154" s="1">
        <f t="shared" si="13"/>
        <v>4.9949471674294005E-2</v>
      </c>
      <c r="AC154">
        <f t="shared" si="14"/>
        <v>3.7851100535623683E-2</v>
      </c>
    </row>
    <row r="155" spans="1:29" x14ac:dyDescent="0.2">
      <c r="A155" s="8" t="s">
        <v>176</v>
      </c>
      <c r="B155" s="2">
        <v>41626.4339449381</v>
      </c>
      <c r="C155" s="2">
        <v>7674.1882815189201</v>
      </c>
      <c r="D155" s="1">
        <v>0.13158901530966099</v>
      </c>
      <c r="E155" s="1">
        <v>0.13158901530966099</v>
      </c>
      <c r="F155" s="1">
        <v>9.1040670284138203E-2</v>
      </c>
      <c r="G155" s="1">
        <v>0.113761514440677</v>
      </c>
      <c r="H155" s="1">
        <v>0.113761514440677</v>
      </c>
      <c r="I155" s="1">
        <v>7.96409247913729E-2</v>
      </c>
      <c r="J155" s="1">
        <v>9.5569109749647205E-2</v>
      </c>
      <c r="K155" s="1">
        <v>7.8953409185797505E-2</v>
      </c>
      <c r="L155" s="1">
        <v>6.3198399691995998E-3</v>
      </c>
      <c r="M155" s="1">
        <v>3.8975956488319502E-2</v>
      </c>
      <c r="N155" s="1">
        <v>7.7258398562840497E-3</v>
      </c>
      <c r="O155" s="1">
        <v>7.2872516039242496E-2</v>
      </c>
      <c r="P155" s="1">
        <v>0.111087974813198</v>
      </c>
      <c r="Q155" s="1">
        <v>5.78041033059397E-2</v>
      </c>
      <c r="R155" s="1">
        <v>8.4264532922649904E-3</v>
      </c>
      <c r="S155" s="1">
        <v>6.3712739833099094E-2</v>
      </c>
      <c r="T155" s="1">
        <v>2.87950853723975E-2</v>
      </c>
      <c r="U155" s="1">
        <v>3.1930394110065402E-2</v>
      </c>
      <c r="V155" s="1">
        <v>1.5796763903253E-4</v>
      </c>
      <c r="W155" s="1">
        <v>5.6364122531811197E-3</v>
      </c>
      <c r="Y155" s="10">
        <f t="shared" si="10"/>
        <v>6.3467522824192782E-2</v>
      </c>
      <c r="Z155" s="1">
        <f t="shared" si="11"/>
        <v>1.5796763903253E-4</v>
      </c>
      <c r="AA155" s="1">
        <f t="shared" si="12"/>
        <v>0.13158901530966099</v>
      </c>
      <c r="AB155" s="1">
        <f t="shared" si="13"/>
        <v>6.8292627936170802E-2</v>
      </c>
      <c r="AC155">
        <f t="shared" si="14"/>
        <v>4.3915930468075022E-2</v>
      </c>
    </row>
    <row r="156" spans="1:29" x14ac:dyDescent="0.2">
      <c r="A156" s="8" t="s">
        <v>177</v>
      </c>
      <c r="B156" s="2">
        <v>2047979.91308849</v>
      </c>
      <c r="C156" s="2">
        <v>2166006.8741615801</v>
      </c>
      <c r="D156" s="1">
        <v>0.111230175244266</v>
      </c>
      <c r="E156" s="1">
        <v>0.111230175244266</v>
      </c>
      <c r="F156" s="1">
        <v>0.115630643383968</v>
      </c>
      <c r="G156" s="1">
        <v>6.0751523824664803E-2</v>
      </c>
      <c r="H156" s="1">
        <v>6.0751523824664803E-2</v>
      </c>
      <c r="I156" s="1">
        <v>5.92834227583246E-2</v>
      </c>
      <c r="J156" s="1">
        <v>7.1140107309989403E-2</v>
      </c>
      <c r="K156" s="1">
        <v>6.6738105146559701E-2</v>
      </c>
      <c r="L156" s="1">
        <v>8.6627904904966694E-3</v>
      </c>
      <c r="M156" s="1">
        <v>7.2850445992765203E-2</v>
      </c>
      <c r="N156" s="1">
        <v>7.6299735200826497E-3</v>
      </c>
      <c r="O156" s="1">
        <v>0.11285524658835799</v>
      </c>
      <c r="P156" s="1">
        <v>9.5217558158194507E-2</v>
      </c>
      <c r="Q156" s="1">
        <v>4.88609214487001E-2</v>
      </c>
      <c r="R156" s="1">
        <v>1.1550387320662299E-2</v>
      </c>
      <c r="S156" s="1">
        <v>4.7426738206659803E-2</v>
      </c>
      <c r="T156" s="1">
        <v>5.2666071875109299E-2</v>
      </c>
      <c r="U156" s="1">
        <v>2.7369906230135001E-2</v>
      </c>
      <c r="V156" s="1">
        <v>1.42088254500294E-3</v>
      </c>
      <c r="W156" s="1">
        <v>4.3015975950595397E-3</v>
      </c>
      <c r="Y156" s="10">
        <f t="shared" si="10"/>
        <v>5.7378409835396459E-2</v>
      </c>
      <c r="Z156" s="1">
        <f t="shared" si="11"/>
        <v>1.42088254500294E-3</v>
      </c>
      <c r="AA156" s="1">
        <f t="shared" si="12"/>
        <v>0.115630643383968</v>
      </c>
      <c r="AB156" s="1">
        <f t="shared" si="13"/>
        <v>6.0017473291494705E-2</v>
      </c>
      <c r="AC156">
        <f t="shared" si="14"/>
        <v>3.7574329216442465E-2</v>
      </c>
    </row>
    <row r="157" spans="1:29" x14ac:dyDescent="0.2">
      <c r="A157" s="8" t="s">
        <v>178</v>
      </c>
      <c r="B157" s="2">
        <v>43528.247072417798</v>
      </c>
      <c r="C157" s="2">
        <v>56399.713594980902</v>
      </c>
      <c r="D157" s="1">
        <v>0.100225270426045</v>
      </c>
      <c r="E157" s="1">
        <v>0.100225270426045</v>
      </c>
      <c r="F157" s="1">
        <v>0.116396798409227</v>
      </c>
      <c r="G157" s="1">
        <v>0.104320083643057</v>
      </c>
      <c r="H157" s="1">
        <v>0.104320083643057</v>
      </c>
      <c r="I157" s="1">
        <v>8.1259241423835393E-2</v>
      </c>
      <c r="J157" s="1">
        <v>9.75110897086027E-2</v>
      </c>
      <c r="K157" s="1">
        <v>6.01351622556274E-2</v>
      </c>
      <c r="L157" s="1">
        <v>7.2199623122511901E-3</v>
      </c>
      <c r="M157" s="1">
        <v>6.4247191959576205E-2</v>
      </c>
      <c r="N157" s="1">
        <v>6.1589788434659402E-3</v>
      </c>
      <c r="O157" s="1">
        <v>0.102548301930816</v>
      </c>
      <c r="P157" s="1">
        <v>8.1612676036958806E-2</v>
      </c>
      <c r="Q157" s="1">
        <v>4.4026713566776697E-2</v>
      </c>
      <c r="R157" s="1">
        <v>9.6266164163348808E-3</v>
      </c>
      <c r="S157" s="1">
        <v>6.5007393139068406E-2</v>
      </c>
      <c r="T157" s="1">
        <v>4.7260893767731703E-2</v>
      </c>
      <c r="U157" s="1">
        <v>2.3459281457880399E-2</v>
      </c>
      <c r="V157" s="1">
        <v>9.5175424932192299E-4</v>
      </c>
      <c r="W157" s="1">
        <v>3.6674798832775301E-3</v>
      </c>
      <c r="Y157" s="10">
        <f t="shared" si="10"/>
        <v>6.1009012174947787E-2</v>
      </c>
      <c r="Z157" s="1">
        <f t="shared" si="11"/>
        <v>9.5175424932192299E-4</v>
      </c>
      <c r="AA157" s="1">
        <f t="shared" si="12"/>
        <v>0.116396798409227</v>
      </c>
      <c r="AB157" s="1">
        <f t="shared" si="13"/>
        <v>6.4627292549322313E-2</v>
      </c>
      <c r="AC157">
        <f t="shared" si="14"/>
        <v>3.9458410815865118E-2</v>
      </c>
    </row>
    <row r="158" spans="1:29" x14ac:dyDescent="0.2">
      <c r="A158" s="8" t="s">
        <v>179</v>
      </c>
      <c r="B158" s="2">
        <v>1698514.7898055899</v>
      </c>
      <c r="C158" s="2">
        <v>1748904.07601898</v>
      </c>
      <c r="D158" s="1">
        <v>0.126101816845931</v>
      </c>
      <c r="E158" s="1">
        <v>0.126101816845931</v>
      </c>
      <c r="F158" s="1">
        <v>0.108742315339353</v>
      </c>
      <c r="G158" s="1">
        <v>5.6355008389444398E-2</v>
      </c>
      <c r="H158" s="1">
        <v>5.6355008389444398E-2</v>
      </c>
      <c r="I158" s="1">
        <v>5.5363083029560903E-2</v>
      </c>
      <c r="J158" s="1">
        <v>6.6435699635472897E-2</v>
      </c>
      <c r="K158" s="1">
        <v>7.5661090107559004E-2</v>
      </c>
      <c r="L158" s="1">
        <v>9.5857284241467298E-3</v>
      </c>
      <c r="M158" s="1">
        <v>7.0626222120647106E-2</v>
      </c>
      <c r="N158" s="1">
        <v>7.4463561010270603E-3</v>
      </c>
      <c r="O158" s="1">
        <v>0.107163190974655</v>
      </c>
      <c r="P158" s="1">
        <v>9.5702809938778804E-2</v>
      </c>
      <c r="Q158" s="1">
        <v>5.5393700081085101E-2</v>
      </c>
      <c r="R158" s="1">
        <v>1.27809712321954E-2</v>
      </c>
      <c r="S158" s="1">
        <v>4.42904664236487E-2</v>
      </c>
      <c r="T158" s="1">
        <v>4.8567493882254502E-2</v>
      </c>
      <c r="U158" s="1">
        <v>2.7509237200271999E-2</v>
      </c>
      <c r="V158" s="1">
        <v>1.1938480069198999E-3</v>
      </c>
      <c r="W158" s="1">
        <v>4.3909190688500299E-3</v>
      </c>
      <c r="Y158" s="10">
        <f t="shared" si="10"/>
        <v>5.7788339101858842E-2</v>
      </c>
      <c r="Z158" s="1">
        <f t="shared" si="11"/>
        <v>1.1938480069198999E-3</v>
      </c>
      <c r="AA158" s="1">
        <f t="shared" si="12"/>
        <v>0.126101816845931</v>
      </c>
      <c r="AB158" s="1">
        <f t="shared" si="13"/>
        <v>5.5874354235264753E-2</v>
      </c>
      <c r="AC158">
        <f t="shared" si="14"/>
        <v>3.9052293894680679E-2</v>
      </c>
    </row>
    <row r="159" spans="1:29" x14ac:dyDescent="0.2">
      <c r="A159" s="8" t="s">
        <v>180</v>
      </c>
      <c r="B159" s="2">
        <v>1353473.1993001101</v>
      </c>
      <c r="C159" s="2">
        <v>1410850.0408562201</v>
      </c>
      <c r="D159" s="1">
        <v>0.12421596007878399</v>
      </c>
      <c r="E159" s="1">
        <v>0.12421596007878399</v>
      </c>
      <c r="F159" s="1">
        <v>0.10280894829815999</v>
      </c>
      <c r="G159" s="1">
        <v>6.1893417826113302E-2</v>
      </c>
      <c r="H159" s="1">
        <v>6.1893417826113302E-2</v>
      </c>
      <c r="I159" s="1">
        <v>5.6648945987596698E-2</v>
      </c>
      <c r="J159" s="1">
        <v>6.7978735185116296E-2</v>
      </c>
      <c r="K159" s="1">
        <v>7.4529576047270799E-2</v>
      </c>
      <c r="L159" s="1">
        <v>1.1345144137266901E-2</v>
      </c>
      <c r="M159" s="1">
        <v>7.77952304931427E-2</v>
      </c>
      <c r="N159" s="1">
        <v>6.6333321223835898E-3</v>
      </c>
      <c r="O159" s="1">
        <v>0.109425624506929</v>
      </c>
      <c r="P159" s="1">
        <v>8.4573359216197103E-2</v>
      </c>
      <c r="Q159" s="1">
        <v>5.4565285496996699E-2</v>
      </c>
      <c r="R159" s="1">
        <v>1.5126858849689E-2</v>
      </c>
      <c r="S159" s="1">
        <v>4.5319156790077399E-2</v>
      </c>
      <c r="T159" s="1">
        <v>5.0334075608928101E-2</v>
      </c>
      <c r="U159" s="1">
        <v>2.4310136987124299E-2</v>
      </c>
      <c r="V159" s="1">
        <v>1.09387849815878E-3</v>
      </c>
      <c r="W159" s="1">
        <v>3.8811205936289902E-3</v>
      </c>
      <c r="Y159" s="10">
        <f t="shared" si="10"/>
        <v>5.7929408231423049E-2</v>
      </c>
      <c r="Z159" s="1">
        <f t="shared" si="11"/>
        <v>1.09387849815878E-3</v>
      </c>
      <c r="AA159" s="1">
        <f t="shared" si="12"/>
        <v>0.12421596007878399</v>
      </c>
      <c r="AB159" s="1">
        <f t="shared" si="13"/>
        <v>5.9271181906855E-2</v>
      </c>
      <c r="AC159">
        <f t="shared" si="14"/>
        <v>3.815182407433855E-2</v>
      </c>
    </row>
    <row r="160" spans="1:29" x14ac:dyDescent="0.2">
      <c r="A160" s="8" t="s">
        <v>181</v>
      </c>
      <c r="B160" s="2">
        <v>376702.905653872</v>
      </c>
      <c r="C160" s="2">
        <v>1129751.52295841</v>
      </c>
      <c r="D160" s="1">
        <v>0.11587829403706799</v>
      </c>
      <c r="E160" s="1">
        <v>0.11587829403706799</v>
      </c>
      <c r="F160" s="1">
        <v>0.121221103555117</v>
      </c>
      <c r="G160" s="1">
        <v>7.68180598161535E-2</v>
      </c>
      <c r="H160" s="1">
        <v>7.68180598161535E-2</v>
      </c>
      <c r="I160" s="1">
        <v>6.8714305796855807E-2</v>
      </c>
      <c r="J160" s="1">
        <v>8.2457166956227096E-2</v>
      </c>
      <c r="K160" s="1">
        <v>6.9526976422241205E-2</v>
      </c>
      <c r="L160" s="1">
        <v>6.7211393520428802E-3</v>
      </c>
      <c r="M160" s="1">
        <v>5.8275240404418997E-2</v>
      </c>
      <c r="N160" s="1">
        <v>7.7304898234766802E-3</v>
      </c>
      <c r="O160" s="1">
        <v>9.9814791425274593E-2</v>
      </c>
      <c r="P160" s="1">
        <v>0.10035643365034499</v>
      </c>
      <c r="Q160" s="1">
        <v>5.0902735791980402E-2</v>
      </c>
      <c r="R160" s="1">
        <v>8.9615191360569099E-3</v>
      </c>
      <c r="S160" s="1">
        <v>5.4971444637484698E-2</v>
      </c>
      <c r="T160" s="1">
        <v>4.4253702945781299E-2</v>
      </c>
      <c r="U160" s="1">
        <v>2.88468372370588E-2</v>
      </c>
      <c r="V160" s="1">
        <v>1.1678122013425399E-3</v>
      </c>
      <c r="W160" s="1">
        <v>4.6300551662646896E-3</v>
      </c>
      <c r="Y160" s="10">
        <f t="shared" si="10"/>
        <v>5.9697223110420562E-2</v>
      </c>
      <c r="Z160" s="1">
        <f t="shared" si="11"/>
        <v>1.1678122013425399E-3</v>
      </c>
      <c r="AA160" s="1">
        <f t="shared" si="12"/>
        <v>0.121221103555117</v>
      </c>
      <c r="AB160" s="1">
        <f t="shared" si="13"/>
        <v>6.3494773100637406E-2</v>
      </c>
      <c r="AC160">
        <f t="shared" si="14"/>
        <v>3.9034438025648516E-2</v>
      </c>
    </row>
    <row r="161" spans="1:29" x14ac:dyDescent="0.2">
      <c r="A161" s="8" t="s">
        <v>182</v>
      </c>
      <c r="B161" s="2">
        <v>3822903.5172375101</v>
      </c>
      <c r="C161" s="2">
        <v>4133634.4430059302</v>
      </c>
      <c r="D161" s="1">
        <v>0.11628273804295799</v>
      </c>
      <c r="E161" s="1">
        <v>0.11628273804295799</v>
      </c>
      <c r="F161" s="1">
        <v>0.111791138938549</v>
      </c>
      <c r="G161" s="1">
        <v>4.3525794010770898E-2</v>
      </c>
      <c r="H161" s="1">
        <v>4.3525794010770898E-2</v>
      </c>
      <c r="I161" s="1">
        <v>4.9710681740022397E-2</v>
      </c>
      <c r="J161" s="1">
        <v>5.9652818088027297E-2</v>
      </c>
      <c r="K161" s="1">
        <v>6.9769642825775205E-2</v>
      </c>
      <c r="L161" s="1">
        <v>9.9611453041410503E-3</v>
      </c>
      <c r="M161" s="1">
        <v>7.5736731156899703E-2</v>
      </c>
      <c r="N161" s="1">
        <v>8.2739333313186503E-3</v>
      </c>
      <c r="O161" s="1">
        <v>0.11369933503047</v>
      </c>
      <c r="P161" s="1">
        <v>0.10482488761000799</v>
      </c>
      <c r="Q161" s="1">
        <v>5.1080398973385899E-2</v>
      </c>
      <c r="R161" s="1">
        <v>1.32815270721875E-2</v>
      </c>
      <c r="S161" s="1">
        <v>3.9768545392018503E-2</v>
      </c>
      <c r="T161" s="1">
        <v>5.2996137619829797E-2</v>
      </c>
      <c r="U161" s="1">
        <v>3.0131282711038699E-2</v>
      </c>
      <c r="V161" s="1">
        <v>1.3762870329853099E-3</v>
      </c>
      <c r="W161" s="1">
        <v>4.8291629655048398E-3</v>
      </c>
      <c r="Y161" s="10">
        <f t="shared" si="10"/>
        <v>5.5825035994980989E-2</v>
      </c>
      <c r="Z161" s="1">
        <f t="shared" si="11"/>
        <v>1.3762870329853099E-3</v>
      </c>
      <c r="AA161" s="1">
        <f t="shared" si="12"/>
        <v>0.11628273804295799</v>
      </c>
      <c r="AB161" s="1">
        <f t="shared" si="13"/>
        <v>5.0395540356704148E-2</v>
      </c>
      <c r="AC161">
        <f t="shared" si="14"/>
        <v>3.8617802322042254E-2</v>
      </c>
    </row>
    <row r="162" spans="1:29" x14ac:dyDescent="0.2">
      <c r="A162" s="8" t="s">
        <v>183</v>
      </c>
      <c r="B162" s="2">
        <v>1586764.9198159899</v>
      </c>
      <c r="C162" s="2">
        <v>1767517.75322948</v>
      </c>
      <c r="D162" s="1">
        <v>0.107704599779871</v>
      </c>
      <c r="E162" s="1">
        <v>0.107704599779871</v>
      </c>
      <c r="F162" s="1">
        <v>0.12105865096476499</v>
      </c>
      <c r="G162" s="1">
        <v>4.1895338250164997E-2</v>
      </c>
      <c r="H162" s="1">
        <v>4.1895338250164997E-2</v>
      </c>
      <c r="I162" s="1">
        <v>5.1212331866273997E-2</v>
      </c>
      <c r="J162" s="1">
        <v>6.1454798239528402E-2</v>
      </c>
      <c r="K162" s="1">
        <v>6.4622759867923305E-2</v>
      </c>
      <c r="L162" s="1">
        <v>9.9255041299902702E-3</v>
      </c>
      <c r="M162" s="1">
        <v>8.00995912417682E-2</v>
      </c>
      <c r="N162" s="1">
        <v>8.0672666978476304E-3</v>
      </c>
      <c r="O162" s="1">
        <v>0.11991212023230199</v>
      </c>
      <c r="P162" s="1">
        <v>0.101207760979432</v>
      </c>
      <c r="Q162" s="1">
        <v>4.7312215214541903E-2</v>
      </c>
      <c r="R162" s="1">
        <v>1.3234005506653599E-2</v>
      </c>
      <c r="S162" s="1">
        <v>4.0969865493018599E-2</v>
      </c>
      <c r="T162" s="1">
        <v>5.6778570116529897E-2</v>
      </c>
      <c r="U162" s="1">
        <v>2.9091715011207199E-2</v>
      </c>
      <c r="V162" s="1">
        <v>1.4557009541101801E-3</v>
      </c>
      <c r="W162" s="1">
        <v>4.5947490692752604E-3</v>
      </c>
      <c r="Y162" s="10">
        <f t="shared" si="10"/>
        <v>5.5509874082261969E-2</v>
      </c>
      <c r="Z162" s="1">
        <f t="shared" si="11"/>
        <v>1.4557009541101801E-3</v>
      </c>
      <c r="AA162" s="1">
        <f t="shared" si="12"/>
        <v>0.12105865096476499</v>
      </c>
      <c r="AB162" s="1">
        <f t="shared" si="13"/>
        <v>4.926227354040795E-2</v>
      </c>
      <c r="AC162">
        <f t="shared" si="14"/>
        <v>3.8536812763581972E-2</v>
      </c>
    </row>
    <row r="163" spans="1:29" x14ac:dyDescent="0.2">
      <c r="A163" s="8" t="s">
        <v>184</v>
      </c>
      <c r="B163" s="2">
        <v>909904.90151631704</v>
      </c>
      <c r="C163" s="2">
        <v>1109452.24668983</v>
      </c>
      <c r="D163" s="1">
        <v>0.101810547154202</v>
      </c>
      <c r="E163" s="1">
        <v>0.101810547154202</v>
      </c>
      <c r="F163" s="1">
        <v>0.108936024174926</v>
      </c>
      <c r="G163" s="1">
        <v>6.8407543436199703E-2</v>
      </c>
      <c r="H163" s="1">
        <v>6.8407543436199703E-2</v>
      </c>
      <c r="I163" s="1">
        <v>6.14377777618315E-2</v>
      </c>
      <c r="J163" s="1">
        <v>7.3725333314197894E-2</v>
      </c>
      <c r="K163" s="1">
        <v>6.10863282925211E-2</v>
      </c>
      <c r="L163" s="1">
        <v>1.2674586580860099E-2</v>
      </c>
      <c r="M163" s="1">
        <v>8.6934146053755004E-2</v>
      </c>
      <c r="N163" s="1">
        <v>6.5568515285905297E-3</v>
      </c>
      <c r="O163" s="1">
        <v>0.11584473157662201</v>
      </c>
      <c r="P163" s="1">
        <v>8.0799752989075102E-2</v>
      </c>
      <c r="Q163" s="1">
        <v>4.47230900807832E-2</v>
      </c>
      <c r="R163" s="1">
        <v>1.68994487744802E-2</v>
      </c>
      <c r="S163" s="1">
        <v>4.9150222209465098E-2</v>
      </c>
      <c r="T163" s="1">
        <v>5.53491160961622E-2</v>
      </c>
      <c r="U163" s="1">
        <v>2.3225503016305299E-2</v>
      </c>
      <c r="V163" s="1">
        <v>1.2396759815588201E-3</v>
      </c>
      <c r="W163" s="1">
        <v>3.67796266488407E-3</v>
      </c>
      <c r="Y163" s="10">
        <f t="shared" si="10"/>
        <v>5.713483661384107E-2</v>
      </c>
      <c r="Z163" s="1">
        <f t="shared" si="11"/>
        <v>1.2396759815588201E-3</v>
      </c>
      <c r="AA163" s="1">
        <f t="shared" si="12"/>
        <v>0.11584473157662201</v>
      </c>
      <c r="AB163" s="1">
        <f t="shared" si="13"/>
        <v>6.12620530271763E-2</v>
      </c>
      <c r="AC163">
        <f t="shared" si="14"/>
        <v>3.5805082433450743E-2</v>
      </c>
    </row>
    <row r="164" spans="1:29" x14ac:dyDescent="0.2">
      <c r="A164" s="8" t="s">
        <v>185</v>
      </c>
      <c r="B164" s="2">
        <v>168015.82110792099</v>
      </c>
      <c r="C164" s="2">
        <v>389971.58599786001</v>
      </c>
      <c r="D164" s="1">
        <v>0.105694766440264</v>
      </c>
      <c r="E164" s="1">
        <v>0.105694766440264</v>
      </c>
      <c r="F164" s="1">
        <v>0.117386315604021</v>
      </c>
      <c r="G164" s="1">
        <v>6.9202340363006806E-2</v>
      </c>
      <c r="H164" s="1">
        <v>6.9202340363006806E-2</v>
      </c>
      <c r="I164" s="1">
        <v>6.3947749082508706E-2</v>
      </c>
      <c r="J164" s="1">
        <v>7.6737298899010695E-2</v>
      </c>
      <c r="K164" s="1">
        <v>6.3416859864158598E-2</v>
      </c>
      <c r="L164" s="1">
        <v>1.12768952146368E-2</v>
      </c>
      <c r="M164" s="1">
        <v>8.1240291694339106E-2</v>
      </c>
      <c r="N164" s="1">
        <v>6.5339307587628497E-3</v>
      </c>
      <c r="O164" s="1">
        <v>0.11391471720853701</v>
      </c>
      <c r="P164" s="1">
        <v>8.1941862513258107E-2</v>
      </c>
      <c r="Q164" s="1">
        <v>4.6429340502568799E-2</v>
      </c>
      <c r="R164" s="1">
        <v>1.5035860286182199E-2</v>
      </c>
      <c r="S164" s="1">
        <v>5.1158199266006898E-2</v>
      </c>
      <c r="T164" s="1">
        <v>5.3468199539301701E-2</v>
      </c>
      <c r="U164" s="1">
        <v>2.35537863941374E-2</v>
      </c>
      <c r="V164" s="1">
        <v>1.1658413899626699E-3</v>
      </c>
      <c r="W164" s="1">
        <v>3.7346066791093999E-3</v>
      </c>
      <c r="Y164" s="10">
        <f t="shared" si="10"/>
        <v>5.8036798425152157E-2</v>
      </c>
      <c r="Z164" s="1">
        <f t="shared" si="11"/>
        <v>1.1658413899626699E-3</v>
      </c>
      <c r="AA164" s="1">
        <f t="shared" si="12"/>
        <v>0.117386315604021</v>
      </c>
      <c r="AB164" s="1">
        <f t="shared" si="13"/>
        <v>6.3682304473333645E-2</v>
      </c>
      <c r="AC164">
        <f t="shared" si="14"/>
        <v>3.6893904372268457E-2</v>
      </c>
    </row>
    <row r="165" spans="1:29" x14ac:dyDescent="0.2">
      <c r="A165" s="8" t="s">
        <v>186</v>
      </c>
      <c r="B165" s="2">
        <v>475693.56967898499</v>
      </c>
      <c r="C165" s="2">
        <v>996348.93750743801</v>
      </c>
      <c r="D165" s="1">
        <v>0.101187110306663</v>
      </c>
      <c r="E165" s="1">
        <v>0.101187110306663</v>
      </c>
      <c r="F165" s="1">
        <v>0.11949219617545399</v>
      </c>
      <c r="G165" s="1">
        <v>6.3009836153438803E-2</v>
      </c>
      <c r="H165" s="1">
        <v>6.3009836153438803E-2</v>
      </c>
      <c r="I165" s="1">
        <v>6.1377967120583E-2</v>
      </c>
      <c r="J165" s="1">
        <v>7.3653560544699806E-2</v>
      </c>
      <c r="K165" s="1">
        <v>6.0712266183997998E-2</v>
      </c>
      <c r="L165" s="1">
        <v>1.42645299165066E-2</v>
      </c>
      <c r="M165" s="1">
        <v>9.3183688818160401E-2</v>
      </c>
      <c r="N165" s="1">
        <v>5.8612292203088501E-3</v>
      </c>
      <c r="O165" s="1">
        <v>0.119293370781948</v>
      </c>
      <c r="P165" s="1">
        <v>7.1047304307719605E-2</v>
      </c>
      <c r="Q165" s="1">
        <v>4.44492282553485E-2</v>
      </c>
      <c r="R165" s="1">
        <v>1.9019373222008799E-2</v>
      </c>
      <c r="S165" s="1">
        <v>4.9102373696466403E-2</v>
      </c>
      <c r="T165" s="1">
        <v>5.6756434429338198E-2</v>
      </c>
      <c r="U165" s="1">
        <v>2.04222101598673E-2</v>
      </c>
      <c r="V165" s="1">
        <v>1.16273724455995E-3</v>
      </c>
      <c r="W165" s="1">
        <v>3.2331846706714598E-3</v>
      </c>
      <c r="Y165" s="10">
        <f t="shared" si="10"/>
        <v>5.7071277383392127E-2</v>
      </c>
      <c r="Z165" s="1">
        <f t="shared" si="11"/>
        <v>1.16273724455995E-3</v>
      </c>
      <c r="AA165" s="1">
        <f t="shared" si="12"/>
        <v>0.11949219617545399</v>
      </c>
      <c r="AB165" s="1">
        <f t="shared" si="13"/>
        <v>6.1045116652290496E-2</v>
      </c>
      <c r="AC165">
        <f t="shared" si="14"/>
        <v>3.67629776012319E-2</v>
      </c>
    </row>
    <row r="166" spans="1:29" x14ac:dyDescent="0.2">
      <c r="A166" s="8" t="s">
        <v>187</v>
      </c>
      <c r="B166" s="2">
        <v>312002.99371446198</v>
      </c>
      <c r="C166" s="2">
        <v>411568.00781784899</v>
      </c>
      <c r="D166" s="1">
        <v>0.107303651951834</v>
      </c>
      <c r="E166" s="1">
        <v>0.107303651951834</v>
      </c>
      <c r="F166" s="1">
        <v>0.117489769326433</v>
      </c>
      <c r="G166" s="1">
        <v>7.4228784161381997E-2</v>
      </c>
      <c r="H166" s="1">
        <v>7.4228784161381997E-2</v>
      </c>
      <c r="I166" s="1">
        <v>6.6486834412299398E-2</v>
      </c>
      <c r="J166" s="1">
        <v>7.9784201294759202E-2</v>
      </c>
      <c r="K166" s="1">
        <v>6.4382191171100694E-2</v>
      </c>
      <c r="L166" s="1">
        <v>5.6605495900554602E-3</v>
      </c>
      <c r="M166" s="1">
        <v>6.2447637098742001E-2</v>
      </c>
      <c r="N166" s="1">
        <v>8.2933676451003493E-3</v>
      </c>
      <c r="O166" s="1">
        <v>0.108697784609005</v>
      </c>
      <c r="P166" s="1">
        <v>0.10038570124276799</v>
      </c>
      <c r="Q166" s="1">
        <v>4.7136087825659402E-2</v>
      </c>
      <c r="R166" s="1">
        <v>7.54739945340721E-3</v>
      </c>
      <c r="S166" s="1">
        <v>5.3189467529839503E-2</v>
      </c>
      <c r="T166" s="1">
        <v>5.0467959587622999E-2</v>
      </c>
      <c r="U166" s="1">
        <v>2.8855461375494201E-2</v>
      </c>
      <c r="V166" s="1">
        <v>1.6818987810231999E-3</v>
      </c>
      <c r="W166" s="1">
        <v>4.5381269528018599E-3</v>
      </c>
      <c r="Y166" s="10">
        <f t="shared" si="10"/>
        <v>5.8505465506127161E-2</v>
      </c>
      <c r="Z166" s="1">
        <f t="shared" si="11"/>
        <v>1.6818987810231999E-3</v>
      </c>
      <c r="AA166" s="1">
        <f t="shared" si="12"/>
        <v>0.117489769326433</v>
      </c>
      <c r="AB166" s="1">
        <f t="shared" si="13"/>
        <v>6.3414914134921341E-2</v>
      </c>
      <c r="AC166">
        <f t="shared" si="14"/>
        <v>3.7900599407035447E-2</v>
      </c>
    </row>
    <row r="167" spans="1:29" x14ac:dyDescent="0.2">
      <c r="A167" s="8" t="s">
        <v>188</v>
      </c>
      <c r="B167" s="2">
        <v>52209.287885680002</v>
      </c>
      <c r="C167" s="2">
        <v>108954.91500238101</v>
      </c>
      <c r="D167" s="1">
        <v>0.11124269075441599</v>
      </c>
      <c r="E167" s="1">
        <v>0.11124269075441599</v>
      </c>
      <c r="F167" s="1">
        <v>0.124072708548554</v>
      </c>
      <c r="G167" s="1">
        <v>7.5116881795985802E-2</v>
      </c>
      <c r="H167" s="1">
        <v>7.5116881795985802E-2</v>
      </c>
      <c r="I167" s="1">
        <v>6.8576618035131598E-2</v>
      </c>
      <c r="J167" s="1">
        <v>8.2291941642157904E-2</v>
      </c>
      <c r="K167" s="1">
        <v>6.6745614452649898E-2</v>
      </c>
      <c r="L167" s="1">
        <v>5.4991626804084997E-3</v>
      </c>
      <c r="M167" s="1">
        <v>5.8345968885601798E-2</v>
      </c>
      <c r="N167" s="1">
        <v>8.0212963681774996E-3</v>
      </c>
      <c r="O167" s="1">
        <v>0.10408124356215499</v>
      </c>
      <c r="P167" s="1">
        <v>0.101106922990716</v>
      </c>
      <c r="Q167" s="1">
        <v>4.8866419231626199E-2</v>
      </c>
      <c r="R167" s="1">
        <v>7.3322169072111898E-3</v>
      </c>
      <c r="S167" s="1">
        <v>5.4861294428105299E-2</v>
      </c>
      <c r="T167" s="1">
        <v>4.7026063860884003E-2</v>
      </c>
      <c r="U167" s="1">
        <v>2.9062916132674799E-2</v>
      </c>
      <c r="V167" s="1">
        <v>1.50813313236974E-3</v>
      </c>
      <c r="W167" s="1">
        <v>4.5078391437635102E-3</v>
      </c>
      <c r="Y167" s="10">
        <f t="shared" si="10"/>
        <v>5.9231275255149506E-2</v>
      </c>
      <c r="Z167" s="1">
        <f t="shared" si="11"/>
        <v>1.50813313236974E-3</v>
      </c>
      <c r="AA167" s="1">
        <f t="shared" si="12"/>
        <v>0.124072708548554</v>
      </c>
      <c r="AB167" s="1">
        <f t="shared" si="13"/>
        <v>6.2545791669125855E-2</v>
      </c>
      <c r="AC167">
        <f t="shared" si="14"/>
        <v>3.8907784097051624E-2</v>
      </c>
    </row>
    <row r="168" spans="1:29" x14ac:dyDescent="0.2">
      <c r="A168" s="8" t="s">
        <v>189</v>
      </c>
      <c r="B168" s="2">
        <v>182215.73610189499</v>
      </c>
      <c r="C168" s="2">
        <v>348482.10455135198</v>
      </c>
      <c r="D168" s="1">
        <v>0.11762113387982601</v>
      </c>
      <c r="E168" s="1">
        <v>0.11762113387982601</v>
      </c>
      <c r="F168" s="1">
        <v>0.10896654966613201</v>
      </c>
      <c r="G168" s="1">
        <v>6.3408369703848805E-2</v>
      </c>
      <c r="H168" s="1">
        <v>6.3408369703848805E-2</v>
      </c>
      <c r="I168" s="1">
        <v>5.8945822268457501E-2</v>
      </c>
      <c r="J168" s="1">
        <v>7.0734986722149104E-2</v>
      </c>
      <c r="K168" s="1">
        <v>7.0572680327895806E-2</v>
      </c>
      <c r="L168" s="1">
        <v>9.7624670316336301E-3</v>
      </c>
      <c r="M168" s="1">
        <v>7.4973736943334202E-2</v>
      </c>
      <c r="N168" s="1">
        <v>7.3952608579979E-3</v>
      </c>
      <c r="O168" s="1">
        <v>0.111360492264837</v>
      </c>
      <c r="P168" s="1">
        <v>8.8485269396258101E-2</v>
      </c>
      <c r="Q168" s="1">
        <v>5.1668326248595298E-2</v>
      </c>
      <c r="R168" s="1">
        <v>1.30166227088447E-2</v>
      </c>
      <c r="S168" s="1">
        <v>4.7156657814766002E-2</v>
      </c>
      <c r="T168" s="1">
        <v>5.1664535443544699E-2</v>
      </c>
      <c r="U168" s="1">
        <v>2.5434659241656499E-2</v>
      </c>
      <c r="V168" s="1">
        <v>1.5147795276693101E-3</v>
      </c>
      <c r="W168" s="1">
        <v>4.0316661158292799E-3</v>
      </c>
      <c r="Y168" s="10">
        <f t="shared" si="10"/>
        <v>5.7887175987347529E-2</v>
      </c>
      <c r="Z168" s="1">
        <f t="shared" si="11"/>
        <v>1.5147795276693101E-3</v>
      </c>
      <c r="AA168" s="1">
        <f t="shared" si="12"/>
        <v>0.11762113387982601</v>
      </c>
      <c r="AB168" s="1">
        <f t="shared" si="13"/>
        <v>6.1177095986153153E-2</v>
      </c>
      <c r="AC168">
        <f t="shared" si="14"/>
        <v>3.7698683897945472E-2</v>
      </c>
    </row>
    <row r="169" spans="1:29" x14ac:dyDescent="0.2">
      <c r="A169" s="8" t="s">
        <v>190</v>
      </c>
      <c r="B169" s="2">
        <v>2452551.2375789299</v>
      </c>
      <c r="C169" s="2">
        <v>2705612.2172383098</v>
      </c>
      <c r="D169" s="1">
        <v>0.11308608111246</v>
      </c>
      <c r="E169" s="1">
        <v>0.11308608111246</v>
      </c>
      <c r="F169" s="1">
        <v>0.125441484813338</v>
      </c>
      <c r="G169" s="1">
        <v>4.6088959515116698E-2</v>
      </c>
      <c r="H169" s="1">
        <v>4.6088959515116698E-2</v>
      </c>
      <c r="I169" s="1">
        <v>5.4404850960892703E-2</v>
      </c>
      <c r="J169" s="1">
        <v>6.5285821153071605E-2</v>
      </c>
      <c r="K169" s="1">
        <v>6.78516486674762E-2</v>
      </c>
      <c r="L169" s="1">
        <v>1.08746486029391E-2</v>
      </c>
      <c r="M169" s="1">
        <v>8.0006859732091096E-2</v>
      </c>
      <c r="N169" s="1">
        <v>7.2928919620209804E-3</v>
      </c>
      <c r="O169" s="1">
        <v>0.116461588412189</v>
      </c>
      <c r="P169" s="1">
        <v>9.28380388244021E-2</v>
      </c>
      <c r="Q169" s="1">
        <v>4.9676179274581199E-2</v>
      </c>
      <c r="R169" s="1">
        <v>1.4499531470586101E-2</v>
      </c>
      <c r="S169" s="1">
        <v>4.35238807687146E-2</v>
      </c>
      <c r="T169" s="1">
        <v>5.4015375233982497E-2</v>
      </c>
      <c r="U169" s="1">
        <v>2.6685748073102401E-2</v>
      </c>
      <c r="V169" s="1">
        <v>1.1984158672087E-3</v>
      </c>
      <c r="W169" s="1">
        <v>4.2712531043075297E-3</v>
      </c>
      <c r="Y169" s="10">
        <f t="shared" si="10"/>
        <v>5.663391490880286E-2</v>
      </c>
      <c r="Z169" s="1">
        <f t="shared" si="11"/>
        <v>1.1984158672087E-3</v>
      </c>
      <c r="AA169" s="1">
        <f t="shared" si="12"/>
        <v>0.125441484813338</v>
      </c>
      <c r="AB169" s="1">
        <f t="shared" si="13"/>
        <v>5.1845777254281848E-2</v>
      </c>
      <c r="AC169">
        <f t="shared" si="14"/>
        <v>3.8868587634948007E-2</v>
      </c>
    </row>
    <row r="170" spans="1:29" x14ac:dyDescent="0.2">
      <c r="A170" s="8" t="s">
        <v>191</v>
      </c>
      <c r="B170" s="2">
        <v>394239.46974128502</v>
      </c>
      <c r="C170" s="2">
        <v>509704.47606823401</v>
      </c>
      <c r="D170" s="1">
        <v>0.121225519280471</v>
      </c>
      <c r="E170" s="1">
        <v>0.121225519280471</v>
      </c>
      <c r="F170" s="1">
        <v>0.12668085377468499</v>
      </c>
      <c r="G170" s="1">
        <v>3.84438115092363E-2</v>
      </c>
      <c r="H170" s="1">
        <v>3.84438115092363E-2</v>
      </c>
      <c r="I170" s="1">
        <v>5.0892119198289502E-2</v>
      </c>
      <c r="J170" s="1">
        <v>6.1070543037947303E-2</v>
      </c>
      <c r="K170" s="1">
        <v>7.2735311568282696E-2</v>
      </c>
      <c r="L170" s="1">
        <v>5.0705360083851403E-3</v>
      </c>
      <c r="M170" s="1">
        <v>5.2000001835632803E-2</v>
      </c>
      <c r="N170" s="1">
        <v>1.0476745198843399E-2</v>
      </c>
      <c r="O170" s="1">
        <v>0.101810427012843</v>
      </c>
      <c r="P170" s="1">
        <v>0.13666434873456301</v>
      </c>
      <c r="Q170" s="1">
        <v>5.3251651920294199E-2</v>
      </c>
      <c r="R170" s="1">
        <v>6.76071467784666E-3</v>
      </c>
      <c r="S170" s="1">
        <v>4.0713695358631397E-2</v>
      </c>
      <c r="T170" s="1">
        <v>4.4840422089918397E-2</v>
      </c>
      <c r="U170" s="1">
        <v>3.9283019378771801E-2</v>
      </c>
      <c r="V170" s="1">
        <v>1.4182819876870001E-3</v>
      </c>
      <c r="W170" s="1">
        <v>6.4392769114453002E-3</v>
      </c>
      <c r="Y170" s="10">
        <f t="shared" si="10"/>
        <v>5.6472330513674063E-2</v>
      </c>
      <c r="Z170" s="1">
        <f t="shared" si="11"/>
        <v>1.4182819876870001E-3</v>
      </c>
      <c r="AA170" s="1">
        <f t="shared" si="12"/>
        <v>0.13666434873456301</v>
      </c>
      <c r="AB170" s="1">
        <f t="shared" si="13"/>
        <v>4.7866270644103953E-2</v>
      </c>
      <c r="AC170">
        <f t="shared" si="14"/>
        <v>4.2568199920461292E-2</v>
      </c>
    </row>
    <row r="171" spans="1:29" x14ac:dyDescent="0.2">
      <c r="A171" s="8" t="s">
        <v>192</v>
      </c>
      <c r="B171" s="2">
        <v>513998.02878411801</v>
      </c>
      <c r="C171" s="2">
        <v>2159291.7221135302</v>
      </c>
      <c r="D171" s="1">
        <v>0.110528111302703</v>
      </c>
      <c r="E171" s="1">
        <v>0.110528111302703</v>
      </c>
      <c r="F171" s="1">
        <v>0.10467322469908</v>
      </c>
      <c r="G171" s="1">
        <v>7.8739357596265602E-2</v>
      </c>
      <c r="H171" s="1">
        <v>7.8739357596265602E-2</v>
      </c>
      <c r="I171" s="1">
        <v>6.5537984972903002E-2</v>
      </c>
      <c r="J171" s="1">
        <v>7.8645581967483696E-2</v>
      </c>
      <c r="K171" s="1">
        <v>6.6316866781622394E-2</v>
      </c>
      <c r="L171" s="1">
        <v>8.4643167365954196E-3</v>
      </c>
      <c r="M171" s="1">
        <v>6.7583444946498095E-2</v>
      </c>
      <c r="N171" s="1">
        <v>7.7998620667921702E-3</v>
      </c>
      <c r="O171" s="1">
        <v>0.104567408144929</v>
      </c>
      <c r="P171" s="1">
        <v>9.6259258242507695E-2</v>
      </c>
      <c r="Q171" s="1">
        <v>4.85525205042142E-2</v>
      </c>
      <c r="R171" s="1">
        <v>1.12857556487936E-2</v>
      </c>
      <c r="S171" s="1">
        <v>5.2430387978322397E-2</v>
      </c>
      <c r="T171" s="1">
        <v>4.8403815588913303E-2</v>
      </c>
      <c r="U171" s="1">
        <v>2.7669239772619401E-2</v>
      </c>
      <c r="V171" s="1">
        <v>1.4575540543502101E-3</v>
      </c>
      <c r="W171" s="1">
        <v>4.3923424957441597E-3</v>
      </c>
      <c r="Y171" s="10">
        <f t="shared" si="10"/>
        <v>5.8628725119965294E-2</v>
      </c>
      <c r="Z171" s="1">
        <f t="shared" si="11"/>
        <v>1.4575540543502101E-3</v>
      </c>
      <c r="AA171" s="1">
        <f t="shared" si="12"/>
        <v>0.110528111302703</v>
      </c>
      <c r="AB171" s="1">
        <f t="shared" si="13"/>
        <v>6.5927425877262691E-2</v>
      </c>
      <c r="AC171">
        <f t="shared" si="14"/>
        <v>3.6867807033512175E-2</v>
      </c>
    </row>
    <row r="172" spans="1:29" x14ac:dyDescent="0.2">
      <c r="A172" s="8" t="s">
        <v>193</v>
      </c>
      <c r="B172" s="2">
        <v>253542.89762289601</v>
      </c>
      <c r="C172" s="2">
        <v>377489.71911115601</v>
      </c>
      <c r="D172" s="1">
        <v>9.7984518851788105E-2</v>
      </c>
      <c r="E172" s="1">
        <v>9.7984518851788105E-2</v>
      </c>
      <c r="F172" s="1">
        <v>0.116042106159382</v>
      </c>
      <c r="G172" s="1">
        <v>0.13340577577878401</v>
      </c>
      <c r="H172" s="1">
        <v>0.13340577577878401</v>
      </c>
      <c r="I172" s="1">
        <v>9.5713414429237795E-2</v>
      </c>
      <c r="J172" s="1">
        <v>0.114856097315085</v>
      </c>
      <c r="K172" s="1">
        <v>5.8790711311072802E-2</v>
      </c>
      <c r="L172" s="1">
        <v>6.1341883010422801E-3</v>
      </c>
      <c r="M172" s="1">
        <v>5.3574428576370597E-2</v>
      </c>
      <c r="N172" s="1">
        <v>6.2148625206462898E-3</v>
      </c>
      <c r="O172" s="1">
        <v>8.9809956563704205E-2</v>
      </c>
      <c r="P172" s="1">
        <v>7.8258361980302601E-2</v>
      </c>
      <c r="Q172" s="1">
        <v>4.30424016530771E-2</v>
      </c>
      <c r="R172" s="1">
        <v>8.17891773472312E-3</v>
      </c>
      <c r="S172" s="1">
        <v>7.6570731543390405E-2</v>
      </c>
      <c r="T172" s="1">
        <v>3.9832401539316199E-2</v>
      </c>
      <c r="U172" s="1">
        <v>2.2494996996008602E-2</v>
      </c>
      <c r="V172" s="1">
        <v>1.1009347083512601E-3</v>
      </c>
      <c r="W172" s="1">
        <v>3.5602121821333098E-3</v>
      </c>
      <c r="Y172" s="10">
        <f t="shared" si="10"/>
        <v>6.3847765638749374E-2</v>
      </c>
      <c r="Z172" s="1">
        <f t="shared" si="11"/>
        <v>1.1009347083512601E-3</v>
      </c>
      <c r="AA172" s="1">
        <f t="shared" si="12"/>
        <v>0.13340577577878401</v>
      </c>
      <c r="AB172" s="1">
        <f t="shared" si="13"/>
        <v>6.768072142723161E-2</v>
      </c>
      <c r="AC172">
        <f t="shared" si="14"/>
        <v>4.4478260539786443E-2</v>
      </c>
    </row>
    <row r="173" spans="1:29" x14ac:dyDescent="0.2">
      <c r="A173" s="8" t="s">
        <v>194</v>
      </c>
      <c r="B173" s="2">
        <v>222306.22607296801</v>
      </c>
      <c r="C173" s="2">
        <v>310621.211836987</v>
      </c>
      <c r="D173" s="1">
        <v>0.112268103828243</v>
      </c>
      <c r="E173" s="1">
        <v>0.112268103828243</v>
      </c>
      <c r="F173" s="1">
        <v>0.11306599283891899</v>
      </c>
      <c r="G173" s="1">
        <v>9.2421809006781597E-2</v>
      </c>
      <c r="H173" s="1">
        <v>9.2421809006781597E-2</v>
      </c>
      <c r="I173" s="1">
        <v>7.4477402713120394E-2</v>
      </c>
      <c r="J173" s="1">
        <v>8.9372883255744606E-2</v>
      </c>
      <c r="K173" s="1">
        <v>6.7360862296946003E-2</v>
      </c>
      <c r="L173" s="1">
        <v>8.0262965669823903E-3</v>
      </c>
      <c r="M173" s="1">
        <v>6.5095422581996396E-2</v>
      </c>
      <c r="N173" s="1">
        <v>6.5853133087574404E-3</v>
      </c>
      <c r="O173" s="1">
        <v>0.10201276361698899</v>
      </c>
      <c r="P173" s="1">
        <v>8.2473584076100795E-2</v>
      </c>
      <c r="Q173" s="1">
        <v>4.9316860198231498E-2</v>
      </c>
      <c r="R173" s="1">
        <v>1.07017287559766E-2</v>
      </c>
      <c r="S173" s="1">
        <v>5.9581922170496501E-2</v>
      </c>
      <c r="T173" s="1">
        <v>4.6252337235040498E-2</v>
      </c>
      <c r="U173" s="1">
        <v>2.3706657863364001E-2</v>
      </c>
      <c r="V173" s="1">
        <v>1.19370013664177E-3</v>
      </c>
      <c r="W173" s="1">
        <v>3.7452848449263101E-3</v>
      </c>
      <c r="Y173" s="10">
        <f t="shared" si="10"/>
        <v>6.0617441906514115E-2</v>
      </c>
      <c r="Z173" s="1">
        <f t="shared" si="11"/>
        <v>1.19370013664177E-3</v>
      </c>
      <c r="AA173" s="1">
        <f t="shared" si="12"/>
        <v>0.11306599283891899</v>
      </c>
      <c r="AB173" s="1">
        <f t="shared" si="13"/>
        <v>6.6228142439471199E-2</v>
      </c>
      <c r="AC173">
        <f t="shared" si="14"/>
        <v>3.874614190109868E-2</v>
      </c>
    </row>
    <row r="174" spans="1:29" x14ac:dyDescent="0.2">
      <c r="A174" s="8" t="s">
        <v>195</v>
      </c>
      <c r="B174" s="2">
        <v>153703.97409562001</v>
      </c>
      <c r="C174" s="2">
        <v>245543.33793447301</v>
      </c>
      <c r="D174" s="1">
        <v>0.10279494200468001</v>
      </c>
      <c r="E174" s="1">
        <v>0.10279494200468001</v>
      </c>
      <c r="F174" s="1">
        <v>0.10771120599643</v>
      </c>
      <c r="G174" s="1">
        <v>0.11627853533600099</v>
      </c>
      <c r="H174" s="1">
        <v>0.11627853533600099</v>
      </c>
      <c r="I174" s="1">
        <v>8.5067069167108406E-2</v>
      </c>
      <c r="J174" s="1">
        <v>0.10208048300053001</v>
      </c>
      <c r="K174" s="1">
        <v>6.1676965202808402E-2</v>
      </c>
      <c r="L174" s="1">
        <v>8.1248099936093096E-3</v>
      </c>
      <c r="M174" s="1">
        <v>6.3784413911452204E-2</v>
      </c>
      <c r="N174" s="1">
        <v>6.0718395614063302E-3</v>
      </c>
      <c r="O174" s="1">
        <v>9.7303850841212403E-2</v>
      </c>
      <c r="P174" s="1">
        <v>7.6697585396953594E-2</v>
      </c>
      <c r="Q174" s="1">
        <v>4.5155512661779001E-2</v>
      </c>
      <c r="R174" s="1">
        <v>1.0833079991479E-2</v>
      </c>
      <c r="S174" s="1">
        <v>6.8053655333686694E-2</v>
      </c>
      <c r="T174" s="1">
        <v>4.4407349481808203E-2</v>
      </c>
      <c r="U174" s="1">
        <v>2.2046446701203301E-2</v>
      </c>
      <c r="V174" s="1">
        <v>1.1033214686749699E-3</v>
      </c>
      <c r="W174" s="1">
        <v>3.4505582023795999E-3</v>
      </c>
      <c r="Y174" s="10">
        <f t="shared" si="10"/>
        <v>6.2085755079694174E-2</v>
      </c>
      <c r="Z174" s="1">
        <f t="shared" si="11"/>
        <v>1.1033214686749699E-3</v>
      </c>
      <c r="AA174" s="1">
        <f t="shared" si="12"/>
        <v>0.11627853533600099</v>
      </c>
      <c r="AB174" s="1">
        <f t="shared" si="13"/>
        <v>6.5919034622569456E-2</v>
      </c>
      <c r="AC174">
        <f t="shared" si="14"/>
        <v>4.0574319238220552E-2</v>
      </c>
    </row>
    <row r="175" spans="1:29" x14ac:dyDescent="0.2">
      <c r="A175" s="8" t="s">
        <v>196</v>
      </c>
      <c r="B175" s="2">
        <v>1255008.50764201</v>
      </c>
      <c r="C175" s="2">
        <v>1413323.9465417401</v>
      </c>
      <c r="D175" s="1">
        <v>0.117863573860082</v>
      </c>
      <c r="E175" s="1">
        <v>0.117863573860082</v>
      </c>
      <c r="F175" s="1">
        <v>0.104766776460908</v>
      </c>
      <c r="G175" s="1">
        <v>5.5841902887339097E-2</v>
      </c>
      <c r="H175" s="1">
        <v>5.5841902887339097E-2</v>
      </c>
      <c r="I175" s="1">
        <v>5.4112645558896298E-2</v>
      </c>
      <c r="J175" s="1">
        <v>6.4935174670675805E-2</v>
      </c>
      <c r="K175" s="1">
        <v>7.0718144316049697E-2</v>
      </c>
      <c r="L175" s="1">
        <v>8.1214257942613301E-3</v>
      </c>
      <c r="M175" s="1">
        <v>6.6312067996374902E-2</v>
      </c>
      <c r="N175" s="1">
        <v>8.7379487654515291E-3</v>
      </c>
      <c r="O175" s="1">
        <v>0.106606106653578</v>
      </c>
      <c r="P175" s="1">
        <v>0.112358460589787</v>
      </c>
      <c r="Q175" s="1">
        <v>5.1774824694771397E-2</v>
      </c>
      <c r="R175" s="1">
        <v>1.08285677256818E-2</v>
      </c>
      <c r="S175" s="1">
        <v>4.3290116447117499E-2</v>
      </c>
      <c r="T175" s="1">
        <v>4.9128565410864501E-2</v>
      </c>
      <c r="U175" s="1">
        <v>3.2296742371779298E-2</v>
      </c>
      <c r="V175" s="1">
        <v>1.3681760718892101E-3</v>
      </c>
      <c r="W175" s="1">
        <v>5.1852855021995402E-3</v>
      </c>
      <c r="Y175" s="10">
        <f t="shared" si="10"/>
        <v>5.689759912625638E-2</v>
      </c>
      <c r="Z175" s="1">
        <f t="shared" si="11"/>
        <v>1.3681760718892101E-3</v>
      </c>
      <c r="AA175" s="1">
        <f t="shared" si="12"/>
        <v>0.117863573860082</v>
      </c>
      <c r="AB175" s="1">
        <f t="shared" si="13"/>
        <v>5.4977274223117698E-2</v>
      </c>
      <c r="AC175">
        <f t="shared" si="14"/>
        <v>3.8132465001198559E-2</v>
      </c>
    </row>
    <row r="176" spans="1:29" x14ac:dyDescent="0.2">
      <c r="A176" s="8" t="s">
        <v>197</v>
      </c>
      <c r="B176" s="2">
        <v>85048.0342028507</v>
      </c>
      <c r="C176" s="2">
        <v>154665.18373642999</v>
      </c>
      <c r="D176" s="1">
        <v>0.11169874263049299</v>
      </c>
      <c r="E176" s="1">
        <v>0.11169874263049299</v>
      </c>
      <c r="F176" s="1">
        <v>0.118553755289505</v>
      </c>
      <c r="G176" s="1">
        <v>8.1762462320520299E-2</v>
      </c>
      <c r="H176" s="1">
        <v>8.1762462320520299E-2</v>
      </c>
      <c r="I176" s="1">
        <v>7.0519669982636493E-2</v>
      </c>
      <c r="J176" s="1">
        <v>8.46236039791642E-2</v>
      </c>
      <c r="K176" s="1">
        <v>6.7019245578296499E-2</v>
      </c>
      <c r="L176" s="1">
        <v>7.33098230138007E-3</v>
      </c>
      <c r="M176" s="1">
        <v>6.4441672877147804E-2</v>
      </c>
      <c r="N176" s="1">
        <v>7.2557970093808299E-3</v>
      </c>
      <c r="O176" s="1">
        <v>0.104969371936282</v>
      </c>
      <c r="P176" s="1">
        <v>8.9038108943473498E-2</v>
      </c>
      <c r="Q176" s="1">
        <v>4.9066752593006101E-2</v>
      </c>
      <c r="R176" s="1">
        <v>9.7746430685067207E-3</v>
      </c>
      <c r="S176" s="1">
        <v>5.6415735986109203E-2</v>
      </c>
      <c r="T176" s="1">
        <v>4.7774208314985897E-2</v>
      </c>
      <c r="U176" s="1">
        <v>2.5593470970732699E-2</v>
      </c>
      <c r="V176" s="1">
        <v>1.34116540371742E-3</v>
      </c>
      <c r="W176" s="1">
        <v>4.1006823533181703E-3</v>
      </c>
      <c r="Y176" s="10">
        <f t="shared" si="10"/>
        <v>5.9737063824483461E-2</v>
      </c>
      <c r="Z176" s="1">
        <f t="shared" si="11"/>
        <v>1.34116540371742E-3</v>
      </c>
      <c r="AA176" s="1">
        <f t="shared" si="12"/>
        <v>0.118553755289505</v>
      </c>
      <c r="AB176" s="1">
        <f t="shared" si="13"/>
        <v>6.5730459227722152E-2</v>
      </c>
      <c r="AC176">
        <f t="shared" si="14"/>
        <v>3.8393454099120289E-2</v>
      </c>
    </row>
    <row r="177" spans="1:29" x14ac:dyDescent="0.2">
      <c r="A177" s="8" t="s">
        <v>198</v>
      </c>
      <c r="B177" s="2">
        <v>1792102.2867251199</v>
      </c>
      <c r="C177" s="2">
        <v>1929916.3947199199</v>
      </c>
      <c r="D177" s="1">
        <v>0.113633885057802</v>
      </c>
      <c r="E177" s="1">
        <v>0.113633885057802</v>
      </c>
      <c r="F177" s="1">
        <v>0.108124176655379</v>
      </c>
      <c r="G177" s="1">
        <v>4.1148561273000199E-2</v>
      </c>
      <c r="H177" s="1">
        <v>4.1148561273000199E-2</v>
      </c>
      <c r="I177" s="1">
        <v>4.7605324800345197E-2</v>
      </c>
      <c r="J177" s="1">
        <v>5.71263897604136E-2</v>
      </c>
      <c r="K177" s="1">
        <v>6.8180331034681393E-2</v>
      </c>
      <c r="L177" s="1">
        <v>7.0027040160893696E-3</v>
      </c>
      <c r="M177" s="1">
        <v>6.17796903906759E-2</v>
      </c>
      <c r="N177" s="1">
        <v>1.0294704227851699E-2</v>
      </c>
      <c r="O177" s="1">
        <v>0.106334712606204</v>
      </c>
      <c r="P177" s="1">
        <v>0.135188453913515</v>
      </c>
      <c r="Q177" s="1">
        <v>4.9916817262284002E-2</v>
      </c>
      <c r="R177" s="1">
        <v>9.3369386881199095E-3</v>
      </c>
      <c r="S177" s="1">
        <v>3.8084259840275997E-2</v>
      </c>
      <c r="T177" s="1">
        <v>4.9125809792950503E-2</v>
      </c>
      <c r="U177" s="1">
        <v>3.8858927054590098E-2</v>
      </c>
      <c r="V177" s="1">
        <v>1.4136310315013799E-3</v>
      </c>
      <c r="W177" s="1">
        <v>6.30739713938699E-3</v>
      </c>
      <c r="Y177" s="10">
        <f t="shared" si="10"/>
        <v>5.5212258043793414E-2</v>
      </c>
      <c r="Z177" s="1">
        <f t="shared" si="11"/>
        <v>1.4136310315013799E-3</v>
      </c>
      <c r="AA177" s="1">
        <f t="shared" si="12"/>
        <v>0.135188453913515</v>
      </c>
      <c r="AB177" s="1">
        <f t="shared" si="13"/>
        <v>4.836556729664785E-2</v>
      </c>
      <c r="AC177">
        <f t="shared" si="14"/>
        <v>3.9788254933162195E-2</v>
      </c>
    </row>
    <row r="178" spans="1:29" x14ac:dyDescent="0.2">
      <c r="A178" s="8" t="s">
        <v>199</v>
      </c>
      <c r="B178" s="2">
        <v>2545637.80930446</v>
      </c>
      <c r="C178" s="2">
        <v>3447594.3514680802</v>
      </c>
      <c r="D178" s="1">
        <v>0.109789271820829</v>
      </c>
      <c r="E178" s="1">
        <v>0.109789271820829</v>
      </c>
      <c r="F178" s="1">
        <v>0.105581940968672</v>
      </c>
      <c r="G178" s="1">
        <v>5.2467584478401302E-2</v>
      </c>
      <c r="H178" s="1">
        <v>5.2467584478401302E-2</v>
      </c>
      <c r="I178" s="1">
        <v>5.2629277481369099E-2</v>
      </c>
      <c r="J178" s="1">
        <v>6.3155132977642497E-2</v>
      </c>
      <c r="K178" s="1">
        <v>6.5873563092498005E-2</v>
      </c>
      <c r="L178" s="1">
        <v>1.1246105046608799E-2</v>
      </c>
      <c r="M178" s="1">
        <v>8.3508399926508201E-2</v>
      </c>
      <c r="N178" s="1">
        <v>7.5773746543423802E-3</v>
      </c>
      <c r="O178" s="1">
        <v>0.117830792177833</v>
      </c>
      <c r="P178" s="1">
        <v>9.2269366064173103E-2</v>
      </c>
      <c r="Q178" s="1">
        <v>4.8227964889627203E-2</v>
      </c>
      <c r="R178" s="1">
        <v>1.49948067288117E-2</v>
      </c>
      <c r="S178" s="1">
        <v>4.2103421985095001E-2</v>
      </c>
      <c r="T178" s="1">
        <v>5.6247649769683598E-2</v>
      </c>
      <c r="U178" s="1">
        <v>2.65224261542528E-2</v>
      </c>
      <c r="V178" s="1">
        <v>1.49959415342948E-3</v>
      </c>
      <c r="W178" s="1">
        <v>4.1834368373276903E-3</v>
      </c>
      <c r="Y178" s="10">
        <f t="shared" si="10"/>
        <v>5.5898248275316753E-2</v>
      </c>
      <c r="Z178" s="1">
        <f t="shared" si="11"/>
        <v>1.49959415342948E-3</v>
      </c>
      <c r="AA178" s="1">
        <f t="shared" si="12"/>
        <v>0.117830792177833</v>
      </c>
      <c r="AB178" s="1">
        <f t="shared" si="13"/>
        <v>5.2548430979885201E-2</v>
      </c>
      <c r="AC178">
        <f t="shared" si="14"/>
        <v>3.6831919733948622E-2</v>
      </c>
    </row>
    <row r="179" spans="1:29" x14ac:dyDescent="0.2">
      <c r="A179" s="8" t="s">
        <v>200</v>
      </c>
      <c r="B179" s="2">
        <v>260075.93277988999</v>
      </c>
      <c r="C179" s="2">
        <v>330889.67907522002</v>
      </c>
      <c r="D179" s="1">
        <v>0.100670683886671</v>
      </c>
      <c r="E179" s="1">
        <v>0.100670683886671</v>
      </c>
      <c r="F179" s="1">
        <v>0.11464117479536499</v>
      </c>
      <c r="G179" s="1">
        <v>0.11518159425306</v>
      </c>
      <c r="H179" s="1">
        <v>0.11518159425306</v>
      </c>
      <c r="I179" s="1">
        <v>8.6251090825371496E-2</v>
      </c>
      <c r="J179" s="1">
        <v>0.103501308990445</v>
      </c>
      <c r="K179" s="1">
        <v>6.0402410332002797E-2</v>
      </c>
      <c r="L179" s="1">
        <v>8.7401630763484991E-3</v>
      </c>
      <c r="M179" s="1">
        <v>6.5691673103461495E-2</v>
      </c>
      <c r="N179" s="1">
        <v>5.44450936873319E-3</v>
      </c>
      <c r="O179" s="1">
        <v>9.8106255311931595E-2</v>
      </c>
      <c r="P179" s="1">
        <v>7.4368411121616504E-2</v>
      </c>
      <c r="Q179" s="1">
        <v>4.4222373710834699E-2</v>
      </c>
      <c r="R179" s="1">
        <v>1.16535507684641E-2</v>
      </c>
      <c r="S179" s="1">
        <v>6.9000872660297197E-2</v>
      </c>
      <c r="T179" s="1">
        <v>4.4595584620696398E-2</v>
      </c>
      <c r="U179" s="1">
        <v>2.1376896977249302E-2</v>
      </c>
      <c r="V179" s="1">
        <v>7.2132296197879799E-4</v>
      </c>
      <c r="W179" s="1">
        <v>3.3620590645714299E-3</v>
      </c>
      <c r="Y179" s="10">
        <f t="shared" si="10"/>
        <v>6.2189210698441466E-2</v>
      </c>
      <c r="Z179" s="1">
        <f t="shared" si="11"/>
        <v>7.2132296197879799E-4</v>
      </c>
      <c r="AA179" s="1">
        <f t="shared" si="12"/>
        <v>0.11518159425306</v>
      </c>
      <c r="AB179" s="1">
        <f t="shared" si="13"/>
        <v>6.7346272881879346E-2</v>
      </c>
      <c r="AC179">
        <f t="shared" si="14"/>
        <v>4.079379138892076E-2</v>
      </c>
    </row>
    <row r="180" spans="1:29" x14ac:dyDescent="0.2">
      <c r="A180" s="8" t="s">
        <v>201</v>
      </c>
      <c r="B180" s="2">
        <v>442281.883812282</v>
      </c>
      <c r="C180" s="2">
        <v>907725.95009178005</v>
      </c>
      <c r="D180" s="1">
        <v>0.10401746895276601</v>
      </c>
      <c r="E180" s="1">
        <v>0.10401746895276601</v>
      </c>
      <c r="F180" s="1">
        <v>0.114529713538937</v>
      </c>
      <c r="G180" s="1">
        <v>8.4207023459466901E-2</v>
      </c>
      <c r="H180" s="1">
        <v>8.4207023459466901E-2</v>
      </c>
      <c r="I180" s="1">
        <v>7.0735940114468002E-2</v>
      </c>
      <c r="J180" s="1">
        <v>8.4883128137361402E-2</v>
      </c>
      <c r="K180" s="1">
        <v>6.2410481371659998E-2</v>
      </c>
      <c r="L180" s="1">
        <v>5.54658840961541E-3</v>
      </c>
      <c r="M180" s="1">
        <v>5.37527109138176E-2</v>
      </c>
      <c r="N180" s="1">
        <v>8.9181072667613402E-3</v>
      </c>
      <c r="O180" s="1">
        <v>9.7203907796146294E-2</v>
      </c>
      <c r="P180" s="1">
        <v>0.115702740020785</v>
      </c>
      <c r="Q180" s="1">
        <v>4.5692541332714699E-2</v>
      </c>
      <c r="R180" s="1">
        <v>7.3954512128202501E-3</v>
      </c>
      <c r="S180" s="1">
        <v>5.6588752091574303E-2</v>
      </c>
      <c r="T180" s="1">
        <v>4.3988129670973097E-2</v>
      </c>
      <c r="U180" s="1">
        <v>3.3257764896820197E-2</v>
      </c>
      <c r="V180" s="1">
        <v>1.22986165511185E-3</v>
      </c>
      <c r="W180" s="1">
        <v>5.4587187949590704E-3</v>
      </c>
      <c r="Y180" s="10">
        <f t="shared" si="10"/>
        <v>5.9187176102449571E-2</v>
      </c>
      <c r="Z180" s="1">
        <f t="shared" si="11"/>
        <v>1.22986165511185E-3</v>
      </c>
      <c r="AA180" s="1">
        <f t="shared" si="12"/>
        <v>0.115702740020785</v>
      </c>
      <c r="AB180" s="1">
        <f t="shared" si="13"/>
        <v>5.9499616731617147E-2</v>
      </c>
      <c r="AC180">
        <f t="shared" si="14"/>
        <v>3.8230764197975296E-2</v>
      </c>
    </row>
    <row r="181" spans="1:29" x14ac:dyDescent="0.2">
      <c r="A181" s="8" t="s">
        <v>202</v>
      </c>
      <c r="B181" s="2">
        <v>3876326.5675264299</v>
      </c>
      <c r="C181" s="2">
        <v>4298076.4814753598</v>
      </c>
      <c r="D181" s="1">
        <v>0.117221719564364</v>
      </c>
      <c r="E181" s="1">
        <v>0.117221719564364</v>
      </c>
      <c r="F181" s="1">
        <v>0.112895814934975</v>
      </c>
      <c r="G181" s="1">
        <v>7.0373224688486294E-2</v>
      </c>
      <c r="H181" s="1">
        <v>7.0373224688486294E-2</v>
      </c>
      <c r="I181" s="1">
        <v>6.3410566077987299E-2</v>
      </c>
      <c r="J181" s="1">
        <v>7.60926792935845E-2</v>
      </c>
      <c r="K181" s="1">
        <v>7.0333031738618407E-2</v>
      </c>
      <c r="L181" s="1">
        <v>9.9203519823781693E-3</v>
      </c>
      <c r="M181" s="1">
        <v>7.0591033235902101E-2</v>
      </c>
      <c r="N181" s="1">
        <v>7.0371982635013498E-3</v>
      </c>
      <c r="O181" s="1">
        <v>0.104726120436457</v>
      </c>
      <c r="P181" s="1">
        <v>9.0376691284595204E-2</v>
      </c>
      <c r="Q181" s="1">
        <v>5.1492872497395002E-2</v>
      </c>
      <c r="R181" s="1">
        <v>1.32271359765049E-2</v>
      </c>
      <c r="S181" s="1">
        <v>5.072845286239E-2</v>
      </c>
      <c r="T181" s="1">
        <v>4.7465113847825299E-2</v>
      </c>
      <c r="U181" s="1">
        <v>2.5978186524798899E-2</v>
      </c>
      <c r="V181" s="1">
        <v>1.09265264786651E-3</v>
      </c>
      <c r="W181" s="1">
        <v>4.1852460497588898E-3</v>
      </c>
      <c r="Y181" s="10">
        <f t="shared" si="10"/>
        <v>5.8737151808011957E-2</v>
      </c>
      <c r="Z181" s="1">
        <f t="shared" si="11"/>
        <v>1.09265264786651E-3</v>
      </c>
      <c r="AA181" s="1">
        <f t="shared" si="12"/>
        <v>0.117221719564364</v>
      </c>
      <c r="AB181" s="1">
        <f t="shared" si="13"/>
        <v>6.687179890830286E-2</v>
      </c>
      <c r="AC181">
        <f t="shared" si="14"/>
        <v>3.7750284203026535E-2</v>
      </c>
    </row>
    <row r="182" spans="1:29" x14ac:dyDescent="0.2">
      <c r="A182" s="8" t="s">
        <v>203</v>
      </c>
      <c r="B182" s="2">
        <v>824942.17534221697</v>
      </c>
      <c r="C182" s="2">
        <v>1016930.0347816</v>
      </c>
      <c r="D182" s="1">
        <v>9.4122843590498495E-2</v>
      </c>
      <c r="E182" s="1">
        <v>9.4122843590498495E-2</v>
      </c>
      <c r="F182" s="1">
        <v>9.6160528383775395E-2</v>
      </c>
      <c r="G182" s="1">
        <v>6.5645451099611798E-2</v>
      </c>
      <c r="H182" s="1">
        <v>6.5645451099611798E-2</v>
      </c>
      <c r="I182" s="1">
        <v>5.68628576457497E-2</v>
      </c>
      <c r="J182" s="1">
        <v>6.8235429174899803E-2</v>
      </c>
      <c r="K182" s="1">
        <v>5.64737061542991E-2</v>
      </c>
      <c r="L182" s="1">
        <v>1.7315678675869198E-2</v>
      </c>
      <c r="M182" s="1">
        <v>0.10842401586096299</v>
      </c>
      <c r="N182" s="1">
        <v>5.3213826399864904E-3</v>
      </c>
      <c r="O182" s="1">
        <v>0.12695683630191601</v>
      </c>
      <c r="P182" s="1">
        <v>6.3547698679993797E-2</v>
      </c>
      <c r="Q182" s="1">
        <v>4.1346054315784003E-2</v>
      </c>
      <c r="R182" s="1">
        <v>2.3087571567825801E-2</v>
      </c>
      <c r="S182" s="1">
        <v>4.5490286116599797E-2</v>
      </c>
      <c r="T182" s="1">
        <v>6.3126137046308303E-2</v>
      </c>
      <c r="U182" s="1">
        <v>1.8266529509252699E-2</v>
      </c>
      <c r="V182" s="1">
        <v>1.1191623154880299E-3</v>
      </c>
      <c r="W182" s="1">
        <v>2.8718746645018901E-3</v>
      </c>
      <c r="Y182" s="10">
        <f t="shared" si="10"/>
        <v>5.5707116921671684E-2</v>
      </c>
      <c r="Z182" s="1">
        <f t="shared" si="11"/>
        <v>1.1191623154880299E-3</v>
      </c>
      <c r="AA182" s="1">
        <f t="shared" si="12"/>
        <v>0.12695683630191601</v>
      </c>
      <c r="AB182" s="1">
        <f t="shared" si="13"/>
        <v>5.9994497346029005E-2</v>
      </c>
      <c r="AC182">
        <f t="shared" si="14"/>
        <v>3.5691060891569745E-2</v>
      </c>
    </row>
    <row r="183" spans="1:29" x14ac:dyDescent="0.2">
      <c r="A183" s="8" t="s">
        <v>204</v>
      </c>
      <c r="B183" s="2">
        <v>358493.02122284903</v>
      </c>
      <c r="C183" s="2">
        <v>391794.55335818802</v>
      </c>
      <c r="D183" s="1">
        <v>0.101384388214051</v>
      </c>
      <c r="E183" s="1">
        <v>0.101384388214051</v>
      </c>
      <c r="F183" s="1">
        <v>0.104689733716922</v>
      </c>
      <c r="G183" s="1">
        <v>5.1137308608094997E-2</v>
      </c>
      <c r="H183" s="1">
        <v>5.1137308608094997E-2</v>
      </c>
      <c r="I183" s="1">
        <v>5.17410877332782E-2</v>
      </c>
      <c r="J183" s="1">
        <v>6.2089305279933497E-2</v>
      </c>
      <c r="K183" s="1">
        <v>6.0830632928430599E-2</v>
      </c>
      <c r="L183" s="1">
        <v>1.40148551591892E-2</v>
      </c>
      <c r="M183" s="1">
        <v>9.7393661921253094E-2</v>
      </c>
      <c r="N183" s="1">
        <v>6.6990718796381401E-3</v>
      </c>
      <c r="O183" s="1">
        <v>0.12600290228691099</v>
      </c>
      <c r="P183" s="1">
        <v>7.9204718318027001E-2</v>
      </c>
      <c r="Q183" s="1">
        <v>4.4535888015752999E-2</v>
      </c>
      <c r="R183" s="1">
        <v>1.86864735455856E-2</v>
      </c>
      <c r="S183" s="1">
        <v>4.1392870186622299E-2</v>
      </c>
      <c r="T183" s="1">
        <v>6.16786704099824E-2</v>
      </c>
      <c r="U183" s="1">
        <v>2.2767110994507199E-2</v>
      </c>
      <c r="V183" s="1">
        <v>1.4600247053028199E-3</v>
      </c>
      <c r="W183" s="1">
        <v>3.5642792044257E-3</v>
      </c>
      <c r="Y183" s="10">
        <f t="shared" si="10"/>
        <v>5.5089733996502674E-2</v>
      </c>
      <c r="Z183" s="1">
        <f t="shared" si="11"/>
        <v>1.4600247053028199E-3</v>
      </c>
      <c r="AA183" s="1">
        <f t="shared" si="12"/>
        <v>0.12600290228691099</v>
      </c>
      <c r="AB183" s="1">
        <f t="shared" si="13"/>
        <v>5.1439198170686595E-2</v>
      </c>
      <c r="AC183">
        <f t="shared" si="14"/>
        <v>3.6430043998626392E-2</v>
      </c>
    </row>
    <row r="184" spans="1:29" x14ac:dyDescent="0.2">
      <c r="A184" s="8" t="s">
        <v>205</v>
      </c>
      <c r="B184" s="2">
        <v>116714.07197660999</v>
      </c>
      <c r="C184" s="2">
        <v>123765.416448409</v>
      </c>
      <c r="D184" s="1">
        <v>9.5035517796250704E-2</v>
      </c>
      <c r="E184" s="1">
        <v>9.5035517796250704E-2</v>
      </c>
      <c r="F184" s="1">
        <v>0.100454723217113</v>
      </c>
      <c r="G184" s="1">
        <v>5.5671819571723499E-2</v>
      </c>
      <c r="H184" s="1">
        <v>5.5671819571723499E-2</v>
      </c>
      <c r="I184" s="1">
        <v>5.29495905901399E-2</v>
      </c>
      <c r="J184" s="1">
        <v>6.3539508708168005E-2</v>
      </c>
      <c r="K184" s="1">
        <v>5.7021310677750403E-2</v>
      </c>
      <c r="L184" s="1">
        <v>1.5221280438987199E-2</v>
      </c>
      <c r="M184" s="1">
        <v>0.101952938780989</v>
      </c>
      <c r="N184" s="1">
        <v>6.5353610856581004E-3</v>
      </c>
      <c r="O184" s="1">
        <v>0.127054435726771</v>
      </c>
      <c r="P184" s="1">
        <v>7.7152160693006705E-2</v>
      </c>
      <c r="Q184" s="1">
        <v>4.1746971626015497E-2</v>
      </c>
      <c r="R184" s="1">
        <v>2.0295040585316199E-2</v>
      </c>
      <c r="S184" s="1">
        <v>4.2359672472112003E-2</v>
      </c>
      <c r="T184" s="1">
        <v>6.2961236133041998E-2</v>
      </c>
      <c r="U184" s="1">
        <v>2.2177034330131198E-2</v>
      </c>
      <c r="V184" s="1">
        <v>1.3959036068905599E-3</v>
      </c>
      <c r="W184" s="1">
        <v>3.5056172073528701E-3</v>
      </c>
      <c r="Y184" s="10">
        <f t="shared" si="10"/>
        <v>5.4886873030769598E-2</v>
      </c>
      <c r="Z184" s="1">
        <f t="shared" si="11"/>
        <v>1.3959036068905599E-3</v>
      </c>
      <c r="AA184" s="1">
        <f t="shared" si="12"/>
        <v>0.127054435726771</v>
      </c>
      <c r="AB184" s="1">
        <f t="shared" si="13"/>
        <v>5.5671819571723499E-2</v>
      </c>
      <c r="AC184">
        <f t="shared" si="14"/>
        <v>3.5621367890337943E-2</v>
      </c>
    </row>
    <row r="185" spans="1:29" x14ac:dyDescent="0.2">
      <c r="A185" s="8" t="s">
        <v>206</v>
      </c>
      <c r="B185" s="2">
        <v>2160792.2663243902</v>
      </c>
      <c r="C185" s="2">
        <v>2366411.1023325901</v>
      </c>
      <c r="D185" s="1">
        <v>0.10763164301707</v>
      </c>
      <c r="E185" s="1">
        <v>0.10763164301707</v>
      </c>
      <c r="F185" s="1">
        <v>0.101656300915377</v>
      </c>
      <c r="G185" s="1">
        <v>4.8026057529630899E-2</v>
      </c>
      <c r="H185" s="1">
        <v>4.8026057529630899E-2</v>
      </c>
      <c r="I185" s="1">
        <v>4.9427103993659599E-2</v>
      </c>
      <c r="J185" s="1">
        <v>5.9312524792391498E-2</v>
      </c>
      <c r="K185" s="1">
        <v>6.4578985810242101E-2</v>
      </c>
      <c r="L185" s="1">
        <v>1.17395365840882E-2</v>
      </c>
      <c r="M185" s="1">
        <v>8.7023462334777493E-2</v>
      </c>
      <c r="N185" s="1">
        <v>7.7022450730233E-3</v>
      </c>
      <c r="O185" s="1">
        <v>0.12084044931794501</v>
      </c>
      <c r="P185" s="1">
        <v>9.4090767080333398E-2</v>
      </c>
      <c r="Q185" s="1">
        <v>4.7280166944829602E-2</v>
      </c>
      <c r="R185" s="1">
        <v>1.5652715445451201E-2</v>
      </c>
      <c r="S185" s="1">
        <v>3.9541683194927603E-2</v>
      </c>
      <c r="T185" s="1">
        <v>5.8424185576726601E-2</v>
      </c>
      <c r="U185" s="1">
        <v>2.70460052590481E-2</v>
      </c>
      <c r="V185" s="1">
        <v>1.5218496250472E-3</v>
      </c>
      <c r="W185" s="1">
        <v>4.2548341797199402E-3</v>
      </c>
      <c r="Y185" s="10">
        <f t="shared" si="10"/>
        <v>5.5070410861049489E-2</v>
      </c>
      <c r="Z185" s="1">
        <f t="shared" si="11"/>
        <v>1.5218496250472E-3</v>
      </c>
      <c r="AA185" s="1">
        <f t="shared" si="12"/>
        <v>0.12084044931794501</v>
      </c>
      <c r="AB185" s="1">
        <f t="shared" si="13"/>
        <v>4.8726580761645252E-2</v>
      </c>
      <c r="AC185">
        <f t="shared" si="14"/>
        <v>3.6761103409337859E-2</v>
      </c>
    </row>
    <row r="186" spans="1:29" x14ac:dyDescent="0.2">
      <c r="A186" s="8" t="s">
        <v>207</v>
      </c>
      <c r="B186" s="2">
        <v>168839.162694934</v>
      </c>
      <c r="C186" s="2">
        <v>208268.30196424801</v>
      </c>
      <c r="D186" s="1">
        <v>0.117178744969999</v>
      </c>
      <c r="E186" s="1">
        <v>0.117178744969999</v>
      </c>
      <c r="F186" s="1">
        <v>0.111241638299102</v>
      </c>
      <c r="G186" s="1">
        <v>5.9332422643527498E-2</v>
      </c>
      <c r="H186" s="1">
        <v>5.9332422643527498E-2</v>
      </c>
      <c r="I186" s="1">
        <v>5.7476620896539599E-2</v>
      </c>
      <c r="J186" s="1">
        <v>6.8971945075847405E-2</v>
      </c>
      <c r="K186" s="1">
        <v>7.0307246981999999E-2</v>
      </c>
      <c r="L186" s="1">
        <v>1.09471352971027E-2</v>
      </c>
      <c r="M186" s="1">
        <v>8.1074871712147098E-2</v>
      </c>
      <c r="N186" s="1">
        <v>6.8321477546393599E-3</v>
      </c>
      <c r="O186" s="1">
        <v>0.11535324698418099</v>
      </c>
      <c r="P186" s="1">
        <v>8.0300047268350896E-2</v>
      </c>
      <c r="Q186" s="1">
        <v>5.1473994721873501E-2</v>
      </c>
      <c r="R186" s="1">
        <v>1.4596180396137101E-2</v>
      </c>
      <c r="S186" s="1">
        <v>4.5981296717231598E-2</v>
      </c>
      <c r="T186" s="1">
        <v>5.3901388540822798E-2</v>
      </c>
      <c r="U186" s="1">
        <v>2.30819987842114E-2</v>
      </c>
      <c r="V186" s="1">
        <v>1.5279423832913401E-3</v>
      </c>
      <c r="W186" s="1">
        <v>3.59616843268828E-3</v>
      </c>
      <c r="Y186" s="10">
        <f t="shared" si="10"/>
        <v>5.7484310273660945E-2</v>
      </c>
      <c r="Z186" s="1">
        <f t="shared" si="11"/>
        <v>1.5279423832913401E-3</v>
      </c>
      <c r="AA186" s="1">
        <f t="shared" si="12"/>
        <v>0.117178744969999</v>
      </c>
      <c r="AB186" s="1">
        <f t="shared" si="13"/>
        <v>5.8404521770033552E-2</v>
      </c>
      <c r="AC186">
        <f t="shared" si="14"/>
        <v>3.7892215984223494E-2</v>
      </c>
    </row>
    <row r="187" spans="1:29" x14ac:dyDescent="0.2">
      <c r="A187" s="8" t="s">
        <v>208</v>
      </c>
      <c r="B187" s="2">
        <v>286290.87578606699</v>
      </c>
      <c r="C187" s="2">
        <v>301185.926429082</v>
      </c>
      <c r="D187" s="1">
        <v>0.104981220234953</v>
      </c>
      <c r="E187" s="1">
        <v>0.104981220234953</v>
      </c>
      <c r="F187" s="1">
        <v>0.116506693201677</v>
      </c>
      <c r="G187" s="1">
        <v>0.110553044567494</v>
      </c>
      <c r="H187" s="1">
        <v>0.110553044567494</v>
      </c>
      <c r="I187" s="1">
        <v>8.4403195584166396E-2</v>
      </c>
      <c r="J187" s="1">
        <v>0.101283834700999</v>
      </c>
      <c r="K187" s="1">
        <v>6.2988732140971795E-2</v>
      </c>
      <c r="L187" s="1">
        <v>7.5980328718783198E-3</v>
      </c>
      <c r="M187" s="1">
        <v>6.1578656050831501E-2</v>
      </c>
      <c r="N187" s="1">
        <v>6.2575716495267804E-3</v>
      </c>
      <c r="O187" s="1">
        <v>9.73440123619803E-2</v>
      </c>
      <c r="P187" s="1">
        <v>7.8729668872081604E-2</v>
      </c>
      <c r="Q187" s="1">
        <v>4.6115895657128501E-2</v>
      </c>
      <c r="R187" s="1">
        <v>1.01307104958382E-2</v>
      </c>
      <c r="S187" s="1">
        <v>6.7522556467333295E-2</v>
      </c>
      <c r="T187" s="1">
        <v>4.3772546592985399E-2</v>
      </c>
      <c r="U187" s="1">
        <v>2.2630507566379601E-2</v>
      </c>
      <c r="V187" s="1">
        <v>1.12724946626996E-3</v>
      </c>
      <c r="W187" s="1">
        <v>3.5659292708754E-3</v>
      </c>
      <c r="Y187" s="10">
        <f t="shared" si="10"/>
        <v>6.2131216127790843E-2</v>
      </c>
      <c r="Z187" s="1">
        <f t="shared" si="11"/>
        <v>1.12724946626996E-3</v>
      </c>
      <c r="AA187" s="1">
        <f t="shared" si="12"/>
        <v>0.116506693201677</v>
      </c>
      <c r="AB187" s="1">
        <f t="shared" si="13"/>
        <v>6.5255644304152538E-2</v>
      </c>
      <c r="AC187">
        <f t="shared" si="14"/>
        <v>4.0618843789018498E-2</v>
      </c>
    </row>
    <row r="188" spans="1:29" x14ac:dyDescent="0.2">
      <c r="A188" s="8" t="s">
        <v>209</v>
      </c>
      <c r="B188" s="2">
        <v>71447.284895859601</v>
      </c>
      <c r="C188" s="2">
        <v>87869.678650517395</v>
      </c>
      <c r="D188" s="1">
        <v>0.10511852335093</v>
      </c>
      <c r="E188" s="1">
        <v>0.10511852335093</v>
      </c>
      <c r="F188" s="1">
        <v>0.111891488455489</v>
      </c>
      <c r="G188" s="1">
        <v>0.11346762162072301</v>
      </c>
      <c r="H188" s="1">
        <v>0.11346762162072301</v>
      </c>
      <c r="I188" s="1">
        <v>8.4706682924234306E-2</v>
      </c>
      <c r="J188" s="1">
        <v>0.10164801950908001</v>
      </c>
      <c r="K188" s="1">
        <v>6.3071114010558496E-2</v>
      </c>
      <c r="L188" s="1">
        <v>7.1813985677816597E-3</v>
      </c>
      <c r="M188" s="1">
        <v>6.1579321155441402E-2</v>
      </c>
      <c r="N188" s="1">
        <v>5.7348146415634399E-3</v>
      </c>
      <c r="O188" s="1">
        <v>9.8209237978444802E-2</v>
      </c>
      <c r="P188" s="1">
        <v>7.6652288646488403E-2</v>
      </c>
      <c r="Q188" s="1">
        <v>4.6176209836709198E-2</v>
      </c>
      <c r="R188" s="1">
        <v>9.5751980903755404E-3</v>
      </c>
      <c r="S188" s="1">
        <v>6.77653463393873E-2</v>
      </c>
      <c r="T188" s="1">
        <v>4.4576648750246799E-2</v>
      </c>
      <c r="U188" s="1">
        <v>2.20334517818262E-2</v>
      </c>
      <c r="V188" s="1">
        <v>8.6383156275160401E-4</v>
      </c>
      <c r="W188" s="1">
        <v>3.4372794184209798E-3</v>
      </c>
      <c r="Y188" s="10">
        <f t="shared" si="10"/>
        <v>6.211373108060525E-2</v>
      </c>
      <c r="Z188" s="1">
        <f t="shared" si="11"/>
        <v>8.6383156275160401E-4</v>
      </c>
      <c r="AA188" s="1">
        <f t="shared" si="12"/>
        <v>0.11346762162072301</v>
      </c>
      <c r="AB188" s="1">
        <f t="shared" si="13"/>
        <v>6.5418230174972891E-2</v>
      </c>
      <c r="AC188">
        <f t="shared" si="14"/>
        <v>4.0860000523188118E-2</v>
      </c>
    </row>
    <row r="189" spans="1:29" x14ac:dyDescent="0.2">
      <c r="A189" s="8" t="s">
        <v>210</v>
      </c>
      <c r="B189" s="2">
        <v>73035.414182093198</v>
      </c>
      <c r="C189" s="2">
        <v>1591164.7285039399</v>
      </c>
      <c r="D189" s="1">
        <v>9.9227010618081493E-2</v>
      </c>
      <c r="E189" s="1">
        <v>9.9227010618081493E-2</v>
      </c>
      <c r="F189" s="1">
        <v>0.117748362389427</v>
      </c>
      <c r="G189" s="1">
        <v>8.2192844873588397E-2</v>
      </c>
      <c r="H189" s="1">
        <v>8.2192844873588397E-2</v>
      </c>
      <c r="I189" s="1">
        <v>7.0533513034150994E-2</v>
      </c>
      <c r="J189" s="1">
        <v>8.4640215640981203E-2</v>
      </c>
      <c r="K189" s="1">
        <v>5.9536206370848999E-2</v>
      </c>
      <c r="L189" s="1">
        <v>8.9954454451912601E-3</v>
      </c>
      <c r="M189" s="1">
        <v>7.0054415745841703E-2</v>
      </c>
      <c r="N189" s="1">
        <v>7.3499202583059402E-3</v>
      </c>
      <c r="O189" s="1">
        <v>0.106155198609104</v>
      </c>
      <c r="P189" s="1">
        <v>9.4807818243455896E-2</v>
      </c>
      <c r="Q189" s="1">
        <v>4.3588200420904298E-2</v>
      </c>
      <c r="R189" s="1">
        <v>1.1993927260254901E-2</v>
      </c>
      <c r="S189" s="1">
        <v>5.6426810427320701E-2</v>
      </c>
      <c r="T189" s="1">
        <v>4.9348519105420499E-2</v>
      </c>
      <c r="U189" s="1">
        <v>2.7252017128338302E-2</v>
      </c>
      <c r="V189" s="1">
        <v>1.1803627443337499E-3</v>
      </c>
      <c r="W189" s="1">
        <v>4.3320774493957803E-3</v>
      </c>
      <c r="Y189" s="10">
        <f t="shared" si="10"/>
        <v>5.8839136062830755E-2</v>
      </c>
      <c r="Z189" s="1">
        <f t="shared" si="11"/>
        <v>1.1803627443337499E-3</v>
      </c>
      <c r="AA189" s="1">
        <f t="shared" si="12"/>
        <v>0.117748362389427</v>
      </c>
      <c r="AB189" s="1">
        <f t="shared" si="13"/>
        <v>6.4795311058345351E-2</v>
      </c>
      <c r="AC189">
        <f t="shared" si="14"/>
        <v>3.6902923927899928E-2</v>
      </c>
    </row>
    <row r="190" spans="1:29" x14ac:dyDescent="0.2">
      <c r="A190" s="8" t="s">
        <v>211</v>
      </c>
      <c r="B190" s="2">
        <v>47971.182967039204</v>
      </c>
      <c r="C190" s="2">
        <v>85594.814945928607</v>
      </c>
      <c r="D190" s="1">
        <v>9.4414256244573294E-2</v>
      </c>
      <c r="E190" s="1">
        <v>9.4414256244573294E-2</v>
      </c>
      <c r="F190" s="1">
        <v>0.113577790702169</v>
      </c>
      <c r="G190" s="1">
        <v>0.13223377122534599</v>
      </c>
      <c r="H190" s="1">
        <v>0.13223377122534599</v>
      </c>
      <c r="I190" s="1">
        <v>9.4511333288215205E-2</v>
      </c>
      <c r="J190" s="1">
        <v>0.11341359994585801</v>
      </c>
      <c r="K190" s="1">
        <v>5.6648553746743997E-2</v>
      </c>
      <c r="L190" s="1">
        <v>4.35556703381934E-3</v>
      </c>
      <c r="M190" s="1">
        <v>4.7936000615482303E-2</v>
      </c>
      <c r="N190" s="1">
        <v>7.6000686154343803E-3</v>
      </c>
      <c r="O190" s="1">
        <v>8.8651538193548096E-2</v>
      </c>
      <c r="P190" s="1">
        <v>9.0591914518921304E-2</v>
      </c>
      <c r="Q190" s="1">
        <v>4.1474065359267898E-2</v>
      </c>
      <c r="R190" s="1">
        <v>5.8074227117590402E-3</v>
      </c>
      <c r="S190" s="1">
        <v>7.5609066630572194E-2</v>
      </c>
      <c r="T190" s="1">
        <v>3.9621901664298201E-2</v>
      </c>
      <c r="U190" s="1">
        <v>2.60401500913389E-2</v>
      </c>
      <c r="V190" s="1">
        <v>1.5570156525840299E-3</v>
      </c>
      <c r="W190" s="1">
        <v>4.1430358089916599E-3</v>
      </c>
      <c r="Y190" s="10">
        <f t="shared" si="10"/>
        <v>6.3241753975942103E-2</v>
      </c>
      <c r="Z190" s="1">
        <f t="shared" si="11"/>
        <v>1.5570156525840299E-3</v>
      </c>
      <c r="AA190" s="1">
        <f t="shared" si="12"/>
        <v>0.13223377122534599</v>
      </c>
      <c r="AB190" s="1">
        <f t="shared" si="13"/>
        <v>6.6128810188658099E-2</v>
      </c>
      <c r="AC190">
        <f t="shared" si="14"/>
        <v>4.4097605508795802E-2</v>
      </c>
    </row>
    <row r="191" spans="1:29" x14ac:dyDescent="0.2">
      <c r="A191" s="8" t="s">
        <v>212</v>
      </c>
      <c r="B191" s="2">
        <v>1828589.2407470001</v>
      </c>
      <c r="C191" s="2">
        <v>2008827.79996165</v>
      </c>
      <c r="D191" s="1">
        <v>0.114561202904423</v>
      </c>
      <c r="E191" s="1">
        <v>0.114561202904423</v>
      </c>
      <c r="F191" s="1">
        <v>0.10371493468012501</v>
      </c>
      <c r="G191" s="1">
        <v>6.1007035488192703E-2</v>
      </c>
      <c r="H191" s="1">
        <v>6.1007035488192703E-2</v>
      </c>
      <c r="I191" s="1">
        <v>5.6432251414127797E-2</v>
      </c>
      <c r="J191" s="1">
        <v>6.7718701696953099E-2</v>
      </c>
      <c r="K191" s="1">
        <v>6.8736721742654106E-2</v>
      </c>
      <c r="L191" s="1">
        <v>9.8641760569522195E-3</v>
      </c>
      <c r="M191" s="1">
        <v>7.4279801143580404E-2</v>
      </c>
      <c r="N191" s="1">
        <v>7.7427384832964297E-3</v>
      </c>
      <c r="O191" s="1">
        <v>0.11003661485150799</v>
      </c>
      <c r="P191" s="1">
        <v>9.8137546735364095E-2</v>
      </c>
      <c r="Q191" s="1">
        <v>5.0324167195539303E-2</v>
      </c>
      <c r="R191" s="1">
        <v>1.31522347426026E-2</v>
      </c>
      <c r="S191" s="1">
        <v>4.51458011313021E-2</v>
      </c>
      <c r="T191" s="1">
        <v>5.1402335567299701E-2</v>
      </c>
      <c r="U191" s="1">
        <v>2.8209138745257201E-2</v>
      </c>
      <c r="V191" s="1">
        <v>1.3266700990570699E-3</v>
      </c>
      <c r="W191" s="1">
        <v>4.4803837634146398E-3</v>
      </c>
      <c r="Y191" s="10">
        <f t="shared" si="10"/>
        <v>5.709203474171326E-2</v>
      </c>
      <c r="Z191" s="1">
        <f t="shared" si="11"/>
        <v>1.3266700990570699E-3</v>
      </c>
      <c r="AA191" s="1">
        <f t="shared" si="12"/>
        <v>0.114561202904423</v>
      </c>
      <c r="AB191" s="1">
        <f t="shared" si="13"/>
        <v>5.871964345116025E-2</v>
      </c>
      <c r="AC191">
        <f t="shared" si="14"/>
        <v>3.6994191551239383E-2</v>
      </c>
    </row>
    <row r="192" spans="1:29" x14ac:dyDescent="0.2">
      <c r="A192" s="8" t="s">
        <v>213</v>
      </c>
      <c r="B192" s="2">
        <v>30196.867663098099</v>
      </c>
      <c r="C192" s="2">
        <v>330250.95631857897</v>
      </c>
      <c r="D192" s="1">
        <v>0.12635928452192299</v>
      </c>
      <c r="E192" s="1">
        <v>0.12635928452192299</v>
      </c>
      <c r="F192" s="1">
        <v>0.10766879894300101</v>
      </c>
      <c r="G192" s="1">
        <v>6.1436813421263302E-2</v>
      </c>
      <c r="H192" s="1">
        <v>6.1436813421263302E-2</v>
      </c>
      <c r="I192" s="1">
        <v>5.7635606446382097E-2</v>
      </c>
      <c r="J192" s="1">
        <v>6.9162727735658402E-2</v>
      </c>
      <c r="K192" s="1">
        <v>7.5815570713154007E-2</v>
      </c>
      <c r="L192" s="1">
        <v>1.06706664773564E-2</v>
      </c>
      <c r="M192" s="1">
        <v>7.3708094395972798E-2</v>
      </c>
      <c r="N192" s="1">
        <v>6.8572662974030196E-3</v>
      </c>
      <c r="O192" s="1">
        <v>0.106907114664391</v>
      </c>
      <c r="P192" s="1">
        <v>8.9138062010371999E-2</v>
      </c>
      <c r="Q192" s="1">
        <v>5.55067998569738E-2</v>
      </c>
      <c r="R192" s="1">
        <v>1.42275553031419E-2</v>
      </c>
      <c r="S192" s="1">
        <v>4.6108485157105597E-2</v>
      </c>
      <c r="T192" s="1">
        <v>4.8408595253785901E-2</v>
      </c>
      <c r="U192" s="1">
        <v>2.5622290698036301E-2</v>
      </c>
      <c r="V192" s="1">
        <v>1.0768631189063101E-3</v>
      </c>
      <c r="W192" s="1">
        <v>4.0660866041459798E-3</v>
      </c>
      <c r="Y192" s="10">
        <f t="shared" si="10"/>
        <v>5.8408638978107941E-2</v>
      </c>
      <c r="Z192" s="1">
        <f t="shared" si="11"/>
        <v>1.0768631189063101E-3</v>
      </c>
      <c r="AA192" s="1">
        <f t="shared" si="12"/>
        <v>0.12635928452192299</v>
      </c>
      <c r="AB192" s="1">
        <f t="shared" si="13"/>
        <v>5.9536209933822699E-2</v>
      </c>
      <c r="AC192">
        <f t="shared" si="14"/>
        <v>3.878939119101428E-2</v>
      </c>
    </row>
    <row r="193" spans="1:29" x14ac:dyDescent="0.2">
      <c r="A193" s="8" t="s">
        <v>214</v>
      </c>
      <c r="B193" s="2">
        <v>387831.87166960898</v>
      </c>
      <c r="C193" s="2">
        <v>408762.42835086997</v>
      </c>
      <c r="D193" s="1">
        <v>0.10758944898853</v>
      </c>
      <c r="E193" s="1">
        <v>0.10758944898853</v>
      </c>
      <c r="F193" s="1">
        <v>0.13579295379399001</v>
      </c>
      <c r="G193" s="1">
        <v>5.2710439995853897E-2</v>
      </c>
      <c r="H193" s="1">
        <v>5.2710439995853897E-2</v>
      </c>
      <c r="I193" s="1">
        <v>6.0303458446424402E-2</v>
      </c>
      <c r="J193" s="1">
        <v>7.2364150135709501E-2</v>
      </c>
      <c r="K193" s="1">
        <v>6.4553669393118102E-2</v>
      </c>
      <c r="L193" s="1">
        <v>7.6576422285187197E-3</v>
      </c>
      <c r="M193" s="1">
        <v>6.8922128100622801E-2</v>
      </c>
      <c r="N193" s="1">
        <v>8.6059003966195702E-3</v>
      </c>
      <c r="O193" s="1">
        <v>0.113063468377605</v>
      </c>
      <c r="P193" s="1">
        <v>0.102026759893208</v>
      </c>
      <c r="Q193" s="1">
        <v>4.7261632054368799E-2</v>
      </c>
      <c r="R193" s="1">
        <v>1.0210189638024799E-2</v>
      </c>
      <c r="S193" s="1">
        <v>4.82427667571396E-2</v>
      </c>
      <c r="T193" s="1">
        <v>5.1885496743173699E-2</v>
      </c>
      <c r="U193" s="1">
        <v>2.93270983248353E-2</v>
      </c>
      <c r="V193" s="1">
        <v>1.80738483537468E-3</v>
      </c>
      <c r="W193" s="1">
        <v>4.6470404620901897E-3</v>
      </c>
      <c r="Y193" s="10">
        <f t="shared" si="10"/>
        <v>5.7363575877479547E-2</v>
      </c>
      <c r="Z193" s="1">
        <f t="shared" si="11"/>
        <v>1.80738483537468E-3</v>
      </c>
      <c r="AA193" s="1">
        <f t="shared" si="12"/>
        <v>0.13579295379399001</v>
      </c>
      <c r="AB193" s="1">
        <f t="shared" si="13"/>
        <v>5.2710439995853897E-2</v>
      </c>
      <c r="AC193">
        <f t="shared" si="14"/>
        <v>3.9175394690876213E-2</v>
      </c>
    </row>
    <row r="194" spans="1:29" x14ac:dyDescent="0.2">
      <c r="A194" s="8" t="s">
        <v>215</v>
      </c>
      <c r="B194" s="2">
        <v>109839.66006088701</v>
      </c>
      <c r="C194" s="2">
        <v>113210.740741409</v>
      </c>
      <c r="D194" s="1">
        <v>0.112794192551329</v>
      </c>
      <c r="E194" s="1">
        <v>0.112794192551329</v>
      </c>
      <c r="F194" s="1">
        <v>9.9479815710922403E-2</v>
      </c>
      <c r="G194" s="1">
        <v>8.6029144168717403E-2</v>
      </c>
      <c r="H194" s="1">
        <v>8.6029144168717403E-2</v>
      </c>
      <c r="I194" s="1">
        <v>6.7884526012089302E-2</v>
      </c>
      <c r="J194" s="1">
        <v>8.1461431214507302E-2</v>
      </c>
      <c r="K194" s="1">
        <v>6.7676515530797995E-2</v>
      </c>
      <c r="L194" s="1">
        <v>7.94402109742442E-3</v>
      </c>
      <c r="M194" s="1">
        <v>6.7468028017075493E-2</v>
      </c>
      <c r="N194" s="1">
        <v>7.41583458208161E-3</v>
      </c>
      <c r="O194" s="1">
        <v>0.105339233285558</v>
      </c>
      <c r="P194" s="1">
        <v>8.8416475851397294E-2</v>
      </c>
      <c r="Q194" s="1">
        <v>4.9547959175800703E-2</v>
      </c>
      <c r="R194" s="1">
        <v>1.0592028129899201E-2</v>
      </c>
      <c r="S194" s="1">
        <v>5.4307620809671303E-2</v>
      </c>
      <c r="T194" s="1">
        <v>4.9037575369553998E-2</v>
      </c>
      <c r="U194" s="1">
        <v>2.5414858671964899E-2</v>
      </c>
      <c r="V194" s="1">
        <v>1.52178069668951E-3</v>
      </c>
      <c r="W194" s="1">
        <v>4.0400952398716898E-3</v>
      </c>
      <c r="Y194" s="10">
        <f t="shared" si="10"/>
        <v>5.9259723641769887E-2</v>
      </c>
      <c r="Z194" s="1">
        <f t="shared" si="11"/>
        <v>1.52178069668951E-3</v>
      </c>
      <c r="AA194" s="1">
        <f t="shared" si="12"/>
        <v>0.112794192551329</v>
      </c>
      <c r="AB194" s="1">
        <f t="shared" si="13"/>
        <v>6.7572271773936737E-2</v>
      </c>
      <c r="AC194">
        <f t="shared" si="14"/>
        <v>3.7351719120016481E-2</v>
      </c>
    </row>
    <row r="195" spans="1:29" x14ac:dyDescent="0.2">
      <c r="A195" s="8" t="s">
        <v>216</v>
      </c>
      <c r="B195" s="2">
        <v>219993.39132866199</v>
      </c>
      <c r="C195" s="2">
        <v>438452.00683795899</v>
      </c>
      <c r="D195" s="1">
        <v>0.11234811544751599</v>
      </c>
      <c r="E195" s="1">
        <v>0.11234811544751599</v>
      </c>
      <c r="F195" s="1">
        <v>0.109147418198892</v>
      </c>
      <c r="G195" s="1">
        <v>9.97435094720375E-2</v>
      </c>
      <c r="H195" s="1">
        <v>9.97435094720375E-2</v>
      </c>
      <c r="I195" s="1">
        <v>7.7158609285741794E-2</v>
      </c>
      <c r="J195" s="1">
        <v>9.25903311428901E-2</v>
      </c>
      <c r="K195" s="1">
        <v>6.7408869268509794E-2</v>
      </c>
      <c r="L195" s="1">
        <v>9.3703340730594206E-3</v>
      </c>
      <c r="M195" s="1">
        <v>6.8774412621162906E-2</v>
      </c>
      <c r="N195" s="1">
        <v>6.0167532241347504E-3</v>
      </c>
      <c r="O195" s="1">
        <v>0.101184611145402</v>
      </c>
      <c r="P195" s="1">
        <v>7.3768865279197501E-2</v>
      </c>
      <c r="Q195" s="1">
        <v>4.93520075081742E-2</v>
      </c>
      <c r="R195" s="1">
        <v>1.24937787640792E-2</v>
      </c>
      <c r="S195" s="1">
        <v>6.1726887428593398E-2</v>
      </c>
      <c r="T195" s="1">
        <v>4.5920891935979098E-2</v>
      </c>
      <c r="U195" s="1">
        <v>2.1204552915694001E-2</v>
      </c>
      <c r="V195" s="1">
        <v>1.1744986030184301E-3</v>
      </c>
      <c r="W195" s="1">
        <v>3.33806631508259E-3</v>
      </c>
      <c r="Y195" s="10">
        <f t="shared" ref="Y195:Y258" si="15">AVERAGE(D195:W195)</f>
        <v>6.1240706877435901E-2</v>
      </c>
      <c r="Z195" s="1">
        <f t="shared" ref="Z195:Z258" si="16">MIN(D195:W195)</f>
        <v>1.1744986030184301E-3</v>
      </c>
      <c r="AA195" s="1">
        <f t="shared" ref="AA195:AA258" si="17">MAX(D195:W195)</f>
        <v>0.11234811544751599</v>
      </c>
      <c r="AB195" s="1">
        <f t="shared" ref="AB195:AB258" si="18">MEDIAN(D195:W195)</f>
        <v>6.8091640944836357E-2</v>
      </c>
      <c r="AC195">
        <f t="shared" ref="AC195:AC258" si="19">_xlfn.STDEV.P(D195:W195)</f>
        <v>3.9130351050576342E-2</v>
      </c>
    </row>
    <row r="196" spans="1:29" x14ac:dyDescent="0.2">
      <c r="A196" s="8" t="s">
        <v>217</v>
      </c>
      <c r="B196" s="2">
        <v>157301.417411968</v>
      </c>
      <c r="C196" s="2">
        <v>236834.42869228701</v>
      </c>
      <c r="D196" s="1">
        <v>0.106294268925215</v>
      </c>
      <c r="E196" s="1">
        <v>0.106294268925215</v>
      </c>
      <c r="F196" s="1">
        <v>0.104663299810865</v>
      </c>
      <c r="G196" s="1">
        <v>6.1971189459291101E-2</v>
      </c>
      <c r="H196" s="1">
        <v>6.1971189459291101E-2</v>
      </c>
      <c r="I196" s="1">
        <v>5.7151419682362002E-2</v>
      </c>
      <c r="J196" s="1">
        <v>6.8581703618834394E-2</v>
      </c>
      <c r="K196" s="1">
        <v>6.3776561355129505E-2</v>
      </c>
      <c r="L196" s="1">
        <v>1.1204092898085801E-2</v>
      </c>
      <c r="M196" s="1">
        <v>8.34970269683427E-2</v>
      </c>
      <c r="N196" s="1">
        <v>7.27574831539667E-3</v>
      </c>
      <c r="O196" s="1">
        <v>0.11691561725856001</v>
      </c>
      <c r="P196" s="1">
        <v>8.7134179718665605E-2</v>
      </c>
      <c r="Q196" s="1">
        <v>4.6692688499289897E-2</v>
      </c>
      <c r="R196" s="1">
        <v>1.4938790530780999E-2</v>
      </c>
      <c r="S196" s="1">
        <v>4.57211357458897E-2</v>
      </c>
      <c r="T196" s="1">
        <v>5.5999203053184503E-2</v>
      </c>
      <c r="U196" s="1">
        <v>2.5046367087570302E-2</v>
      </c>
      <c r="V196" s="1">
        <v>1.5184757640711499E-3</v>
      </c>
      <c r="W196" s="1">
        <v>3.9383354724762398E-3</v>
      </c>
      <c r="Y196" s="10">
        <f t="shared" si="15"/>
        <v>5.6529278127425822E-2</v>
      </c>
      <c r="Z196" s="1">
        <f t="shared" si="16"/>
        <v>1.5184757640711499E-3</v>
      </c>
      <c r="AA196" s="1">
        <f t="shared" si="17"/>
        <v>0.11691561725856001</v>
      </c>
      <c r="AB196" s="1">
        <f t="shared" si="18"/>
        <v>5.9561304570826548E-2</v>
      </c>
      <c r="AC196">
        <f t="shared" si="19"/>
        <v>3.6086630509496315E-2</v>
      </c>
    </row>
    <row r="197" spans="1:29" x14ac:dyDescent="0.2">
      <c r="A197" s="8" t="s">
        <v>218</v>
      </c>
      <c r="B197" s="2">
        <v>117188.59659908499</v>
      </c>
      <c r="C197" s="2">
        <v>1927980.4564093801</v>
      </c>
      <c r="D197" s="1">
        <v>0.114722373738175</v>
      </c>
      <c r="E197" s="1">
        <v>0.114722373738175</v>
      </c>
      <c r="F197" s="1">
        <v>0.12428950903267399</v>
      </c>
      <c r="G197" s="1">
        <v>7.7176106279943896E-2</v>
      </c>
      <c r="H197" s="1">
        <v>7.7176106279943896E-2</v>
      </c>
      <c r="I197" s="1">
        <v>6.9660430398140599E-2</v>
      </c>
      <c r="J197" s="1">
        <v>8.3592516477768802E-2</v>
      </c>
      <c r="K197" s="1">
        <v>6.8833424242905603E-2</v>
      </c>
      <c r="L197" s="1">
        <v>6.31145556074363E-3</v>
      </c>
      <c r="M197" s="1">
        <v>5.7520660779775502E-2</v>
      </c>
      <c r="N197" s="1">
        <v>7.8155151363078403E-3</v>
      </c>
      <c r="O197" s="1">
        <v>0.100384091688109</v>
      </c>
      <c r="P197" s="1">
        <v>0.100927627012261</v>
      </c>
      <c r="Q197" s="1">
        <v>5.0394965928262002E-2</v>
      </c>
      <c r="R197" s="1">
        <v>8.4152740809916304E-3</v>
      </c>
      <c r="S197" s="1">
        <v>5.57283443185125E-2</v>
      </c>
      <c r="T197" s="1">
        <v>4.4511022290044798E-2</v>
      </c>
      <c r="U197" s="1">
        <v>2.9011101424042701E-2</v>
      </c>
      <c r="V197" s="1">
        <v>1.23973380430442E-3</v>
      </c>
      <c r="W197" s="1">
        <v>4.6219025479263803E-3</v>
      </c>
      <c r="Y197" s="10">
        <f t="shared" si="15"/>
        <v>5.9852726737950411E-2</v>
      </c>
      <c r="Z197" s="1">
        <f t="shared" si="16"/>
        <v>1.23973380430442E-3</v>
      </c>
      <c r="AA197" s="1">
        <f t="shared" si="17"/>
        <v>0.12428950903267399</v>
      </c>
      <c r="AB197" s="1">
        <f t="shared" si="18"/>
        <v>6.3177042511340556E-2</v>
      </c>
      <c r="AC197">
        <f t="shared" si="19"/>
        <v>3.9273887217461556E-2</v>
      </c>
    </row>
    <row r="198" spans="1:29" x14ac:dyDescent="0.2">
      <c r="A198" s="8" t="s">
        <v>219</v>
      </c>
      <c r="B198" s="2">
        <v>595688.51089503895</v>
      </c>
      <c r="C198" s="2">
        <v>718768.59880897298</v>
      </c>
      <c r="D198" s="1">
        <v>0.100508463647579</v>
      </c>
      <c r="E198" s="1">
        <v>0.100508463647579</v>
      </c>
      <c r="F198" s="1">
        <v>9.4573875711472896E-2</v>
      </c>
      <c r="G198" s="1">
        <v>4.5292831962191402E-2</v>
      </c>
      <c r="H198" s="1">
        <v>4.5292831962191402E-2</v>
      </c>
      <c r="I198" s="1">
        <v>4.6289884908963699E-2</v>
      </c>
      <c r="J198" s="1">
        <v>5.5547861890756597E-2</v>
      </c>
      <c r="K198" s="1">
        <v>6.0305078188547898E-2</v>
      </c>
      <c r="L198" s="1">
        <v>1.38722753202659E-2</v>
      </c>
      <c r="M198" s="1">
        <v>9.9155126960201498E-2</v>
      </c>
      <c r="N198" s="1">
        <v>7.3359932781066296E-3</v>
      </c>
      <c r="O198" s="1">
        <v>0.12889607810807799</v>
      </c>
      <c r="P198" s="1">
        <v>8.6588432125553297E-2</v>
      </c>
      <c r="Q198" s="1">
        <v>4.4151113997881297E-2</v>
      </c>
      <c r="R198" s="1">
        <v>1.8496367093688001E-2</v>
      </c>
      <c r="S198" s="1">
        <v>3.7031907927171002E-2</v>
      </c>
      <c r="T198" s="1">
        <v>6.40974009628512E-2</v>
      </c>
      <c r="U198" s="1">
        <v>2.4889527432784098E-2</v>
      </c>
      <c r="V198" s="1">
        <v>1.6030147989296499E-3</v>
      </c>
      <c r="W198" s="1">
        <v>3.8989801596505101E-3</v>
      </c>
      <c r="Y198" s="10">
        <f t="shared" si="15"/>
        <v>5.391677550422215E-2</v>
      </c>
      <c r="Z198" s="1">
        <f t="shared" si="16"/>
        <v>1.6030147989296499E-3</v>
      </c>
      <c r="AA198" s="1">
        <f t="shared" si="17"/>
        <v>0.12889607810807799</v>
      </c>
      <c r="AB198" s="1">
        <f t="shared" si="18"/>
        <v>4.579135843557755E-2</v>
      </c>
      <c r="AC198">
        <f t="shared" si="19"/>
        <v>3.6451293738918387E-2</v>
      </c>
    </row>
    <row r="199" spans="1:29" x14ac:dyDescent="0.2">
      <c r="A199" s="8" t="s">
        <v>220</v>
      </c>
      <c r="B199" s="2">
        <v>934102.44304358005</v>
      </c>
      <c r="C199" s="2">
        <v>1103690.53172785</v>
      </c>
      <c r="D199" s="1">
        <v>0.106504587431395</v>
      </c>
      <c r="E199" s="1">
        <v>0.106504587431395</v>
      </c>
      <c r="F199" s="1">
        <v>8.8079117021955505E-2</v>
      </c>
      <c r="G199" s="1">
        <v>4.0437200066769499E-2</v>
      </c>
      <c r="H199" s="1">
        <v>4.0437200066769499E-2</v>
      </c>
      <c r="I199" s="1">
        <v>4.2238379288873598E-2</v>
      </c>
      <c r="J199" s="1">
        <v>5.0686055146648097E-2</v>
      </c>
      <c r="K199" s="1">
        <v>6.39027524588371E-2</v>
      </c>
      <c r="L199" s="1">
        <v>1.6814830266160399E-2</v>
      </c>
      <c r="M199" s="1">
        <v>0.10701356271366499</v>
      </c>
      <c r="N199" s="1">
        <v>6.4582393284986399E-3</v>
      </c>
      <c r="O199" s="1">
        <v>0.129120924502484</v>
      </c>
      <c r="P199" s="1">
        <v>7.9178001787157906E-2</v>
      </c>
      <c r="Q199" s="1">
        <v>4.6785076702285003E-2</v>
      </c>
      <c r="R199" s="1">
        <v>2.2419773688214101E-2</v>
      </c>
      <c r="S199" s="1">
        <v>3.3790703431099099E-2</v>
      </c>
      <c r="T199" s="1">
        <v>6.4066801775440302E-2</v>
      </c>
      <c r="U199" s="1">
        <v>2.2759246352280198E-2</v>
      </c>
      <c r="V199" s="1">
        <v>1.1989217791319401E-3</v>
      </c>
      <c r="W199" s="1">
        <v>3.6447577172423699E-3</v>
      </c>
      <c r="Y199" s="10">
        <f t="shared" si="15"/>
        <v>5.360203594781511E-2</v>
      </c>
      <c r="Z199" s="1">
        <f t="shared" si="16"/>
        <v>1.1989217791319401E-3</v>
      </c>
      <c r="AA199" s="1">
        <f t="shared" si="17"/>
        <v>0.129120924502484</v>
      </c>
      <c r="AB199" s="1">
        <f t="shared" si="18"/>
        <v>4.45117279955793E-2</v>
      </c>
      <c r="AC199">
        <f t="shared" si="19"/>
        <v>3.7333733651412668E-2</v>
      </c>
    </row>
    <row r="200" spans="1:29" x14ac:dyDescent="0.2">
      <c r="A200" s="8" t="s">
        <v>221</v>
      </c>
      <c r="B200" s="2">
        <v>249964.0275267</v>
      </c>
      <c r="C200" s="2">
        <v>371624.009388423</v>
      </c>
      <c r="D200" s="1">
        <v>0.111909907396501</v>
      </c>
      <c r="E200" s="1">
        <v>0.111909907396501</v>
      </c>
      <c r="F200" s="1">
        <v>0.117867117678523</v>
      </c>
      <c r="G200" s="1">
        <v>6.7049041763474801E-2</v>
      </c>
      <c r="H200" s="1">
        <v>6.7049041763474801E-2</v>
      </c>
      <c r="I200" s="1">
        <v>6.2991300301368097E-2</v>
      </c>
      <c r="J200" s="1">
        <v>7.5589560361641994E-2</v>
      </c>
      <c r="K200" s="1">
        <v>6.7145944437900701E-2</v>
      </c>
      <c r="L200" s="1">
        <v>6.1024823225007598E-3</v>
      </c>
      <c r="M200" s="1">
        <v>5.6472336878388797E-2</v>
      </c>
      <c r="N200" s="1">
        <v>8.9716670591151095E-3</v>
      </c>
      <c r="O200" s="1">
        <v>0.1006116035422</v>
      </c>
      <c r="P200" s="1">
        <v>0.117772698486747</v>
      </c>
      <c r="Q200" s="1">
        <v>4.9159512538964702E-2</v>
      </c>
      <c r="R200" s="1">
        <v>8.1366430966671698E-3</v>
      </c>
      <c r="S200" s="1">
        <v>5.03930402410947E-2</v>
      </c>
      <c r="T200" s="1">
        <v>4.5252798991149902E-2</v>
      </c>
      <c r="U200" s="1">
        <v>3.3852868800487899E-2</v>
      </c>
      <c r="V200" s="1">
        <v>1.2218100035384901E-3</v>
      </c>
      <c r="W200" s="1">
        <v>5.5069402907981201E-3</v>
      </c>
      <c r="Y200" s="10">
        <f t="shared" si="15"/>
        <v>5.8248311167551914E-2</v>
      </c>
      <c r="Z200" s="1">
        <f t="shared" si="16"/>
        <v>1.2218100035384901E-3</v>
      </c>
      <c r="AA200" s="1">
        <f t="shared" si="17"/>
        <v>0.117867117678523</v>
      </c>
      <c r="AB200" s="1">
        <f t="shared" si="18"/>
        <v>5.9731818589878444E-2</v>
      </c>
      <c r="AC200">
        <f t="shared" si="19"/>
        <v>3.8608509817964223E-2</v>
      </c>
    </row>
    <row r="201" spans="1:29" x14ac:dyDescent="0.2">
      <c r="A201" s="8" t="s">
        <v>222</v>
      </c>
      <c r="B201" s="2">
        <v>1009923.03267657</v>
      </c>
      <c r="C201" s="2">
        <v>1134301.58302014</v>
      </c>
      <c r="D201" s="1">
        <v>0.11506400209305299</v>
      </c>
      <c r="E201" s="1">
        <v>0.11506400209305299</v>
      </c>
      <c r="F201" s="1">
        <v>0.103180262978775</v>
      </c>
      <c r="G201" s="1">
        <v>5.6105027424120699E-2</v>
      </c>
      <c r="H201" s="1">
        <v>5.6105027424120699E-2</v>
      </c>
      <c r="I201" s="1">
        <v>5.3847579456754197E-2</v>
      </c>
      <c r="J201" s="1">
        <v>6.46170953481051E-2</v>
      </c>
      <c r="K201" s="1">
        <v>6.9038401255832105E-2</v>
      </c>
      <c r="L201" s="1">
        <v>1.13685758639682E-2</v>
      </c>
      <c r="M201" s="1">
        <v>8.0721242804350599E-2</v>
      </c>
      <c r="N201" s="1">
        <v>7.3036292379625696E-3</v>
      </c>
      <c r="O201" s="1">
        <v>0.11355438923217</v>
      </c>
      <c r="P201" s="1">
        <v>9.2693087504397295E-2</v>
      </c>
      <c r="Q201" s="1">
        <v>5.0545035602931603E-2</v>
      </c>
      <c r="R201" s="1">
        <v>1.5158101151957201E-2</v>
      </c>
      <c r="S201" s="1">
        <v>4.3078063565403002E-2</v>
      </c>
      <c r="T201" s="1">
        <v>5.3443926729583598E-2</v>
      </c>
      <c r="U201" s="1">
        <v>2.6644178694336499E-2</v>
      </c>
      <c r="V201" s="1">
        <v>1.2557124410935701E-3</v>
      </c>
      <c r="W201" s="1">
        <v>4.2220094873781601E-3</v>
      </c>
      <c r="Y201" s="10">
        <f t="shared" si="15"/>
        <v>5.6650467519467299E-2</v>
      </c>
      <c r="Z201" s="1">
        <f t="shared" si="16"/>
        <v>1.2557124410935701E-3</v>
      </c>
      <c r="AA201" s="1">
        <f t="shared" si="17"/>
        <v>0.11506400209305299</v>
      </c>
      <c r="AB201" s="1">
        <f t="shared" si="18"/>
        <v>5.4976303440437448E-2</v>
      </c>
      <c r="AC201">
        <f t="shared" si="19"/>
        <v>3.707280444947042E-2</v>
      </c>
    </row>
    <row r="202" spans="1:29" x14ac:dyDescent="0.2">
      <c r="A202" s="8" t="s">
        <v>223</v>
      </c>
      <c r="B202" s="2">
        <v>1699574.6955456</v>
      </c>
      <c r="C202" s="2">
        <v>1799662.2715454299</v>
      </c>
      <c r="D202" s="1">
        <v>0.10953935202020899</v>
      </c>
      <c r="E202" s="1">
        <v>0.10953935202020899</v>
      </c>
      <c r="F202" s="1">
        <v>9.4081949828846698E-2</v>
      </c>
      <c r="G202" s="1">
        <v>3.6091228599786099E-2</v>
      </c>
      <c r="H202" s="1">
        <v>3.6091228599786099E-2</v>
      </c>
      <c r="I202" s="1">
        <v>4.1566101757104901E-2</v>
      </c>
      <c r="J202" s="1">
        <v>4.9879322108526303E-2</v>
      </c>
      <c r="K202" s="1">
        <v>6.5723611212125693E-2</v>
      </c>
      <c r="L202" s="1">
        <v>1.1649291971324501E-2</v>
      </c>
      <c r="M202" s="1">
        <v>8.4926263276514799E-2</v>
      </c>
      <c r="N202" s="1">
        <v>8.4499047158130801E-3</v>
      </c>
      <c r="O202" s="1">
        <v>0.118891945147016</v>
      </c>
      <c r="P202" s="1">
        <v>0.108704992376307</v>
      </c>
      <c r="Q202" s="1">
        <v>4.8118180726113999E-2</v>
      </c>
      <c r="R202" s="1">
        <v>1.55323892950994E-2</v>
      </c>
      <c r="S202" s="1">
        <v>3.3252881405683901E-2</v>
      </c>
      <c r="T202" s="1">
        <v>5.7585223459345102E-2</v>
      </c>
      <c r="U202" s="1">
        <v>3.12468484550163E-2</v>
      </c>
      <c r="V202" s="1">
        <v>1.44117167699198E-3</v>
      </c>
      <c r="W202" s="1">
        <v>4.8962568598679397E-3</v>
      </c>
      <c r="Y202" s="10">
        <f t="shared" si="15"/>
        <v>5.3360374775584377E-2</v>
      </c>
      <c r="Z202" s="1">
        <f t="shared" si="16"/>
        <v>1.44117167699198E-3</v>
      </c>
      <c r="AA202" s="1">
        <f t="shared" si="17"/>
        <v>0.118891945147016</v>
      </c>
      <c r="AB202" s="1">
        <f t="shared" si="18"/>
        <v>4.484214124160945E-2</v>
      </c>
      <c r="AC202">
        <f t="shared" si="19"/>
        <v>3.7679891389715905E-2</v>
      </c>
    </row>
    <row r="203" spans="1:29" x14ac:dyDescent="0.2">
      <c r="A203" s="8" t="s">
        <v>224</v>
      </c>
      <c r="B203" s="2">
        <v>896974.06321483105</v>
      </c>
      <c r="C203" s="2">
        <v>1038015.41476517</v>
      </c>
      <c r="D203" s="1">
        <v>0.103290790684925</v>
      </c>
      <c r="E203" s="1">
        <v>0.103290790684925</v>
      </c>
      <c r="F203" s="1">
        <v>0.104829205062603</v>
      </c>
      <c r="G203" s="1">
        <v>5.24818519828655E-2</v>
      </c>
      <c r="H203" s="1">
        <v>5.24818519828655E-2</v>
      </c>
      <c r="I203" s="1">
        <v>5.2448227257083598E-2</v>
      </c>
      <c r="J203" s="1">
        <v>6.2937872708500694E-2</v>
      </c>
      <c r="K203" s="1">
        <v>6.1974474410955202E-2</v>
      </c>
      <c r="L203" s="1">
        <v>1.3775064279509501E-2</v>
      </c>
      <c r="M203" s="1">
        <v>9.5485651129098501E-2</v>
      </c>
      <c r="N203" s="1">
        <v>6.6891692989689E-3</v>
      </c>
      <c r="O203" s="1">
        <v>0.12431512153421299</v>
      </c>
      <c r="P203" s="1">
        <v>8.0140751594753007E-2</v>
      </c>
      <c r="Q203" s="1">
        <v>4.53733278667151E-2</v>
      </c>
      <c r="R203" s="1">
        <v>1.8366752372679498E-2</v>
      </c>
      <c r="S203" s="1">
        <v>4.1958581805667E-2</v>
      </c>
      <c r="T203" s="1">
        <v>6.0531996516724397E-2</v>
      </c>
      <c r="U203" s="1">
        <v>2.3036187494631599E-2</v>
      </c>
      <c r="V203" s="1">
        <v>1.41802525265732E-3</v>
      </c>
      <c r="W203" s="1">
        <v>3.5988517215691501E-3</v>
      </c>
      <c r="Y203" s="10">
        <f t="shared" si="15"/>
        <v>5.5421227282095496E-2</v>
      </c>
      <c r="Z203" s="1">
        <f t="shared" si="16"/>
        <v>1.41802525265732E-3</v>
      </c>
      <c r="AA203" s="1">
        <f t="shared" si="17"/>
        <v>0.12431512153421299</v>
      </c>
      <c r="AB203" s="1">
        <f t="shared" si="18"/>
        <v>5.24818519828655E-2</v>
      </c>
      <c r="AC203">
        <f t="shared" si="19"/>
        <v>3.6437310858376759E-2</v>
      </c>
    </row>
    <row r="204" spans="1:29" x14ac:dyDescent="0.2">
      <c r="A204" s="8" t="s">
        <v>225</v>
      </c>
      <c r="B204" s="2">
        <v>1575789.91918899</v>
      </c>
      <c r="C204" s="2">
        <v>3716182.3141513802</v>
      </c>
      <c r="D204" s="1">
        <v>9.4966526242022203E-2</v>
      </c>
      <c r="E204" s="1">
        <v>9.4966526242022203E-2</v>
      </c>
      <c r="F204" s="1">
        <v>0.119195968561274</v>
      </c>
      <c r="G204" s="1">
        <v>7.4714654429476501E-2</v>
      </c>
      <c r="H204" s="1">
        <v>7.4714654429476501E-2</v>
      </c>
      <c r="I204" s="1">
        <v>6.7156319355056907E-2</v>
      </c>
      <c r="J204" s="1">
        <v>8.0587583226068502E-2</v>
      </c>
      <c r="K204" s="1">
        <v>5.6979915745213203E-2</v>
      </c>
      <c r="L204" s="1">
        <v>1.51734472143965E-2</v>
      </c>
      <c r="M204" s="1">
        <v>9.5562127803368799E-2</v>
      </c>
      <c r="N204" s="1">
        <v>5.2498852644277099E-3</v>
      </c>
      <c r="O204" s="1">
        <v>0.117949400584082</v>
      </c>
      <c r="P204" s="1">
        <v>6.4119267736399504E-2</v>
      </c>
      <c r="Q204" s="1">
        <v>4.1716665183502297E-2</v>
      </c>
      <c r="R204" s="1">
        <v>2.0231262952528899E-2</v>
      </c>
      <c r="S204" s="1">
        <v>5.3725055484045603E-2</v>
      </c>
      <c r="T204" s="1">
        <v>5.6363470327122897E-2</v>
      </c>
      <c r="U204" s="1">
        <v>1.8430800520419999E-2</v>
      </c>
      <c r="V204" s="1">
        <v>1.02902489392608E-3</v>
      </c>
      <c r="W204" s="1">
        <v>2.9083890543951602E-3</v>
      </c>
      <c r="Y204" s="10">
        <f t="shared" si="15"/>
        <v>5.7787047262461269E-2</v>
      </c>
      <c r="Z204" s="1">
        <f t="shared" si="16"/>
        <v>1.02902489392608E-3</v>
      </c>
      <c r="AA204" s="1">
        <f t="shared" si="17"/>
        <v>0.119195968561274</v>
      </c>
      <c r="AB204" s="1">
        <f t="shared" si="18"/>
        <v>6.0549591740806354E-2</v>
      </c>
      <c r="AC204">
        <f t="shared" si="19"/>
        <v>3.6639445611056733E-2</v>
      </c>
    </row>
    <row r="205" spans="1:29" x14ac:dyDescent="0.2">
      <c r="A205" s="8" t="s">
        <v>226</v>
      </c>
      <c r="B205" s="2">
        <v>141421.953784688</v>
      </c>
      <c r="C205" s="2">
        <v>161018.571223048</v>
      </c>
      <c r="D205" s="1">
        <v>9.7251742543496694E-2</v>
      </c>
      <c r="E205" s="1">
        <v>9.7251742543496694E-2</v>
      </c>
      <c r="F205" s="1">
        <v>0.109987273304257</v>
      </c>
      <c r="G205" s="1">
        <v>0.130948775504584</v>
      </c>
      <c r="H205" s="1">
        <v>0.130948775504584</v>
      </c>
      <c r="I205" s="1">
        <v>9.29712060783566E-2</v>
      </c>
      <c r="J205" s="1">
        <v>0.111565447294027</v>
      </c>
      <c r="K205" s="1">
        <v>5.83510455260981E-2</v>
      </c>
      <c r="L205" s="1">
        <v>6.7304300841355396E-3</v>
      </c>
      <c r="M205" s="1">
        <v>5.9079722390682397E-2</v>
      </c>
      <c r="N205" s="1">
        <v>5.5325128589649398E-3</v>
      </c>
      <c r="O205" s="1">
        <v>9.4658155133253402E-2</v>
      </c>
      <c r="P205" s="1">
        <v>7.3760286713112605E-2</v>
      </c>
      <c r="Q205" s="1">
        <v>4.2720509454667301E-2</v>
      </c>
      <c r="R205" s="1">
        <v>8.9739067788474607E-3</v>
      </c>
      <c r="S205" s="1">
        <v>7.4376964862685302E-2</v>
      </c>
      <c r="T205" s="1">
        <v>4.3132090096987701E-2</v>
      </c>
      <c r="U205" s="1">
        <v>2.1202194516578701E-2</v>
      </c>
      <c r="V205" s="1">
        <v>8.5913979645180205E-4</v>
      </c>
      <c r="W205" s="1">
        <v>3.2902448477719602E-3</v>
      </c>
      <c r="Y205" s="10">
        <f t="shared" si="15"/>
        <v>6.3179608291651951E-2</v>
      </c>
      <c r="Z205" s="1">
        <f t="shared" si="16"/>
        <v>8.5913979645180205E-4</v>
      </c>
      <c r="AA205" s="1">
        <f t="shared" si="17"/>
        <v>0.130948775504584</v>
      </c>
      <c r="AB205" s="1">
        <f t="shared" si="18"/>
        <v>6.6420004551897505E-2</v>
      </c>
      <c r="AC205">
        <f t="shared" si="19"/>
        <v>4.3414452956998383E-2</v>
      </c>
    </row>
    <row r="206" spans="1:29" x14ac:dyDescent="0.2">
      <c r="A206" s="8" t="s">
        <v>227</v>
      </c>
      <c r="B206" s="2">
        <v>1302440.37478259</v>
      </c>
      <c r="C206" s="2">
        <v>1885663.8167959</v>
      </c>
      <c r="D206" s="1">
        <v>0.10668220463846</v>
      </c>
      <c r="E206" s="1">
        <v>0.10668220463846</v>
      </c>
      <c r="F206" s="1">
        <v>0.108655631576831</v>
      </c>
      <c r="G206" s="1">
        <v>5.7393793663747701E-2</v>
      </c>
      <c r="H206" s="1">
        <v>5.7393793663747701E-2</v>
      </c>
      <c r="I206" s="1">
        <v>5.5860804726081702E-2</v>
      </c>
      <c r="J206" s="1">
        <v>6.70329656712981E-2</v>
      </c>
      <c r="K206" s="1">
        <v>6.4009322783076195E-2</v>
      </c>
      <c r="L206" s="1">
        <v>1.02666216630683E-2</v>
      </c>
      <c r="M206" s="1">
        <v>7.89358073879321E-2</v>
      </c>
      <c r="N206" s="1">
        <v>7.5775747293732598E-3</v>
      </c>
      <c r="O206" s="1">
        <v>0.11496434874846399</v>
      </c>
      <c r="P206" s="1">
        <v>9.6980427194130803E-2</v>
      </c>
      <c r="Q206" s="1">
        <v>4.6863099957964602E-2</v>
      </c>
      <c r="R206" s="1">
        <v>1.36888288840909E-2</v>
      </c>
      <c r="S206" s="1">
        <v>4.46886437808654E-2</v>
      </c>
      <c r="T206" s="1">
        <v>5.4605600256169597E-2</v>
      </c>
      <c r="U206" s="1">
        <v>2.7876643228399198E-2</v>
      </c>
      <c r="V206" s="1">
        <v>1.3051849571102899E-3</v>
      </c>
      <c r="W206" s="1">
        <v>4.3779960899201697E-3</v>
      </c>
      <c r="Y206" s="10">
        <f t="shared" si="15"/>
        <v>5.6292074911959554E-2</v>
      </c>
      <c r="Z206" s="1">
        <f t="shared" si="16"/>
        <v>1.3051849571102899E-3</v>
      </c>
      <c r="AA206" s="1">
        <f t="shared" si="17"/>
        <v>0.11496434874846399</v>
      </c>
      <c r="AB206" s="1">
        <f t="shared" si="18"/>
        <v>5.6627299194914701E-2</v>
      </c>
      <c r="AC206">
        <f t="shared" si="19"/>
        <v>3.6515381831302089E-2</v>
      </c>
    </row>
    <row r="207" spans="1:29" x14ac:dyDescent="0.2">
      <c r="A207" s="8" t="s">
        <v>228</v>
      </c>
      <c r="B207" s="2">
        <v>814483.43651037</v>
      </c>
      <c r="C207" s="2">
        <v>977341.32191072695</v>
      </c>
      <c r="D207" s="1">
        <v>0.103903294489718</v>
      </c>
      <c r="E207" s="1">
        <v>0.103903294489718</v>
      </c>
      <c r="F207" s="1">
        <v>0.11690657339694401</v>
      </c>
      <c r="G207" s="1">
        <v>5.63983969593774E-2</v>
      </c>
      <c r="H207" s="1">
        <v>5.63983969593774E-2</v>
      </c>
      <c r="I207" s="1">
        <v>5.7425841828924899E-2</v>
      </c>
      <c r="J207" s="1">
        <v>6.8911010194709896E-2</v>
      </c>
      <c r="K207" s="1">
        <v>6.2341976693831097E-2</v>
      </c>
      <c r="L207" s="1">
        <v>1.5461804077314701E-2</v>
      </c>
      <c r="M207" s="1">
        <v>9.8918695029002093E-2</v>
      </c>
      <c r="N207" s="1">
        <v>5.5369582155863004E-3</v>
      </c>
      <c r="O207" s="1">
        <v>0.123105684659363</v>
      </c>
      <c r="P207" s="1">
        <v>6.6674089007499396E-2</v>
      </c>
      <c r="Q207" s="1">
        <v>4.5642387051664297E-2</v>
      </c>
      <c r="R207" s="1">
        <v>2.0615738769752898E-2</v>
      </c>
      <c r="S207" s="1">
        <v>4.5940673463139903E-2</v>
      </c>
      <c r="T207" s="1">
        <v>5.8955697214185102E-2</v>
      </c>
      <c r="U207" s="1">
        <v>1.91651427532076E-2</v>
      </c>
      <c r="V207" s="1">
        <v>1.11526412999463E-3</v>
      </c>
      <c r="W207" s="1">
        <v>3.0374545316945701E-3</v>
      </c>
      <c r="Y207" s="10">
        <f t="shared" si="15"/>
        <v>5.6517918695750256E-2</v>
      </c>
      <c r="Z207" s="1">
        <f t="shared" si="16"/>
        <v>1.11526412999463E-3</v>
      </c>
      <c r="AA207" s="1">
        <f t="shared" si="17"/>
        <v>0.123105684659363</v>
      </c>
      <c r="AB207" s="1">
        <f t="shared" si="18"/>
        <v>5.6912119394151153E-2</v>
      </c>
      <c r="AC207">
        <f t="shared" si="19"/>
        <v>3.7279601852983971E-2</v>
      </c>
    </row>
    <row r="208" spans="1:29" x14ac:dyDescent="0.2">
      <c r="A208" s="8" t="s">
        <v>229</v>
      </c>
      <c r="B208" s="2">
        <v>292278.835740635</v>
      </c>
      <c r="C208" s="2">
        <v>407999.024952562</v>
      </c>
      <c r="D208" s="1">
        <v>0.115204533407243</v>
      </c>
      <c r="E208" s="1">
        <v>0.115204533407243</v>
      </c>
      <c r="F208" s="1">
        <v>0.115451463032671</v>
      </c>
      <c r="G208" s="1">
        <v>6.3768938278205095E-2</v>
      </c>
      <c r="H208" s="1">
        <v>6.3768938278205095E-2</v>
      </c>
      <c r="I208" s="1">
        <v>6.0747334897270598E-2</v>
      </c>
      <c r="J208" s="1">
        <v>7.2896801876724898E-2</v>
      </c>
      <c r="K208" s="1">
        <v>6.9122720044346497E-2</v>
      </c>
      <c r="L208" s="1">
        <v>7.5784340458091501E-3</v>
      </c>
      <c r="M208" s="1">
        <v>6.2773427192437795E-2</v>
      </c>
      <c r="N208" s="1">
        <v>8.2968170401061993E-3</v>
      </c>
      <c r="O208" s="1">
        <v>0.103734006906089</v>
      </c>
      <c r="P208" s="1">
        <v>0.109151495342901</v>
      </c>
      <c r="Q208" s="1">
        <v>5.06067678575884E-2</v>
      </c>
      <c r="R208" s="1">
        <v>1.0104578727745599E-2</v>
      </c>
      <c r="S208" s="1">
        <v>4.8597867917816603E-2</v>
      </c>
      <c r="T208" s="1">
        <v>4.69710657804649E-2</v>
      </c>
      <c r="U208" s="1">
        <v>3.1374871594776803E-2</v>
      </c>
      <c r="V208" s="1">
        <v>1.1639154515812301E-3</v>
      </c>
      <c r="W208" s="1">
        <v>5.0586973284982798E-3</v>
      </c>
      <c r="Y208" s="10">
        <f t="shared" si="15"/>
        <v>5.8078860420386201E-2</v>
      </c>
      <c r="Z208" s="1">
        <f t="shared" si="16"/>
        <v>1.1639154515812301E-3</v>
      </c>
      <c r="AA208" s="1">
        <f t="shared" si="17"/>
        <v>0.115451463032671</v>
      </c>
      <c r="AB208" s="1">
        <f t="shared" si="18"/>
        <v>6.1760381044854193E-2</v>
      </c>
      <c r="AC208">
        <f t="shared" si="19"/>
        <v>3.8281386913448394E-2</v>
      </c>
    </row>
    <row r="209" spans="1:29" x14ac:dyDescent="0.2">
      <c r="A209" s="8" t="s">
        <v>230</v>
      </c>
      <c r="B209" s="2">
        <v>568939.25682817702</v>
      </c>
      <c r="C209" s="2">
        <v>1016465.99831071</v>
      </c>
      <c r="D209" s="1">
        <v>0.12036053296905699</v>
      </c>
      <c r="E209" s="1">
        <v>0.12036053296905699</v>
      </c>
      <c r="F209" s="1">
        <v>0.102609628017647</v>
      </c>
      <c r="G209" s="1">
        <v>5.9878714876078799E-2</v>
      </c>
      <c r="H209" s="1">
        <v>5.9878714876078799E-2</v>
      </c>
      <c r="I209" s="1">
        <v>5.5591764442451098E-2</v>
      </c>
      <c r="J209" s="1">
        <v>6.6710117330941496E-2</v>
      </c>
      <c r="K209" s="1">
        <v>7.2216319781434196E-2</v>
      </c>
      <c r="L209" s="1">
        <v>7.1786426590814099E-3</v>
      </c>
      <c r="M209" s="1">
        <v>6.01625444925043E-2</v>
      </c>
      <c r="N209" s="1">
        <v>9.1368966068180405E-3</v>
      </c>
      <c r="O209" s="1">
        <v>0.10175701895414099</v>
      </c>
      <c r="P209" s="1">
        <v>0.118511703303606</v>
      </c>
      <c r="Q209" s="1">
        <v>5.2871682832558602E-2</v>
      </c>
      <c r="R209" s="1">
        <v>9.5715235454417701E-3</v>
      </c>
      <c r="S209" s="1">
        <v>4.4473411553961097E-2</v>
      </c>
      <c r="T209" s="1">
        <v>4.6213454760253903E-2</v>
      </c>
      <c r="U209" s="1">
        <v>3.4065216902764997E-2</v>
      </c>
      <c r="V209" s="1">
        <v>1.27885870998334E-3</v>
      </c>
      <c r="W209" s="1">
        <v>5.5738137451298801E-3</v>
      </c>
      <c r="Y209" s="10">
        <f t="shared" si="15"/>
        <v>5.742005466644947E-2</v>
      </c>
      <c r="Z209" s="1">
        <f t="shared" si="16"/>
        <v>1.27885870998334E-3</v>
      </c>
      <c r="AA209" s="1">
        <f t="shared" si="17"/>
        <v>0.12036053296905699</v>
      </c>
      <c r="AB209" s="1">
        <f t="shared" si="18"/>
        <v>5.7735239659264949E-2</v>
      </c>
      <c r="AC209">
        <f t="shared" si="19"/>
        <v>3.8623438907759496E-2</v>
      </c>
    </row>
    <row r="210" spans="1:29" x14ac:dyDescent="0.2">
      <c r="A210" s="8" t="s">
        <v>231</v>
      </c>
      <c r="B210" s="2">
        <v>277577.22610383999</v>
      </c>
      <c r="C210" s="2">
        <v>367065.45561458298</v>
      </c>
      <c r="D210" s="1">
        <v>0.120665888156593</v>
      </c>
      <c r="E210" s="1">
        <v>0.120665888156593</v>
      </c>
      <c r="F210" s="1">
        <v>0.12361105536816799</v>
      </c>
      <c r="G210" s="1">
        <v>5.0855411093713498E-2</v>
      </c>
      <c r="H210" s="1">
        <v>5.0855411093713498E-2</v>
      </c>
      <c r="I210" s="1">
        <v>5.63304693888989E-2</v>
      </c>
      <c r="J210" s="1">
        <v>6.7596563266678497E-2</v>
      </c>
      <c r="K210" s="1">
        <v>7.2399532893956203E-2</v>
      </c>
      <c r="L210" s="1">
        <v>7.5010195731499696E-3</v>
      </c>
      <c r="M210" s="1">
        <v>6.33775632223883E-2</v>
      </c>
      <c r="N210" s="1">
        <v>8.4075249946935493E-3</v>
      </c>
      <c r="O210" s="1">
        <v>0.10648631389374601</v>
      </c>
      <c r="P210" s="1">
        <v>0.109923966174096</v>
      </c>
      <c r="Q210" s="1">
        <v>5.3005818518305901E-2</v>
      </c>
      <c r="R210" s="1">
        <v>1.0001359430866399E-2</v>
      </c>
      <c r="S210" s="1">
        <v>4.5064375511118901E-2</v>
      </c>
      <c r="T210" s="1">
        <v>4.7751671906435103E-2</v>
      </c>
      <c r="U210" s="1">
        <v>3.1596925551397002E-2</v>
      </c>
      <c r="V210" s="1">
        <v>1.2165974019292499E-3</v>
      </c>
      <c r="W210" s="1">
        <v>5.0890463440912397E-3</v>
      </c>
      <c r="Y210" s="10">
        <f t="shared" si="15"/>
        <v>5.7620120097026592E-2</v>
      </c>
      <c r="Z210" s="1">
        <f t="shared" si="16"/>
        <v>1.2165974019292499E-3</v>
      </c>
      <c r="AA210" s="1">
        <f t="shared" si="17"/>
        <v>0.12361105536816799</v>
      </c>
      <c r="AB210" s="1">
        <f t="shared" si="18"/>
        <v>5.1930614806009703E-2</v>
      </c>
      <c r="AC210">
        <f t="shared" si="19"/>
        <v>3.9979985933427407E-2</v>
      </c>
    </row>
    <row r="211" spans="1:29" x14ac:dyDescent="0.2">
      <c r="A211" s="8" t="s">
        <v>232</v>
      </c>
      <c r="B211" s="2">
        <v>377507.65754437499</v>
      </c>
      <c r="C211" s="2">
        <v>882664.31522789004</v>
      </c>
      <c r="D211" s="1">
        <v>0.122586791579906</v>
      </c>
      <c r="E211" s="1">
        <v>0.122586791579906</v>
      </c>
      <c r="F211" s="1">
        <v>0.121417852915717</v>
      </c>
      <c r="G211" s="1">
        <v>6.1258338946688799E-2</v>
      </c>
      <c r="H211" s="1">
        <v>6.1258338946688799E-2</v>
      </c>
      <c r="I211" s="1">
        <v>6.0983632702273798E-2</v>
      </c>
      <c r="J211" s="1">
        <v>7.3180359242728504E-2</v>
      </c>
      <c r="K211" s="1">
        <v>7.3552074947943996E-2</v>
      </c>
      <c r="L211" s="1">
        <v>8.8005655298948292E-3</v>
      </c>
      <c r="M211" s="1">
        <v>6.9098354373558005E-2</v>
      </c>
      <c r="N211" s="1">
        <v>7.08813890666171E-3</v>
      </c>
      <c r="O211" s="1">
        <v>0.10809715301224999</v>
      </c>
      <c r="P211" s="1">
        <v>9.038596692749E-2</v>
      </c>
      <c r="Q211" s="1">
        <v>5.3849628312464003E-2</v>
      </c>
      <c r="R211" s="1">
        <v>1.1734087373193E-2</v>
      </c>
      <c r="S211" s="1">
        <v>4.8786906161819001E-2</v>
      </c>
      <c r="T211" s="1">
        <v>4.8646931052289198E-2</v>
      </c>
      <c r="U211" s="1">
        <v>2.5980981102596098E-2</v>
      </c>
      <c r="V211" s="1">
        <v>1.1870777157718599E-3</v>
      </c>
      <c r="W211" s="1">
        <v>4.1290264642246301E-3</v>
      </c>
      <c r="Y211" s="10">
        <f t="shared" si="15"/>
        <v>5.8730449889703273E-2</v>
      </c>
      <c r="Z211" s="1">
        <f t="shared" si="16"/>
        <v>1.1870777157718599E-3</v>
      </c>
      <c r="AA211" s="1">
        <f t="shared" si="17"/>
        <v>0.122586791579906</v>
      </c>
      <c r="AB211" s="1">
        <f t="shared" si="18"/>
        <v>6.1120985824481298E-2</v>
      </c>
      <c r="AC211">
        <f t="shared" si="19"/>
        <v>3.9392883837305166E-2</v>
      </c>
    </row>
    <row r="212" spans="1:29" x14ac:dyDescent="0.2">
      <c r="A212" s="8" t="s">
        <v>233</v>
      </c>
      <c r="B212" s="2">
        <v>40558.9713043585</v>
      </c>
      <c r="C212" s="2">
        <v>639076.58365725901</v>
      </c>
      <c r="D212" s="1">
        <v>0.11048588764463101</v>
      </c>
      <c r="E212" s="1">
        <v>0.11048588764463101</v>
      </c>
      <c r="F212" s="1">
        <v>0.106509642201087</v>
      </c>
      <c r="G212" s="1">
        <v>0.11160254899688</v>
      </c>
      <c r="H212" s="1">
        <v>0.11160254899688</v>
      </c>
      <c r="I212" s="1">
        <v>8.2428685048712105E-2</v>
      </c>
      <c r="J212" s="1">
        <v>9.8914422058454798E-2</v>
      </c>
      <c r="K212" s="1">
        <v>6.6291532586778598E-2</v>
      </c>
      <c r="L212" s="1">
        <v>7.7082828781195297E-3</v>
      </c>
      <c r="M212" s="1">
        <v>6.4140102097638693E-2</v>
      </c>
      <c r="N212" s="1">
        <v>6.0502172481401396E-3</v>
      </c>
      <c r="O212" s="1">
        <v>9.9491019834750699E-2</v>
      </c>
      <c r="P212" s="1">
        <v>7.0418836866954396E-2</v>
      </c>
      <c r="Q212" s="1">
        <v>4.8533972598163902E-2</v>
      </c>
      <c r="R212" s="1">
        <v>1.0277710504159401E-2</v>
      </c>
      <c r="S212" s="1">
        <v>6.5942948038969704E-2</v>
      </c>
      <c r="T212" s="1">
        <v>4.5263373239802999E-2</v>
      </c>
      <c r="U212" s="1">
        <v>2.0241747786956001E-2</v>
      </c>
      <c r="V212" s="1">
        <v>1.41587834689915E-3</v>
      </c>
      <c r="W212" s="1">
        <v>3.12178458920575E-3</v>
      </c>
      <c r="Y212" s="10">
        <f t="shared" si="15"/>
        <v>6.2046351460390746E-2</v>
      </c>
      <c r="Z212" s="1">
        <f t="shared" si="16"/>
        <v>1.41587834689915E-3</v>
      </c>
      <c r="AA212" s="1">
        <f t="shared" si="17"/>
        <v>0.11160254899688</v>
      </c>
      <c r="AB212" s="1">
        <f t="shared" si="18"/>
        <v>6.6117240312874151E-2</v>
      </c>
      <c r="AC212">
        <f t="shared" si="19"/>
        <v>4.0616561318469926E-2</v>
      </c>
    </row>
    <row r="213" spans="1:29" x14ac:dyDescent="0.2">
      <c r="A213" s="8" t="s">
        <v>234</v>
      </c>
      <c r="B213" s="2">
        <v>635309.75549210003</v>
      </c>
      <c r="C213" s="2">
        <v>872293.03124328097</v>
      </c>
      <c r="D213" s="1">
        <v>0.112158908776295</v>
      </c>
      <c r="E213" s="1">
        <v>0.112158908776295</v>
      </c>
      <c r="F213" s="1">
        <v>0.11763329830137099</v>
      </c>
      <c r="G213" s="1">
        <v>5.2903832503176602E-2</v>
      </c>
      <c r="H213" s="1">
        <v>5.2903832503176602E-2</v>
      </c>
      <c r="I213" s="1">
        <v>5.5860240826931098E-2</v>
      </c>
      <c r="J213" s="1">
        <v>6.7032288992317501E-2</v>
      </c>
      <c r="K213" s="1">
        <v>6.7295345265777601E-2</v>
      </c>
      <c r="L213" s="1">
        <v>6.7788003548522298E-3</v>
      </c>
      <c r="M213" s="1">
        <v>6.5458348161205396E-2</v>
      </c>
      <c r="N213" s="1">
        <v>9.1076382882054798E-3</v>
      </c>
      <c r="O213" s="1">
        <v>0.110864681879663</v>
      </c>
      <c r="P213" s="1">
        <v>0.110867085217009</v>
      </c>
      <c r="Q213" s="1">
        <v>4.9268893260806003E-2</v>
      </c>
      <c r="R213" s="1">
        <v>9.0384004731364192E-3</v>
      </c>
      <c r="S213" s="1">
        <v>4.4688192661545001E-2</v>
      </c>
      <c r="T213" s="1">
        <v>5.1375735934809902E-2</v>
      </c>
      <c r="U213" s="1">
        <v>3.1868106026808701E-2</v>
      </c>
      <c r="V213" s="1">
        <v>1.7364483093273899E-3</v>
      </c>
      <c r="W213" s="1">
        <v>5.0942804068269103E-3</v>
      </c>
      <c r="Y213" s="10">
        <f t="shared" si="15"/>
        <v>5.6704663345976791E-2</v>
      </c>
      <c r="Z213" s="1">
        <f t="shared" si="16"/>
        <v>1.7364483093273899E-3</v>
      </c>
      <c r="AA213" s="1">
        <f t="shared" si="17"/>
        <v>0.11763329830137099</v>
      </c>
      <c r="AB213" s="1">
        <f t="shared" si="18"/>
        <v>5.2903832503176602E-2</v>
      </c>
      <c r="AC213">
        <f t="shared" si="19"/>
        <v>3.8480379183241951E-2</v>
      </c>
    </row>
    <row r="214" spans="1:29" x14ac:dyDescent="0.2">
      <c r="A214" s="8" t="s">
        <v>235</v>
      </c>
      <c r="B214" s="2">
        <v>1066528.0955127401</v>
      </c>
      <c r="C214" s="2">
        <v>1291851.5456528601</v>
      </c>
      <c r="D214" s="1">
        <v>0.11858632501373199</v>
      </c>
      <c r="E214" s="1">
        <v>0.11858632501373199</v>
      </c>
      <c r="F214" s="1">
        <v>9.7691461055811002E-2</v>
      </c>
      <c r="G214" s="1">
        <v>6.2428623738815102E-2</v>
      </c>
      <c r="H214" s="1">
        <v>6.2428623738815102E-2</v>
      </c>
      <c r="I214" s="1">
        <v>5.5637177133360499E-2</v>
      </c>
      <c r="J214" s="1">
        <v>6.6764612560032605E-2</v>
      </c>
      <c r="K214" s="1">
        <v>7.1151795008239205E-2</v>
      </c>
      <c r="L214" s="1">
        <v>1.1559771528121101E-2</v>
      </c>
      <c r="M214" s="1">
        <v>8.0185003802222807E-2</v>
      </c>
      <c r="N214" s="1">
        <v>6.8373498631405499E-3</v>
      </c>
      <c r="O214" s="1">
        <v>0.11126462619137401</v>
      </c>
      <c r="P214" s="1">
        <v>8.7575637979203994E-2</v>
      </c>
      <c r="Q214" s="1">
        <v>5.2092313067578597E-2</v>
      </c>
      <c r="R214" s="1">
        <v>1.54130287041615E-2</v>
      </c>
      <c r="S214" s="1">
        <v>4.4509741706688498E-2</v>
      </c>
      <c r="T214" s="1">
        <v>5.2136840590128998E-2</v>
      </c>
      <c r="U214" s="1">
        <v>2.5173263543504999E-2</v>
      </c>
      <c r="V214" s="1">
        <v>1.17019447095401E-3</v>
      </c>
      <c r="W214" s="1">
        <v>3.9578179264014796E-3</v>
      </c>
      <c r="Y214" s="10">
        <f t="shared" si="15"/>
        <v>5.7257526631800879E-2</v>
      </c>
      <c r="Z214" s="1">
        <f t="shared" si="16"/>
        <v>1.17019447095401E-3</v>
      </c>
      <c r="AA214" s="1">
        <f t="shared" si="17"/>
        <v>0.11858632501373199</v>
      </c>
      <c r="AB214" s="1">
        <f t="shared" si="18"/>
        <v>5.9032900436087804E-2</v>
      </c>
      <c r="AC214">
        <f t="shared" si="19"/>
        <v>3.7061710030929763E-2</v>
      </c>
    </row>
    <row r="215" spans="1:29" x14ac:dyDescent="0.2">
      <c r="A215" s="8" t="s">
        <v>236</v>
      </c>
      <c r="B215" s="2">
        <v>227877.63394388501</v>
      </c>
      <c r="C215" s="2">
        <v>237895.84313532201</v>
      </c>
      <c r="D215" s="1">
        <v>0.101596013186481</v>
      </c>
      <c r="E215" s="1">
        <v>0.101596013186481</v>
      </c>
      <c r="F215" s="1">
        <v>0.119617894111103</v>
      </c>
      <c r="G215" s="1">
        <v>9.9597880260143004E-2</v>
      </c>
      <c r="H215" s="1">
        <v>9.9597880260143004E-2</v>
      </c>
      <c r="I215" s="1">
        <v>7.9703413657847499E-2</v>
      </c>
      <c r="J215" s="1">
        <v>9.5644096389416899E-2</v>
      </c>
      <c r="K215" s="1">
        <v>6.0957607911888499E-2</v>
      </c>
      <c r="L215" s="1">
        <v>7.5687991408246403E-3</v>
      </c>
      <c r="M215" s="1">
        <v>6.3860609195822801E-2</v>
      </c>
      <c r="N215" s="1">
        <v>6.2951435403070201E-3</v>
      </c>
      <c r="O215" s="1">
        <v>0.101518682391308</v>
      </c>
      <c r="P215" s="1">
        <v>8.5488626353813296E-2</v>
      </c>
      <c r="Q215" s="1">
        <v>4.4628850120071999E-2</v>
      </c>
      <c r="R215" s="1">
        <v>1.0091732187766199E-2</v>
      </c>
      <c r="S215" s="1">
        <v>6.3762730926277794E-2</v>
      </c>
      <c r="T215" s="1">
        <v>4.6338655398795399E-2</v>
      </c>
      <c r="U215" s="1">
        <v>2.4573384517445101E-2</v>
      </c>
      <c r="V215" s="1">
        <v>8.6846794984674004E-4</v>
      </c>
      <c r="W215" s="1">
        <v>3.8528897053833298E-3</v>
      </c>
      <c r="Y215" s="10">
        <f t="shared" si="15"/>
        <v>6.0857968519558325E-2</v>
      </c>
      <c r="Z215" s="1">
        <f t="shared" si="16"/>
        <v>8.6846794984674004E-4</v>
      </c>
      <c r="AA215" s="1">
        <f t="shared" si="17"/>
        <v>0.119617894111103</v>
      </c>
      <c r="AB215" s="1">
        <f t="shared" si="18"/>
        <v>6.3811670061050291E-2</v>
      </c>
      <c r="AC215">
        <f t="shared" si="19"/>
        <v>3.9146680560863005E-2</v>
      </c>
    </row>
    <row r="216" spans="1:29" x14ac:dyDescent="0.2">
      <c r="A216" s="8" t="s">
        <v>237</v>
      </c>
      <c r="B216" s="2">
        <v>75275.570893933094</v>
      </c>
      <c r="C216" s="2">
        <v>276814.74113494199</v>
      </c>
      <c r="D216" s="1">
        <v>8.7081354453219503E-2</v>
      </c>
      <c r="E216" s="1">
        <v>8.7081354453219503E-2</v>
      </c>
      <c r="F216" s="1">
        <v>0.108666040705723</v>
      </c>
      <c r="G216" s="1">
        <v>0.12927033284462999</v>
      </c>
      <c r="H216" s="1">
        <v>0.12927033284462999</v>
      </c>
      <c r="I216" s="1">
        <v>9.1801676598746093E-2</v>
      </c>
      <c r="J216" s="1">
        <v>0.11016201191849501</v>
      </c>
      <c r="K216" s="1">
        <v>5.2248812671931599E-2</v>
      </c>
      <c r="L216" s="1">
        <v>8.9977768851292605E-3</v>
      </c>
      <c r="M216" s="1">
        <v>6.9360573228188296E-2</v>
      </c>
      <c r="N216" s="1">
        <v>5.9828817007485597E-3</v>
      </c>
      <c r="O216" s="1">
        <v>0.100003378483809</v>
      </c>
      <c r="P216" s="1">
        <v>6.9036983184530498E-2</v>
      </c>
      <c r="Q216" s="1">
        <v>3.8252886055796402E-2</v>
      </c>
      <c r="R216" s="1">
        <v>1.19970358468388E-2</v>
      </c>
      <c r="S216" s="1">
        <v>7.3441341278996902E-2</v>
      </c>
      <c r="T216" s="1">
        <v>4.7042647612959898E-2</v>
      </c>
      <c r="U216" s="1">
        <v>1.9844394390858201E-2</v>
      </c>
      <c r="V216" s="1">
        <v>1.3637723791068901E-3</v>
      </c>
      <c r="W216" s="1">
        <v>3.1233888964546899E-3</v>
      </c>
      <c r="Y216" s="10">
        <f t="shared" si="15"/>
        <v>6.220144882170061E-2</v>
      </c>
      <c r="Z216" s="1">
        <f t="shared" si="16"/>
        <v>1.3637723791068901E-3</v>
      </c>
      <c r="AA216" s="1">
        <f t="shared" si="17"/>
        <v>0.12927033284462999</v>
      </c>
      <c r="AB216" s="1">
        <f t="shared" si="18"/>
        <v>6.919877820635939E-2</v>
      </c>
      <c r="AC216">
        <f t="shared" si="19"/>
        <v>4.2203503960467452E-2</v>
      </c>
    </row>
    <row r="217" spans="1:29" x14ac:dyDescent="0.2">
      <c r="A217" s="8" t="s">
        <v>238</v>
      </c>
      <c r="B217" s="2">
        <v>509870.06466723903</v>
      </c>
      <c r="C217" s="2">
        <v>673765.87699768797</v>
      </c>
      <c r="D217" s="1">
        <v>0.114687359021747</v>
      </c>
      <c r="E217" s="1">
        <v>0.114687359021747</v>
      </c>
      <c r="F217" s="1">
        <v>0.114817808058084</v>
      </c>
      <c r="G217" s="1">
        <v>6.5315333174186002E-2</v>
      </c>
      <c r="H217" s="1">
        <v>6.5315333174186002E-2</v>
      </c>
      <c r="I217" s="1">
        <v>6.1362118601614002E-2</v>
      </c>
      <c r="J217" s="1">
        <v>7.3634542321936697E-2</v>
      </c>
      <c r="K217" s="1">
        <v>6.88124154130485E-2</v>
      </c>
      <c r="L217" s="1">
        <v>6.66653211889789E-3</v>
      </c>
      <c r="M217" s="1">
        <v>5.8686921556371001E-2</v>
      </c>
      <c r="N217" s="1">
        <v>8.7644124769891106E-3</v>
      </c>
      <c r="O217" s="1">
        <v>0.101586359154933</v>
      </c>
      <c r="P217" s="1">
        <v>0.114862700354249</v>
      </c>
      <c r="Q217" s="1">
        <v>5.0379584748602699E-2</v>
      </c>
      <c r="R217" s="1">
        <v>8.8887094918637093E-3</v>
      </c>
      <c r="S217" s="1">
        <v>4.9089694881291397E-2</v>
      </c>
      <c r="T217" s="1">
        <v>4.5799011494764098E-2</v>
      </c>
      <c r="U217" s="1">
        <v>3.30163799003853E-2</v>
      </c>
      <c r="V217" s="1">
        <v>1.1883098519267399E-3</v>
      </c>
      <c r="W217" s="1">
        <v>5.3849995058153901E-3</v>
      </c>
      <c r="Y217" s="10">
        <f t="shared" si="15"/>
        <v>5.814729421613192E-2</v>
      </c>
      <c r="Z217" s="1">
        <f t="shared" si="16"/>
        <v>1.1883098519267399E-3</v>
      </c>
      <c r="AA217" s="1">
        <f t="shared" si="17"/>
        <v>0.114862700354249</v>
      </c>
      <c r="AB217" s="1">
        <f t="shared" si="18"/>
        <v>6.0024520078992505E-2</v>
      </c>
      <c r="AC217">
        <f t="shared" si="19"/>
        <v>3.8500411827520002E-2</v>
      </c>
    </row>
    <row r="218" spans="1:29" x14ac:dyDescent="0.2">
      <c r="A218" s="8" t="s">
        <v>239</v>
      </c>
      <c r="B218" s="2">
        <v>483816.06549727399</v>
      </c>
      <c r="C218" s="2">
        <v>6406833.9365250999</v>
      </c>
      <c r="D218" s="1">
        <v>0.107794965549871</v>
      </c>
      <c r="E218" s="1">
        <v>0.107794965549871</v>
      </c>
      <c r="F218" s="1">
        <v>0.12571796265198201</v>
      </c>
      <c r="G218" s="1">
        <v>7.2063265662891701E-2</v>
      </c>
      <c r="H218" s="1">
        <v>7.2063265662891701E-2</v>
      </c>
      <c r="I218" s="1">
        <v>6.7461123494441694E-2</v>
      </c>
      <c r="J218" s="1">
        <v>8.0953348193330096E-2</v>
      </c>
      <c r="K218" s="1">
        <v>6.4676979329923098E-2</v>
      </c>
      <c r="L218" s="1">
        <v>1.2325773717894801E-2</v>
      </c>
      <c r="M218" s="1">
        <v>8.25338209502674E-2</v>
      </c>
      <c r="N218" s="1">
        <v>5.81823112705992E-3</v>
      </c>
      <c r="O218" s="1">
        <v>0.111839009171573</v>
      </c>
      <c r="P218" s="1">
        <v>7.1154522137739595E-2</v>
      </c>
      <c r="Q218" s="1">
        <v>4.73519108706889E-2</v>
      </c>
      <c r="R218" s="1">
        <v>1.6434364957192901E-2</v>
      </c>
      <c r="S218" s="1">
        <v>5.3968898795553402E-2</v>
      </c>
      <c r="T218" s="1">
        <v>5.1519795422318097E-2</v>
      </c>
      <c r="U218" s="1">
        <v>2.04530134142113E-2</v>
      </c>
      <c r="V218" s="1">
        <v>1.1185471931655E-3</v>
      </c>
      <c r="W218" s="1">
        <v>3.2451261521297902E-3</v>
      </c>
      <c r="Y218" s="10">
        <f t="shared" si="15"/>
        <v>5.8814444500249828E-2</v>
      </c>
      <c r="Z218" s="1">
        <f t="shared" si="16"/>
        <v>1.1185471931655E-3</v>
      </c>
      <c r="AA218" s="1">
        <f t="shared" si="17"/>
        <v>0.12571796265198201</v>
      </c>
      <c r="AB218" s="1">
        <f t="shared" si="18"/>
        <v>6.6069051412182389E-2</v>
      </c>
      <c r="AC218">
        <f t="shared" si="19"/>
        <v>3.7824195071583466E-2</v>
      </c>
    </row>
    <row r="219" spans="1:29" x14ac:dyDescent="0.2">
      <c r="A219" s="8" t="s">
        <v>240</v>
      </c>
      <c r="B219" s="2">
        <v>434276.58590814599</v>
      </c>
      <c r="C219" s="2">
        <v>597409.38868248602</v>
      </c>
      <c r="D219" s="1">
        <v>0.12383410898696701</v>
      </c>
      <c r="E219" s="1">
        <v>0.12383410898696701</v>
      </c>
      <c r="F219" s="1">
        <v>0.11577875480821501</v>
      </c>
      <c r="G219" s="1">
        <v>4.6514283966486998E-2</v>
      </c>
      <c r="H219" s="1">
        <v>4.6514283966486998E-2</v>
      </c>
      <c r="I219" s="1">
        <v>5.2201830685297303E-2</v>
      </c>
      <c r="J219" s="1">
        <v>6.2642196822356694E-2</v>
      </c>
      <c r="K219" s="1">
        <v>7.4300465392180395E-2</v>
      </c>
      <c r="L219" s="1">
        <v>1.07227713769667E-2</v>
      </c>
      <c r="M219" s="1">
        <v>7.8215549884218902E-2</v>
      </c>
      <c r="N219" s="1">
        <v>7.2766442049211301E-3</v>
      </c>
      <c r="O219" s="1">
        <v>0.114251746689669</v>
      </c>
      <c r="P219" s="1">
        <v>8.9767364998383295E-2</v>
      </c>
      <c r="Q219" s="1">
        <v>5.4397546876056503E-2</v>
      </c>
      <c r="R219" s="1">
        <v>1.42970285026224E-2</v>
      </c>
      <c r="S219" s="1">
        <v>4.1761464548238002E-2</v>
      </c>
      <c r="T219" s="1">
        <v>5.2511831587290801E-2</v>
      </c>
      <c r="U219" s="1">
        <v>2.5803127232267201E-2</v>
      </c>
      <c r="V219" s="1">
        <v>1.3390932768325701E-3</v>
      </c>
      <c r="W219" s="1">
        <v>4.1183898768586396E-3</v>
      </c>
      <c r="Y219" s="10">
        <f t="shared" si="15"/>
        <v>5.7004129633464115E-2</v>
      </c>
      <c r="Z219" s="1">
        <f t="shared" si="16"/>
        <v>1.3390932768325701E-3</v>
      </c>
      <c r="AA219" s="1">
        <f t="shared" si="17"/>
        <v>0.12383410898696701</v>
      </c>
      <c r="AB219" s="1">
        <f t="shared" si="18"/>
        <v>5.2356831136294052E-2</v>
      </c>
      <c r="AC219">
        <f t="shared" si="19"/>
        <v>3.9578199074509768E-2</v>
      </c>
    </row>
    <row r="220" spans="1:29" x14ac:dyDescent="0.2">
      <c r="A220" s="8" t="s">
        <v>241</v>
      </c>
      <c r="B220" s="2">
        <v>31497.8238176495</v>
      </c>
      <c r="C220" s="2">
        <v>31326.082244007401</v>
      </c>
      <c r="D220" s="1">
        <v>0.119045377495302</v>
      </c>
      <c r="E220" s="1">
        <v>0.119045377495302</v>
      </c>
      <c r="F220" s="1">
        <v>0.122625541050588</v>
      </c>
      <c r="G220" s="1">
        <v>7.5744781368798503E-2</v>
      </c>
      <c r="H220" s="1">
        <v>7.5744781368798503E-2</v>
      </c>
      <c r="I220" s="1">
        <v>6.85287759470464E-2</v>
      </c>
      <c r="J220" s="1">
        <v>8.2234531136455694E-2</v>
      </c>
      <c r="K220" s="1">
        <v>7.1427226497181695E-2</v>
      </c>
      <c r="L220" s="1">
        <v>5.2853700628903103E-3</v>
      </c>
      <c r="M220" s="1">
        <v>5.5110896686814001E-2</v>
      </c>
      <c r="N220" s="1">
        <v>7.4428807815678502E-3</v>
      </c>
      <c r="O220" s="1">
        <v>0.100960252878913</v>
      </c>
      <c r="P220" s="1">
        <v>0.10086021621134</v>
      </c>
      <c r="Q220" s="1">
        <v>5.2293964527657603E-2</v>
      </c>
      <c r="R220" s="1">
        <v>7.04716008385397E-3</v>
      </c>
      <c r="S220" s="1">
        <v>5.4823020757637002E-2</v>
      </c>
      <c r="T220" s="1">
        <v>4.4695790418531403E-2</v>
      </c>
      <c r="U220" s="1">
        <v>2.8991731867736702E-2</v>
      </c>
      <c r="V220" s="1">
        <v>9.6657326502180797E-4</v>
      </c>
      <c r="W220" s="1">
        <v>4.6155873211543002E-3</v>
      </c>
      <c r="Y220" s="10">
        <f t="shared" si="15"/>
        <v>5.9874491861129531E-2</v>
      </c>
      <c r="Z220" s="1">
        <f t="shared" si="16"/>
        <v>9.6657326502180797E-4</v>
      </c>
      <c r="AA220" s="1">
        <f t="shared" si="17"/>
        <v>0.122625541050588</v>
      </c>
      <c r="AB220" s="1">
        <f t="shared" si="18"/>
        <v>6.18198363169302E-2</v>
      </c>
      <c r="AC220">
        <f t="shared" si="19"/>
        <v>3.9908201333946368E-2</v>
      </c>
    </row>
    <row r="221" spans="1:29" x14ac:dyDescent="0.2">
      <c r="A221" s="8" t="s">
        <v>242</v>
      </c>
      <c r="B221" s="2">
        <v>296692.24337366997</v>
      </c>
      <c r="C221" s="2">
        <v>1642278.7543063799</v>
      </c>
      <c r="D221" s="1">
        <v>0.116386404316043</v>
      </c>
      <c r="E221" s="1">
        <v>0.116386404316043</v>
      </c>
      <c r="F221" s="1">
        <v>0.124268254728502</v>
      </c>
      <c r="G221" s="1">
        <v>6.1079896858479102E-2</v>
      </c>
      <c r="H221" s="1">
        <v>6.1079896858479102E-2</v>
      </c>
      <c r="I221" s="1">
        <v>6.1607012111365198E-2</v>
      </c>
      <c r="J221" s="1">
        <v>7.3928414533638395E-2</v>
      </c>
      <c r="K221" s="1">
        <v>6.9831842589626394E-2</v>
      </c>
      <c r="L221" s="1">
        <v>6.1796590828905301E-3</v>
      </c>
      <c r="M221" s="1">
        <v>5.7591908957272502E-2</v>
      </c>
      <c r="N221" s="1">
        <v>8.7201488476624702E-3</v>
      </c>
      <c r="O221" s="1">
        <v>0.10267332531355</v>
      </c>
      <c r="P221" s="1">
        <v>0.113324012297513</v>
      </c>
      <c r="Q221" s="1">
        <v>5.1125937242250202E-2</v>
      </c>
      <c r="R221" s="1">
        <v>8.2395454438539597E-3</v>
      </c>
      <c r="S221" s="1">
        <v>4.9285609689092201E-2</v>
      </c>
      <c r="T221" s="1">
        <v>4.5783859561493598E-2</v>
      </c>
      <c r="U221" s="1">
        <v>3.2574182559873897E-2</v>
      </c>
      <c r="V221" s="1">
        <v>1.26539929976254E-3</v>
      </c>
      <c r="W221" s="1">
        <v>5.2747123359841996E-3</v>
      </c>
      <c r="Y221" s="10">
        <f t="shared" si="15"/>
        <v>5.8330321347168756E-2</v>
      </c>
      <c r="Z221" s="1">
        <f t="shared" si="16"/>
        <v>1.26539929976254E-3</v>
      </c>
      <c r="AA221" s="1">
        <f t="shared" si="17"/>
        <v>0.124268254728502</v>
      </c>
      <c r="AB221" s="1">
        <f t="shared" si="18"/>
        <v>5.9335902907875798E-2</v>
      </c>
      <c r="AC221">
        <f t="shared" si="19"/>
        <v>3.9495048028561089E-2</v>
      </c>
    </row>
    <row r="222" spans="1:29" x14ac:dyDescent="0.2">
      <c r="A222" s="8" t="s">
        <v>243</v>
      </c>
      <c r="B222" s="2">
        <v>58783.639028589401</v>
      </c>
      <c r="C222" s="2">
        <v>57615.597618256797</v>
      </c>
      <c r="D222" s="1">
        <v>0.10974529611560301</v>
      </c>
      <c r="E222" s="1">
        <v>0.10974529611560301</v>
      </c>
      <c r="F222" s="1">
        <v>0.118520102283987</v>
      </c>
      <c r="G222" s="1">
        <v>0.100278580236652</v>
      </c>
      <c r="H222" s="1">
        <v>0.100278580236652</v>
      </c>
      <c r="I222" s="1">
        <v>7.97693156893233E-2</v>
      </c>
      <c r="J222" s="1">
        <v>9.5723178827187796E-2</v>
      </c>
      <c r="K222" s="1">
        <v>6.58471776693621E-2</v>
      </c>
      <c r="L222" s="1">
        <v>6.0607103423248E-3</v>
      </c>
      <c r="M222" s="1">
        <v>5.7934757327182597E-2</v>
      </c>
      <c r="N222" s="1">
        <v>6.4318391305608902E-3</v>
      </c>
      <c r="O222" s="1">
        <v>9.9158394855156706E-2</v>
      </c>
      <c r="P222" s="1">
        <v>8.5531175263888898E-2</v>
      </c>
      <c r="Q222" s="1">
        <v>4.8208647348555199E-2</v>
      </c>
      <c r="R222" s="1">
        <v>8.0809471231001392E-3</v>
      </c>
      <c r="S222" s="1">
        <v>6.3815452551458401E-2</v>
      </c>
      <c r="T222" s="1">
        <v>4.4475502049784198E-2</v>
      </c>
      <c r="U222" s="1">
        <v>2.4585537510909399E-2</v>
      </c>
      <c r="V222" s="1">
        <v>9.3485398869475001E-4</v>
      </c>
      <c r="W222" s="1">
        <v>3.8890253592259701E-3</v>
      </c>
      <c r="Y222" s="10">
        <f t="shared" si="15"/>
        <v>6.1450718501260604E-2</v>
      </c>
      <c r="Z222" s="1">
        <f t="shared" si="16"/>
        <v>9.3485398869475001E-4</v>
      </c>
      <c r="AA222" s="1">
        <f t="shared" si="17"/>
        <v>0.118520102283987</v>
      </c>
      <c r="AB222" s="1">
        <f t="shared" si="18"/>
        <v>6.4831315110410251E-2</v>
      </c>
      <c r="AC222">
        <f t="shared" si="19"/>
        <v>4.0141984420686692E-2</v>
      </c>
    </row>
    <row r="223" spans="1:29" x14ac:dyDescent="0.2">
      <c r="A223" s="8" t="s">
        <v>244</v>
      </c>
      <c r="B223" s="2">
        <v>1711628.0913862099</v>
      </c>
      <c r="C223" s="2">
        <v>1809173.4681843701</v>
      </c>
      <c r="D223" s="1">
        <v>0.11518845959787</v>
      </c>
      <c r="E223" s="1">
        <v>0.11518845959787</v>
      </c>
      <c r="F223" s="1">
        <v>0.104460258208863</v>
      </c>
      <c r="G223" s="1">
        <v>5.1982074484427598E-2</v>
      </c>
      <c r="H223" s="1">
        <v>5.1982074484427598E-2</v>
      </c>
      <c r="I223" s="1">
        <v>5.21061017944296E-2</v>
      </c>
      <c r="J223" s="1">
        <v>6.2527322153315301E-2</v>
      </c>
      <c r="K223" s="1">
        <v>6.9113075758722595E-2</v>
      </c>
      <c r="L223" s="1">
        <v>9.2933432619364195E-3</v>
      </c>
      <c r="M223" s="1">
        <v>7.2122569348086196E-2</v>
      </c>
      <c r="N223" s="1">
        <v>8.4529230243203194E-3</v>
      </c>
      <c r="O223" s="1">
        <v>0.110199373426113</v>
      </c>
      <c r="P223" s="1">
        <v>0.10849537212447399</v>
      </c>
      <c r="Q223" s="1">
        <v>5.05997069936144E-2</v>
      </c>
      <c r="R223" s="1">
        <v>1.2391124349248999E-2</v>
      </c>
      <c r="S223" s="1">
        <v>4.1684881435543601E-2</v>
      </c>
      <c r="T223" s="1">
        <v>5.1441956317938201E-2</v>
      </c>
      <c r="U223" s="1">
        <v>3.1186386008700599E-2</v>
      </c>
      <c r="V223" s="1">
        <v>1.3611301768971999E-3</v>
      </c>
      <c r="W223" s="1">
        <v>4.9785620913432799E-3</v>
      </c>
      <c r="Y223" s="10">
        <f t="shared" si="15"/>
        <v>5.623775773190709E-2</v>
      </c>
      <c r="Z223" s="1">
        <f t="shared" si="16"/>
        <v>1.3611301768971999E-3</v>
      </c>
      <c r="AA223" s="1">
        <f t="shared" si="17"/>
        <v>0.11518845959787</v>
      </c>
      <c r="AB223" s="1">
        <f t="shared" si="18"/>
        <v>5.1982074484427598E-2</v>
      </c>
      <c r="AC223">
        <f t="shared" si="19"/>
        <v>3.766446342818356E-2</v>
      </c>
    </row>
    <row r="224" spans="1:29" x14ac:dyDescent="0.2">
      <c r="A224" s="8" t="s">
        <v>245</v>
      </c>
      <c r="B224" s="2">
        <v>554069.61305535899</v>
      </c>
      <c r="C224" s="2">
        <v>709966.35018035502</v>
      </c>
      <c r="D224" s="1">
        <v>0.11574615116115</v>
      </c>
      <c r="E224" s="1">
        <v>0.11574615116115</v>
      </c>
      <c r="F224" s="1">
        <v>9.9972808479725395E-2</v>
      </c>
      <c r="G224" s="1">
        <v>5.6268059477384301E-2</v>
      </c>
      <c r="H224" s="1">
        <v>5.6268059477384301E-2</v>
      </c>
      <c r="I224" s="1">
        <v>5.3127231858623503E-2</v>
      </c>
      <c r="J224" s="1">
        <v>6.3752678230348095E-2</v>
      </c>
      <c r="K224" s="1">
        <v>6.9447690696690295E-2</v>
      </c>
      <c r="L224" s="1">
        <v>9.4890387661626906E-3</v>
      </c>
      <c r="M224" s="1">
        <v>7.3186582968299205E-2</v>
      </c>
      <c r="N224" s="1">
        <v>8.1889843714851793E-3</v>
      </c>
      <c r="O224" s="1">
        <v>0.11022762569009099</v>
      </c>
      <c r="P224" s="1">
        <v>0.104779045328391</v>
      </c>
      <c r="Q224" s="1">
        <v>5.0844688390130698E-2</v>
      </c>
      <c r="R224" s="1">
        <v>1.2652051688217101E-2</v>
      </c>
      <c r="S224" s="1">
        <v>4.2501785486898702E-2</v>
      </c>
      <c r="T224" s="1">
        <v>5.1678020328194102E-2</v>
      </c>
      <c r="U224" s="1">
        <v>3.01182307007378E-2</v>
      </c>
      <c r="V224" s="1">
        <v>1.3698897647957901E-3</v>
      </c>
      <c r="W224" s="1">
        <v>4.7718485138181698E-3</v>
      </c>
      <c r="Y224" s="10">
        <f t="shared" si="15"/>
        <v>5.6506831126983868E-2</v>
      </c>
      <c r="Z224" s="1">
        <f t="shared" si="16"/>
        <v>1.3698897647957901E-3</v>
      </c>
      <c r="AA224" s="1">
        <f t="shared" si="17"/>
        <v>0.11574615116115</v>
      </c>
      <c r="AB224" s="1">
        <f t="shared" si="18"/>
        <v>5.4697645668003905E-2</v>
      </c>
      <c r="AC224">
        <f t="shared" si="19"/>
        <v>3.7260387820645245E-2</v>
      </c>
    </row>
    <row r="225" spans="1:29" x14ac:dyDescent="0.2">
      <c r="A225" s="8" t="s">
        <v>246</v>
      </c>
      <c r="B225" s="2">
        <v>733843.84728878504</v>
      </c>
      <c r="C225" s="2">
        <v>970381.72964061797</v>
      </c>
      <c r="D225" s="1">
        <v>0.10346867223327801</v>
      </c>
      <c r="E225" s="1">
        <v>0.10346867223327801</v>
      </c>
      <c r="F225" s="1">
        <v>0.101610704460544</v>
      </c>
      <c r="G225" s="1">
        <v>4.52127660274073E-2</v>
      </c>
      <c r="H225" s="1">
        <v>4.52127660274073E-2</v>
      </c>
      <c r="I225" s="1">
        <v>4.8009059128839703E-2</v>
      </c>
      <c r="J225" s="1">
        <v>5.7610870954607797E-2</v>
      </c>
      <c r="K225" s="1">
        <v>6.2081203339967E-2</v>
      </c>
      <c r="L225" s="1">
        <v>1.50392744318855E-2</v>
      </c>
      <c r="M225" s="1">
        <v>9.95610521100046E-2</v>
      </c>
      <c r="N225" s="1">
        <v>6.6668000610967601E-3</v>
      </c>
      <c r="O225" s="1">
        <v>0.12563483203620199</v>
      </c>
      <c r="P225" s="1">
        <v>8.1433857473249299E-2</v>
      </c>
      <c r="Q225" s="1">
        <v>4.5451467241593602E-2</v>
      </c>
      <c r="R225" s="1">
        <v>2.0052365909180501E-2</v>
      </c>
      <c r="S225" s="1">
        <v>3.8407247303071802E-2</v>
      </c>
      <c r="T225" s="1">
        <v>6.14519406679142E-2</v>
      </c>
      <c r="U225" s="1">
        <v>2.3407789354998799E-2</v>
      </c>
      <c r="V225" s="1">
        <v>1.30034975648107E-3</v>
      </c>
      <c r="W225" s="1">
        <v>3.69975028934144E-3</v>
      </c>
      <c r="Y225" s="10">
        <f t="shared" si="15"/>
        <v>5.4439072052017437E-2</v>
      </c>
      <c r="Z225" s="1">
        <f t="shared" si="16"/>
        <v>1.30034975648107E-3</v>
      </c>
      <c r="AA225" s="1">
        <f t="shared" si="17"/>
        <v>0.12563483203620199</v>
      </c>
      <c r="AB225" s="1">
        <f t="shared" si="18"/>
        <v>4.6730263185216656E-2</v>
      </c>
      <c r="AC225">
        <f t="shared" si="19"/>
        <v>3.6682196285809474E-2</v>
      </c>
    </row>
    <row r="226" spans="1:29" x14ac:dyDescent="0.2">
      <c r="A226" s="8" t="s">
        <v>247</v>
      </c>
      <c r="B226" s="2">
        <v>84777.028758012399</v>
      </c>
      <c r="C226" s="2">
        <v>203080.36591262699</v>
      </c>
      <c r="D226" s="1">
        <v>0.10811942075054</v>
      </c>
      <c r="E226" s="1">
        <v>0.10811942075054</v>
      </c>
      <c r="F226" s="1">
        <v>0.11950275696676201</v>
      </c>
      <c r="G226" s="1">
        <v>8.8912470788320805E-2</v>
      </c>
      <c r="H226" s="1">
        <v>8.8912470788320805E-2</v>
      </c>
      <c r="I226" s="1">
        <v>7.4331924635850893E-2</v>
      </c>
      <c r="J226" s="1">
        <v>8.9198309563021203E-2</v>
      </c>
      <c r="K226" s="1">
        <v>6.4871652450324294E-2</v>
      </c>
      <c r="L226" s="1">
        <v>5.1624584864378101E-3</v>
      </c>
      <c r="M226" s="1">
        <v>5.1539703925506802E-2</v>
      </c>
      <c r="N226" s="1">
        <v>8.42465786769497E-3</v>
      </c>
      <c r="O226" s="1">
        <v>9.5439403806103801E-2</v>
      </c>
      <c r="P226" s="1">
        <v>0.108790814766122</v>
      </c>
      <c r="Q226" s="1">
        <v>4.7494436763853197E-2</v>
      </c>
      <c r="R226" s="1">
        <v>6.8832779819173401E-3</v>
      </c>
      <c r="S226" s="1">
        <v>5.9465539708680702E-2</v>
      </c>
      <c r="T226" s="1">
        <v>4.2350819804265097E-2</v>
      </c>
      <c r="U226" s="1">
        <v>3.1271079269577597E-2</v>
      </c>
      <c r="V226" s="1">
        <v>1.22483407275186E-3</v>
      </c>
      <c r="W226" s="1">
        <v>5.0936593280195199E-3</v>
      </c>
      <c r="Y226" s="10">
        <f t="shared" si="15"/>
        <v>6.0255455623730539E-2</v>
      </c>
      <c r="Z226" s="1">
        <f t="shared" si="16"/>
        <v>1.22483407275186E-3</v>
      </c>
      <c r="AA226" s="1">
        <f t="shared" si="17"/>
        <v>0.11950275696676201</v>
      </c>
      <c r="AB226" s="1">
        <f t="shared" si="18"/>
        <v>6.2168596079502494E-2</v>
      </c>
      <c r="AC226">
        <f t="shared" si="19"/>
        <v>3.9295766752081809E-2</v>
      </c>
    </row>
    <row r="227" spans="1:29" x14ac:dyDescent="0.2">
      <c r="A227" s="8" t="s">
        <v>248</v>
      </c>
      <c r="B227" s="2">
        <v>118755.295421139</v>
      </c>
      <c r="C227" s="2">
        <v>5046017.6733475104</v>
      </c>
      <c r="D227" s="1">
        <v>0.11187261771147999</v>
      </c>
      <c r="E227" s="1">
        <v>0.11187261771147999</v>
      </c>
      <c r="F227" s="1">
        <v>0.106193655095508</v>
      </c>
      <c r="G227" s="1">
        <v>7.4506681063280997E-2</v>
      </c>
      <c r="H227" s="1">
        <v>7.4506681063280997E-2</v>
      </c>
      <c r="I227" s="1">
        <v>6.38017543055176E-2</v>
      </c>
      <c r="J227" s="1">
        <v>7.6562105166621194E-2</v>
      </c>
      <c r="K227" s="1">
        <v>6.7123570626887896E-2</v>
      </c>
      <c r="L227" s="1">
        <v>1.0645806274588099E-2</v>
      </c>
      <c r="M227" s="1">
        <v>8.1315512589579003E-2</v>
      </c>
      <c r="N227" s="1">
        <v>6.0798955128168403E-3</v>
      </c>
      <c r="O227" s="1">
        <v>0.114866407780826</v>
      </c>
      <c r="P227" s="1">
        <v>7.3362119439960696E-2</v>
      </c>
      <c r="Q227" s="1">
        <v>4.9143132016622598E-2</v>
      </c>
      <c r="R227" s="1">
        <v>1.41944083661176E-2</v>
      </c>
      <c r="S227" s="1">
        <v>5.1041403444414102E-2</v>
      </c>
      <c r="T227" s="1">
        <v>5.42962222213745E-2</v>
      </c>
      <c r="U227" s="1">
        <v>2.1087892645634002E-2</v>
      </c>
      <c r="V227" s="1">
        <v>1.35374263285337E-3</v>
      </c>
      <c r="W227" s="1">
        <v>3.2061790017594502E-3</v>
      </c>
      <c r="Y227" s="10">
        <f t="shared" si="15"/>
        <v>5.8351620233530167E-2</v>
      </c>
      <c r="Z227" s="1">
        <f t="shared" si="16"/>
        <v>1.35374263285337E-3</v>
      </c>
      <c r="AA227" s="1">
        <f t="shared" si="17"/>
        <v>0.114866407780826</v>
      </c>
      <c r="AB227" s="1">
        <f t="shared" si="18"/>
        <v>6.5462662466202748E-2</v>
      </c>
      <c r="AC227">
        <f t="shared" si="19"/>
        <v>3.7226172426895333E-2</v>
      </c>
    </row>
    <row r="228" spans="1:29" x14ac:dyDescent="0.2">
      <c r="A228" s="8" t="s">
        <v>249</v>
      </c>
      <c r="B228" s="2">
        <v>38583.649120865797</v>
      </c>
      <c r="C228" s="2">
        <v>38564.244785998497</v>
      </c>
      <c r="D228" s="1">
        <v>0.108516016389925</v>
      </c>
      <c r="E228" s="1">
        <v>0.108516016389925</v>
      </c>
      <c r="F228" s="1">
        <v>0.131746158307713</v>
      </c>
      <c r="G228" s="1">
        <v>6.4543872531016705E-2</v>
      </c>
      <c r="H228" s="1">
        <v>6.4543872531016705E-2</v>
      </c>
      <c r="I228" s="1">
        <v>6.5208475842436803E-2</v>
      </c>
      <c r="J228" s="1">
        <v>7.8250171010924005E-2</v>
      </c>
      <c r="K228" s="1">
        <v>6.5109609833955501E-2</v>
      </c>
      <c r="L228" s="1">
        <v>6.7736819477158799E-3</v>
      </c>
      <c r="M228" s="1">
        <v>6.7204511609665493E-2</v>
      </c>
      <c r="N228" s="1">
        <v>7.0584837645719604E-3</v>
      </c>
      <c r="O228" s="1">
        <v>0.112416421531904</v>
      </c>
      <c r="P228" s="1">
        <v>9.3554935186694194E-2</v>
      </c>
      <c r="Q228" s="1">
        <v>4.76686523338666E-2</v>
      </c>
      <c r="R228" s="1">
        <v>9.0315759302877999E-3</v>
      </c>
      <c r="S228" s="1">
        <v>5.2166780673949503E-2</v>
      </c>
      <c r="T228" s="1">
        <v>5.1706739464913602E-2</v>
      </c>
      <c r="U228" s="1">
        <v>2.68921530836079E-2</v>
      </c>
      <c r="V228" s="1">
        <v>1.1385113713953099E-3</v>
      </c>
      <c r="W228" s="1">
        <v>4.1553514520337098E-3</v>
      </c>
      <c r="Y228" s="10">
        <f t="shared" si="15"/>
        <v>5.8310099559375918E-2</v>
      </c>
      <c r="Z228" s="1">
        <f t="shared" si="16"/>
        <v>1.1385113713953099E-3</v>
      </c>
      <c r="AA228" s="1">
        <f t="shared" si="17"/>
        <v>0.131746158307713</v>
      </c>
      <c r="AB228" s="1">
        <f t="shared" si="18"/>
        <v>6.4543872531016705E-2</v>
      </c>
      <c r="AC228">
        <f t="shared" si="19"/>
        <v>3.8952648365669175E-2</v>
      </c>
    </row>
    <row r="229" spans="1:29" x14ac:dyDescent="0.2">
      <c r="A229" s="8" t="s">
        <v>250</v>
      </c>
      <c r="B229" s="2">
        <v>75443.682114014606</v>
      </c>
      <c r="C229" s="2">
        <v>78600.638441447503</v>
      </c>
      <c r="D229" s="1">
        <v>0.108784623121486</v>
      </c>
      <c r="E229" s="1">
        <v>0.108784623121486</v>
      </c>
      <c r="F229" s="1">
        <v>0.11254899643225701</v>
      </c>
      <c r="G229" s="1">
        <v>5.7866276452282497E-2</v>
      </c>
      <c r="H229" s="1">
        <v>5.7866276452282497E-2</v>
      </c>
      <c r="I229" s="1">
        <v>5.7070387334205497E-2</v>
      </c>
      <c r="J229" s="1">
        <v>6.8484464801046599E-2</v>
      </c>
      <c r="K229" s="1">
        <v>6.5270773872891902E-2</v>
      </c>
      <c r="L229" s="1">
        <v>4.3030580483254203E-3</v>
      </c>
      <c r="M229" s="1">
        <v>5.0681920570365198E-2</v>
      </c>
      <c r="N229" s="1">
        <v>1.06570369017944E-2</v>
      </c>
      <c r="O229" s="1">
        <v>0.100249998825648</v>
      </c>
      <c r="P229" s="1">
        <v>0.13835656942737601</v>
      </c>
      <c r="Q229" s="1">
        <v>4.77866452470537E-2</v>
      </c>
      <c r="R229" s="1">
        <v>5.7374107311004502E-3</v>
      </c>
      <c r="S229" s="1">
        <v>4.5656309867364499E-2</v>
      </c>
      <c r="T229" s="1">
        <v>4.5668414333078403E-2</v>
      </c>
      <c r="U229" s="1">
        <v>3.9769223986307299E-2</v>
      </c>
      <c r="V229" s="1">
        <v>1.38107603444415E-3</v>
      </c>
      <c r="W229" s="1">
        <v>6.6117016419018296E-3</v>
      </c>
      <c r="Y229" s="10">
        <f t="shared" si="15"/>
        <v>5.6676789360134858E-2</v>
      </c>
      <c r="Z229" s="1">
        <f t="shared" si="16"/>
        <v>1.38107603444415E-3</v>
      </c>
      <c r="AA229" s="1">
        <f t="shared" si="17"/>
        <v>0.13835656942737601</v>
      </c>
      <c r="AB229" s="1">
        <f t="shared" si="18"/>
        <v>5.3876153952285344E-2</v>
      </c>
      <c r="AC229">
        <f t="shared" si="19"/>
        <v>3.9371232161090737E-2</v>
      </c>
    </row>
    <row r="230" spans="1:29" x14ac:dyDescent="0.2">
      <c r="A230" s="8" t="s">
        <v>251</v>
      </c>
      <c r="B230" s="2">
        <v>42940.8338061268</v>
      </c>
      <c r="C230" s="2">
        <v>5464629.98427587</v>
      </c>
      <c r="D230" s="1">
        <v>0.103155383195112</v>
      </c>
      <c r="E230" s="1">
        <v>0.103155383195112</v>
      </c>
      <c r="F230" s="1">
        <v>0.13998251787655799</v>
      </c>
      <c r="G230" s="1">
        <v>3.2486018841829001E-2</v>
      </c>
      <c r="H230" s="1">
        <v>3.2486018841829001E-2</v>
      </c>
      <c r="I230" s="1">
        <v>5.1238638890053999E-2</v>
      </c>
      <c r="J230" s="1">
        <v>6.1486366668064903E-2</v>
      </c>
      <c r="K230" s="1">
        <v>6.1893229917067298E-2</v>
      </c>
      <c r="L230" s="1">
        <v>7.30933915768527E-3</v>
      </c>
      <c r="M230" s="1">
        <v>7.4286011673993999E-2</v>
      </c>
      <c r="N230" s="1">
        <v>9.3507441433809905E-3</v>
      </c>
      <c r="O230" s="1">
        <v>0.123101136140366</v>
      </c>
      <c r="P230" s="1">
        <v>0.108670823483204</v>
      </c>
      <c r="Q230" s="1">
        <v>4.53138463931958E-2</v>
      </c>
      <c r="R230" s="1">
        <v>9.74578554358063E-3</v>
      </c>
      <c r="S230" s="1">
        <v>4.09909111120434E-2</v>
      </c>
      <c r="T230" s="1">
        <v>5.7997660672668802E-2</v>
      </c>
      <c r="U230" s="1">
        <v>3.1237011751530701E-2</v>
      </c>
      <c r="V230" s="1">
        <v>2.11172828083672E-3</v>
      </c>
      <c r="W230" s="1">
        <v>4.9013298266993299E-3</v>
      </c>
      <c r="Y230" s="10">
        <f t="shared" si="15"/>
        <v>5.5044994280240588E-2</v>
      </c>
      <c r="Z230" s="1">
        <f t="shared" si="16"/>
        <v>2.11172828083672E-3</v>
      </c>
      <c r="AA230" s="1">
        <f t="shared" si="17"/>
        <v>0.13998251787655799</v>
      </c>
      <c r="AB230" s="1">
        <f t="shared" si="18"/>
        <v>4.8276242641624903E-2</v>
      </c>
      <c r="AC230">
        <f t="shared" si="19"/>
        <v>4.0892923277143944E-2</v>
      </c>
    </row>
    <row r="231" spans="1:29" x14ac:dyDescent="0.2">
      <c r="A231" s="8" t="s">
        <v>252</v>
      </c>
      <c r="B231" s="2">
        <v>11286.722775493299</v>
      </c>
      <c r="C231" s="2">
        <v>32566.831106044399</v>
      </c>
      <c r="D231" s="1">
        <v>0.104207935048902</v>
      </c>
      <c r="E231" s="1">
        <v>0.104207935048902</v>
      </c>
      <c r="F231" s="1">
        <v>9.7824402985019002E-2</v>
      </c>
      <c r="G231" s="1">
        <v>8.4566368670002501E-2</v>
      </c>
      <c r="H231" s="1">
        <v>8.4566368670002501E-2</v>
      </c>
      <c r="I231" s="1">
        <v>6.6739285081256094E-2</v>
      </c>
      <c r="J231" s="1">
        <v>8.0087142097507197E-2</v>
      </c>
      <c r="K231" s="1">
        <v>6.2524761029341097E-2</v>
      </c>
      <c r="L231" s="1">
        <v>1.23556339453165E-2</v>
      </c>
      <c r="M231" s="1">
        <v>8.4841796379413303E-2</v>
      </c>
      <c r="N231" s="1">
        <v>5.3813153775571498E-3</v>
      </c>
      <c r="O231" s="1">
        <v>0.112156188479625</v>
      </c>
      <c r="P231" s="1">
        <v>7.3647031423482903E-2</v>
      </c>
      <c r="Q231" s="1">
        <v>4.5776208817203103E-2</v>
      </c>
      <c r="R231" s="1">
        <v>1.6474178593755301E-2</v>
      </c>
      <c r="S231" s="1">
        <v>5.3391428065004701E-2</v>
      </c>
      <c r="T231" s="1">
        <v>5.3639762033966497E-2</v>
      </c>
      <c r="U231" s="1">
        <v>2.1169626082539101E-2</v>
      </c>
      <c r="V231" s="1">
        <v>7.4483199507824295E-4</v>
      </c>
      <c r="W231" s="1">
        <v>3.2911545380897001E-3</v>
      </c>
      <c r="Y231" s="10">
        <f t="shared" si="15"/>
        <v>5.8379667718098195E-2</v>
      </c>
      <c r="Z231" s="1">
        <f t="shared" si="16"/>
        <v>7.4483199507824295E-4</v>
      </c>
      <c r="AA231" s="1">
        <f t="shared" si="17"/>
        <v>0.112156188479625</v>
      </c>
      <c r="AB231" s="1">
        <f t="shared" si="18"/>
        <v>6.4632023055298596E-2</v>
      </c>
      <c r="AC231">
        <f t="shared" si="19"/>
        <v>3.6153681311742659E-2</v>
      </c>
    </row>
    <row r="232" spans="1:29" x14ac:dyDescent="0.2">
      <c r="A232" s="8" t="s">
        <v>253</v>
      </c>
      <c r="B232" s="2">
        <v>210402.936511671</v>
      </c>
      <c r="C232" s="2">
        <v>330513.94265339302</v>
      </c>
      <c r="D232" s="1">
        <v>0.116267901305129</v>
      </c>
      <c r="E232" s="1">
        <v>0.116267901305129</v>
      </c>
      <c r="F232" s="1">
        <v>0.120824379925595</v>
      </c>
      <c r="G232" s="1">
        <v>4.5170884825458203E-2</v>
      </c>
      <c r="H232" s="1">
        <v>4.5170884825458203E-2</v>
      </c>
      <c r="I232" s="1">
        <v>5.2791537394127799E-2</v>
      </c>
      <c r="J232" s="1">
        <v>6.3349844872953504E-2</v>
      </c>
      <c r="K232" s="1">
        <v>6.9760740783077299E-2</v>
      </c>
      <c r="L232" s="1">
        <v>1.0146205789517301E-2</v>
      </c>
      <c r="M232" s="1">
        <v>7.6511356576526093E-2</v>
      </c>
      <c r="N232" s="1">
        <v>7.9164751069400394E-3</v>
      </c>
      <c r="O232" s="1">
        <v>0.11447936793756699</v>
      </c>
      <c r="P232" s="1">
        <v>9.8808435967643202E-2</v>
      </c>
      <c r="Q232" s="1">
        <v>5.1073881527197697E-2</v>
      </c>
      <c r="R232" s="1">
        <v>1.35282743860231E-2</v>
      </c>
      <c r="S232" s="1">
        <v>4.2233229915302303E-2</v>
      </c>
      <c r="T232" s="1">
        <v>5.2911784528524797E-2</v>
      </c>
      <c r="U232" s="1">
        <v>2.8401860114296702E-2</v>
      </c>
      <c r="V232" s="1">
        <v>1.3722114569467701E-3</v>
      </c>
      <c r="W232" s="1">
        <v>4.5651448732578698E-3</v>
      </c>
      <c r="Y232" s="10">
        <f t="shared" si="15"/>
        <v>5.657761517083354E-2</v>
      </c>
      <c r="Z232" s="1">
        <f t="shared" si="16"/>
        <v>1.3722114569467701E-3</v>
      </c>
      <c r="AA232" s="1">
        <f t="shared" si="17"/>
        <v>0.120824379925595</v>
      </c>
      <c r="AB232" s="1">
        <f t="shared" si="18"/>
        <v>5.1932709460662752E-2</v>
      </c>
      <c r="AC232">
        <f t="shared" si="19"/>
        <v>3.9022084462671636E-2</v>
      </c>
    </row>
    <row r="233" spans="1:29" x14ac:dyDescent="0.2">
      <c r="A233" s="8" t="s">
        <v>254</v>
      </c>
      <c r="B233" s="2">
        <v>2681253.1667007501</v>
      </c>
      <c r="C233" s="2">
        <v>2903925.0685678902</v>
      </c>
      <c r="D233" s="1">
        <v>0.11567543608082501</v>
      </c>
      <c r="E233" s="1">
        <v>0.11567543608082501</v>
      </c>
      <c r="F233" s="1">
        <v>0.11473933169770401</v>
      </c>
      <c r="G233" s="1">
        <v>4.5569413417164403E-2</v>
      </c>
      <c r="H233" s="1">
        <v>4.5569413417164403E-2</v>
      </c>
      <c r="I233" s="1">
        <v>5.1469539633007801E-2</v>
      </c>
      <c r="J233" s="1">
        <v>6.1763447559609698E-2</v>
      </c>
      <c r="K233" s="1">
        <v>6.9405261648495101E-2</v>
      </c>
      <c r="L233" s="1">
        <v>9.1782394796753302E-3</v>
      </c>
      <c r="M233" s="1">
        <v>7.3741453611623195E-2</v>
      </c>
      <c r="N233" s="1">
        <v>8.3749732805941095E-3</v>
      </c>
      <c r="O233" s="1">
        <v>0.113762475643404</v>
      </c>
      <c r="P233" s="1">
        <v>0.104578213250744</v>
      </c>
      <c r="Q233" s="1">
        <v>5.0813624841255997E-2</v>
      </c>
      <c r="R233" s="1">
        <v>1.22376526395673E-2</v>
      </c>
      <c r="S233" s="1">
        <v>4.1175631706407E-2</v>
      </c>
      <c r="T233" s="1">
        <v>5.2933465207850597E-2</v>
      </c>
      <c r="U233" s="1">
        <v>3.00604606175379E-2</v>
      </c>
      <c r="V233" s="1">
        <v>1.50004762375532E-3</v>
      </c>
      <c r="W233" s="1">
        <v>4.78118233669011E-3</v>
      </c>
      <c r="Y233" s="10">
        <f t="shared" si="15"/>
        <v>5.6150234988695015E-2</v>
      </c>
      <c r="Z233" s="1">
        <f t="shared" si="16"/>
        <v>1.50004762375532E-3</v>
      </c>
      <c r="AA233" s="1">
        <f t="shared" si="17"/>
        <v>0.11567543608082501</v>
      </c>
      <c r="AB233" s="1">
        <f t="shared" si="18"/>
        <v>5.1141582237131902E-2</v>
      </c>
      <c r="AC233">
        <f t="shared" si="19"/>
        <v>3.8686183316107736E-2</v>
      </c>
    </row>
    <row r="234" spans="1:29" x14ac:dyDescent="0.2">
      <c r="A234" s="8" t="s">
        <v>255</v>
      </c>
      <c r="B234" s="2">
        <v>832678.783111681</v>
      </c>
      <c r="C234" s="2">
        <v>904143.64897075295</v>
      </c>
      <c r="D234" s="1">
        <v>0.121182263438562</v>
      </c>
      <c r="E234" s="1">
        <v>0.121182263438562</v>
      </c>
      <c r="F234" s="1">
        <v>0.13319471423729701</v>
      </c>
      <c r="G234" s="1">
        <v>1.7076442644193699E-2</v>
      </c>
      <c r="H234" s="1">
        <v>1.7076442644193699E-2</v>
      </c>
      <c r="I234" s="1">
        <v>4.1836899881421502E-2</v>
      </c>
      <c r="J234" s="1">
        <v>5.0204279857705501E-2</v>
      </c>
      <c r="K234" s="1">
        <v>7.2709358063137206E-2</v>
      </c>
      <c r="L234" s="1">
        <v>8.5189530193809909E-3</v>
      </c>
      <c r="M234" s="1">
        <v>7.1444718145918004E-2</v>
      </c>
      <c r="N234" s="1">
        <v>9.4890615842613199E-3</v>
      </c>
      <c r="O234" s="1">
        <v>0.11705681381326601</v>
      </c>
      <c r="P234" s="1">
        <v>0.1200910260675</v>
      </c>
      <c r="Q234" s="1">
        <v>5.32326505990331E-2</v>
      </c>
      <c r="R234" s="1">
        <v>1.13586040258411E-2</v>
      </c>
      <c r="S234" s="1">
        <v>3.3469519905136899E-2</v>
      </c>
      <c r="T234" s="1">
        <v>5.3452592581641402E-2</v>
      </c>
      <c r="U234" s="1">
        <v>3.4519356291996303E-2</v>
      </c>
      <c r="V234" s="1">
        <v>1.54638853664268E-3</v>
      </c>
      <c r="W234" s="1">
        <v>5.5704076515533602E-3</v>
      </c>
      <c r="Y234" s="10">
        <f t="shared" si="15"/>
        <v>5.4710637821362193E-2</v>
      </c>
      <c r="Z234" s="1">
        <f t="shared" si="16"/>
        <v>1.54638853664268E-3</v>
      </c>
      <c r="AA234" s="1">
        <f t="shared" si="17"/>
        <v>0.13319471423729701</v>
      </c>
      <c r="AB234" s="1">
        <f t="shared" si="18"/>
        <v>4.6020589869563505E-2</v>
      </c>
      <c r="AC234">
        <f t="shared" si="19"/>
        <v>4.4126486029136866E-2</v>
      </c>
    </row>
    <row r="235" spans="1:29" x14ac:dyDescent="0.2">
      <c r="A235" s="8" t="s">
        <v>256</v>
      </c>
      <c r="B235" s="2">
        <v>734368.58933981298</v>
      </c>
      <c r="C235" s="2">
        <v>868134.04671790299</v>
      </c>
      <c r="D235" s="1">
        <v>9.5987853698902198E-2</v>
      </c>
      <c r="E235" s="1">
        <v>9.5987853698902198E-2</v>
      </c>
      <c r="F235" s="1">
        <v>9.9383418634354501E-2</v>
      </c>
      <c r="G235" s="1">
        <v>6.6880670595553596E-2</v>
      </c>
      <c r="H235" s="1">
        <v>6.6880670595553596E-2</v>
      </c>
      <c r="I235" s="1">
        <v>5.8286189956365697E-2</v>
      </c>
      <c r="J235" s="1">
        <v>6.9943427947638595E-2</v>
      </c>
      <c r="K235" s="1">
        <v>5.7592712219341799E-2</v>
      </c>
      <c r="L235" s="1">
        <v>1.2445017477739E-2</v>
      </c>
      <c r="M235" s="1">
        <v>8.9419834164613396E-2</v>
      </c>
      <c r="N235" s="1">
        <v>7.0653539524362296E-3</v>
      </c>
      <c r="O235" s="1">
        <v>0.119184843606168</v>
      </c>
      <c r="P235" s="1">
        <v>8.4975891184071006E-2</v>
      </c>
      <c r="Q235" s="1">
        <v>4.2165311430210801E-2</v>
      </c>
      <c r="R235" s="1">
        <v>1.6593356636985301E-2</v>
      </c>
      <c r="S235" s="1">
        <v>4.6628951965092202E-2</v>
      </c>
      <c r="T235" s="1">
        <v>5.8354056943798499E-2</v>
      </c>
      <c r="U235" s="1">
        <v>2.4426057725983601E-2</v>
      </c>
      <c r="V235" s="1">
        <v>1.4943941152709599E-3</v>
      </c>
      <c r="W235" s="1">
        <v>3.8046213490564502E-3</v>
      </c>
      <c r="Y235" s="10">
        <f t="shared" si="15"/>
        <v>5.5875024394901884E-2</v>
      </c>
      <c r="Z235" s="1">
        <f t="shared" si="16"/>
        <v>1.4943941152709599E-3</v>
      </c>
      <c r="AA235" s="1">
        <f t="shared" si="17"/>
        <v>0.119184843606168</v>
      </c>
      <c r="AB235" s="1">
        <f t="shared" si="18"/>
        <v>5.8320123450082098E-2</v>
      </c>
      <c r="AC235">
        <f t="shared" si="19"/>
        <v>3.4848993493296808E-2</v>
      </c>
    </row>
    <row r="236" spans="1:29" x14ac:dyDescent="0.2">
      <c r="A236" s="8" t="s">
        <v>257</v>
      </c>
      <c r="B236" s="2">
        <v>187734.01218132701</v>
      </c>
      <c r="C236" s="2">
        <v>298590.72905221302</v>
      </c>
      <c r="D236" s="1">
        <v>9.5026984147956003E-2</v>
      </c>
      <c r="E236" s="1">
        <v>9.5026984147956003E-2</v>
      </c>
      <c r="F236" s="1">
        <v>0.11626238612779501</v>
      </c>
      <c r="G236" s="1">
        <v>0.12385229884875699</v>
      </c>
      <c r="H236" s="1">
        <v>0.12385229884875699</v>
      </c>
      <c r="I236" s="1">
        <v>9.0991745956327502E-2</v>
      </c>
      <c r="J236" s="1">
        <v>0.10919009514759299</v>
      </c>
      <c r="K236" s="1">
        <v>5.7016190488773703E-2</v>
      </c>
      <c r="L236" s="1">
        <v>7.9967433269344506E-3</v>
      </c>
      <c r="M236" s="1">
        <v>6.34475787947784E-2</v>
      </c>
      <c r="N236" s="1">
        <v>5.5141240650405897E-3</v>
      </c>
      <c r="O236" s="1">
        <v>9.7005223894648301E-2</v>
      </c>
      <c r="P236" s="1">
        <v>7.3923606648704898E-2</v>
      </c>
      <c r="Q236" s="1">
        <v>4.1743222985702301E-2</v>
      </c>
      <c r="R236" s="1">
        <v>1.0662324435912701E-2</v>
      </c>
      <c r="S236" s="1">
        <v>7.2793396765062093E-2</v>
      </c>
      <c r="T236" s="1">
        <v>4.4268500899456803E-2</v>
      </c>
      <c r="U236" s="1">
        <v>2.12490075974705E-2</v>
      </c>
      <c r="V236" s="1">
        <v>7.7945563418357899E-4</v>
      </c>
      <c r="W236" s="1">
        <v>3.35613741459661E-3</v>
      </c>
      <c r="Y236" s="10">
        <f t="shared" si="15"/>
        <v>6.2697915308820309E-2</v>
      </c>
      <c r="Z236" s="1">
        <f t="shared" si="16"/>
        <v>7.7945563418357899E-4</v>
      </c>
      <c r="AA236" s="1">
        <f t="shared" si="17"/>
        <v>0.12385229884875699</v>
      </c>
      <c r="AB236" s="1">
        <f t="shared" si="18"/>
        <v>6.8120487779920247E-2</v>
      </c>
      <c r="AC236">
        <f t="shared" si="19"/>
        <v>4.222620316757239E-2</v>
      </c>
    </row>
    <row r="237" spans="1:29" x14ac:dyDescent="0.2">
      <c r="A237" s="8" t="s">
        <v>258</v>
      </c>
      <c r="B237" s="2">
        <v>514197.950192291</v>
      </c>
      <c r="C237" s="2">
        <v>519393.13856027398</v>
      </c>
      <c r="D237" s="1">
        <v>9.6546433354782704E-2</v>
      </c>
      <c r="E237" s="1">
        <v>9.6546433354782704E-2</v>
      </c>
      <c r="F237" s="1">
        <v>0.13159112887243199</v>
      </c>
      <c r="G237" s="1">
        <v>7.1669894841028106E-2</v>
      </c>
      <c r="H237" s="1">
        <v>7.1669894841028106E-2</v>
      </c>
      <c r="I237" s="1">
        <v>6.8732729638622203E-2</v>
      </c>
      <c r="J237" s="1">
        <v>8.2479275566346696E-2</v>
      </c>
      <c r="K237" s="1">
        <v>5.7927860012869599E-2</v>
      </c>
      <c r="L237" s="1">
        <v>1.35158944315583E-2</v>
      </c>
      <c r="M237" s="1">
        <v>8.7574939247680297E-2</v>
      </c>
      <c r="N237" s="1">
        <v>5.3414090995289598E-3</v>
      </c>
      <c r="O237" s="1">
        <v>0.114567988731551</v>
      </c>
      <c r="P237" s="1">
        <v>7.3003114326731303E-2</v>
      </c>
      <c r="Q237" s="1">
        <v>4.24106829458884E-2</v>
      </c>
      <c r="R237" s="1">
        <v>1.8021192575410901E-2</v>
      </c>
      <c r="S237" s="1">
        <v>5.4986183710897897E-2</v>
      </c>
      <c r="T237" s="1">
        <v>5.3552976023935397E-2</v>
      </c>
      <c r="U237" s="1">
        <v>2.0984263767848298E-2</v>
      </c>
      <c r="V237" s="1">
        <v>6.2442217730296302E-4</v>
      </c>
      <c r="W237" s="1">
        <v>3.3816346473437499E-3</v>
      </c>
      <c r="Y237" s="10">
        <f t="shared" si="15"/>
        <v>5.8256417608378477E-2</v>
      </c>
      <c r="Z237" s="1">
        <f t="shared" si="16"/>
        <v>6.2442217730296302E-4</v>
      </c>
      <c r="AA237" s="1">
        <f t="shared" si="17"/>
        <v>0.13159112887243199</v>
      </c>
      <c r="AB237" s="1">
        <f t="shared" si="18"/>
        <v>6.3330294825745898E-2</v>
      </c>
      <c r="AC237">
        <f t="shared" si="19"/>
        <v>3.7444029622076609E-2</v>
      </c>
    </row>
    <row r="238" spans="1:29" x14ac:dyDescent="0.2">
      <c r="A238" s="8" t="s">
        <v>259</v>
      </c>
      <c r="B238" s="2">
        <v>1265438.90877053</v>
      </c>
      <c r="C238" s="2">
        <v>1334659.62604713</v>
      </c>
      <c r="D238" s="1">
        <v>0.117289463251477</v>
      </c>
      <c r="E238" s="1">
        <v>0.117289463251477</v>
      </c>
      <c r="F238" s="1">
        <v>0.107564484357622</v>
      </c>
      <c r="G238" s="1">
        <v>3.2928446600223302E-2</v>
      </c>
      <c r="H238" s="1">
        <v>3.2928446600223302E-2</v>
      </c>
      <c r="I238" s="1">
        <v>4.3355344389517103E-2</v>
      </c>
      <c r="J238" s="1">
        <v>5.2026413267420697E-2</v>
      </c>
      <c r="K238" s="1">
        <v>7.0373677950886102E-2</v>
      </c>
      <c r="L238" s="1">
        <v>7.0858884534882299E-3</v>
      </c>
      <c r="M238" s="1">
        <v>6.3613777876656299E-2</v>
      </c>
      <c r="N238" s="1">
        <v>1.02171696470217E-2</v>
      </c>
      <c r="O238" s="1">
        <v>0.108869105616165</v>
      </c>
      <c r="P238" s="1">
        <v>0.13454851893151501</v>
      </c>
      <c r="Q238" s="1">
        <v>5.1522630779870397E-2</v>
      </c>
      <c r="R238" s="1">
        <v>9.4478512713174201E-3</v>
      </c>
      <c r="S238" s="1">
        <v>3.4684275511613398E-2</v>
      </c>
      <c r="T238" s="1">
        <v>5.0418086283211302E-2</v>
      </c>
      <c r="U238" s="1">
        <v>3.8675247830654902E-2</v>
      </c>
      <c r="V238" s="1">
        <v>1.5026598392022801E-3</v>
      </c>
      <c r="W238" s="1">
        <v>6.1602173960634199E-3</v>
      </c>
      <c r="Y238" s="10">
        <f t="shared" si="15"/>
        <v>5.4525058455281286E-2</v>
      </c>
      <c r="Z238" s="1">
        <f t="shared" si="16"/>
        <v>1.5026598392022801E-3</v>
      </c>
      <c r="AA238" s="1">
        <f t="shared" si="17"/>
        <v>0.13454851893151501</v>
      </c>
      <c r="AB238" s="1">
        <f t="shared" si="18"/>
        <v>4.6886715336364203E-2</v>
      </c>
      <c r="AC238">
        <f t="shared" si="19"/>
        <v>4.0934993603629753E-2</v>
      </c>
    </row>
    <row r="239" spans="1:29" x14ac:dyDescent="0.2">
      <c r="A239" s="8" t="s">
        <v>260</v>
      </c>
      <c r="B239" s="2">
        <v>327399.29152372398</v>
      </c>
      <c r="C239" s="2">
        <v>358850.75968462299</v>
      </c>
      <c r="D239" s="1">
        <v>0.10185340283234</v>
      </c>
      <c r="E239" s="1">
        <v>0.10185340283234</v>
      </c>
      <c r="F239" s="1">
        <v>0.10037978185108801</v>
      </c>
      <c r="G239" s="1">
        <v>5.1201689068154997E-2</v>
      </c>
      <c r="H239" s="1">
        <v>5.1201689068154997E-2</v>
      </c>
      <c r="I239" s="1">
        <v>5.0695789996849698E-2</v>
      </c>
      <c r="J239" s="1">
        <v>6.0834947996219503E-2</v>
      </c>
      <c r="K239" s="1">
        <v>6.11120416994042E-2</v>
      </c>
      <c r="L239" s="1">
        <v>1.32630629699983E-2</v>
      </c>
      <c r="M239" s="1">
        <v>9.3993141885622397E-2</v>
      </c>
      <c r="N239" s="1">
        <v>7.1904739836865499E-3</v>
      </c>
      <c r="O239" s="1">
        <v>0.124093277452551</v>
      </c>
      <c r="P239" s="1">
        <v>8.5869009896016299E-2</v>
      </c>
      <c r="Q239" s="1">
        <v>4.4741915619074001E-2</v>
      </c>
      <c r="R239" s="1">
        <v>1.7684083959997699E-2</v>
      </c>
      <c r="S239" s="1">
        <v>4.0556631997479699E-2</v>
      </c>
      <c r="T239" s="1">
        <v>6.0794030915463398E-2</v>
      </c>
      <c r="U239" s="1">
        <v>2.4682625113332898E-2</v>
      </c>
      <c r="V239" s="1">
        <v>1.4790298721614099E-3</v>
      </c>
      <c r="W239" s="1">
        <v>3.9138256156032699E-3</v>
      </c>
      <c r="Y239" s="10">
        <f t="shared" si="15"/>
        <v>5.4869692731276912E-2</v>
      </c>
      <c r="Z239" s="1">
        <f t="shared" si="16"/>
        <v>1.4790298721614099E-3</v>
      </c>
      <c r="AA239" s="1">
        <f t="shared" si="17"/>
        <v>0.124093277452551</v>
      </c>
      <c r="AB239" s="1">
        <f t="shared" si="18"/>
        <v>5.1201689068154997E-2</v>
      </c>
      <c r="AC239">
        <f t="shared" si="19"/>
        <v>3.60392416288082E-2</v>
      </c>
    </row>
    <row r="240" spans="1:29" x14ac:dyDescent="0.2">
      <c r="A240" s="8" t="s">
        <v>261</v>
      </c>
      <c r="B240" s="2">
        <v>132518.42589672501</v>
      </c>
      <c r="C240" s="2">
        <v>149209.52713569399</v>
      </c>
      <c r="D240" s="1">
        <v>0.10875344079605601</v>
      </c>
      <c r="E240" s="1">
        <v>0.10875344079605601</v>
      </c>
      <c r="F240" s="1">
        <v>0.105441534507302</v>
      </c>
      <c r="G240" s="1">
        <v>6.44388702912842E-2</v>
      </c>
      <c r="H240" s="1">
        <v>6.44388702912842E-2</v>
      </c>
      <c r="I240" s="1">
        <v>5.8579818772467797E-2</v>
      </c>
      <c r="J240" s="1">
        <v>7.0295782526961406E-2</v>
      </c>
      <c r="K240" s="1">
        <v>6.5252064477633598E-2</v>
      </c>
      <c r="L240" s="1">
        <v>9.4316824741497093E-3</v>
      </c>
      <c r="M240" s="1">
        <v>7.5071425650086704E-2</v>
      </c>
      <c r="N240" s="1">
        <v>7.84673211558495E-3</v>
      </c>
      <c r="O240" s="1">
        <v>0.112072199825673</v>
      </c>
      <c r="P240" s="1">
        <v>9.5149448430210101E-2</v>
      </c>
      <c r="Q240" s="1">
        <v>4.7772947550811899E-2</v>
      </c>
      <c r="R240" s="1">
        <v>1.2575576632199501E-2</v>
      </c>
      <c r="S240" s="1">
        <v>4.6863855017974097E-2</v>
      </c>
      <c r="T240" s="1">
        <v>5.2950061852054899E-2</v>
      </c>
      <c r="U240" s="1">
        <v>2.73502450851793E-2</v>
      </c>
      <c r="V240" s="1">
        <v>1.5497748229378299E-3</v>
      </c>
      <c r="W240" s="1">
        <v>4.3352742637509101E-3</v>
      </c>
      <c r="Y240" s="10">
        <f t="shared" si="15"/>
        <v>5.6946152308982902E-2</v>
      </c>
      <c r="Z240" s="1">
        <f t="shared" si="16"/>
        <v>1.5497748229378299E-3</v>
      </c>
      <c r="AA240" s="1">
        <f t="shared" si="17"/>
        <v>0.112072199825673</v>
      </c>
      <c r="AB240" s="1">
        <f t="shared" si="18"/>
        <v>6.1509344531875995E-2</v>
      </c>
      <c r="AC240">
        <f t="shared" si="19"/>
        <v>3.6373285568952987E-2</v>
      </c>
    </row>
    <row r="241" spans="1:29" x14ac:dyDescent="0.2">
      <c r="A241" s="8" t="s">
        <v>262</v>
      </c>
      <c r="B241" s="2">
        <v>73318.243698028993</v>
      </c>
      <c r="C241" s="2">
        <v>87862.185970501305</v>
      </c>
      <c r="D241" s="1">
        <v>9.4663858250672903E-2</v>
      </c>
      <c r="E241" s="1">
        <v>9.4663858250672903E-2</v>
      </c>
      <c r="F241" s="1">
        <v>0.1090215991112</v>
      </c>
      <c r="G241" s="1">
        <v>0.1194873334052</v>
      </c>
      <c r="H241" s="1">
        <v>0.1194873334052</v>
      </c>
      <c r="I241" s="1">
        <v>8.6999066480400303E-2</v>
      </c>
      <c r="J241" s="1">
        <v>0.10439887977648001</v>
      </c>
      <c r="K241" s="1">
        <v>5.6798314950403599E-2</v>
      </c>
      <c r="L241" s="1">
        <v>6.8043511474384904E-3</v>
      </c>
      <c r="M241" s="1">
        <v>6.1847002668045201E-2</v>
      </c>
      <c r="N241" s="1">
        <v>6.9991363408164996E-3</v>
      </c>
      <c r="O241" s="1">
        <v>9.8895289029132999E-2</v>
      </c>
      <c r="P241" s="1">
        <v>7.9660775141450701E-2</v>
      </c>
      <c r="Q241" s="1">
        <v>4.1583709922774902E-2</v>
      </c>
      <c r="R241" s="1">
        <v>9.0724681965848007E-3</v>
      </c>
      <c r="S241" s="1">
        <v>6.9599253184320198E-2</v>
      </c>
      <c r="T241" s="1">
        <v>4.5919914459630298E-2</v>
      </c>
      <c r="U241" s="1">
        <v>2.2898191808074501E-2</v>
      </c>
      <c r="V241" s="1">
        <v>1.65966101814774E-3</v>
      </c>
      <c r="W241" s="1">
        <v>3.5896912374645501E-3</v>
      </c>
      <c r="Y241" s="10">
        <f t="shared" si="15"/>
        <v>6.1702484389205517E-2</v>
      </c>
      <c r="Z241" s="1">
        <f t="shared" si="16"/>
        <v>1.65966101814774E-3</v>
      </c>
      <c r="AA241" s="1">
        <f t="shared" si="17"/>
        <v>0.1194873334052</v>
      </c>
      <c r="AB241" s="1">
        <f t="shared" si="18"/>
        <v>6.5723127926182706E-2</v>
      </c>
      <c r="AC241">
        <f t="shared" si="19"/>
        <v>4.0781957043909911E-2</v>
      </c>
    </row>
    <row r="242" spans="1:29" x14ac:dyDescent="0.2">
      <c r="A242" s="8" t="s">
        <v>263</v>
      </c>
      <c r="B242" s="2">
        <v>37103.830541731397</v>
      </c>
      <c r="C242" s="2">
        <v>155799.28635058401</v>
      </c>
      <c r="D242" s="1">
        <v>0.10745857955805101</v>
      </c>
      <c r="E242" s="1">
        <v>0.10745857955805101</v>
      </c>
      <c r="F242" s="1">
        <v>0.11215065232661001</v>
      </c>
      <c r="G242" s="1">
        <v>0.107236080272659</v>
      </c>
      <c r="H242" s="1">
        <v>0.107236080272659</v>
      </c>
      <c r="I242" s="1">
        <v>8.1655703217982198E-2</v>
      </c>
      <c r="J242" s="1">
        <v>9.7986843861578798E-2</v>
      </c>
      <c r="K242" s="1">
        <v>6.4475147734830804E-2</v>
      </c>
      <c r="L242" s="1">
        <v>7.4517569371944604E-3</v>
      </c>
      <c r="M242" s="1">
        <v>6.1458548448981402E-2</v>
      </c>
      <c r="N242" s="1">
        <v>6.4398209274005797E-3</v>
      </c>
      <c r="O242" s="1">
        <v>9.7817130452938106E-2</v>
      </c>
      <c r="P242" s="1">
        <v>8.0864521598580597E-2</v>
      </c>
      <c r="Q242" s="1">
        <v>4.7204144048541202E-2</v>
      </c>
      <c r="R242" s="1">
        <v>9.9356759162592106E-3</v>
      </c>
      <c r="S242" s="1">
        <v>6.5324562574385597E-2</v>
      </c>
      <c r="T242" s="1">
        <v>4.4150861770897498E-2</v>
      </c>
      <c r="U242" s="1">
        <v>2.3244142154764301E-2</v>
      </c>
      <c r="V242" s="1">
        <v>1.1585369019076999E-3</v>
      </c>
      <c r="W242" s="1">
        <v>3.6713287936427298E-3</v>
      </c>
      <c r="Y242" s="10">
        <f t="shared" si="15"/>
        <v>6.171893486639575E-2</v>
      </c>
      <c r="Z242" s="1">
        <f t="shared" si="16"/>
        <v>1.1585369019076999E-3</v>
      </c>
      <c r="AA242" s="1">
        <f t="shared" si="17"/>
        <v>0.11215065232661001</v>
      </c>
      <c r="AB242" s="1">
        <f t="shared" si="18"/>
        <v>6.4899855154608194E-2</v>
      </c>
      <c r="AC242">
        <f t="shared" si="19"/>
        <v>3.9995792866741979E-2</v>
      </c>
    </row>
    <row r="243" spans="1:29" x14ac:dyDescent="0.2">
      <c r="A243" s="8" t="s">
        <v>264</v>
      </c>
      <c r="B243" s="2">
        <v>2923662.6256738999</v>
      </c>
      <c r="C243" s="2">
        <v>5883607.2815201702</v>
      </c>
      <c r="D243" s="1">
        <v>0.10784186063135</v>
      </c>
      <c r="E243" s="1">
        <v>0.10784186063135</v>
      </c>
      <c r="F243" s="1">
        <v>0.13016727841008099</v>
      </c>
      <c r="G243" s="1">
        <v>5.7119172207107098E-2</v>
      </c>
      <c r="H243" s="1">
        <v>5.7119172207107098E-2</v>
      </c>
      <c r="I243" s="1">
        <v>6.1101405706073898E-2</v>
      </c>
      <c r="J243" s="1">
        <v>7.3321686847288695E-2</v>
      </c>
      <c r="K243" s="1">
        <v>6.4705116378810101E-2</v>
      </c>
      <c r="L243" s="1">
        <v>1.0791368681363701E-2</v>
      </c>
      <c r="M243" s="1">
        <v>7.8091189814568293E-2</v>
      </c>
      <c r="N243" s="1">
        <v>7.0072571560615398E-3</v>
      </c>
      <c r="O243" s="1">
        <v>0.113385733071313</v>
      </c>
      <c r="P243" s="1">
        <v>8.9791857389199994E-2</v>
      </c>
      <c r="Q243" s="1">
        <v>4.7372510828275899E-2</v>
      </c>
      <c r="R243" s="1">
        <v>1.43884915751514E-2</v>
      </c>
      <c r="S243" s="1">
        <v>4.8881124564859102E-2</v>
      </c>
      <c r="T243" s="1">
        <v>5.2256372618395497E-2</v>
      </c>
      <c r="U243" s="1">
        <v>2.5810136100237802E-2</v>
      </c>
      <c r="V243" s="1">
        <v>1.1221006657240399E-3</v>
      </c>
      <c r="W243" s="1">
        <v>4.1333422013219902E-3</v>
      </c>
      <c r="Y243" s="10">
        <f t="shared" si="15"/>
        <v>5.7612451884282004E-2</v>
      </c>
      <c r="Z243" s="1">
        <f t="shared" si="16"/>
        <v>1.1221006657240399E-3</v>
      </c>
      <c r="AA243" s="1">
        <f t="shared" si="17"/>
        <v>0.13016727841008099</v>
      </c>
      <c r="AB243" s="1">
        <f t="shared" si="18"/>
        <v>5.7119172207107098E-2</v>
      </c>
      <c r="AC243">
        <f t="shared" si="19"/>
        <v>3.8130853391688008E-2</v>
      </c>
    </row>
    <row r="244" spans="1:29" x14ac:dyDescent="0.2">
      <c r="A244" s="8" t="s">
        <v>265</v>
      </c>
      <c r="B244" s="2">
        <v>381086.22910950799</v>
      </c>
      <c r="C244" s="2">
        <v>4205751.5772827799</v>
      </c>
      <c r="D244" s="1">
        <v>0.104946453857942</v>
      </c>
      <c r="E244" s="1">
        <v>0.104946453857942</v>
      </c>
      <c r="F244" s="1">
        <v>0.117400563565557</v>
      </c>
      <c r="G244" s="1">
        <v>8.5961979311440201E-2</v>
      </c>
      <c r="H244" s="1">
        <v>8.5961979311440201E-2</v>
      </c>
      <c r="I244" s="1">
        <v>7.2331130547109199E-2</v>
      </c>
      <c r="J244" s="1">
        <v>8.6797356656531099E-2</v>
      </c>
      <c r="K244" s="1">
        <v>6.2967872314765694E-2</v>
      </c>
      <c r="L244" s="1">
        <v>1.00942308497743E-2</v>
      </c>
      <c r="M244" s="1">
        <v>7.4065543988252394E-2</v>
      </c>
      <c r="N244" s="1">
        <v>6.3539636972860204E-3</v>
      </c>
      <c r="O244" s="1">
        <v>0.107193514317092</v>
      </c>
      <c r="P244" s="1">
        <v>8.0244983355382493E-2</v>
      </c>
      <c r="Q244" s="1">
        <v>4.6100623567406497E-2</v>
      </c>
      <c r="R244" s="1">
        <v>1.34589744663657E-2</v>
      </c>
      <c r="S244" s="1">
        <v>5.7864904437687402E-2</v>
      </c>
      <c r="T244" s="1">
        <v>4.9532159729811898E-2</v>
      </c>
      <c r="U244" s="1">
        <v>2.3066027346082499E-2</v>
      </c>
      <c r="V244" s="1">
        <v>1.1084425221544699E-3</v>
      </c>
      <c r="W244" s="1">
        <v>3.6570302508098702E-3</v>
      </c>
      <c r="Y244" s="10">
        <f t="shared" si="15"/>
        <v>5.9702709397541652E-2</v>
      </c>
      <c r="Z244" s="1">
        <f t="shared" si="16"/>
        <v>1.1084425221544699E-3</v>
      </c>
      <c r="AA244" s="1">
        <f t="shared" si="17"/>
        <v>0.117400563565557</v>
      </c>
      <c r="AB244" s="1">
        <f t="shared" si="18"/>
        <v>6.7649501430937453E-2</v>
      </c>
      <c r="AC244">
        <f t="shared" si="19"/>
        <v>3.7579319069416257E-2</v>
      </c>
    </row>
    <row r="245" spans="1:29" x14ac:dyDescent="0.2">
      <c r="A245" s="8" t="s">
        <v>266</v>
      </c>
      <c r="B245" s="2">
        <v>529373.20372799598</v>
      </c>
      <c r="C245" s="2">
        <v>749749.437330349</v>
      </c>
      <c r="D245" s="1">
        <v>8.5880353668781495E-2</v>
      </c>
      <c r="E245" s="1">
        <v>8.5880353668781495E-2</v>
      </c>
      <c r="F245" s="1">
        <v>9.7388282105053403E-2</v>
      </c>
      <c r="G245" s="1">
        <v>4.6275952921375603E-2</v>
      </c>
      <c r="H245" s="1">
        <v>4.6275952921375603E-2</v>
      </c>
      <c r="I245" s="1">
        <v>4.7485046986951399E-2</v>
      </c>
      <c r="J245" s="1">
        <v>5.6982056384341298E-2</v>
      </c>
      <c r="K245" s="1">
        <v>5.1528212201268998E-2</v>
      </c>
      <c r="L245" s="1">
        <v>1.16701617868624E-2</v>
      </c>
      <c r="M245" s="1">
        <v>9.5376029537567006E-2</v>
      </c>
      <c r="N245" s="1">
        <v>8.6078665100680594E-3</v>
      </c>
      <c r="O245" s="1">
        <v>0.13116163231674599</v>
      </c>
      <c r="P245" s="1">
        <v>9.7999165101098698E-2</v>
      </c>
      <c r="Q245" s="1">
        <v>3.77253133457882E-2</v>
      </c>
      <c r="R245" s="1">
        <v>1.55602157158162E-2</v>
      </c>
      <c r="S245" s="1">
        <v>3.7988037589560902E-2</v>
      </c>
      <c r="T245" s="1">
        <v>6.6427072780575205E-2</v>
      </c>
      <c r="U245" s="1">
        <v>2.8169624331646201E-2</v>
      </c>
      <c r="V245" s="1">
        <v>2.0976267604322302E-3</v>
      </c>
      <c r="W245" s="1">
        <v>4.3582731221183304E-3</v>
      </c>
      <c r="Y245" s="10">
        <f t="shared" si="15"/>
        <v>5.2741861487810446E-2</v>
      </c>
      <c r="Z245" s="1">
        <f t="shared" si="16"/>
        <v>2.0976267604322302E-3</v>
      </c>
      <c r="AA245" s="1">
        <f t="shared" si="17"/>
        <v>0.13116163231674599</v>
      </c>
      <c r="AB245" s="1">
        <f t="shared" si="18"/>
        <v>4.6880499954163504E-2</v>
      </c>
      <c r="AC245">
        <f t="shared" si="19"/>
        <v>3.5702318935906308E-2</v>
      </c>
    </row>
    <row r="246" spans="1:29" x14ac:dyDescent="0.2">
      <c r="A246" s="8" t="s">
        <v>267</v>
      </c>
      <c r="B246" s="2">
        <v>76338.870742786705</v>
      </c>
      <c r="C246" s="2">
        <v>254064.21172748401</v>
      </c>
      <c r="D246" s="1">
        <v>0.112445474943126</v>
      </c>
      <c r="E246" s="1">
        <v>0.112445474943126</v>
      </c>
      <c r="F246" s="1">
        <v>0.102180617700409</v>
      </c>
      <c r="G246" s="1">
        <v>0.104864304107584</v>
      </c>
      <c r="H246" s="1">
        <v>0.104864304107584</v>
      </c>
      <c r="I246" s="1">
        <v>7.7977306478894601E-2</v>
      </c>
      <c r="J246" s="1">
        <v>9.3572767774673701E-2</v>
      </c>
      <c r="K246" s="1">
        <v>6.7467284965876104E-2</v>
      </c>
      <c r="L246" s="1">
        <v>6.8229238964589902E-3</v>
      </c>
      <c r="M246" s="1">
        <v>6.0323238480946999E-2</v>
      </c>
      <c r="N246" s="1">
        <v>6.1374603004184999E-3</v>
      </c>
      <c r="O246" s="1">
        <v>9.81979973525752E-2</v>
      </c>
      <c r="P246" s="1">
        <v>8.3521329371926495E-2</v>
      </c>
      <c r="Q246" s="1">
        <v>4.9394775351134602E-2</v>
      </c>
      <c r="R246" s="1">
        <v>9.0972318619453301E-3</v>
      </c>
      <c r="S246" s="1">
        <v>6.2381845183115701E-2</v>
      </c>
      <c r="T246" s="1">
        <v>4.4653763957228303E-2</v>
      </c>
      <c r="U246" s="1">
        <v>2.4007988073111199E-2</v>
      </c>
      <c r="V246" s="1">
        <v>8.8109915921541395E-4</v>
      </c>
      <c r="W246" s="1">
        <v>3.72199606609846E-3</v>
      </c>
      <c r="Y246" s="10">
        <f t="shared" si="15"/>
        <v>6.124795920377242E-2</v>
      </c>
      <c r="Z246" s="1">
        <f t="shared" si="16"/>
        <v>8.8109915921541395E-4</v>
      </c>
      <c r="AA246" s="1">
        <f t="shared" si="17"/>
        <v>0.112445474943126</v>
      </c>
      <c r="AB246" s="1">
        <f t="shared" si="18"/>
        <v>6.4924565074495899E-2</v>
      </c>
      <c r="AC246">
        <f t="shared" si="19"/>
        <v>3.9638770918421967E-2</v>
      </c>
    </row>
    <row r="247" spans="1:29" x14ac:dyDescent="0.2">
      <c r="A247" s="8" t="s">
        <v>268</v>
      </c>
      <c r="B247" s="2">
        <v>60422.858733314497</v>
      </c>
      <c r="C247" s="2">
        <v>198911.23348579</v>
      </c>
      <c r="D247" s="1">
        <v>0.106367751983746</v>
      </c>
      <c r="E247" s="1">
        <v>0.106367751983746</v>
      </c>
      <c r="F247" s="1">
        <v>0.12169591560883899</v>
      </c>
      <c r="G247" s="1">
        <v>4.8218546160684897E-2</v>
      </c>
      <c r="H247" s="1">
        <v>4.8218546160684897E-2</v>
      </c>
      <c r="I247" s="1">
        <v>5.4533251982552398E-2</v>
      </c>
      <c r="J247" s="1">
        <v>6.5439902379062595E-2</v>
      </c>
      <c r="K247" s="1">
        <v>6.3820651190248101E-2</v>
      </c>
      <c r="L247" s="1">
        <v>5.3098942604076198E-3</v>
      </c>
      <c r="M247" s="1">
        <v>6.3220931057514695E-2</v>
      </c>
      <c r="N247" s="1">
        <v>9.7388245635822105E-3</v>
      </c>
      <c r="O247" s="1">
        <v>0.113735628841409</v>
      </c>
      <c r="P247" s="1">
        <v>0.118603982452294</v>
      </c>
      <c r="Q247" s="1">
        <v>4.6724967958913302E-2</v>
      </c>
      <c r="R247" s="1">
        <v>7.0798590138765301E-3</v>
      </c>
      <c r="S247" s="1">
        <v>4.3626601586041799E-2</v>
      </c>
      <c r="T247" s="1">
        <v>5.3335926254705499E-2</v>
      </c>
      <c r="U247" s="1">
        <v>3.4091904867520097E-2</v>
      </c>
      <c r="V247" s="1">
        <v>1.7979396691988299E-3</v>
      </c>
      <c r="W247" s="1">
        <v>5.5061787534879097E-3</v>
      </c>
      <c r="Y247" s="10">
        <f t="shared" si="15"/>
        <v>5.5871747836425754E-2</v>
      </c>
      <c r="Z247" s="1">
        <f t="shared" si="16"/>
        <v>1.7979396691988299E-3</v>
      </c>
      <c r="AA247" s="1">
        <f t="shared" si="17"/>
        <v>0.12169591560883899</v>
      </c>
      <c r="AB247" s="1">
        <f t="shared" si="18"/>
        <v>5.0777236207695198E-2</v>
      </c>
      <c r="AC247">
        <f t="shared" si="19"/>
        <v>3.8912862976361789E-2</v>
      </c>
    </row>
    <row r="248" spans="1:29" x14ac:dyDescent="0.2">
      <c r="A248" s="8" t="s">
        <v>269</v>
      </c>
      <c r="B248" s="2">
        <v>748055.38101924595</v>
      </c>
      <c r="C248" s="2">
        <v>807614.51635229704</v>
      </c>
      <c r="D248" s="1">
        <v>0.11127590698169</v>
      </c>
      <c r="E248" s="1">
        <v>0.11127590698169</v>
      </c>
      <c r="F248" s="1">
        <v>0.113352383183108</v>
      </c>
      <c r="G248" s="1">
        <v>4.1833851589641202E-2</v>
      </c>
      <c r="H248" s="1">
        <v>4.1833851589641202E-2</v>
      </c>
      <c r="I248" s="1">
        <v>4.9255021590597602E-2</v>
      </c>
      <c r="J248" s="1">
        <v>5.9106025908717497E-2</v>
      </c>
      <c r="K248" s="1">
        <v>6.6765544189014106E-2</v>
      </c>
      <c r="L248" s="1">
        <v>1.28284763016438E-2</v>
      </c>
      <c r="M248" s="1">
        <v>9.0784816020305803E-2</v>
      </c>
      <c r="N248" s="1">
        <v>6.9994926130936197E-3</v>
      </c>
      <c r="O248" s="1">
        <v>0.123055700491899</v>
      </c>
      <c r="P248" s="1">
        <v>8.4694764935413197E-2</v>
      </c>
      <c r="Q248" s="1">
        <v>4.8881010375333898E-2</v>
      </c>
      <c r="R248" s="1">
        <v>1.7104635068858599E-2</v>
      </c>
      <c r="S248" s="1">
        <v>3.9404017272478199E-2</v>
      </c>
      <c r="T248" s="1">
        <v>5.8741747447718998E-2</v>
      </c>
      <c r="U248" s="1">
        <v>2.4345167607149599E-2</v>
      </c>
      <c r="V248" s="1">
        <v>1.42172726812539E-3</v>
      </c>
      <c r="W248" s="1">
        <v>3.8278921916945399E-3</v>
      </c>
      <c r="Y248" s="10">
        <f t="shared" si="15"/>
        <v>5.5339396980390712E-2</v>
      </c>
      <c r="Z248" s="1">
        <f t="shared" si="16"/>
        <v>1.42172726812539E-3</v>
      </c>
      <c r="AA248" s="1">
        <f t="shared" si="17"/>
        <v>0.123055700491899</v>
      </c>
      <c r="AB248" s="1">
        <f t="shared" si="18"/>
        <v>4.906801598296575E-2</v>
      </c>
      <c r="AC248">
        <f t="shared" si="19"/>
        <v>3.8280351859606765E-2</v>
      </c>
    </row>
    <row r="249" spans="1:29" x14ac:dyDescent="0.2">
      <c r="A249" s="8" t="s">
        <v>270</v>
      </c>
      <c r="B249" s="2">
        <v>962767.94033674104</v>
      </c>
      <c r="C249" s="2">
        <v>1228891.0811590401</v>
      </c>
      <c r="D249" s="1">
        <v>0.100291592598446</v>
      </c>
      <c r="E249" s="1">
        <v>0.100291592598446</v>
      </c>
      <c r="F249" s="1">
        <v>0.10578726087658601</v>
      </c>
      <c r="G249" s="1">
        <v>5.0230424367436001E-2</v>
      </c>
      <c r="H249" s="1">
        <v>5.0230424367436001E-2</v>
      </c>
      <c r="I249" s="1">
        <v>5.1562027402864703E-2</v>
      </c>
      <c r="J249" s="1">
        <v>6.1874432883437601E-2</v>
      </c>
      <c r="K249" s="1">
        <v>6.0174955559068002E-2</v>
      </c>
      <c r="L249" s="1">
        <v>1.3994995188979301E-2</v>
      </c>
      <c r="M249" s="1">
        <v>9.6656621887688601E-2</v>
      </c>
      <c r="N249" s="1">
        <v>6.8875623510781204E-3</v>
      </c>
      <c r="O249" s="1">
        <v>0.12534790021219899</v>
      </c>
      <c r="P249" s="1">
        <v>8.2967480232526994E-2</v>
      </c>
      <c r="Q249" s="1">
        <v>4.4055847409719198E-2</v>
      </c>
      <c r="R249" s="1">
        <v>1.8659993585305599E-2</v>
      </c>
      <c r="S249" s="1">
        <v>4.1249621922291597E-2</v>
      </c>
      <c r="T249" s="1">
        <v>6.1299641045874098E-2</v>
      </c>
      <c r="U249" s="1">
        <v>2.38486690683485E-2</v>
      </c>
      <c r="V249" s="1">
        <v>1.41693331868408E-3</v>
      </c>
      <c r="W249" s="1">
        <v>3.7487384446245301E-3</v>
      </c>
      <c r="Y249" s="10">
        <f t="shared" si="15"/>
        <v>5.5028835766051998E-2</v>
      </c>
      <c r="Z249" s="1">
        <f t="shared" si="16"/>
        <v>1.41693331868408E-3</v>
      </c>
      <c r="AA249" s="1">
        <f t="shared" si="17"/>
        <v>0.12534790021219899</v>
      </c>
      <c r="AB249" s="1">
        <f t="shared" si="18"/>
        <v>5.0896225885150352E-2</v>
      </c>
      <c r="AC249">
        <f t="shared" si="19"/>
        <v>3.6340893445649877E-2</v>
      </c>
    </row>
    <row r="250" spans="1:29" x14ac:dyDescent="0.2">
      <c r="A250" s="8" t="s">
        <v>271</v>
      </c>
      <c r="B250" s="2">
        <v>246325.839250132</v>
      </c>
      <c r="C250" s="2">
        <v>462240.74426547001</v>
      </c>
      <c r="D250" s="1">
        <v>0.113824008005182</v>
      </c>
      <c r="E250" s="1">
        <v>0.113824008005182</v>
      </c>
      <c r="F250" s="1">
        <v>0.120201684176967</v>
      </c>
      <c r="G250" s="1">
        <v>7.3894526241847502E-2</v>
      </c>
      <c r="H250" s="1">
        <v>7.3894526241847502E-2</v>
      </c>
      <c r="I250" s="1">
        <v>6.6997684165165702E-2</v>
      </c>
      <c r="J250" s="1">
        <v>8.0397220998198696E-2</v>
      </c>
      <c r="K250" s="1">
        <v>6.8294404803109499E-2</v>
      </c>
      <c r="L250" s="1">
        <v>9.8099345436133394E-3</v>
      </c>
      <c r="M250" s="1">
        <v>7.2089263027477798E-2</v>
      </c>
      <c r="N250" s="1">
        <v>6.5357069164559897E-3</v>
      </c>
      <c r="O250" s="1">
        <v>0.106961019178483</v>
      </c>
      <c r="P250" s="1">
        <v>8.3489019889531293E-2</v>
      </c>
      <c r="Q250" s="1">
        <v>5.0000334009220201E-2</v>
      </c>
      <c r="R250" s="1">
        <v>1.3079912724817899E-2</v>
      </c>
      <c r="S250" s="1">
        <v>5.3598147332132598E-2</v>
      </c>
      <c r="T250" s="1">
        <v>4.8610008535592997E-2</v>
      </c>
      <c r="U250" s="1">
        <v>2.3998465118229301E-2</v>
      </c>
      <c r="V250" s="1">
        <v>1.0772079880541001E-3</v>
      </c>
      <c r="W250" s="1">
        <v>3.8245721992880002E-3</v>
      </c>
      <c r="Y250" s="10">
        <f t="shared" si="15"/>
        <v>5.9220082705019807E-2</v>
      </c>
      <c r="Z250" s="1">
        <f t="shared" si="16"/>
        <v>1.0772079880541001E-3</v>
      </c>
      <c r="AA250" s="1">
        <f t="shared" si="17"/>
        <v>0.120201684176967</v>
      </c>
      <c r="AB250" s="1">
        <f t="shared" si="18"/>
        <v>6.7646044484137607E-2</v>
      </c>
      <c r="AC250">
        <f t="shared" si="19"/>
        <v>3.8080595602719737E-2</v>
      </c>
    </row>
    <row r="251" spans="1:29" x14ac:dyDescent="0.2">
      <c r="A251" s="8" t="s">
        <v>272</v>
      </c>
      <c r="B251" s="2">
        <v>3628553.1125622401</v>
      </c>
      <c r="C251" s="2">
        <v>5394232.1618087897</v>
      </c>
      <c r="D251" s="1">
        <v>0.115743204582836</v>
      </c>
      <c r="E251" s="1">
        <v>0.115743204582836</v>
      </c>
      <c r="F251" s="1">
        <v>0.12332132338226801</v>
      </c>
      <c r="G251" s="1">
        <v>5.8613070523795802E-2</v>
      </c>
      <c r="H251" s="1">
        <v>5.8613070523795802E-2</v>
      </c>
      <c r="I251" s="1">
        <v>6.0136866107464999E-2</v>
      </c>
      <c r="J251" s="1">
        <v>7.2164239328958199E-2</v>
      </c>
      <c r="K251" s="1">
        <v>6.9445922749701697E-2</v>
      </c>
      <c r="L251" s="1">
        <v>9.4951186273021203E-3</v>
      </c>
      <c r="M251" s="1">
        <v>7.1948402534872405E-2</v>
      </c>
      <c r="N251" s="1">
        <v>7.4571861150378701E-3</v>
      </c>
      <c r="O251" s="1">
        <v>0.109543420918866</v>
      </c>
      <c r="P251" s="1">
        <v>9.3938923877237707E-2</v>
      </c>
      <c r="Q251" s="1">
        <v>5.0843394024359001E-2</v>
      </c>
      <c r="R251" s="1">
        <v>1.26601581697365E-2</v>
      </c>
      <c r="S251" s="1">
        <v>4.8109492885971397E-2</v>
      </c>
      <c r="T251" s="1">
        <v>4.9857856505110897E-2</v>
      </c>
      <c r="U251" s="1">
        <v>2.7002267661817601E-2</v>
      </c>
      <c r="V251" s="1">
        <v>1.3048073854200399E-3</v>
      </c>
      <c r="W251" s="1">
        <v>4.2880822008583E-3</v>
      </c>
      <c r="Y251" s="10">
        <f t="shared" si="15"/>
        <v>5.8011500634412315E-2</v>
      </c>
      <c r="Z251" s="1">
        <f t="shared" si="16"/>
        <v>1.3048073854200399E-3</v>
      </c>
      <c r="AA251" s="1">
        <f t="shared" si="17"/>
        <v>0.12332132338226801</v>
      </c>
      <c r="AB251" s="1">
        <f t="shared" si="18"/>
        <v>5.8613070523795802E-2</v>
      </c>
      <c r="AC251">
        <f t="shared" si="19"/>
        <v>3.8505699570080723E-2</v>
      </c>
    </row>
    <row r="252" spans="1:29" x14ac:dyDescent="0.2">
      <c r="A252" s="8" t="s">
        <v>273</v>
      </c>
      <c r="B252" s="2">
        <v>62516.710196194603</v>
      </c>
      <c r="C252" s="2">
        <v>391880.08060315001</v>
      </c>
      <c r="D252" s="1">
        <v>0.104206021237017</v>
      </c>
      <c r="E252" s="1">
        <v>0.104206021237017</v>
      </c>
      <c r="F252" s="1">
        <v>0.120549733391336</v>
      </c>
      <c r="G252" s="1">
        <v>7.2065311747362498E-2</v>
      </c>
      <c r="H252" s="1">
        <v>7.2065311747362498E-2</v>
      </c>
      <c r="I252" s="1">
        <v>6.6170089221515405E-2</v>
      </c>
      <c r="J252" s="1">
        <v>7.9404107065818394E-2</v>
      </c>
      <c r="K252" s="1">
        <v>6.2523612742210702E-2</v>
      </c>
      <c r="L252" s="1">
        <v>8.4965973615980205E-3</v>
      </c>
      <c r="M252" s="1">
        <v>6.9269562567796802E-2</v>
      </c>
      <c r="N252" s="1">
        <v>7.6652559221548301E-3</v>
      </c>
      <c r="O252" s="1">
        <v>0.10806436244444299</v>
      </c>
      <c r="P252" s="1">
        <v>9.7550578670433305E-2</v>
      </c>
      <c r="Q252" s="1">
        <v>4.5775368122563199E-2</v>
      </c>
      <c r="R252" s="1">
        <v>1.1328796482130501E-2</v>
      </c>
      <c r="S252" s="1">
        <v>5.2936071377212401E-2</v>
      </c>
      <c r="T252" s="1">
        <v>4.9998395368658098E-2</v>
      </c>
      <c r="U252" s="1">
        <v>2.8040364512403201E-2</v>
      </c>
      <c r="V252" s="1">
        <v>1.2717141751628E-3</v>
      </c>
      <c r="W252" s="1">
        <v>4.47722776645331E-3</v>
      </c>
      <c r="Y252" s="10">
        <f t="shared" si="15"/>
        <v>5.8303225158032448E-2</v>
      </c>
      <c r="Z252" s="1">
        <f t="shared" si="16"/>
        <v>1.2717141751628E-3</v>
      </c>
      <c r="AA252" s="1">
        <f t="shared" si="17"/>
        <v>0.120549733391336</v>
      </c>
      <c r="AB252" s="1">
        <f t="shared" si="18"/>
        <v>6.4346850981863046E-2</v>
      </c>
      <c r="AC252">
        <f t="shared" si="19"/>
        <v>3.7216381150406604E-2</v>
      </c>
    </row>
    <row r="253" spans="1:29" x14ac:dyDescent="0.2">
      <c r="A253" s="8" t="s">
        <v>274</v>
      </c>
      <c r="B253" s="2">
        <v>955551.84230422101</v>
      </c>
      <c r="C253" s="2">
        <v>955287.23650476302</v>
      </c>
      <c r="D253" s="1">
        <v>0.104172287042662</v>
      </c>
      <c r="E253" s="1">
        <v>0.104172287042662</v>
      </c>
      <c r="F253" s="1">
        <v>0.111938824493699</v>
      </c>
      <c r="G253" s="1">
        <v>7.5887338957327799E-2</v>
      </c>
      <c r="H253" s="1">
        <v>7.5887338957327799E-2</v>
      </c>
      <c r="I253" s="1">
        <v>6.5928375602088501E-2</v>
      </c>
      <c r="J253" s="1">
        <v>7.9114050722506393E-2</v>
      </c>
      <c r="K253" s="1">
        <v>6.2503372225597098E-2</v>
      </c>
      <c r="L253" s="1">
        <v>8.0849655537812409E-3</v>
      </c>
      <c r="M253" s="1">
        <v>7.0361253946390395E-2</v>
      </c>
      <c r="N253" s="1">
        <v>7.9553701969920995E-3</v>
      </c>
      <c r="O253" s="1">
        <v>0.109818571999484</v>
      </c>
      <c r="P253" s="1">
        <v>9.3148783986726894E-2</v>
      </c>
      <c r="Q253" s="1">
        <v>4.5760549447532099E-2</v>
      </c>
      <c r="R253" s="1">
        <v>1.07799540717083E-2</v>
      </c>
      <c r="S253" s="1">
        <v>5.2742700481670797E-2</v>
      </c>
      <c r="T253" s="1">
        <v>5.1586807861418803E-2</v>
      </c>
      <c r="U253" s="1">
        <v>2.6775272395756701E-2</v>
      </c>
      <c r="V253" s="1">
        <v>1.7703180260483201E-3</v>
      </c>
      <c r="W253" s="1">
        <v>4.1962096216950897E-3</v>
      </c>
      <c r="Y253" s="10">
        <f t="shared" si="15"/>
        <v>5.8129231631653754E-2</v>
      </c>
      <c r="Z253" s="1">
        <f t="shared" si="16"/>
        <v>1.7703180260483201E-3</v>
      </c>
      <c r="AA253" s="1">
        <f t="shared" si="17"/>
        <v>0.111938824493699</v>
      </c>
      <c r="AB253" s="1">
        <f t="shared" si="18"/>
        <v>6.42158739138428E-2</v>
      </c>
      <c r="AC253">
        <f t="shared" si="19"/>
        <v>3.6668086099221439E-2</v>
      </c>
    </row>
    <row r="254" spans="1:29" x14ac:dyDescent="0.2">
      <c r="A254" s="8" t="s">
        <v>275</v>
      </c>
      <c r="B254" s="2">
        <v>516023.06659681001</v>
      </c>
      <c r="C254" s="2">
        <v>1640602.39562034</v>
      </c>
      <c r="D254" s="1">
        <v>0.106340002526511</v>
      </c>
      <c r="E254" s="1">
        <v>0.106340002526511</v>
      </c>
      <c r="F254" s="1">
        <v>0.106812020164187</v>
      </c>
      <c r="G254" s="1">
        <v>9.6843829515003005E-2</v>
      </c>
      <c r="H254" s="1">
        <v>9.6843829515003005E-2</v>
      </c>
      <c r="I254" s="1">
        <v>7.5124919798548101E-2</v>
      </c>
      <c r="J254" s="1">
        <v>9.0149903758257904E-2</v>
      </c>
      <c r="K254" s="1">
        <v>6.3804001515906802E-2</v>
      </c>
      <c r="L254" s="1">
        <v>8.7939699526516906E-3</v>
      </c>
      <c r="M254" s="1">
        <v>6.8179988747124595E-2</v>
      </c>
      <c r="N254" s="1">
        <v>6.5926148824730904E-3</v>
      </c>
      <c r="O254" s="1">
        <v>0.102587284415615</v>
      </c>
      <c r="P254" s="1">
        <v>8.33159687390405E-2</v>
      </c>
      <c r="Q254" s="1">
        <v>4.6712778244681001E-2</v>
      </c>
      <c r="R254" s="1">
        <v>1.1725293270202299E-2</v>
      </c>
      <c r="S254" s="1">
        <v>6.0099935838838603E-2</v>
      </c>
      <c r="T254" s="1">
        <v>4.7360283785719097E-2</v>
      </c>
      <c r="U254" s="1">
        <v>2.3948766288124399E-2</v>
      </c>
      <c r="V254" s="1">
        <v>1.1471397122715301E-3</v>
      </c>
      <c r="W254" s="1">
        <v>3.7973214495829999E-3</v>
      </c>
      <c r="Y254" s="10">
        <f t="shared" si="15"/>
        <v>6.0325992732312629E-2</v>
      </c>
      <c r="Z254" s="1">
        <f t="shared" si="16"/>
        <v>1.1471397122715301E-3</v>
      </c>
      <c r="AA254" s="1">
        <f t="shared" si="17"/>
        <v>0.106812020164187</v>
      </c>
      <c r="AB254" s="1">
        <f t="shared" si="18"/>
        <v>6.5991995131515699E-2</v>
      </c>
      <c r="AC254">
        <f t="shared" si="19"/>
        <v>3.7972824972883734E-2</v>
      </c>
    </row>
    <row r="255" spans="1:29" x14ac:dyDescent="0.2">
      <c r="A255" s="8" t="s">
        <v>276</v>
      </c>
      <c r="B255" s="2">
        <v>975419.10881766398</v>
      </c>
      <c r="C255" s="2">
        <v>1154377.97635687</v>
      </c>
      <c r="D255" s="1">
        <v>0.104058627743764</v>
      </c>
      <c r="E255" s="1">
        <v>0.104058627743764</v>
      </c>
      <c r="F255" s="1">
        <v>0.122901170689127</v>
      </c>
      <c r="G255" s="1">
        <v>5.49258030152254E-2</v>
      </c>
      <c r="H255" s="1">
        <v>5.49258030152254E-2</v>
      </c>
      <c r="I255" s="1">
        <v>5.8188194179894702E-2</v>
      </c>
      <c r="J255" s="1">
        <v>6.9825833015873695E-2</v>
      </c>
      <c r="K255" s="1">
        <v>6.2435176646258403E-2</v>
      </c>
      <c r="L255" s="1">
        <v>1.146001388163E-2</v>
      </c>
      <c r="M255" s="1">
        <v>8.4642139246253398E-2</v>
      </c>
      <c r="N255" s="1">
        <v>6.9248915015080997E-3</v>
      </c>
      <c r="O255" s="1">
        <v>0.119162285749304</v>
      </c>
      <c r="P255" s="1">
        <v>8.6152640384568394E-2</v>
      </c>
      <c r="Q255" s="1">
        <v>4.5710621466539897E-2</v>
      </c>
      <c r="R255" s="1">
        <v>1.52800185088407E-2</v>
      </c>
      <c r="S255" s="1">
        <v>4.6550555343915702E-2</v>
      </c>
      <c r="T255" s="1">
        <v>5.6399982176303903E-2</v>
      </c>
      <c r="U255" s="1">
        <v>2.4764213433429601E-2</v>
      </c>
      <c r="V255" s="1">
        <v>1.2934532961431601E-3</v>
      </c>
      <c r="W255" s="1">
        <v>3.9002153299874101E-3</v>
      </c>
      <c r="Y255" s="10">
        <f t="shared" si="15"/>
        <v>5.6678013318377837E-2</v>
      </c>
      <c r="Z255" s="1">
        <f t="shared" si="16"/>
        <v>1.2934532961431601E-3</v>
      </c>
      <c r="AA255" s="1">
        <f t="shared" si="17"/>
        <v>0.122901170689127</v>
      </c>
      <c r="AB255" s="1">
        <f t="shared" si="18"/>
        <v>5.5662892595764651E-2</v>
      </c>
      <c r="AC255">
        <f t="shared" si="19"/>
        <v>3.7398536308793431E-2</v>
      </c>
    </row>
    <row r="256" spans="1:29" x14ac:dyDescent="0.2">
      <c r="A256" s="8" t="s">
        <v>277</v>
      </c>
      <c r="B256" s="2">
        <v>177789.44699437401</v>
      </c>
      <c r="C256" s="2">
        <v>211688.42153856601</v>
      </c>
      <c r="D256" s="1">
        <v>9.7781522864773401E-2</v>
      </c>
      <c r="E256" s="1">
        <v>9.7781522864773401E-2</v>
      </c>
      <c r="F256" s="1">
        <v>9.4665429152854794E-2</v>
      </c>
      <c r="G256" s="1">
        <v>5.3984212334180701E-2</v>
      </c>
      <c r="H256" s="1">
        <v>5.3984212334180701E-2</v>
      </c>
      <c r="I256" s="1">
        <v>5.0658463455303802E-2</v>
      </c>
      <c r="J256" s="1">
        <v>6.0790156146364703E-2</v>
      </c>
      <c r="K256" s="1">
        <v>5.8668913718864103E-2</v>
      </c>
      <c r="L256" s="1">
        <v>1.4747103824966501E-2</v>
      </c>
      <c r="M256" s="1">
        <v>0.101429579217142</v>
      </c>
      <c r="N256" s="1">
        <v>6.7756655374859804E-3</v>
      </c>
      <c r="O256" s="1">
        <v>0.12796189128919899</v>
      </c>
      <c r="P256" s="1">
        <v>7.8915143075071595E-2</v>
      </c>
      <c r="Q256" s="1">
        <v>4.29532300685306E-2</v>
      </c>
      <c r="R256" s="1">
        <v>1.9662805099955299E-2</v>
      </c>
      <c r="S256" s="1">
        <v>4.05267707642432E-2</v>
      </c>
      <c r="T256" s="1">
        <v>6.3681424164853007E-2</v>
      </c>
      <c r="U256" s="1">
        <v>2.2683833844458798E-2</v>
      </c>
      <c r="V256" s="1">
        <v>1.51294012199987E-3</v>
      </c>
      <c r="W256" s="1">
        <v>3.5688090311145602E-3</v>
      </c>
      <c r="Y256" s="10">
        <f t="shared" si="15"/>
        <v>5.4636681445515797E-2</v>
      </c>
      <c r="Z256" s="1">
        <f t="shared" si="16"/>
        <v>1.51294012199987E-3</v>
      </c>
      <c r="AA256" s="1">
        <f t="shared" si="17"/>
        <v>0.12796189128919899</v>
      </c>
      <c r="AB256" s="1">
        <f t="shared" si="18"/>
        <v>5.3984212334180701E-2</v>
      </c>
      <c r="AC256">
        <f t="shared" si="19"/>
        <v>3.5724734930790911E-2</v>
      </c>
    </row>
    <row r="257" spans="1:29" x14ac:dyDescent="0.2">
      <c r="A257" s="8" t="s">
        <v>278</v>
      </c>
      <c r="B257" s="2">
        <v>1949367.61214627</v>
      </c>
      <c r="C257" s="2">
        <v>3066958.73178259</v>
      </c>
      <c r="D257" s="1">
        <v>0.115734846635125</v>
      </c>
      <c r="E257" s="1">
        <v>0.115734846635125</v>
      </c>
      <c r="F257" s="1">
        <v>0.113266450309895</v>
      </c>
      <c r="G257" s="1">
        <v>5.9875955636875901E-2</v>
      </c>
      <c r="H257" s="1">
        <v>5.9875955636875901E-2</v>
      </c>
      <c r="I257" s="1">
        <v>5.8254590395911798E-2</v>
      </c>
      <c r="J257" s="1">
        <v>6.9905508475094205E-2</v>
      </c>
      <c r="K257" s="1">
        <v>6.94409079810753E-2</v>
      </c>
      <c r="L257" s="1">
        <v>1.11157069740248E-2</v>
      </c>
      <c r="M257" s="1">
        <v>7.9197982837297606E-2</v>
      </c>
      <c r="N257" s="1">
        <v>6.9415864996131803E-3</v>
      </c>
      <c r="O257" s="1">
        <v>0.11260780795179599</v>
      </c>
      <c r="P257" s="1">
        <v>8.5854993374466004E-2</v>
      </c>
      <c r="Q257" s="1">
        <v>5.0839722565371802E-2</v>
      </c>
      <c r="R257" s="1">
        <v>1.48209426320332E-2</v>
      </c>
      <c r="S257" s="1">
        <v>4.6603672316729697E-2</v>
      </c>
      <c r="T257" s="1">
        <v>5.2228932803164298E-2</v>
      </c>
      <c r="U257" s="1">
        <v>2.4678566090778301E-2</v>
      </c>
      <c r="V257" s="1">
        <v>1.27974405373976E-3</v>
      </c>
      <c r="W257" s="1">
        <v>3.9264458209702299E-3</v>
      </c>
      <c r="Y257" s="10">
        <f t="shared" si="15"/>
        <v>5.7609258281298148E-2</v>
      </c>
      <c r="Z257" s="1">
        <f t="shared" si="16"/>
        <v>1.27974405373976E-3</v>
      </c>
      <c r="AA257" s="1">
        <f t="shared" si="17"/>
        <v>0.115734846635125</v>
      </c>
      <c r="AB257" s="1">
        <f t="shared" si="18"/>
        <v>5.9065273016393846E-2</v>
      </c>
      <c r="AC257">
        <f t="shared" si="19"/>
        <v>3.7643321977113904E-2</v>
      </c>
    </row>
    <row r="258" spans="1:29" x14ac:dyDescent="0.2">
      <c r="A258" s="8" t="s">
        <v>279</v>
      </c>
      <c r="B258" s="2">
        <v>1063553.8856756899</v>
      </c>
      <c r="C258" s="2">
        <v>2326627.7046650201</v>
      </c>
      <c r="D258" s="1">
        <v>0.118232300539218</v>
      </c>
      <c r="E258" s="1">
        <v>0.118232300539218</v>
      </c>
      <c r="F258" s="1">
        <v>0.11710588326985</v>
      </c>
      <c r="G258" s="1">
        <v>6.1561363631072098E-2</v>
      </c>
      <c r="H258" s="1">
        <v>6.1561363631072098E-2</v>
      </c>
      <c r="I258" s="1">
        <v>6.0057152632998802E-2</v>
      </c>
      <c r="J258" s="1">
        <v>7.2068583159598604E-2</v>
      </c>
      <c r="K258" s="1">
        <v>7.0939380323530796E-2</v>
      </c>
      <c r="L258" s="1">
        <v>8.0244920547224395E-3</v>
      </c>
      <c r="M258" s="1">
        <v>6.52823154894005E-2</v>
      </c>
      <c r="N258" s="1">
        <v>7.9835021401224397E-3</v>
      </c>
      <c r="O258" s="1">
        <v>0.105436939976414</v>
      </c>
      <c r="P258" s="1">
        <v>0.101316726555301</v>
      </c>
      <c r="Q258" s="1">
        <v>5.1936798055558599E-2</v>
      </c>
      <c r="R258" s="1">
        <v>1.06993227396299E-2</v>
      </c>
      <c r="S258" s="1">
        <v>4.8045722106398903E-2</v>
      </c>
      <c r="T258" s="1">
        <v>4.7655939937184998E-2</v>
      </c>
      <c r="U258" s="1">
        <v>2.91229492796275E-2</v>
      </c>
      <c r="V258" s="1">
        <v>1.3493588503279399E-3</v>
      </c>
      <c r="W258" s="1">
        <v>4.6382677547641598E-3</v>
      </c>
      <c r="Y258" s="10">
        <f t="shared" si="15"/>
        <v>5.806253313330053E-2</v>
      </c>
      <c r="Z258" s="1">
        <f t="shared" si="16"/>
        <v>1.3493588503279399E-3</v>
      </c>
      <c r="AA258" s="1">
        <f t="shared" si="17"/>
        <v>0.118232300539218</v>
      </c>
      <c r="AB258" s="1">
        <f t="shared" si="18"/>
        <v>6.080925813203545E-2</v>
      </c>
      <c r="AC258">
        <f t="shared" si="19"/>
        <v>3.8531760541339291E-2</v>
      </c>
    </row>
    <row r="259" spans="1:29" x14ac:dyDescent="0.2">
      <c r="A259" s="8" t="s">
        <v>280</v>
      </c>
      <c r="B259" s="2">
        <v>68511.105492034898</v>
      </c>
      <c r="C259" s="2">
        <v>69352.258019400106</v>
      </c>
      <c r="D259" s="1">
        <v>0.117788288318271</v>
      </c>
      <c r="E259" s="1">
        <v>0.117788288318271</v>
      </c>
      <c r="F259" s="1">
        <v>0.11419695643159899</v>
      </c>
      <c r="G259" s="1">
        <v>5.8624569703603302E-2</v>
      </c>
      <c r="H259" s="1">
        <v>5.8624569703603302E-2</v>
      </c>
      <c r="I259" s="1">
        <v>5.78615239597014E-2</v>
      </c>
      <c r="J259" s="1">
        <v>6.9433828751641696E-2</v>
      </c>
      <c r="K259" s="1">
        <v>7.0672972990962604E-2</v>
      </c>
      <c r="L259" s="1">
        <v>4.5786698429981501E-3</v>
      </c>
      <c r="M259" s="1">
        <v>4.8541861915004002E-2</v>
      </c>
      <c r="N259" s="1">
        <v>1.0020043401287501E-2</v>
      </c>
      <c r="O259" s="1">
        <v>9.6466289420601301E-2</v>
      </c>
      <c r="P259" s="1">
        <v>0.13441556358753601</v>
      </c>
      <c r="Q259" s="1">
        <v>5.1741753444666402E-2</v>
      </c>
      <c r="R259" s="1">
        <v>6.1048931239973099E-3</v>
      </c>
      <c r="S259" s="1">
        <v>4.6289219167761103E-2</v>
      </c>
      <c r="T259" s="1">
        <v>4.2642598144013999E-2</v>
      </c>
      <c r="U259" s="1">
        <v>3.8636662190335E-2</v>
      </c>
      <c r="V259" s="1">
        <v>1.1981384941475101E-3</v>
      </c>
      <c r="W259" s="1">
        <v>6.3168940568183399E-3</v>
      </c>
      <c r="Y259" s="10">
        <f t="shared" ref="Y259:Y322" si="20">AVERAGE(D259:W259)</f>
        <v>5.7597179248340992E-2</v>
      </c>
      <c r="Z259" s="1">
        <f t="shared" ref="Z259:Z322" si="21">MIN(D259:W259)</f>
        <v>1.1981384941475101E-3</v>
      </c>
      <c r="AA259" s="1">
        <f t="shared" ref="AA259:AA322" si="22">MAX(D259:W259)</f>
        <v>0.13441556358753601</v>
      </c>
      <c r="AB259" s="1">
        <f t="shared" ref="AB259:AB322" si="23">MEDIAN(D259:W259)</f>
        <v>5.4801638702183901E-2</v>
      </c>
      <c r="AC259">
        <f t="shared" ref="AC259:AC322" si="24">_xlfn.STDEV.P(D259:W259)</f>
        <v>4.0335112564322886E-2</v>
      </c>
    </row>
    <row r="260" spans="1:29" x14ac:dyDescent="0.2">
      <c r="A260" s="8" t="s">
        <v>281</v>
      </c>
      <c r="B260" s="2">
        <v>110672.995739247</v>
      </c>
      <c r="C260" s="2">
        <v>682731.44123414601</v>
      </c>
      <c r="D260" s="1">
        <v>0.105086891895889</v>
      </c>
      <c r="E260" s="1">
        <v>0.105086891895889</v>
      </c>
      <c r="F260" s="1">
        <v>0.116975808153887</v>
      </c>
      <c r="G260" s="1">
        <v>0.106637198489725</v>
      </c>
      <c r="H260" s="1">
        <v>0.106637198489725</v>
      </c>
      <c r="I260" s="1">
        <v>8.2562551283334895E-2</v>
      </c>
      <c r="J260" s="1">
        <v>9.9075061540001896E-2</v>
      </c>
      <c r="K260" s="1">
        <v>6.3052135137533799E-2</v>
      </c>
      <c r="L260" s="1">
        <v>7.9022685977866401E-3</v>
      </c>
      <c r="M260" s="1">
        <v>6.2019900323170798E-2</v>
      </c>
      <c r="N260" s="1">
        <v>6.3850384461222598E-3</v>
      </c>
      <c r="O260" s="1">
        <v>9.7270510156975701E-2</v>
      </c>
      <c r="P260" s="1">
        <v>8.2227778916465294E-2</v>
      </c>
      <c r="Q260" s="1">
        <v>4.6162314847901398E-2</v>
      </c>
      <c r="R260" s="1">
        <v>1.0536358130381999E-2</v>
      </c>
      <c r="S260" s="1">
        <v>6.6050041026668005E-2</v>
      </c>
      <c r="T260" s="1">
        <v>4.3681396299842398E-2</v>
      </c>
      <c r="U260" s="1">
        <v>2.36360238794616E-2</v>
      </c>
      <c r="V260" s="1">
        <v>1.0641873256613801E-3</v>
      </c>
      <c r="W260" s="1">
        <v>3.72459150893011E-3</v>
      </c>
      <c r="Y260" s="10">
        <f t="shared" si="20"/>
        <v>6.1788707317267655E-2</v>
      </c>
      <c r="Z260" s="1">
        <f t="shared" si="21"/>
        <v>1.0641873256613801E-3</v>
      </c>
      <c r="AA260" s="1">
        <f t="shared" si="22"/>
        <v>0.116975808153887</v>
      </c>
      <c r="AB260" s="1">
        <f t="shared" si="23"/>
        <v>6.4551088082100902E-2</v>
      </c>
      <c r="AC260">
        <f t="shared" si="24"/>
        <v>4.0014320264672623E-2</v>
      </c>
    </row>
    <row r="261" spans="1:29" x14ac:dyDescent="0.2">
      <c r="A261" s="8" t="s">
        <v>282</v>
      </c>
      <c r="B261" s="2">
        <v>63979.4694927214</v>
      </c>
      <c r="C261" s="2">
        <v>1300091.8706938999</v>
      </c>
      <c r="D261" s="1">
        <v>0.12840805304807301</v>
      </c>
      <c r="E261" s="1">
        <v>0.12840805304807301</v>
      </c>
      <c r="F261" s="1">
        <v>0.106280610552932</v>
      </c>
      <c r="G261" s="1">
        <v>7.0010511140471798E-2</v>
      </c>
      <c r="H261" s="1">
        <v>7.0010511140471798E-2</v>
      </c>
      <c r="I261" s="1">
        <v>6.1575408208469198E-2</v>
      </c>
      <c r="J261" s="1">
        <v>7.3890489850163096E-2</v>
      </c>
      <c r="K261" s="1">
        <v>7.7044831828844307E-2</v>
      </c>
      <c r="L261" s="1">
        <v>6.2850629319791598E-3</v>
      </c>
      <c r="M261" s="1">
        <v>5.6148485039923902E-2</v>
      </c>
      <c r="N261" s="1">
        <v>8.1070015187597599E-3</v>
      </c>
      <c r="O261" s="1">
        <v>9.8475075716879301E-2</v>
      </c>
      <c r="P261" s="1">
        <v>0.10542383903106101</v>
      </c>
      <c r="Q261" s="1">
        <v>5.64067779232044E-2</v>
      </c>
      <c r="R261" s="1">
        <v>8.3800839093056603E-3</v>
      </c>
      <c r="S261" s="1">
        <v>4.92603265667753E-2</v>
      </c>
      <c r="T261" s="1">
        <v>4.3479707677138199E-2</v>
      </c>
      <c r="U261" s="1">
        <v>3.0303697622116699E-2</v>
      </c>
      <c r="V261" s="1">
        <v>1.3338017806275801E-3</v>
      </c>
      <c r="W261" s="1">
        <v>4.7464493584423702E-3</v>
      </c>
      <c r="Y261" s="10">
        <f t="shared" si="20"/>
        <v>5.9198938894685568E-2</v>
      </c>
      <c r="Z261" s="1">
        <f t="shared" si="21"/>
        <v>1.3338017806275801E-3</v>
      </c>
      <c r="AA261" s="1">
        <f t="shared" si="22"/>
        <v>0.12840805304807301</v>
      </c>
      <c r="AB261" s="1">
        <f t="shared" si="23"/>
        <v>5.8991093065836803E-2</v>
      </c>
      <c r="AC261">
        <f t="shared" si="24"/>
        <v>3.9845804770781201E-2</v>
      </c>
    </row>
    <row r="262" spans="1:29" x14ac:dyDescent="0.2">
      <c r="A262" s="8" t="s">
        <v>283</v>
      </c>
      <c r="B262" s="2">
        <v>89898.7851833858</v>
      </c>
      <c r="C262" s="2">
        <v>107469.996647843</v>
      </c>
      <c r="D262" s="1">
        <v>0.11750760535825</v>
      </c>
      <c r="E262" s="1">
        <v>0.11750760535825</v>
      </c>
      <c r="F262" s="1">
        <v>0.101438255909041</v>
      </c>
      <c r="G262" s="1">
        <v>7.0172910265209804E-2</v>
      </c>
      <c r="H262" s="1">
        <v>7.0172910265209804E-2</v>
      </c>
      <c r="I262" s="1">
        <v>6.0446019109865197E-2</v>
      </c>
      <c r="J262" s="1">
        <v>7.2535222931838297E-2</v>
      </c>
      <c r="K262" s="1">
        <v>7.0504563214950203E-2</v>
      </c>
      <c r="L262" s="1">
        <v>1.08581333250424E-2</v>
      </c>
      <c r="M262" s="1">
        <v>7.8913749479795001E-2</v>
      </c>
      <c r="N262" s="1">
        <v>6.7111783662246998E-3</v>
      </c>
      <c r="O262" s="1">
        <v>0.111486466360074</v>
      </c>
      <c r="P262" s="1">
        <v>7.9892147316426895E-2</v>
      </c>
      <c r="Q262" s="1">
        <v>5.1618455715147803E-2</v>
      </c>
      <c r="R262" s="1">
        <v>1.4477511100056401E-2</v>
      </c>
      <c r="S262" s="1">
        <v>4.8356815287892103E-2</v>
      </c>
      <c r="T262" s="1">
        <v>5.2147774451248602E-2</v>
      </c>
      <c r="U262" s="1">
        <v>2.2964660643174501E-2</v>
      </c>
      <c r="V262" s="1">
        <v>1.4163932445423401E-3</v>
      </c>
      <c r="W262" s="1">
        <v>3.6169905301261999E-3</v>
      </c>
      <c r="Y262" s="10">
        <f t="shared" si="20"/>
        <v>5.8137268411618273E-2</v>
      </c>
      <c r="Z262" s="1">
        <f t="shared" si="21"/>
        <v>1.4163932445423401E-3</v>
      </c>
      <c r="AA262" s="1">
        <f t="shared" si="22"/>
        <v>0.11750760535825</v>
      </c>
      <c r="AB262" s="1">
        <f t="shared" si="23"/>
        <v>6.5309464687537497E-2</v>
      </c>
      <c r="AC262">
        <f t="shared" si="24"/>
        <v>3.7227683672510829E-2</v>
      </c>
    </row>
    <row r="263" spans="1:29" x14ac:dyDescent="0.2">
      <c r="A263" s="8" t="s">
        <v>284</v>
      </c>
      <c r="B263" s="2">
        <v>158556.447193445</v>
      </c>
      <c r="C263" s="2">
        <v>157106.95839615099</v>
      </c>
      <c r="D263" s="1">
        <v>0.105048587289871</v>
      </c>
      <c r="E263" s="1">
        <v>0.105048587289871</v>
      </c>
      <c r="F263" s="1">
        <v>0.11385025720303001</v>
      </c>
      <c r="G263" s="1">
        <v>9.9282985240833899E-2</v>
      </c>
      <c r="H263" s="1">
        <v>9.9282985240833899E-2</v>
      </c>
      <c r="I263" s="1">
        <v>7.8104056921174503E-2</v>
      </c>
      <c r="J263" s="1">
        <v>9.3724868305409006E-2</v>
      </c>
      <c r="K263" s="1">
        <v>6.3029152373922898E-2</v>
      </c>
      <c r="L263" s="1">
        <v>7.0919850508023297E-3</v>
      </c>
      <c r="M263" s="1">
        <v>6.1810082961856701E-2</v>
      </c>
      <c r="N263" s="1">
        <v>7.3279576661386897E-3</v>
      </c>
      <c r="O263" s="1">
        <v>0.10024318441296</v>
      </c>
      <c r="P263" s="1">
        <v>8.7125473723746003E-2</v>
      </c>
      <c r="Q263" s="1">
        <v>4.6145488493527197E-2</v>
      </c>
      <c r="R263" s="1">
        <v>9.4559800677365101E-3</v>
      </c>
      <c r="S263" s="1">
        <v>6.24832455369395E-2</v>
      </c>
      <c r="T263" s="1">
        <v>4.5696234947789197E-2</v>
      </c>
      <c r="U263" s="1">
        <v>2.5043850497139499E-2</v>
      </c>
      <c r="V263" s="1">
        <v>1.5518088252097701E-3</v>
      </c>
      <c r="W263" s="1">
        <v>3.9441594243943001E-3</v>
      </c>
      <c r="Y263" s="10">
        <f t="shared" si="20"/>
        <v>6.0764546573659303E-2</v>
      </c>
      <c r="Z263" s="1">
        <f t="shared" si="21"/>
        <v>1.5518088252097701E-3</v>
      </c>
      <c r="AA263" s="1">
        <f t="shared" si="22"/>
        <v>0.11385025720303001</v>
      </c>
      <c r="AB263" s="1">
        <f t="shared" si="23"/>
        <v>6.2756198955431192E-2</v>
      </c>
      <c r="AC263">
        <f t="shared" si="24"/>
        <v>3.884423335515827E-2</v>
      </c>
    </row>
    <row r="264" spans="1:29" x14ac:dyDescent="0.2">
      <c r="A264" s="8" t="s">
        <v>285</v>
      </c>
      <c r="B264" s="2">
        <v>296834.901492392</v>
      </c>
      <c r="C264" s="2">
        <v>494379.54380279197</v>
      </c>
      <c r="D264" s="1">
        <v>0.119465633176584</v>
      </c>
      <c r="E264" s="1">
        <v>0.119465633176584</v>
      </c>
      <c r="F264" s="1">
        <v>0.112362870069854</v>
      </c>
      <c r="G264" s="1">
        <v>5.1734648287450703E-2</v>
      </c>
      <c r="H264" s="1">
        <v>5.1734648287450703E-2</v>
      </c>
      <c r="I264" s="1">
        <v>5.3958041661188998E-2</v>
      </c>
      <c r="J264" s="1">
        <v>6.4749649993426805E-2</v>
      </c>
      <c r="K264" s="1">
        <v>7.1679379905950497E-2</v>
      </c>
      <c r="L264" s="1">
        <v>8.5135441669377202E-3</v>
      </c>
      <c r="M264" s="1">
        <v>6.8016327307314106E-2</v>
      </c>
      <c r="N264" s="1">
        <v>8.50513373965355E-3</v>
      </c>
      <c r="O264" s="1">
        <v>0.108298855009962</v>
      </c>
      <c r="P264" s="1">
        <v>0.107602867503701</v>
      </c>
      <c r="Q264" s="1">
        <v>5.2478573423457499E-2</v>
      </c>
      <c r="R264" s="1">
        <v>1.13513922225835E-2</v>
      </c>
      <c r="S264" s="1">
        <v>4.3166433328951002E-2</v>
      </c>
      <c r="T264" s="1">
        <v>4.9556790069509797E-2</v>
      </c>
      <c r="U264" s="1">
        <v>3.09296417595245E-2</v>
      </c>
      <c r="V264" s="1">
        <v>1.35350166910086E-3</v>
      </c>
      <c r="W264" s="1">
        <v>5.0253486356390802E-3</v>
      </c>
      <c r="Y264" s="10">
        <f t="shared" si="20"/>
        <v>5.6997445669741208E-2</v>
      </c>
      <c r="Z264" s="1">
        <f t="shared" si="21"/>
        <v>1.35350166910086E-3</v>
      </c>
      <c r="AA264" s="1">
        <f t="shared" si="22"/>
        <v>0.119465633176584</v>
      </c>
      <c r="AB264" s="1">
        <f t="shared" si="23"/>
        <v>5.2106610855454101E-2</v>
      </c>
      <c r="AC264">
        <f t="shared" si="24"/>
        <v>3.8764700154616957E-2</v>
      </c>
    </row>
    <row r="265" spans="1:29" x14ac:dyDescent="0.2">
      <c r="A265" s="8" t="s">
        <v>286</v>
      </c>
      <c r="B265" s="2">
        <v>110961.21082274101</v>
      </c>
      <c r="C265" s="2">
        <v>139630.75291030499</v>
      </c>
      <c r="D265" s="1">
        <v>0.118796650867284</v>
      </c>
      <c r="E265" s="1">
        <v>0.118796650867284</v>
      </c>
      <c r="F265" s="1">
        <v>0.11678264815658999</v>
      </c>
      <c r="G265" s="1">
        <v>7.6813603732845098E-2</v>
      </c>
      <c r="H265" s="1">
        <v>7.6813603732845098E-2</v>
      </c>
      <c r="I265" s="1">
        <v>6.7602463905570301E-2</v>
      </c>
      <c r="J265" s="1">
        <v>8.1122956686684303E-2</v>
      </c>
      <c r="K265" s="1">
        <v>7.1277990520370899E-2</v>
      </c>
      <c r="L265" s="1">
        <v>6.8054106314040502E-3</v>
      </c>
      <c r="M265" s="1">
        <v>5.9591747235759898E-2</v>
      </c>
      <c r="N265" s="1">
        <v>7.5825210768548602E-3</v>
      </c>
      <c r="O265" s="1">
        <v>0.101043815897882</v>
      </c>
      <c r="P265" s="1">
        <v>9.7426981589731995E-2</v>
      </c>
      <c r="Q265" s="1">
        <v>5.21847044981101E-2</v>
      </c>
      <c r="R265" s="1">
        <v>9.0738808418718807E-3</v>
      </c>
      <c r="S265" s="1">
        <v>5.4081971124456202E-2</v>
      </c>
      <c r="T265" s="1">
        <v>4.5046632435535902E-2</v>
      </c>
      <c r="U265" s="1">
        <v>2.8004844225819898E-2</v>
      </c>
      <c r="V265" s="1">
        <v>1.2184243732634699E-3</v>
      </c>
      <c r="W265" s="1">
        <v>4.4684664343775903E-3</v>
      </c>
      <c r="Y265" s="10">
        <f t="shared" si="20"/>
        <v>5.9726798441727055E-2</v>
      </c>
      <c r="Z265" s="1">
        <f t="shared" si="21"/>
        <v>1.2184243732634699E-3</v>
      </c>
      <c r="AA265" s="1">
        <f t="shared" si="22"/>
        <v>0.118796650867284</v>
      </c>
      <c r="AB265" s="1">
        <f t="shared" si="23"/>
        <v>6.35971055706651E-2</v>
      </c>
      <c r="AC265">
        <f t="shared" si="24"/>
        <v>3.9033395620538619E-2</v>
      </c>
    </row>
    <row r="266" spans="1:29" x14ac:dyDescent="0.2">
      <c r="A266" s="8" t="s">
        <v>287</v>
      </c>
      <c r="B266" s="2">
        <v>67883.363744280403</v>
      </c>
      <c r="C266" s="2">
        <v>86114.157105698803</v>
      </c>
      <c r="D266" s="1">
        <v>0.124817011728902</v>
      </c>
      <c r="E266" s="1">
        <v>0.124817011728902</v>
      </c>
      <c r="F266" s="1">
        <v>0.13239475214445701</v>
      </c>
      <c r="G266" s="1">
        <v>1.5320204160970101E-2</v>
      </c>
      <c r="H266" s="1">
        <v>1.5320204160970101E-2</v>
      </c>
      <c r="I266" s="1">
        <v>4.07587901165994E-2</v>
      </c>
      <c r="J266" s="1">
        <v>4.8910548139919401E-2</v>
      </c>
      <c r="K266" s="1">
        <v>7.4890207037341797E-2</v>
      </c>
      <c r="L266" s="1">
        <v>5.04195698207299E-3</v>
      </c>
      <c r="M266" s="1">
        <v>5.4189888561451599E-2</v>
      </c>
      <c r="N266" s="1">
        <v>1.0832375665459E-2</v>
      </c>
      <c r="O266" s="1">
        <v>0.107003572542117</v>
      </c>
      <c r="P266" s="1">
        <v>0.14588023970733699</v>
      </c>
      <c r="Q266" s="1">
        <v>5.4829314007232503E-2</v>
      </c>
      <c r="R266" s="1">
        <v>6.7226093094309098E-3</v>
      </c>
      <c r="S266" s="1">
        <v>3.2607032093279503E-2</v>
      </c>
      <c r="T266" s="1">
        <v>4.7368551736440598E-2</v>
      </c>
      <c r="U266" s="1">
        <v>4.19323037120089E-2</v>
      </c>
      <c r="V266" s="1">
        <v>1.3628181072143899E-3</v>
      </c>
      <c r="W266" s="1">
        <v>6.7614636418800098E-3</v>
      </c>
      <c r="Y266" s="10">
        <f t="shared" si="20"/>
        <v>5.4588042764199304E-2</v>
      </c>
      <c r="Z266" s="1">
        <f t="shared" si="21"/>
        <v>1.3628181072143899E-3</v>
      </c>
      <c r="AA266" s="1">
        <f t="shared" si="22"/>
        <v>0.14588023970733699</v>
      </c>
      <c r="AB266" s="1">
        <f t="shared" si="23"/>
        <v>4.4650427724224749E-2</v>
      </c>
      <c r="AC266">
        <f t="shared" si="24"/>
        <v>4.6473534844184781E-2</v>
      </c>
    </row>
    <row r="267" spans="1:29" x14ac:dyDescent="0.2">
      <c r="A267" s="8" t="s">
        <v>288</v>
      </c>
      <c r="B267" s="2">
        <v>23941.558331542499</v>
      </c>
      <c r="C267" s="2">
        <v>38284.946023577999</v>
      </c>
      <c r="D267" s="1">
        <v>0.11497579319324901</v>
      </c>
      <c r="E267" s="1">
        <v>0.11497579319324901</v>
      </c>
      <c r="F267" s="1">
        <v>9.7392148514691607E-2</v>
      </c>
      <c r="G267" s="1">
        <v>6.8863068277894304E-2</v>
      </c>
      <c r="H267" s="1">
        <v>6.8863068277894304E-2</v>
      </c>
      <c r="I267" s="1">
        <v>5.87795712676202E-2</v>
      </c>
      <c r="J267" s="1">
        <v>7.0535485521144303E-2</v>
      </c>
      <c r="K267" s="1">
        <v>6.8985475915949598E-2</v>
      </c>
      <c r="L267" s="1">
        <v>1.12966192958809E-2</v>
      </c>
      <c r="M267" s="1">
        <v>8.1836706247865904E-2</v>
      </c>
      <c r="N267" s="1">
        <v>5.7288873324566796E-3</v>
      </c>
      <c r="O267" s="1">
        <v>0.11323602089002099</v>
      </c>
      <c r="P267" s="1">
        <v>7.7750509492747394E-2</v>
      </c>
      <c r="Q267" s="1">
        <v>5.0506287411490103E-2</v>
      </c>
      <c r="R267" s="1">
        <v>1.5062159061174399E-2</v>
      </c>
      <c r="S267" s="1">
        <v>4.7023657014095999E-2</v>
      </c>
      <c r="T267" s="1">
        <v>5.3600488900470498E-2</v>
      </c>
      <c r="U267" s="1">
        <v>2.2349181326556899E-2</v>
      </c>
      <c r="V267" s="1">
        <v>8.3199642330644696E-4</v>
      </c>
      <c r="W267" s="1">
        <v>3.4646690760359298E-3</v>
      </c>
      <c r="Y267" s="10">
        <f t="shared" si="20"/>
        <v>5.7302879331689725E-2</v>
      </c>
      <c r="Z267" s="1">
        <f t="shared" si="21"/>
        <v>8.3199642330644696E-4</v>
      </c>
      <c r="AA267" s="1">
        <f t="shared" si="22"/>
        <v>0.11497579319324901</v>
      </c>
      <c r="AB267" s="1">
        <f t="shared" si="23"/>
        <v>6.3821319772757248E-2</v>
      </c>
      <c r="AC267">
        <f t="shared" si="24"/>
        <v>3.6759094709449706E-2</v>
      </c>
    </row>
    <row r="268" spans="1:29" x14ac:dyDescent="0.2">
      <c r="A268" s="8" t="s">
        <v>289</v>
      </c>
      <c r="B268" s="2">
        <v>1440608.6443712399</v>
      </c>
      <c r="C268" s="2">
        <v>2300885.8382733702</v>
      </c>
      <c r="D268" s="1">
        <v>0.100664524372565</v>
      </c>
      <c r="E268" s="1">
        <v>0.100664524372565</v>
      </c>
      <c r="F268" s="1">
        <v>0.116959030300555</v>
      </c>
      <c r="G268" s="1">
        <v>5.2849010223377499E-2</v>
      </c>
      <c r="H268" s="1">
        <v>5.2849010223377499E-2</v>
      </c>
      <c r="I268" s="1">
        <v>5.56642626868274E-2</v>
      </c>
      <c r="J268" s="1">
        <v>6.6797115224192904E-2</v>
      </c>
      <c r="K268" s="1">
        <v>6.0398714623539101E-2</v>
      </c>
      <c r="L268" s="1">
        <v>1.4234571126705099E-2</v>
      </c>
      <c r="M268" s="1">
        <v>9.5250627581396297E-2</v>
      </c>
      <c r="N268" s="1">
        <v>6.2946140301782796E-3</v>
      </c>
      <c r="O268" s="1">
        <v>0.12312729088233899</v>
      </c>
      <c r="P268" s="1">
        <v>7.8695867138530495E-2</v>
      </c>
      <c r="Q268" s="1">
        <v>4.4219667974425801E-2</v>
      </c>
      <c r="R268" s="1">
        <v>1.8979428168940202E-2</v>
      </c>
      <c r="S268" s="1">
        <v>4.45314101494622E-2</v>
      </c>
      <c r="T268" s="1">
        <v>5.9255456889497897E-2</v>
      </c>
      <c r="U268" s="1">
        <v>2.26206783789164E-2</v>
      </c>
      <c r="V268" s="1">
        <v>1.1066797741470201E-3</v>
      </c>
      <c r="W268" s="1">
        <v>3.61428074848679E-3</v>
      </c>
      <c r="Y268" s="10">
        <f t="shared" si="20"/>
        <v>5.5938838243501231E-2</v>
      </c>
      <c r="Z268" s="1">
        <f t="shared" si="21"/>
        <v>1.1066797741470201E-3</v>
      </c>
      <c r="AA268" s="1">
        <f t="shared" si="22"/>
        <v>0.12312729088233899</v>
      </c>
      <c r="AB268" s="1">
        <f t="shared" si="23"/>
        <v>5.4256636455102453E-2</v>
      </c>
      <c r="AC268">
        <f t="shared" si="24"/>
        <v>3.685211880147278E-2</v>
      </c>
    </row>
    <row r="269" spans="1:29" x14ac:dyDescent="0.2">
      <c r="A269" s="8" t="s">
        <v>290</v>
      </c>
      <c r="B269" s="2">
        <v>3333879.3685526</v>
      </c>
      <c r="C269" s="2">
        <v>3411063.8547644601</v>
      </c>
      <c r="D269" s="1">
        <v>0.12193054028653599</v>
      </c>
      <c r="E269" s="1">
        <v>0.12193054028653599</v>
      </c>
      <c r="F269" s="1">
        <v>0.111216806433193</v>
      </c>
      <c r="G269" s="1">
        <v>5.7072765882283903E-2</v>
      </c>
      <c r="H269" s="1">
        <v>5.7072765882283903E-2</v>
      </c>
      <c r="I269" s="1">
        <v>5.6340584549440798E-2</v>
      </c>
      <c r="J269" s="1">
        <v>6.7608701459327999E-2</v>
      </c>
      <c r="K269" s="1">
        <v>7.3158324171922695E-2</v>
      </c>
      <c r="L269" s="1">
        <v>8.1971148677414396E-3</v>
      </c>
      <c r="M269" s="1">
        <v>6.3261564340823806E-2</v>
      </c>
      <c r="N269" s="1">
        <v>8.4494087192009595E-3</v>
      </c>
      <c r="O269" s="1">
        <v>0.102743007232697</v>
      </c>
      <c r="P269" s="1">
        <v>0.11107631519401701</v>
      </c>
      <c r="Q269" s="1">
        <v>5.3561351836898502E-2</v>
      </c>
      <c r="R269" s="1">
        <v>1.09294864903222E-2</v>
      </c>
      <c r="S269" s="1">
        <v>4.5072467639552097E-2</v>
      </c>
      <c r="T269" s="1">
        <v>4.61282805602303E-2</v>
      </c>
      <c r="U269" s="1">
        <v>3.1928081457352597E-2</v>
      </c>
      <c r="V269" s="1">
        <v>1.15972691551613E-3</v>
      </c>
      <c r="W269" s="1">
        <v>5.1773296238843899E-3</v>
      </c>
      <c r="Y269" s="10">
        <f t="shared" si="20"/>
        <v>5.7700758191488045E-2</v>
      </c>
      <c r="Z269" s="1">
        <f t="shared" si="21"/>
        <v>1.15972691551613E-3</v>
      </c>
      <c r="AA269" s="1">
        <f t="shared" si="22"/>
        <v>0.12193054028653599</v>
      </c>
      <c r="AB269" s="1">
        <f t="shared" si="23"/>
        <v>5.6706675215862354E-2</v>
      </c>
      <c r="AC269">
        <f t="shared" si="24"/>
        <v>3.8959937662313711E-2</v>
      </c>
    </row>
    <row r="270" spans="1:29" x14ac:dyDescent="0.2">
      <c r="A270" s="8" t="s">
        <v>291</v>
      </c>
      <c r="B270" s="2">
        <v>373679.36739996099</v>
      </c>
      <c r="C270" s="2">
        <v>1086472.07269132</v>
      </c>
      <c r="D270" s="1">
        <v>0.110163758041618</v>
      </c>
      <c r="E270" s="1">
        <v>0.110163758041618</v>
      </c>
      <c r="F270" s="1">
        <v>9.1797174452661404E-2</v>
      </c>
      <c r="G270" s="1">
        <v>2.8912243025099701E-2</v>
      </c>
      <c r="H270" s="1">
        <v>2.8912243025099701E-2</v>
      </c>
      <c r="I270" s="1">
        <v>3.7405415125714998E-2</v>
      </c>
      <c r="J270" s="1">
        <v>4.4886498150858198E-2</v>
      </c>
      <c r="K270" s="1">
        <v>6.6098254824971198E-2</v>
      </c>
      <c r="L270" s="1">
        <v>1.5956843366631501E-2</v>
      </c>
      <c r="M270" s="1">
        <v>0.10633845544256799</v>
      </c>
      <c r="N270" s="1">
        <v>6.9637424028149396E-3</v>
      </c>
      <c r="O270" s="1">
        <v>0.132607801888459</v>
      </c>
      <c r="P270" s="1">
        <v>8.3408608117295405E-2</v>
      </c>
      <c r="Q270" s="1">
        <v>4.8392468287894501E-2</v>
      </c>
      <c r="R270" s="1">
        <v>2.1275791155508698E-2</v>
      </c>
      <c r="S270" s="1">
        <v>2.9924332100572101E-2</v>
      </c>
      <c r="T270" s="1">
        <v>6.5719259334286198E-2</v>
      </c>
      <c r="U270" s="1">
        <v>2.3975328322032401E-2</v>
      </c>
      <c r="V270" s="1">
        <v>1.39182496272083E-3</v>
      </c>
      <c r="W270" s="1">
        <v>3.8309818393901201E-3</v>
      </c>
      <c r="Y270" s="10">
        <f t="shared" si="20"/>
        <v>5.2906239095390731E-2</v>
      </c>
      <c r="Z270" s="1">
        <f t="shared" si="21"/>
        <v>1.39182496272083E-3</v>
      </c>
      <c r="AA270" s="1">
        <f t="shared" si="22"/>
        <v>0.132607801888459</v>
      </c>
      <c r="AB270" s="1">
        <f t="shared" si="23"/>
        <v>4.1145956638286602E-2</v>
      </c>
      <c r="AC270">
        <f t="shared" si="24"/>
        <v>3.9322650611615557E-2</v>
      </c>
    </row>
    <row r="271" spans="1:29" x14ac:dyDescent="0.2">
      <c r="A271" s="8" t="s">
        <v>292</v>
      </c>
      <c r="B271" s="2">
        <v>94565.528977044101</v>
      </c>
      <c r="C271" s="2">
        <v>105627.160745888</v>
      </c>
      <c r="D271" s="1">
        <v>0.10098416720114101</v>
      </c>
      <c r="E271" s="1">
        <v>0.10098416720114101</v>
      </c>
      <c r="F271" s="1">
        <v>0.103043713320926</v>
      </c>
      <c r="G271" s="1">
        <v>0.105807615945591</v>
      </c>
      <c r="H271" s="1">
        <v>0.105807615945591</v>
      </c>
      <c r="I271" s="1">
        <v>7.8664736303027505E-2</v>
      </c>
      <c r="J271" s="1">
        <v>9.4397683563632803E-2</v>
      </c>
      <c r="K271" s="1">
        <v>6.0590500320684797E-2</v>
      </c>
      <c r="L271" s="1">
        <v>1.03146608147113E-2</v>
      </c>
      <c r="M271" s="1">
        <v>7.41517333613224E-2</v>
      </c>
      <c r="N271" s="1">
        <v>6.0303027335490899E-3</v>
      </c>
      <c r="O271" s="1">
        <v>0.10373298048882899</v>
      </c>
      <c r="P271" s="1">
        <v>7.2905420998058398E-2</v>
      </c>
      <c r="Q271" s="1">
        <v>4.4360079900455797E-2</v>
      </c>
      <c r="R271" s="1">
        <v>1.37528810862819E-2</v>
      </c>
      <c r="S271" s="1">
        <v>6.2931789042421901E-2</v>
      </c>
      <c r="T271" s="1">
        <v>4.8581790656562998E-2</v>
      </c>
      <c r="U271" s="1">
        <v>2.09563910388882E-2</v>
      </c>
      <c r="V271" s="1">
        <v>1.2376712351290699E-3</v>
      </c>
      <c r="W271" s="1">
        <v>3.2850558150328002E-3</v>
      </c>
      <c r="Y271" s="10">
        <f t="shared" si="20"/>
        <v>6.062604784864889E-2</v>
      </c>
      <c r="Z271" s="1">
        <f t="shared" si="21"/>
        <v>1.2376712351290699E-3</v>
      </c>
      <c r="AA271" s="1">
        <f t="shared" si="22"/>
        <v>0.105807615945591</v>
      </c>
      <c r="AB271" s="1">
        <f t="shared" si="23"/>
        <v>6.791860502024015E-2</v>
      </c>
      <c r="AC271">
        <f t="shared" si="24"/>
        <v>3.8281884282652112E-2</v>
      </c>
    </row>
    <row r="272" spans="1:29" x14ac:dyDescent="0.2">
      <c r="A272" s="8" t="s">
        <v>293</v>
      </c>
      <c r="B272" s="2">
        <v>69084.584184168605</v>
      </c>
      <c r="C272" s="2">
        <v>179163.93673136001</v>
      </c>
      <c r="D272" s="1">
        <v>0.103256368767353</v>
      </c>
      <c r="E272" s="1">
        <v>0.103256368767353</v>
      </c>
      <c r="F272" s="1">
        <v>0.11082934318137801</v>
      </c>
      <c r="G272" s="1">
        <v>0.10067871764936</v>
      </c>
      <c r="H272" s="1">
        <v>0.10067871764936</v>
      </c>
      <c r="I272" s="1">
        <v>7.8046694620024698E-2</v>
      </c>
      <c r="J272" s="1">
        <v>9.3656033544029793E-2</v>
      </c>
      <c r="K272" s="1">
        <v>6.1953821260411997E-2</v>
      </c>
      <c r="L272" s="1">
        <v>8.8254917123162802E-3</v>
      </c>
      <c r="M272" s="1">
        <v>6.6799368172140702E-2</v>
      </c>
      <c r="N272" s="1">
        <v>6.6525229529964501E-3</v>
      </c>
      <c r="O272" s="1">
        <v>0.100681563555037</v>
      </c>
      <c r="P272" s="1">
        <v>8.3976844625558406E-2</v>
      </c>
      <c r="Q272" s="1">
        <v>4.5358207090298801E-2</v>
      </c>
      <c r="R272" s="1">
        <v>1.17673222830886E-2</v>
      </c>
      <c r="S272" s="1">
        <v>6.2437355696019797E-2</v>
      </c>
      <c r="T272" s="1">
        <v>4.6192297080546597E-2</v>
      </c>
      <c r="U272" s="1">
        <v>2.41385057098383E-2</v>
      </c>
      <c r="V272" s="1">
        <v>1.0621576669339601E-3</v>
      </c>
      <c r="W272" s="1">
        <v>3.9272345478135098E-3</v>
      </c>
      <c r="Y272" s="10">
        <f t="shared" si="20"/>
        <v>6.070874682659292E-2</v>
      </c>
      <c r="Z272" s="1">
        <f t="shared" si="21"/>
        <v>1.0621576669339601E-3</v>
      </c>
      <c r="AA272" s="1">
        <f t="shared" si="22"/>
        <v>0.11082934318137801</v>
      </c>
      <c r="AB272" s="1">
        <f t="shared" si="23"/>
        <v>6.4618361934080243E-2</v>
      </c>
      <c r="AC272">
        <f t="shared" si="24"/>
        <v>3.8385986587604809E-2</v>
      </c>
    </row>
    <row r="273" spans="1:29" x14ac:dyDescent="0.2">
      <c r="A273" s="8" t="s">
        <v>294</v>
      </c>
      <c r="B273" s="2">
        <v>135906.184226538</v>
      </c>
      <c r="C273" s="2">
        <v>1762266.3678128801</v>
      </c>
      <c r="D273" s="1">
        <v>9.8521563915868499E-2</v>
      </c>
      <c r="E273" s="1">
        <v>9.8521563915868499E-2</v>
      </c>
      <c r="F273" s="1">
        <v>0.111918452054163</v>
      </c>
      <c r="G273" s="1">
        <v>0.13747750713758899</v>
      </c>
      <c r="H273" s="1">
        <v>0.13747750713758899</v>
      </c>
      <c r="I273" s="1">
        <v>9.6718366582335305E-2</v>
      </c>
      <c r="J273" s="1">
        <v>0.116062039898802</v>
      </c>
      <c r="K273" s="1">
        <v>5.9112938349520999E-2</v>
      </c>
      <c r="L273" s="1">
        <v>4.8683292107192201E-3</v>
      </c>
      <c r="M273" s="1">
        <v>5.1750218021662901E-2</v>
      </c>
      <c r="N273" s="1">
        <v>6.1175399149423397E-3</v>
      </c>
      <c r="O273" s="1">
        <v>9.0782589317253998E-2</v>
      </c>
      <c r="P273" s="1">
        <v>7.4616790636439001E-2</v>
      </c>
      <c r="Q273" s="1">
        <v>4.3278313505529097E-2</v>
      </c>
      <c r="R273" s="1">
        <v>6.4911056142926598E-3</v>
      </c>
      <c r="S273" s="1">
        <v>7.7374693265868405E-2</v>
      </c>
      <c r="T273" s="1">
        <v>4.0677764594706699E-2</v>
      </c>
      <c r="U273" s="1">
        <v>2.1448614175305001E-2</v>
      </c>
      <c r="V273" s="1">
        <v>1.35676794566608E-3</v>
      </c>
      <c r="W273" s="1">
        <v>3.2313869905405898E-3</v>
      </c>
      <c r="Y273" s="10">
        <f t="shared" si="20"/>
        <v>6.3890202609233102E-2</v>
      </c>
      <c r="Z273" s="1">
        <f t="shared" si="21"/>
        <v>1.35676794566608E-3</v>
      </c>
      <c r="AA273" s="1">
        <f t="shared" si="22"/>
        <v>0.13747750713758899</v>
      </c>
      <c r="AB273" s="1">
        <f t="shared" si="23"/>
        <v>6.686486449298E-2</v>
      </c>
      <c r="AC273">
        <f t="shared" si="24"/>
        <v>4.5274847566035142E-2</v>
      </c>
    </row>
    <row r="274" spans="1:29" x14ac:dyDescent="0.2">
      <c r="A274" s="8" t="s">
        <v>295</v>
      </c>
      <c r="B274" s="2">
        <v>252973.26143184499</v>
      </c>
      <c r="C274" s="2">
        <v>315478.89405512001</v>
      </c>
      <c r="D274" s="1">
        <v>0.12349460659048</v>
      </c>
      <c r="E274" s="1">
        <v>0.12349460659048</v>
      </c>
      <c r="F274" s="1">
        <v>9.9248767657527701E-2</v>
      </c>
      <c r="G274" s="1">
        <v>5.92157163632617E-2</v>
      </c>
      <c r="H274" s="1">
        <v>5.92157163632617E-2</v>
      </c>
      <c r="I274" s="1">
        <v>5.4420050096012897E-2</v>
      </c>
      <c r="J274" s="1">
        <v>6.5304060115215695E-2</v>
      </c>
      <c r="K274" s="1">
        <v>7.40967639542882E-2</v>
      </c>
      <c r="L274" s="1">
        <v>1.01779066496089E-2</v>
      </c>
      <c r="M274" s="1">
        <v>7.6043774005057505E-2</v>
      </c>
      <c r="N274" s="1">
        <v>7.4361861369618403E-3</v>
      </c>
      <c r="O274" s="1">
        <v>0.111357595738818</v>
      </c>
      <c r="P274" s="1">
        <v>9.0616311834841895E-2</v>
      </c>
      <c r="Q274" s="1">
        <v>5.4248411087229602E-2</v>
      </c>
      <c r="R274" s="1">
        <v>1.35705421994783E-2</v>
      </c>
      <c r="S274" s="1">
        <v>4.3536040076810299E-2</v>
      </c>
      <c r="T274" s="1">
        <v>5.18140101418764E-2</v>
      </c>
      <c r="U274" s="1">
        <v>2.6047204809580098E-2</v>
      </c>
      <c r="V274" s="1">
        <v>1.44299637820144E-3</v>
      </c>
      <c r="W274" s="1">
        <v>4.1341432245201003E-3</v>
      </c>
      <c r="Y274" s="10">
        <f t="shared" si="20"/>
        <v>5.7445770500675619E-2</v>
      </c>
      <c r="Z274" s="1">
        <f t="shared" si="21"/>
        <v>1.44299637820144E-3</v>
      </c>
      <c r="AA274" s="1">
        <f t="shared" si="22"/>
        <v>0.12349460659048</v>
      </c>
      <c r="AB274" s="1">
        <f t="shared" si="23"/>
        <v>5.6817883229637295E-2</v>
      </c>
      <c r="AC274">
        <f t="shared" si="24"/>
        <v>3.8104755626699682E-2</v>
      </c>
    </row>
    <row r="275" spans="1:29" x14ac:dyDescent="0.2">
      <c r="A275" s="8" t="s">
        <v>296</v>
      </c>
      <c r="B275" s="2">
        <v>345543.450611273</v>
      </c>
      <c r="C275" s="2">
        <v>367832.063403117</v>
      </c>
      <c r="D275" s="1">
        <v>0.101287540476729</v>
      </c>
      <c r="E275" s="1">
        <v>0.101287540476729</v>
      </c>
      <c r="F275" s="1">
        <v>0.11768948421739001</v>
      </c>
      <c r="G275" s="1">
        <v>9.6787920800315896E-2</v>
      </c>
      <c r="H275" s="1">
        <v>9.6787920800315896E-2</v>
      </c>
      <c r="I275" s="1">
        <v>7.7816331454505394E-2</v>
      </c>
      <c r="J275" s="1">
        <v>9.3379597745406606E-2</v>
      </c>
      <c r="K275" s="1">
        <v>6.0772524286037799E-2</v>
      </c>
      <c r="L275" s="1">
        <v>7.1545736055368403E-3</v>
      </c>
      <c r="M275" s="1">
        <v>6.3826108320393996E-2</v>
      </c>
      <c r="N275" s="1">
        <v>7.4440248192604299E-3</v>
      </c>
      <c r="O275" s="1">
        <v>0.10298100278054199</v>
      </c>
      <c r="P275" s="1">
        <v>8.6563643390708198E-2</v>
      </c>
      <c r="Q275" s="1">
        <v>4.4493344976731998E-2</v>
      </c>
      <c r="R275" s="1">
        <v>9.53943147404945E-3</v>
      </c>
      <c r="S275" s="1">
        <v>6.2253065163604397E-2</v>
      </c>
      <c r="T275" s="1">
        <v>4.73739729366826E-2</v>
      </c>
      <c r="U275" s="1">
        <v>2.4882351383092E-2</v>
      </c>
      <c r="V275" s="1">
        <v>1.6628142545536101E-3</v>
      </c>
      <c r="W275" s="1">
        <v>3.9202043598917102E-3</v>
      </c>
      <c r="Y275" s="10">
        <f t="shared" si="20"/>
        <v>6.0395169886123833E-2</v>
      </c>
      <c r="Z275" s="1">
        <f t="shared" si="21"/>
        <v>1.6628142545536101E-3</v>
      </c>
      <c r="AA275" s="1">
        <f t="shared" si="22"/>
        <v>0.11768948421739001</v>
      </c>
      <c r="AB275" s="1">
        <f t="shared" si="23"/>
        <v>6.3039586741999193E-2</v>
      </c>
      <c r="AC275">
        <f t="shared" si="24"/>
        <v>3.8554010340355258E-2</v>
      </c>
    </row>
    <row r="276" spans="1:29" x14ac:dyDescent="0.2">
      <c r="A276" s="8" t="s">
        <v>297</v>
      </c>
      <c r="B276" s="2">
        <v>99419.6285505782</v>
      </c>
      <c r="C276" s="2">
        <v>924613.03185516899</v>
      </c>
      <c r="D276" s="1">
        <v>0.100184814675869</v>
      </c>
      <c r="E276" s="1">
        <v>0.100184814675869</v>
      </c>
      <c r="F276" s="1">
        <v>0.117047901032174</v>
      </c>
      <c r="G276" s="1">
        <v>3.7004446141192401E-2</v>
      </c>
      <c r="H276" s="1">
        <v>3.7004446141192401E-2</v>
      </c>
      <c r="I276" s="1">
        <v>4.7764198328639602E-2</v>
      </c>
      <c r="J276" s="1">
        <v>5.7317037994367402E-2</v>
      </c>
      <c r="K276" s="1">
        <v>6.0110888805521498E-2</v>
      </c>
      <c r="L276" s="1">
        <v>8.8056580938273808E-3</v>
      </c>
      <c r="M276" s="1">
        <v>7.4799090771183505E-2</v>
      </c>
      <c r="N276" s="1">
        <v>9.95771031597136E-3</v>
      </c>
      <c r="O276" s="1">
        <v>0.11756173946233101</v>
      </c>
      <c r="P276" s="1">
        <v>0.122997533131743</v>
      </c>
      <c r="Q276" s="1">
        <v>4.4008942263017402E-2</v>
      </c>
      <c r="R276" s="1">
        <v>1.1740877458436501E-2</v>
      </c>
      <c r="S276" s="1">
        <v>3.8211358662911497E-2</v>
      </c>
      <c r="T276" s="1">
        <v>5.6203499808442602E-2</v>
      </c>
      <c r="U276" s="1">
        <v>3.5354566634540598E-2</v>
      </c>
      <c r="V276" s="1">
        <v>1.65469342705204E-3</v>
      </c>
      <c r="W276" s="1">
        <v>5.8135893099265897E-3</v>
      </c>
      <c r="Y276" s="10">
        <f t="shared" si="20"/>
        <v>5.4186390356710433E-2</v>
      </c>
      <c r="Z276" s="1">
        <f t="shared" si="21"/>
        <v>1.65469342705204E-3</v>
      </c>
      <c r="AA276" s="1">
        <f t="shared" si="22"/>
        <v>0.122997533131743</v>
      </c>
      <c r="AB276" s="1">
        <f t="shared" si="23"/>
        <v>4.5886570295828502E-2</v>
      </c>
      <c r="AC276">
        <f t="shared" si="24"/>
        <v>3.8516463296733382E-2</v>
      </c>
    </row>
    <row r="277" spans="1:29" x14ac:dyDescent="0.2">
      <c r="A277" s="8" t="s">
        <v>298</v>
      </c>
      <c r="B277" s="2">
        <v>110698.582800804</v>
      </c>
      <c r="C277" s="2">
        <v>110543.602455573</v>
      </c>
      <c r="D277" s="1">
        <v>0.115142687851259</v>
      </c>
      <c r="E277" s="1">
        <v>0.115142687851259</v>
      </c>
      <c r="F277" s="1">
        <v>0.125889231424795</v>
      </c>
      <c r="G277" s="1">
        <v>7.9540745638130295E-2</v>
      </c>
      <c r="H277" s="1">
        <v>7.9540745638130295E-2</v>
      </c>
      <c r="I277" s="1">
        <v>7.1242680675264097E-2</v>
      </c>
      <c r="J277" s="1">
        <v>8.5491216810316795E-2</v>
      </c>
      <c r="K277" s="1">
        <v>6.9085612710755806E-2</v>
      </c>
      <c r="L277" s="1">
        <v>7.2958240643959896E-3</v>
      </c>
      <c r="M277" s="1">
        <v>6.4879584307332594E-2</v>
      </c>
      <c r="N277" s="1">
        <v>6.3195825928059604E-3</v>
      </c>
      <c r="O277" s="1">
        <v>0.106190092128604</v>
      </c>
      <c r="P277" s="1">
        <v>8.3666470176477395E-2</v>
      </c>
      <c r="Q277" s="1">
        <v>5.0579600491841903E-2</v>
      </c>
      <c r="R277" s="1">
        <v>9.7277654191948396E-3</v>
      </c>
      <c r="S277" s="1">
        <v>5.6994144540211199E-2</v>
      </c>
      <c r="T277" s="1">
        <v>4.7820693245808697E-2</v>
      </c>
      <c r="U277" s="1">
        <v>2.4049590212919501E-2</v>
      </c>
      <c r="V277" s="1">
        <v>9.5905327829415299E-4</v>
      </c>
      <c r="W277" s="1">
        <v>3.7806336663104199E-3</v>
      </c>
      <c r="Y277" s="10">
        <f t="shared" si="20"/>
        <v>6.0166932136205331E-2</v>
      </c>
      <c r="Z277" s="1">
        <f t="shared" si="21"/>
        <v>9.5905327829415299E-4</v>
      </c>
      <c r="AA277" s="1">
        <f t="shared" si="22"/>
        <v>0.125889231424795</v>
      </c>
      <c r="AB277" s="1">
        <f t="shared" si="23"/>
        <v>6.69825985090442E-2</v>
      </c>
      <c r="AC277">
        <f t="shared" si="24"/>
        <v>3.9454875617290469E-2</v>
      </c>
    </row>
    <row r="278" spans="1:29" x14ac:dyDescent="0.2">
      <c r="A278" s="8" t="s">
        <v>299</v>
      </c>
      <c r="B278" s="2">
        <v>213439.599731158</v>
      </c>
      <c r="C278" s="2">
        <v>213364.24985553999</v>
      </c>
      <c r="D278" s="1">
        <v>0.108984014313409</v>
      </c>
      <c r="E278" s="1">
        <v>0.108984014313409</v>
      </c>
      <c r="F278" s="1">
        <v>0.114804862604095</v>
      </c>
      <c r="G278" s="1">
        <v>7.4019989301647202E-2</v>
      </c>
      <c r="H278" s="1">
        <v>7.4019989301647202E-2</v>
      </c>
      <c r="I278" s="1">
        <v>6.5711210301847497E-2</v>
      </c>
      <c r="J278" s="1">
        <v>7.8853452362217094E-2</v>
      </c>
      <c r="K278" s="1">
        <v>6.5390408588045998E-2</v>
      </c>
      <c r="L278" s="1">
        <v>6.8987367500758998E-3</v>
      </c>
      <c r="M278" s="1">
        <v>6.3069427116000998E-2</v>
      </c>
      <c r="N278" s="1">
        <v>8.4459072576268304E-3</v>
      </c>
      <c r="O278" s="1">
        <v>0.10508723141267801</v>
      </c>
      <c r="P278" s="1">
        <v>0.101734937061953</v>
      </c>
      <c r="Q278" s="1">
        <v>4.7874233325960601E-2</v>
      </c>
      <c r="R278" s="1">
        <v>9.1983156667680907E-3</v>
      </c>
      <c r="S278" s="1">
        <v>5.2568968241478102E-2</v>
      </c>
      <c r="T278" s="1">
        <v>4.8288186332236901E-2</v>
      </c>
      <c r="U278" s="1">
        <v>2.92431673390635E-2</v>
      </c>
      <c r="V278" s="1">
        <v>1.67953001982679E-3</v>
      </c>
      <c r="W278" s="1">
        <v>4.6549004233932198E-3</v>
      </c>
      <c r="Y278" s="10">
        <f t="shared" si="20"/>
        <v>5.8475574101668981E-2</v>
      </c>
      <c r="Z278" s="1">
        <f t="shared" si="21"/>
        <v>1.67953001982679E-3</v>
      </c>
      <c r="AA278" s="1">
        <f t="shared" si="22"/>
        <v>0.114804862604095</v>
      </c>
      <c r="AB278" s="1">
        <f t="shared" si="23"/>
        <v>6.4229917852023505E-2</v>
      </c>
      <c r="AC278">
        <f t="shared" si="24"/>
        <v>3.7522283845213243E-2</v>
      </c>
    </row>
    <row r="279" spans="1:29" x14ac:dyDescent="0.2">
      <c r="A279" s="8" t="s">
        <v>300</v>
      </c>
      <c r="B279" s="2">
        <v>923212.92974284699</v>
      </c>
      <c r="C279" s="2">
        <v>1018331.20208479</v>
      </c>
      <c r="D279" s="1">
        <v>0.107918166209042</v>
      </c>
      <c r="E279" s="1">
        <v>0.107918166209042</v>
      </c>
      <c r="F279" s="1">
        <v>0.10577210650819401</v>
      </c>
      <c r="G279" s="1">
        <v>6.9719205595278499E-2</v>
      </c>
      <c r="H279" s="1">
        <v>6.9719205595278499E-2</v>
      </c>
      <c r="I279" s="1">
        <v>6.1302629424687602E-2</v>
      </c>
      <c r="J279" s="1">
        <v>7.35631553096249E-2</v>
      </c>
      <c r="K279" s="1">
        <v>6.4750899725425096E-2</v>
      </c>
      <c r="L279" s="1">
        <v>1.12714324024294E-2</v>
      </c>
      <c r="M279" s="1">
        <v>8.0003238203791405E-2</v>
      </c>
      <c r="N279" s="1">
        <v>6.8983760488603397E-3</v>
      </c>
      <c r="O279" s="1">
        <v>0.11156842106468701</v>
      </c>
      <c r="P279" s="1">
        <v>8.7135033084041996E-2</v>
      </c>
      <c r="Q279" s="1">
        <v>4.74060301572665E-2</v>
      </c>
      <c r="R279" s="1">
        <v>1.50285765365728E-2</v>
      </c>
      <c r="S279" s="1">
        <v>4.9042103539750297E-2</v>
      </c>
      <c r="T279" s="1">
        <v>5.2601347357141899E-2</v>
      </c>
      <c r="U279" s="1">
        <v>2.50466448355866E-2</v>
      </c>
      <c r="V279" s="1">
        <v>1.24973039985643E-3</v>
      </c>
      <c r="W279" s="1">
        <v>3.9240516367886596E-3</v>
      </c>
      <c r="Y279" s="10">
        <f t="shared" si="20"/>
        <v>5.7591925992167295E-2</v>
      </c>
      <c r="Z279" s="1">
        <f t="shared" si="21"/>
        <v>1.24973039985643E-3</v>
      </c>
      <c r="AA279" s="1">
        <f t="shared" si="22"/>
        <v>0.11156842106468701</v>
      </c>
      <c r="AB279" s="1">
        <f t="shared" si="23"/>
        <v>6.3026764575056349E-2</v>
      </c>
      <c r="AC279">
        <f t="shared" si="24"/>
        <v>3.6147099992214604E-2</v>
      </c>
    </row>
    <row r="280" spans="1:29" x14ac:dyDescent="0.2">
      <c r="A280" s="8" t="s">
        <v>301</v>
      </c>
      <c r="B280" s="2">
        <v>201380.255615993</v>
      </c>
      <c r="C280" s="2">
        <v>254474.22319260699</v>
      </c>
      <c r="D280" s="1">
        <v>0.116487180171901</v>
      </c>
      <c r="E280" s="1">
        <v>0.116487180171901</v>
      </c>
      <c r="F280" s="1">
        <v>0.115652753159255</v>
      </c>
      <c r="G280" s="1">
        <v>6.0423396440195502E-2</v>
      </c>
      <c r="H280" s="1">
        <v>6.0423396440195502E-2</v>
      </c>
      <c r="I280" s="1">
        <v>5.9124886509911503E-2</v>
      </c>
      <c r="J280" s="1">
        <v>7.0949863811893693E-2</v>
      </c>
      <c r="K280" s="1">
        <v>6.9892308103140996E-2</v>
      </c>
      <c r="L280" s="1">
        <v>7.3588900524903496E-3</v>
      </c>
      <c r="M280" s="1">
        <v>6.1961032236802299E-2</v>
      </c>
      <c r="N280" s="1">
        <v>8.4807960788055806E-3</v>
      </c>
      <c r="O280" s="1">
        <v>0.103783986604964</v>
      </c>
      <c r="P280" s="1">
        <v>0.111980327838819</v>
      </c>
      <c r="Q280" s="1">
        <v>5.1170205815649301E-2</v>
      </c>
      <c r="R280" s="1">
        <v>9.8118534033204696E-3</v>
      </c>
      <c r="S280" s="1">
        <v>4.7299909207929099E-2</v>
      </c>
      <c r="T280" s="1">
        <v>4.6909281761474401E-2</v>
      </c>
      <c r="U280" s="1">
        <v>3.21880168720576E-2</v>
      </c>
      <c r="V280" s="1">
        <v>1.1779388660027E-3</v>
      </c>
      <c r="W280" s="1">
        <v>5.1826581931012604E-3</v>
      </c>
      <c r="Y280" s="10">
        <f t="shared" si="20"/>
        <v>5.7837293086990517E-2</v>
      </c>
      <c r="Z280" s="1">
        <f t="shared" si="21"/>
        <v>1.1779388660027E-3</v>
      </c>
      <c r="AA280" s="1">
        <f t="shared" si="22"/>
        <v>0.116487180171901</v>
      </c>
      <c r="AB280" s="1">
        <f t="shared" si="23"/>
        <v>5.9774141475053499E-2</v>
      </c>
      <c r="AC280">
        <f t="shared" si="24"/>
        <v>3.861364836959548E-2</v>
      </c>
    </row>
    <row r="281" spans="1:29" x14ac:dyDescent="0.2">
      <c r="A281" s="8" t="s">
        <v>302</v>
      </c>
      <c r="B281" s="2">
        <v>148888.106117099</v>
      </c>
      <c r="C281" s="2">
        <v>847210.077926539</v>
      </c>
      <c r="D281" s="1">
        <v>0.119914995986612</v>
      </c>
      <c r="E281" s="1">
        <v>0.119914995986612</v>
      </c>
      <c r="F281" s="1">
        <v>0.10742004138006001</v>
      </c>
      <c r="G281" s="1">
        <v>8.5116513751946093E-2</v>
      </c>
      <c r="H281" s="1">
        <v>8.5116513751946093E-2</v>
      </c>
      <c r="I281" s="1">
        <v>6.9413267220988006E-2</v>
      </c>
      <c r="J281" s="1">
        <v>8.3295920665185597E-2</v>
      </c>
      <c r="K281" s="1">
        <v>7.1948997591967406E-2</v>
      </c>
      <c r="L281" s="1">
        <v>6.8335545848991998E-3</v>
      </c>
      <c r="M281" s="1">
        <v>6.0191870425053001E-2</v>
      </c>
      <c r="N281" s="1">
        <v>7.53163586263139E-3</v>
      </c>
      <c r="O281" s="1">
        <v>0.100505380765465</v>
      </c>
      <c r="P281" s="1">
        <v>9.1514220644288102E-2</v>
      </c>
      <c r="Q281" s="1">
        <v>5.2675968428136599E-2</v>
      </c>
      <c r="R281" s="1">
        <v>9.1114061131987098E-3</v>
      </c>
      <c r="S281" s="1">
        <v>5.5530613776790298E-2</v>
      </c>
      <c r="T281" s="1">
        <v>4.52023077320075E-2</v>
      </c>
      <c r="U281" s="1">
        <v>2.6305185542856501E-2</v>
      </c>
      <c r="V281" s="1">
        <v>1.4212507845505699E-3</v>
      </c>
      <c r="W281" s="1">
        <v>4.2274761124229104E-3</v>
      </c>
      <c r="Y281" s="10">
        <f t="shared" si="20"/>
        <v>6.0159605855380827E-2</v>
      </c>
      <c r="Z281" s="1">
        <f t="shared" si="21"/>
        <v>1.4212507845505699E-3</v>
      </c>
      <c r="AA281" s="1">
        <f t="shared" si="22"/>
        <v>0.119914995986612</v>
      </c>
      <c r="AB281" s="1">
        <f t="shared" si="23"/>
        <v>6.4802568823020504E-2</v>
      </c>
      <c r="AC281">
        <f t="shared" si="24"/>
        <v>3.8882272438757956E-2</v>
      </c>
    </row>
    <row r="282" spans="1:29" x14ac:dyDescent="0.2">
      <c r="A282" s="8" t="s">
        <v>303</v>
      </c>
      <c r="B282" s="2">
        <v>243363.89109161001</v>
      </c>
      <c r="C282" s="2">
        <v>250238.646909545</v>
      </c>
      <c r="D282" s="1">
        <v>0.12381235820948699</v>
      </c>
      <c r="E282" s="1">
        <v>0.12381235820948699</v>
      </c>
      <c r="F282" s="1">
        <v>0.10822086715161899</v>
      </c>
      <c r="G282" s="1">
        <v>4.5801499618526302E-2</v>
      </c>
      <c r="H282" s="1">
        <v>4.5801499618526302E-2</v>
      </c>
      <c r="I282" s="1">
        <v>4.9955966597167903E-2</v>
      </c>
      <c r="J282" s="1">
        <v>5.9947159916601399E-2</v>
      </c>
      <c r="K282" s="1">
        <v>7.4287414925692893E-2</v>
      </c>
      <c r="L282" s="1">
        <v>6.8348662261468098E-3</v>
      </c>
      <c r="M282" s="1">
        <v>5.89884105100743E-2</v>
      </c>
      <c r="N282" s="1">
        <v>9.6755891234117097E-3</v>
      </c>
      <c r="O282" s="1">
        <v>0.102878717627242</v>
      </c>
      <c r="P282" s="1">
        <v>0.12560187079410701</v>
      </c>
      <c r="Q282" s="1">
        <v>5.4387992247309898E-2</v>
      </c>
      <c r="R282" s="1">
        <v>9.11315496819564E-3</v>
      </c>
      <c r="S282" s="1">
        <v>3.99647732777344E-2</v>
      </c>
      <c r="T282" s="1">
        <v>4.6324323435873803E-2</v>
      </c>
      <c r="U282" s="1">
        <v>3.6103349680742802E-2</v>
      </c>
      <c r="V282" s="1">
        <v>1.4033904811100401E-3</v>
      </c>
      <c r="W282" s="1">
        <v>5.8533013614485698E-3</v>
      </c>
      <c r="Y282" s="10">
        <f t="shared" si="20"/>
        <v>5.6438443199025232E-2</v>
      </c>
      <c r="Z282" s="1">
        <f t="shared" si="21"/>
        <v>1.4033904811100401E-3</v>
      </c>
      <c r="AA282" s="1">
        <f t="shared" si="22"/>
        <v>0.12560187079410701</v>
      </c>
      <c r="AB282" s="1">
        <f t="shared" si="23"/>
        <v>4.8140145016520849E-2</v>
      </c>
      <c r="AC282">
        <f t="shared" si="24"/>
        <v>4.0355898835974353E-2</v>
      </c>
    </row>
    <row r="283" spans="1:29" x14ac:dyDescent="0.2">
      <c r="A283" s="8" t="s">
        <v>304</v>
      </c>
      <c r="B283" s="2">
        <v>4258665.2043994097</v>
      </c>
      <c r="C283" s="2">
        <v>8137039.3439137097</v>
      </c>
      <c r="D283" s="1">
        <v>0.10293986656743</v>
      </c>
      <c r="E283" s="1">
        <v>0.10293986656743</v>
      </c>
      <c r="F283" s="1">
        <v>9.7146475846938196E-2</v>
      </c>
      <c r="G283" s="1">
        <v>5.7237042125820502E-2</v>
      </c>
      <c r="H283" s="1">
        <v>5.7237042125820502E-2</v>
      </c>
      <c r="I283" s="1">
        <v>5.2905140024644699E-2</v>
      </c>
      <c r="J283" s="1">
        <v>6.3486168029573298E-2</v>
      </c>
      <c r="K283" s="1">
        <v>6.1763919940458399E-2</v>
      </c>
      <c r="L283" s="1">
        <v>1.46853618748457E-2</v>
      </c>
      <c r="M283" s="1">
        <v>9.5692748410118503E-2</v>
      </c>
      <c r="N283" s="1">
        <v>6.6038564488282098E-3</v>
      </c>
      <c r="O283" s="1">
        <v>0.120740485399045</v>
      </c>
      <c r="P283" s="1">
        <v>8.2554566691610196E-2</v>
      </c>
      <c r="Q283" s="1">
        <v>4.5219174772002199E-2</v>
      </c>
      <c r="R283" s="1">
        <v>1.9580482499794299E-2</v>
      </c>
      <c r="S283" s="1">
        <v>4.2324112019715802E-2</v>
      </c>
      <c r="T283" s="1">
        <v>5.8833067582433202E-2</v>
      </c>
      <c r="U283" s="1">
        <v>2.372986055032E-2</v>
      </c>
      <c r="V283" s="1">
        <v>1.17065291879991E-3</v>
      </c>
      <c r="W283" s="1">
        <v>3.7822394178211802E-3</v>
      </c>
      <c r="Y283" s="10">
        <f t="shared" si="20"/>
        <v>5.5528606490672469E-2</v>
      </c>
      <c r="Z283" s="1">
        <f t="shared" si="21"/>
        <v>1.17065291879991E-3</v>
      </c>
      <c r="AA283" s="1">
        <f t="shared" si="22"/>
        <v>0.120740485399045</v>
      </c>
      <c r="AB283" s="1">
        <f t="shared" si="23"/>
        <v>5.7237042125820502E-2</v>
      </c>
      <c r="AC283">
        <f t="shared" si="24"/>
        <v>3.5516221636504038E-2</v>
      </c>
    </row>
    <row r="284" spans="1:29" x14ac:dyDescent="0.2">
      <c r="A284" s="8" t="s">
        <v>305</v>
      </c>
      <c r="B284" s="2">
        <v>93319.841589463802</v>
      </c>
      <c r="C284" s="2">
        <v>183454.23161871399</v>
      </c>
      <c r="D284" s="1">
        <v>0.124123827559647</v>
      </c>
      <c r="E284" s="1">
        <v>0.124123827559647</v>
      </c>
      <c r="F284" s="1">
        <v>0.11336020189668</v>
      </c>
      <c r="G284" s="1">
        <v>6.8196423213667506E-2</v>
      </c>
      <c r="H284" s="1">
        <v>6.8196423213667506E-2</v>
      </c>
      <c r="I284" s="1">
        <v>6.2438262081003802E-2</v>
      </c>
      <c r="J284" s="1">
        <v>7.4925914497204496E-2</v>
      </c>
      <c r="K284" s="1">
        <v>7.4474296535788603E-2</v>
      </c>
      <c r="L284" s="1">
        <v>7.1565163896604098E-3</v>
      </c>
      <c r="M284" s="1">
        <v>5.8828188032978901E-2</v>
      </c>
      <c r="N284" s="1">
        <v>7.9437498472635301E-3</v>
      </c>
      <c r="O284" s="1">
        <v>9.9753057401694198E-2</v>
      </c>
      <c r="P284" s="1">
        <v>0.104459727076575</v>
      </c>
      <c r="Q284" s="1">
        <v>5.4524813747576603E-2</v>
      </c>
      <c r="R284" s="1">
        <v>9.5420218528805504E-3</v>
      </c>
      <c r="S284" s="1">
        <v>4.9950609664803199E-2</v>
      </c>
      <c r="T284" s="1">
        <v>4.4089294154947001E-2</v>
      </c>
      <c r="U284" s="1">
        <v>3.0026154809996701E-2</v>
      </c>
      <c r="V284" s="1">
        <v>1.0727800952656701E-3</v>
      </c>
      <c r="W284" s="1">
        <v>4.885032290182E-3</v>
      </c>
      <c r="Y284" s="10">
        <f t="shared" si="20"/>
        <v>5.9103556096056477E-2</v>
      </c>
      <c r="Z284" s="1">
        <f t="shared" si="21"/>
        <v>1.0727800952656701E-3</v>
      </c>
      <c r="AA284" s="1">
        <f t="shared" si="22"/>
        <v>0.124123827559647</v>
      </c>
      <c r="AB284" s="1">
        <f t="shared" si="23"/>
        <v>6.0633225056991355E-2</v>
      </c>
      <c r="AC284">
        <f t="shared" si="24"/>
        <v>3.9387074511825701E-2</v>
      </c>
    </row>
    <row r="285" spans="1:29" x14ac:dyDescent="0.2">
      <c r="A285" s="8" t="s">
        <v>306</v>
      </c>
      <c r="B285" s="2">
        <v>7515243.9681462301</v>
      </c>
      <c r="C285" s="2">
        <v>7786013.56471649</v>
      </c>
      <c r="D285" s="1">
        <v>0.10926157360865101</v>
      </c>
      <c r="E285" s="1">
        <v>0.10926157360865101</v>
      </c>
      <c r="F285" s="1">
        <v>0.11953881175910799</v>
      </c>
      <c r="G285" s="1">
        <v>4.2024719777374098E-2</v>
      </c>
      <c r="H285" s="1">
        <v>4.2024719777374098E-2</v>
      </c>
      <c r="I285" s="1">
        <v>5.0897062828463999E-2</v>
      </c>
      <c r="J285" s="1">
        <v>6.1076475394156303E-2</v>
      </c>
      <c r="K285" s="1">
        <v>6.5556944165191006E-2</v>
      </c>
      <c r="L285" s="1">
        <v>8.1929588388677203E-3</v>
      </c>
      <c r="M285" s="1">
        <v>7.0700365837744195E-2</v>
      </c>
      <c r="N285" s="1">
        <v>9.0417276660079704E-3</v>
      </c>
      <c r="O285" s="1">
        <v>0.113942953036786</v>
      </c>
      <c r="P285" s="1">
        <v>0.11589479825653</v>
      </c>
      <c r="Q285" s="1">
        <v>4.7996158899595097E-2</v>
      </c>
      <c r="R285" s="1">
        <v>1.09239451184892E-2</v>
      </c>
      <c r="S285" s="1">
        <v>4.0717650262771098E-2</v>
      </c>
      <c r="T285" s="1">
        <v>5.3257851970324802E-2</v>
      </c>
      <c r="U285" s="1">
        <v>3.33131925770929E-2</v>
      </c>
      <c r="V285" s="1">
        <v>1.41157428008198E-3</v>
      </c>
      <c r="W285" s="1">
        <v>5.3697214694231601E-3</v>
      </c>
      <c r="Y285" s="10">
        <f t="shared" si="20"/>
        <v>5.5520238956634181E-2</v>
      </c>
      <c r="Z285" s="1">
        <f t="shared" si="21"/>
        <v>1.41157428008198E-3</v>
      </c>
      <c r="AA285" s="1">
        <f t="shared" si="22"/>
        <v>0.11953881175910799</v>
      </c>
      <c r="AB285" s="1">
        <f t="shared" si="23"/>
        <v>4.9446610864029544E-2</v>
      </c>
      <c r="AC285">
        <f t="shared" si="24"/>
        <v>3.8914258690430838E-2</v>
      </c>
    </row>
    <row r="286" spans="1:29" x14ac:dyDescent="0.2">
      <c r="A286" s="8" t="s">
        <v>307</v>
      </c>
      <c r="B286" s="2">
        <v>1761744.8889057799</v>
      </c>
      <c r="C286" s="2">
        <v>1932698.7655293699</v>
      </c>
      <c r="D286" s="1">
        <v>0.11363123613343901</v>
      </c>
      <c r="E286" s="1">
        <v>0.11363123613343901</v>
      </c>
      <c r="F286" s="1">
        <v>9.8892049651351302E-2</v>
      </c>
      <c r="G286" s="1">
        <v>5.0826167061001001E-2</v>
      </c>
      <c r="H286" s="1">
        <v>5.0826167061001001E-2</v>
      </c>
      <c r="I286" s="1">
        <v>5.01360959433386E-2</v>
      </c>
      <c r="J286" s="1">
        <v>6.0163315132006699E-2</v>
      </c>
      <c r="K286" s="1">
        <v>6.8178741680063298E-2</v>
      </c>
      <c r="L286" s="1">
        <v>1.06141377433298E-2</v>
      </c>
      <c r="M286" s="1">
        <v>7.9491412867548406E-2</v>
      </c>
      <c r="N286" s="1">
        <v>7.9997904471207307E-3</v>
      </c>
      <c r="O286" s="1">
        <v>0.114810991940444</v>
      </c>
      <c r="P286" s="1">
        <v>0.100882009286215</v>
      </c>
      <c r="Q286" s="1">
        <v>4.9915653649217302E-2</v>
      </c>
      <c r="R286" s="1">
        <v>1.41521836577734E-2</v>
      </c>
      <c r="S286" s="1">
        <v>4.0108876754670598E-2</v>
      </c>
      <c r="T286" s="1">
        <v>5.45956074776816E-2</v>
      </c>
      <c r="U286" s="1">
        <v>2.8998049322745099E-2</v>
      </c>
      <c r="V286" s="1">
        <v>1.4067165578933701E-3</v>
      </c>
      <c r="W286" s="1">
        <v>4.5931262774476702E-3</v>
      </c>
      <c r="Y286" s="10">
        <f t="shared" si="20"/>
        <v>5.5692678238886337E-2</v>
      </c>
      <c r="Z286" s="1">
        <f t="shared" si="21"/>
        <v>1.4067165578933701E-3</v>
      </c>
      <c r="AA286" s="1">
        <f t="shared" si="22"/>
        <v>0.114810991940444</v>
      </c>
      <c r="AB286" s="1">
        <f t="shared" si="23"/>
        <v>5.0826167061001001E-2</v>
      </c>
      <c r="AC286">
        <f t="shared" si="24"/>
        <v>3.709310144451277E-2</v>
      </c>
    </row>
    <row r="287" spans="1:29" x14ac:dyDescent="0.2">
      <c r="A287" s="8" t="s">
        <v>308</v>
      </c>
      <c r="B287" s="2">
        <v>670746.85153551004</v>
      </c>
      <c r="C287" s="2">
        <v>4820693.0355252502</v>
      </c>
      <c r="D287" s="1">
        <v>0.11066417716244201</v>
      </c>
      <c r="E287" s="1">
        <v>0.11066417716244201</v>
      </c>
      <c r="F287" s="1">
        <v>0.120499589149592</v>
      </c>
      <c r="G287" s="1">
        <v>6.4756509558446501E-2</v>
      </c>
      <c r="H287" s="1">
        <v>6.4756509558446501E-2</v>
      </c>
      <c r="I287" s="1">
        <v>6.2503152066621201E-2</v>
      </c>
      <c r="J287" s="1">
        <v>7.5003782479945699E-2</v>
      </c>
      <c r="K287" s="1">
        <v>6.6398506297465201E-2</v>
      </c>
      <c r="L287" s="1">
        <v>1.07363010383053E-2</v>
      </c>
      <c r="M287" s="1">
        <v>7.7573406392657196E-2</v>
      </c>
      <c r="N287" s="1">
        <v>6.7329485918059496E-3</v>
      </c>
      <c r="O287" s="1">
        <v>0.111721500758172</v>
      </c>
      <c r="P287" s="1">
        <v>8.6917673038078194E-2</v>
      </c>
      <c r="Q287" s="1">
        <v>4.8612291184876401E-2</v>
      </c>
      <c r="R287" s="1">
        <v>1.4315068051073901E-2</v>
      </c>
      <c r="S287" s="1">
        <v>5.0002521653297098E-2</v>
      </c>
      <c r="T287" s="1">
        <v>5.1637400439822297E-2</v>
      </c>
      <c r="U287" s="1">
        <v>2.4984116531304099E-2</v>
      </c>
      <c r="V287" s="1">
        <v>1.1138408098824101E-3</v>
      </c>
      <c r="W287" s="1">
        <v>3.9358706339722698E-3</v>
      </c>
      <c r="Y287" s="10">
        <f t="shared" si="20"/>
        <v>5.8176467127932396E-2</v>
      </c>
      <c r="Z287" s="1">
        <f t="shared" si="21"/>
        <v>1.1138408098824101E-3</v>
      </c>
      <c r="AA287" s="1">
        <f t="shared" si="22"/>
        <v>0.120499589149592</v>
      </c>
      <c r="AB287" s="1">
        <f t="shared" si="23"/>
        <v>6.3629830812533844E-2</v>
      </c>
      <c r="AC287">
        <f t="shared" si="24"/>
        <v>3.7577470396769723E-2</v>
      </c>
    </row>
    <row r="288" spans="1:29" x14ac:dyDescent="0.2">
      <c r="A288" s="8" t="s">
        <v>309</v>
      </c>
      <c r="B288" s="2">
        <v>73216.373929717796</v>
      </c>
      <c r="C288" s="2">
        <v>72292.552036939494</v>
      </c>
      <c r="D288" s="1">
        <v>0.10050583479071699</v>
      </c>
      <c r="E288" s="1">
        <v>0.10050583479071699</v>
      </c>
      <c r="F288" s="1">
        <v>0.110350537091747</v>
      </c>
      <c r="G288" s="1">
        <v>0.122089193663829</v>
      </c>
      <c r="H288" s="1">
        <v>0.122089193663829</v>
      </c>
      <c r="I288" s="1">
        <v>8.8632231104851703E-2</v>
      </c>
      <c r="J288" s="1">
        <v>0.10635867732582199</v>
      </c>
      <c r="K288" s="1">
        <v>6.0303500874430198E-2</v>
      </c>
      <c r="L288" s="1">
        <v>5.9908818271720001E-3</v>
      </c>
      <c r="M288" s="1">
        <v>5.6305185681484099E-2</v>
      </c>
      <c r="N288" s="1">
        <v>6.9869738505972103E-3</v>
      </c>
      <c r="O288" s="1">
        <v>9.4529848144713199E-2</v>
      </c>
      <c r="P288" s="1">
        <v>8.10798295383615E-2</v>
      </c>
      <c r="Q288" s="1">
        <v>4.4149959200018199E-2</v>
      </c>
      <c r="R288" s="1">
        <v>7.9878424362295197E-3</v>
      </c>
      <c r="S288" s="1">
        <v>7.0905784883881301E-2</v>
      </c>
      <c r="T288" s="1">
        <v>4.2839694136175298E-2</v>
      </c>
      <c r="U288" s="1">
        <v>2.3306052243025201E-2</v>
      </c>
      <c r="V288" s="1">
        <v>1.56830274729624E-3</v>
      </c>
      <c r="W288" s="1">
        <v>3.6719276406517098E-3</v>
      </c>
      <c r="Y288" s="10">
        <f t="shared" si="20"/>
        <v>6.2507864281777417E-2</v>
      </c>
      <c r="Z288" s="1">
        <f t="shared" si="21"/>
        <v>1.56830274729624E-3</v>
      </c>
      <c r="AA288" s="1">
        <f t="shared" si="22"/>
        <v>0.122089193663829</v>
      </c>
      <c r="AB288" s="1">
        <f t="shared" si="23"/>
        <v>6.5604642879155753E-2</v>
      </c>
      <c r="AC288">
        <f t="shared" si="24"/>
        <v>4.1863553549250643E-2</v>
      </c>
    </row>
    <row r="289" spans="1:29" x14ac:dyDescent="0.2">
      <c r="A289" s="8" t="s">
        <v>310</v>
      </c>
      <c r="B289" s="2">
        <v>1436945.2122106999</v>
      </c>
      <c r="C289" s="2">
        <v>1556392.8337542701</v>
      </c>
      <c r="D289" s="1">
        <v>0.11844965896163601</v>
      </c>
      <c r="E289" s="1">
        <v>0.11844965896163601</v>
      </c>
      <c r="F289" s="1">
        <v>9.6299861064662595E-2</v>
      </c>
      <c r="G289" s="1">
        <v>4.8003367873595201E-2</v>
      </c>
      <c r="H289" s="1">
        <v>4.8003367873595201E-2</v>
      </c>
      <c r="I289" s="1">
        <v>4.8076649202963E-2</v>
      </c>
      <c r="J289" s="1">
        <v>5.7691979043556302E-2</v>
      </c>
      <c r="K289" s="1">
        <v>7.1069795376981507E-2</v>
      </c>
      <c r="L289" s="1">
        <v>8.7476225506413208E-3</v>
      </c>
      <c r="M289" s="1">
        <v>6.9759910996728E-2</v>
      </c>
      <c r="N289" s="1">
        <v>8.9661144258020801E-3</v>
      </c>
      <c r="O289" s="1">
        <v>0.109074170676611</v>
      </c>
      <c r="P289" s="1">
        <v>0.116892365814331</v>
      </c>
      <c r="Q289" s="1">
        <v>5.2032278735874397E-2</v>
      </c>
      <c r="R289" s="1">
        <v>1.16634967341884E-2</v>
      </c>
      <c r="S289" s="1">
        <v>3.84613193623701E-2</v>
      </c>
      <c r="T289" s="1">
        <v>5.1053583841139699E-2</v>
      </c>
      <c r="U289" s="1">
        <v>3.3600095127504601E-2</v>
      </c>
      <c r="V289" s="1">
        <v>1.3785357655913199E-3</v>
      </c>
      <c r="W289" s="1">
        <v>5.3460500537600899E-3</v>
      </c>
      <c r="Y289" s="10">
        <f t="shared" si="20"/>
        <v>5.565099412215839E-2</v>
      </c>
      <c r="Z289" s="1">
        <f t="shared" si="21"/>
        <v>1.3785357655913199E-3</v>
      </c>
      <c r="AA289" s="1">
        <f t="shared" si="22"/>
        <v>0.11844965896163601</v>
      </c>
      <c r="AB289" s="1">
        <f t="shared" si="23"/>
        <v>4.9565116522051353E-2</v>
      </c>
      <c r="AC289">
        <f t="shared" si="24"/>
        <v>3.8318321806736208E-2</v>
      </c>
    </row>
    <row r="290" spans="1:29" x14ac:dyDescent="0.2">
      <c r="A290" s="8" t="s">
        <v>311</v>
      </c>
      <c r="B290" s="2">
        <v>77350.891232337497</v>
      </c>
      <c r="C290" s="2">
        <v>201296.37626380601</v>
      </c>
      <c r="D290" s="1">
        <v>8.7026954985763599E-2</v>
      </c>
      <c r="E290" s="1">
        <v>8.7026954985763599E-2</v>
      </c>
      <c r="F290" s="1">
        <v>0.111342392606831</v>
      </c>
      <c r="G290" s="1">
        <v>0.136013340057653</v>
      </c>
      <c r="H290" s="1">
        <v>0.136013340057653</v>
      </c>
      <c r="I290" s="1">
        <v>9.5842268180534596E-2</v>
      </c>
      <c r="J290" s="1">
        <v>0.115010721816641</v>
      </c>
      <c r="K290" s="1">
        <v>5.2216172991458303E-2</v>
      </c>
      <c r="L290" s="1">
        <v>7.2973898755571698E-3</v>
      </c>
      <c r="M290" s="1">
        <v>6.2358620565997697E-2</v>
      </c>
      <c r="N290" s="1">
        <v>5.51641651210021E-3</v>
      </c>
      <c r="O290" s="1">
        <v>9.6379375023000299E-2</v>
      </c>
      <c r="P290" s="1">
        <v>7.2973231392422899E-2</v>
      </c>
      <c r="Q290" s="1">
        <v>3.8228989589748401E-2</v>
      </c>
      <c r="R290" s="1">
        <v>9.7298531674093695E-3</v>
      </c>
      <c r="S290" s="1">
        <v>7.6673814544427704E-2</v>
      </c>
      <c r="T290" s="1">
        <v>4.4783876284820001E-2</v>
      </c>
      <c r="U290" s="1">
        <v>2.0975937395359499E-2</v>
      </c>
      <c r="V290" s="1">
        <v>8.7325970366347496E-4</v>
      </c>
      <c r="W290" s="1">
        <v>3.2640526804114099E-3</v>
      </c>
      <c r="Y290" s="10">
        <f t="shared" si="20"/>
        <v>6.2977348120860782E-2</v>
      </c>
      <c r="Z290" s="1">
        <f t="shared" si="21"/>
        <v>8.7325970366347496E-4</v>
      </c>
      <c r="AA290" s="1">
        <f t="shared" si="22"/>
        <v>0.136013340057653</v>
      </c>
      <c r="AB290" s="1">
        <f t="shared" si="23"/>
        <v>6.7665925979210298E-2</v>
      </c>
      <c r="AC290">
        <f t="shared" si="24"/>
        <v>4.4067524116480274E-2</v>
      </c>
    </row>
    <row r="291" spans="1:29" x14ac:dyDescent="0.2">
      <c r="A291" s="8" t="s">
        <v>312</v>
      </c>
      <c r="B291" s="2">
        <v>1623269.1765785101</v>
      </c>
      <c r="C291" s="2">
        <v>1731784.1139284601</v>
      </c>
      <c r="D291" s="1">
        <v>0.109291379961292</v>
      </c>
      <c r="E291" s="1">
        <v>0.109291379961292</v>
      </c>
      <c r="F291" s="1">
        <v>0.102250017167009</v>
      </c>
      <c r="G291" s="1">
        <v>4.7565271695931999E-2</v>
      </c>
      <c r="H291" s="1">
        <v>4.7565271695931999E-2</v>
      </c>
      <c r="I291" s="1">
        <v>4.93451401397186E-2</v>
      </c>
      <c r="J291" s="1">
        <v>5.9214168167662298E-2</v>
      </c>
      <c r="K291" s="1">
        <v>6.5574827976775898E-2</v>
      </c>
      <c r="L291" s="1">
        <v>8.9970014069106208E-3</v>
      </c>
      <c r="M291" s="1">
        <v>7.4537185874418405E-2</v>
      </c>
      <c r="N291" s="1">
        <v>8.95395582834679E-3</v>
      </c>
      <c r="O291" s="1">
        <v>0.114443960082926</v>
      </c>
      <c r="P291" s="1">
        <v>0.112457658986651</v>
      </c>
      <c r="Q291" s="1">
        <v>4.80092521618498E-2</v>
      </c>
      <c r="R291" s="1">
        <v>1.1996001875880499E-2</v>
      </c>
      <c r="S291" s="1">
        <v>3.9476112111774798E-2</v>
      </c>
      <c r="T291" s="1">
        <v>5.4557542083864402E-2</v>
      </c>
      <c r="U291" s="1">
        <v>3.2325416730253999E-2</v>
      </c>
      <c r="V291" s="1">
        <v>1.5963931275585401E-3</v>
      </c>
      <c r="W291" s="1">
        <v>5.11907374370157E-3</v>
      </c>
      <c r="Y291" s="10">
        <f t="shared" si="20"/>
        <v>5.51283505389875E-2</v>
      </c>
      <c r="Z291" s="1">
        <f t="shared" si="21"/>
        <v>1.5963931275585401E-3</v>
      </c>
      <c r="AA291" s="1">
        <f t="shared" si="22"/>
        <v>0.114443960082926</v>
      </c>
      <c r="AB291" s="1">
        <f t="shared" si="23"/>
        <v>4.8677196150784197E-2</v>
      </c>
      <c r="AC291">
        <f t="shared" si="24"/>
        <v>3.7313689997756069E-2</v>
      </c>
    </row>
    <row r="292" spans="1:29" x14ac:dyDescent="0.2">
      <c r="A292" s="8" t="s">
        <v>313</v>
      </c>
      <c r="B292" s="2">
        <v>133181.31837856901</v>
      </c>
      <c r="C292" s="2">
        <v>133111.26956895</v>
      </c>
      <c r="D292" s="1">
        <v>0.108100867420729</v>
      </c>
      <c r="E292" s="1">
        <v>0.108100867420729</v>
      </c>
      <c r="F292" s="1">
        <v>0.12642373899187001</v>
      </c>
      <c r="G292" s="1">
        <v>8.2569613750312298E-2</v>
      </c>
      <c r="H292" s="1">
        <v>8.2569613750312298E-2</v>
      </c>
      <c r="I292" s="1">
        <v>7.2890741623123895E-2</v>
      </c>
      <c r="J292" s="1">
        <v>8.7468889947748596E-2</v>
      </c>
      <c r="K292" s="1">
        <v>6.4860520452437398E-2</v>
      </c>
      <c r="L292" s="1">
        <v>7.3726010481821496E-3</v>
      </c>
      <c r="M292" s="1">
        <v>6.52465400730875E-2</v>
      </c>
      <c r="N292" s="1">
        <v>6.5318145299822997E-3</v>
      </c>
      <c r="O292" s="1">
        <v>0.106050061787508</v>
      </c>
      <c r="P292" s="1">
        <v>8.7219630685310801E-2</v>
      </c>
      <c r="Q292" s="1">
        <v>4.7486286702158403E-2</v>
      </c>
      <c r="R292" s="1">
        <v>9.8301347309095403E-3</v>
      </c>
      <c r="S292" s="1">
        <v>5.8312593298498999E-2</v>
      </c>
      <c r="T292" s="1">
        <v>4.8201685896194203E-2</v>
      </c>
      <c r="U292" s="1">
        <v>2.5070927244796801E-2</v>
      </c>
      <c r="V292" s="1">
        <v>9.5561405180288796E-4</v>
      </c>
      <c r="W292" s="1">
        <v>3.9432468456835901E-3</v>
      </c>
      <c r="Y292" s="10">
        <f t="shared" si="20"/>
        <v>5.9960299512568871E-2</v>
      </c>
      <c r="Z292" s="1">
        <f t="shared" si="21"/>
        <v>9.5561405180288796E-4</v>
      </c>
      <c r="AA292" s="1">
        <f t="shared" si="22"/>
        <v>0.12642373899187001</v>
      </c>
      <c r="AB292" s="1">
        <f t="shared" si="23"/>
        <v>6.5053530262762449E-2</v>
      </c>
      <c r="AC292">
        <f t="shared" si="24"/>
        <v>3.8848685312360312E-2</v>
      </c>
    </row>
    <row r="293" spans="1:29" x14ac:dyDescent="0.2">
      <c r="A293" s="8" t="s">
        <v>314</v>
      </c>
      <c r="B293" s="2">
        <v>72849.942529906199</v>
      </c>
      <c r="C293" s="2">
        <v>76103.6640771206</v>
      </c>
      <c r="D293" s="1">
        <v>0.10738159714298599</v>
      </c>
      <c r="E293" s="1">
        <v>0.10738159714298599</v>
      </c>
      <c r="F293" s="1">
        <v>0.11255864334061499</v>
      </c>
      <c r="G293" s="1">
        <v>9.3451892436574702E-2</v>
      </c>
      <c r="H293" s="1">
        <v>9.3451892436574702E-2</v>
      </c>
      <c r="I293" s="1">
        <v>7.4865607053441197E-2</v>
      </c>
      <c r="J293" s="1">
        <v>8.9838728464129602E-2</v>
      </c>
      <c r="K293" s="1">
        <v>6.4428958285791704E-2</v>
      </c>
      <c r="L293" s="1">
        <v>6.5039704642523202E-3</v>
      </c>
      <c r="M293" s="1">
        <v>5.9323539098956601E-2</v>
      </c>
      <c r="N293" s="1">
        <v>7.4142713668107199E-3</v>
      </c>
      <c r="O293" s="1">
        <v>9.9573404558149295E-2</v>
      </c>
      <c r="P293" s="1">
        <v>9.5179825394717005E-2</v>
      </c>
      <c r="Q293" s="1">
        <v>4.7170327400071599E-2</v>
      </c>
      <c r="R293" s="1">
        <v>8.6719606190033202E-3</v>
      </c>
      <c r="S293" s="1">
        <v>5.9892485642753103E-2</v>
      </c>
      <c r="T293" s="1">
        <v>4.5235831997458197E-2</v>
      </c>
      <c r="U293" s="1">
        <v>2.7359128061451101E-2</v>
      </c>
      <c r="V293" s="1">
        <v>1.2908059258388499E-3</v>
      </c>
      <c r="W293" s="1">
        <v>4.2698975992692097E-3</v>
      </c>
      <c r="Y293" s="10">
        <f t="shared" si="20"/>
        <v>6.0262218221591515E-2</v>
      </c>
      <c r="Z293" s="1">
        <f t="shared" si="21"/>
        <v>1.2908059258388499E-3</v>
      </c>
      <c r="AA293" s="1">
        <f t="shared" si="22"/>
        <v>0.11255864334061499</v>
      </c>
      <c r="AB293" s="1">
        <f t="shared" si="23"/>
        <v>6.21607219642724E-2</v>
      </c>
      <c r="AC293">
        <f t="shared" si="24"/>
        <v>3.8526934690734926E-2</v>
      </c>
    </row>
    <row r="294" spans="1:29" x14ac:dyDescent="0.2">
      <c r="A294" s="8" t="s">
        <v>315</v>
      </c>
      <c r="B294" s="2">
        <v>164386.877504378</v>
      </c>
      <c r="C294" s="2">
        <v>398346.69032822002</v>
      </c>
      <c r="D294" s="1">
        <v>0.10816477252994</v>
      </c>
      <c r="E294" s="1">
        <v>0.10816477252994</v>
      </c>
      <c r="F294" s="1">
        <v>0.10423543494194</v>
      </c>
      <c r="G294" s="1">
        <v>8.2367024143855397E-2</v>
      </c>
      <c r="H294" s="1">
        <v>8.2367024143855397E-2</v>
      </c>
      <c r="I294" s="1">
        <v>6.7242370807412896E-2</v>
      </c>
      <c r="J294" s="1">
        <v>8.0690844968895503E-2</v>
      </c>
      <c r="K294" s="1">
        <v>6.4898863517964006E-2</v>
      </c>
      <c r="L294" s="1">
        <v>1.1057314516490301E-2</v>
      </c>
      <c r="M294" s="1">
        <v>7.9770346411946996E-2</v>
      </c>
      <c r="N294" s="1">
        <v>6.4029681887608396E-3</v>
      </c>
      <c r="O294" s="1">
        <v>0.110700435749175</v>
      </c>
      <c r="P294" s="1">
        <v>7.5867176935498701E-2</v>
      </c>
      <c r="Q294" s="1">
        <v>4.75143587834485E-2</v>
      </c>
      <c r="R294" s="1">
        <v>1.4743086021986899E-2</v>
      </c>
      <c r="S294" s="1">
        <v>5.3793896645930303E-2</v>
      </c>
      <c r="T294" s="1">
        <v>5.2157421231558802E-2</v>
      </c>
      <c r="U294" s="1">
        <v>2.1807800005505099E-2</v>
      </c>
      <c r="V294" s="1">
        <v>1.41164523650372E-3</v>
      </c>
      <c r="W294" s="1">
        <v>3.3905809050670502E-3</v>
      </c>
      <c r="Y294" s="10">
        <f t="shared" si="20"/>
        <v>5.8837406910783749E-2</v>
      </c>
      <c r="Z294" s="1">
        <f t="shared" si="21"/>
        <v>1.41164523650372E-3</v>
      </c>
      <c r="AA294" s="1">
        <f t="shared" si="22"/>
        <v>0.110700435749175</v>
      </c>
      <c r="AB294" s="1">
        <f t="shared" si="23"/>
        <v>6.6070617162688444E-2</v>
      </c>
      <c r="AC294">
        <f t="shared" si="24"/>
        <v>3.6712208249363977E-2</v>
      </c>
    </row>
    <row r="295" spans="1:29" x14ac:dyDescent="0.2">
      <c r="A295" s="8" t="s">
        <v>316</v>
      </c>
      <c r="B295" s="2">
        <v>1190397.01931149</v>
      </c>
      <c r="C295" s="2">
        <v>3888403.0157236098</v>
      </c>
      <c r="D295" s="1">
        <v>0.12589518173761599</v>
      </c>
      <c r="E295" s="1">
        <v>0.12589518173761599</v>
      </c>
      <c r="F295" s="1">
        <v>0.11265396926046201</v>
      </c>
      <c r="G295" s="1">
        <v>6.3227693923708805E-2</v>
      </c>
      <c r="H295" s="1">
        <v>6.3227693923708805E-2</v>
      </c>
      <c r="I295" s="1">
        <v>5.9777339276969897E-2</v>
      </c>
      <c r="J295" s="1">
        <v>7.1732807132364004E-2</v>
      </c>
      <c r="K295" s="1">
        <v>7.5537109042569897E-2</v>
      </c>
      <c r="L295" s="1">
        <v>1.11801951695982E-2</v>
      </c>
      <c r="M295" s="1">
        <v>7.6549017658774698E-2</v>
      </c>
      <c r="N295" s="1">
        <v>6.3053392606454697E-3</v>
      </c>
      <c r="O295" s="1">
        <v>0.1087544536716</v>
      </c>
      <c r="P295" s="1">
        <v>7.9048075417408201E-2</v>
      </c>
      <c r="Q295" s="1">
        <v>5.5302929912164699E-2</v>
      </c>
      <c r="R295" s="1">
        <v>1.49069268927978E-2</v>
      </c>
      <c r="S295" s="1">
        <v>4.7821871421575998E-2</v>
      </c>
      <c r="T295" s="1">
        <v>4.9224344416729897E-2</v>
      </c>
      <c r="U295" s="1">
        <v>2.27219267119327E-2</v>
      </c>
      <c r="V295" s="1">
        <v>1.1021099221700801E-3</v>
      </c>
      <c r="W295" s="1">
        <v>3.6268945233138799E-3</v>
      </c>
      <c r="Y295" s="10">
        <f t="shared" si="20"/>
        <v>5.8724553050686336E-2</v>
      </c>
      <c r="Z295" s="1">
        <f t="shared" si="21"/>
        <v>1.1021099221700801E-3</v>
      </c>
      <c r="AA295" s="1">
        <f t="shared" si="22"/>
        <v>0.12589518173761599</v>
      </c>
      <c r="AB295" s="1">
        <f t="shared" si="23"/>
        <v>6.1502516600339355E-2</v>
      </c>
      <c r="AC295">
        <f t="shared" si="24"/>
        <v>3.9026144827422164E-2</v>
      </c>
    </row>
    <row r="296" spans="1:29" x14ac:dyDescent="0.2">
      <c r="A296" s="8" t="s">
        <v>317</v>
      </c>
      <c r="B296" s="2">
        <v>104396.203235901</v>
      </c>
      <c r="C296" s="2">
        <v>149602.46322805699</v>
      </c>
      <c r="D296" s="1">
        <v>0.106350361341254</v>
      </c>
      <c r="E296" s="1">
        <v>0.106350361341254</v>
      </c>
      <c r="F296" s="1">
        <v>0.109894187772866</v>
      </c>
      <c r="G296" s="1">
        <v>7.97889327787384E-2</v>
      </c>
      <c r="H296" s="1">
        <v>7.97889327787384E-2</v>
      </c>
      <c r="I296" s="1">
        <v>6.7368013332585602E-2</v>
      </c>
      <c r="J296" s="1">
        <v>8.0841615999102695E-2</v>
      </c>
      <c r="K296" s="1">
        <v>6.3810216804752504E-2</v>
      </c>
      <c r="L296" s="1">
        <v>1.07451843540304E-2</v>
      </c>
      <c r="M296" s="1">
        <v>8.0723607736624597E-2</v>
      </c>
      <c r="N296" s="1">
        <v>6.4388191185462598E-3</v>
      </c>
      <c r="O296" s="1">
        <v>0.11338940921026899</v>
      </c>
      <c r="P296" s="1">
        <v>7.37970880915199E-2</v>
      </c>
      <c r="Q296" s="1">
        <v>4.67173286396824E-2</v>
      </c>
      <c r="R296" s="1">
        <v>1.43269124720404E-2</v>
      </c>
      <c r="S296" s="1">
        <v>5.3894410666068301E-2</v>
      </c>
      <c r="T296" s="1">
        <v>5.3573509089833E-2</v>
      </c>
      <c r="U296" s="1">
        <v>2.1212873856091101E-2</v>
      </c>
      <c r="V296" s="1">
        <v>1.58175227988399E-3</v>
      </c>
      <c r="W296" s="1">
        <v>3.24736205902564E-3</v>
      </c>
      <c r="Y296" s="10">
        <f t="shared" si="20"/>
        <v>5.8692043986145324E-2</v>
      </c>
      <c r="Z296" s="1">
        <f t="shared" si="21"/>
        <v>1.58175227988399E-3</v>
      </c>
      <c r="AA296" s="1">
        <f t="shared" si="22"/>
        <v>0.11338940921026899</v>
      </c>
      <c r="AB296" s="1">
        <f t="shared" si="23"/>
        <v>6.5589115068669046E-2</v>
      </c>
      <c r="AC296">
        <f t="shared" si="24"/>
        <v>3.693401927599773E-2</v>
      </c>
    </row>
    <row r="297" spans="1:29" x14ac:dyDescent="0.2">
      <c r="A297" s="8" t="s">
        <v>318</v>
      </c>
      <c r="B297" s="2">
        <v>84728.173270894302</v>
      </c>
      <c r="C297" s="2">
        <v>125480.386692329</v>
      </c>
      <c r="D297" s="1">
        <v>0.101243012651512</v>
      </c>
      <c r="E297" s="1">
        <v>0.101243012651512</v>
      </c>
      <c r="F297" s="1">
        <v>0.10824842885889201</v>
      </c>
      <c r="G297" s="1">
        <v>0.12666094376669201</v>
      </c>
      <c r="H297" s="1">
        <v>0.12666094376669201</v>
      </c>
      <c r="I297" s="1">
        <v>9.0392579098069401E-2</v>
      </c>
      <c r="J297" s="1">
        <v>0.108471094917683</v>
      </c>
      <c r="K297" s="1">
        <v>6.0745807590907301E-2</v>
      </c>
      <c r="L297" s="1">
        <v>6.2613790592063101E-3</v>
      </c>
      <c r="M297" s="1">
        <v>5.6751059780765299E-2</v>
      </c>
      <c r="N297" s="1">
        <v>5.8175586889598297E-3</v>
      </c>
      <c r="O297" s="1">
        <v>9.3671119589162605E-2</v>
      </c>
      <c r="P297" s="1">
        <v>7.8396866192810097E-2</v>
      </c>
      <c r="Q297" s="1">
        <v>4.4473784901730103E-2</v>
      </c>
      <c r="R297" s="1">
        <v>8.3485054122751593E-3</v>
      </c>
      <c r="S297" s="1">
        <v>7.2314063278455396E-2</v>
      </c>
      <c r="T297" s="1">
        <v>4.2383947695880303E-2</v>
      </c>
      <c r="U297" s="1">
        <v>2.2534950114299099E-2</v>
      </c>
      <c r="V297" s="1">
        <v>8.5876912266835605E-4</v>
      </c>
      <c r="W297" s="1">
        <v>3.5043998940516002E-3</v>
      </c>
      <c r="Y297" s="10">
        <f t="shared" si="20"/>
        <v>6.2949111351611187E-2</v>
      </c>
      <c r="Z297" s="1">
        <f t="shared" si="21"/>
        <v>8.5876912266835605E-4</v>
      </c>
      <c r="AA297" s="1">
        <f t="shared" si="22"/>
        <v>0.12666094376669201</v>
      </c>
      <c r="AB297" s="1">
        <f t="shared" si="23"/>
        <v>6.6529935434681345E-2</v>
      </c>
      <c r="AC297">
        <f t="shared" si="24"/>
        <v>4.2712588019189326E-2</v>
      </c>
    </row>
    <row r="298" spans="1:29" x14ac:dyDescent="0.2">
      <c r="A298" s="8" t="s">
        <v>319</v>
      </c>
      <c r="B298" s="2">
        <v>2339621.5300784199</v>
      </c>
      <c r="C298" s="2">
        <v>2533765.8865656601</v>
      </c>
      <c r="D298" s="1">
        <v>0.101469151014548</v>
      </c>
      <c r="E298" s="1">
        <v>0.101469151014548</v>
      </c>
      <c r="F298" s="1">
        <v>0.10157149575658</v>
      </c>
      <c r="G298" s="1">
        <v>4.8086882280395697E-2</v>
      </c>
      <c r="H298" s="1">
        <v>4.8086882280395697E-2</v>
      </c>
      <c r="I298" s="1">
        <v>4.9436315079343499E-2</v>
      </c>
      <c r="J298" s="1">
        <v>5.9323578095211903E-2</v>
      </c>
      <c r="K298" s="1">
        <v>6.0881490608729397E-2</v>
      </c>
      <c r="L298" s="1">
        <v>1.0271770268477099E-2</v>
      </c>
      <c r="M298" s="1">
        <v>8.2088766108644601E-2</v>
      </c>
      <c r="N298" s="1">
        <v>8.6077904308680103E-3</v>
      </c>
      <c r="O298" s="1">
        <v>0.119390829312206</v>
      </c>
      <c r="P298" s="1">
        <v>0.10665860466230399</v>
      </c>
      <c r="Q298" s="1">
        <v>4.4573122413054202E-2</v>
      </c>
      <c r="R298" s="1">
        <v>1.3695693691302699E-2</v>
      </c>
      <c r="S298" s="1">
        <v>3.9549052063474401E-2</v>
      </c>
      <c r="T298" s="1">
        <v>5.8065120901704001E-2</v>
      </c>
      <c r="U298" s="1">
        <v>3.0658654142820999E-2</v>
      </c>
      <c r="V298" s="1">
        <v>1.6660036153756099E-3</v>
      </c>
      <c r="W298" s="1">
        <v>4.7898392077746401E-3</v>
      </c>
      <c r="Y298" s="10">
        <f t="shared" si="20"/>
        <v>5.4517009647387912E-2</v>
      </c>
      <c r="Z298" s="1">
        <f t="shared" si="21"/>
        <v>1.6660036153756099E-3</v>
      </c>
      <c r="AA298" s="1">
        <f t="shared" si="22"/>
        <v>0.119390829312206</v>
      </c>
      <c r="AB298" s="1">
        <f t="shared" si="23"/>
        <v>4.8761598679869594E-2</v>
      </c>
      <c r="AC298">
        <f t="shared" si="24"/>
        <v>3.6321644287766047E-2</v>
      </c>
    </row>
    <row r="299" spans="1:29" x14ac:dyDescent="0.2">
      <c r="A299" s="8" t="s">
        <v>320</v>
      </c>
      <c r="B299" s="2">
        <v>1051893.2149312799</v>
      </c>
      <c r="C299" s="2">
        <v>1251017.62402713</v>
      </c>
      <c r="D299" s="1">
        <v>0.113108963468509</v>
      </c>
      <c r="E299" s="1">
        <v>0.113108963468509</v>
      </c>
      <c r="F299" s="1">
        <v>0.10346553797465</v>
      </c>
      <c r="G299" s="1">
        <v>6.7828458999758603E-2</v>
      </c>
      <c r="H299" s="1">
        <v>6.7828458999758603E-2</v>
      </c>
      <c r="I299" s="1">
        <v>5.9780613993541898E-2</v>
      </c>
      <c r="J299" s="1">
        <v>7.1736736792250497E-2</v>
      </c>
      <c r="K299" s="1">
        <v>6.7865378081105904E-2</v>
      </c>
      <c r="L299" s="1">
        <v>1.06507328172792E-2</v>
      </c>
      <c r="M299" s="1">
        <v>7.7086841614986301E-2</v>
      </c>
      <c r="N299" s="1">
        <v>7.1406556488609E-3</v>
      </c>
      <c r="O299" s="1">
        <v>0.110246578811188</v>
      </c>
      <c r="P299" s="1">
        <v>8.9825219966604697E-2</v>
      </c>
      <c r="Q299" s="1">
        <v>4.9686230980415198E-2</v>
      </c>
      <c r="R299" s="1">
        <v>1.4200977089706E-2</v>
      </c>
      <c r="S299" s="1">
        <v>4.7824491194833403E-2</v>
      </c>
      <c r="T299" s="1">
        <v>5.1607264840609901E-2</v>
      </c>
      <c r="U299" s="1">
        <v>2.5819819185282401E-2</v>
      </c>
      <c r="V299" s="1">
        <v>1.2617518478890101E-3</v>
      </c>
      <c r="W299" s="1">
        <v>4.0937398887557199E-3</v>
      </c>
      <c r="Y299" s="10">
        <f t="shared" si="20"/>
        <v>5.7708370783224695E-2</v>
      </c>
      <c r="Z299" s="1">
        <f t="shared" si="21"/>
        <v>1.2617518478890101E-3</v>
      </c>
      <c r="AA299" s="1">
        <f t="shared" si="22"/>
        <v>0.113108963468509</v>
      </c>
      <c r="AB299" s="1">
        <f t="shared" si="23"/>
        <v>6.3804536496650244E-2</v>
      </c>
      <c r="AC299">
        <f t="shared" si="24"/>
        <v>3.6640035073506674E-2</v>
      </c>
    </row>
    <row r="300" spans="1:29" x14ac:dyDescent="0.2">
      <c r="A300" s="8" t="s">
        <v>321</v>
      </c>
      <c r="B300" s="2">
        <v>51972.542859505898</v>
      </c>
      <c r="C300" s="2">
        <v>59900.2569920026</v>
      </c>
      <c r="D300" s="1">
        <v>0.117055642156805</v>
      </c>
      <c r="E300" s="1">
        <v>0.117055642156805</v>
      </c>
      <c r="F300" s="1">
        <v>0.118526991085194</v>
      </c>
      <c r="G300" s="1">
        <v>6.1991015663304699E-2</v>
      </c>
      <c r="H300" s="1">
        <v>6.1991015663304699E-2</v>
      </c>
      <c r="I300" s="1">
        <v>6.0627255602950701E-2</v>
      </c>
      <c r="J300" s="1">
        <v>7.2752706723540894E-2</v>
      </c>
      <c r="K300" s="1">
        <v>7.0233385294083406E-2</v>
      </c>
      <c r="L300" s="1">
        <v>6.9254342369593396E-3</v>
      </c>
      <c r="M300" s="1">
        <v>6.03811186159788E-2</v>
      </c>
      <c r="N300" s="1">
        <v>8.4957330319444992E-3</v>
      </c>
      <c r="O300" s="1">
        <v>0.10332767583803799</v>
      </c>
      <c r="P300" s="1">
        <v>0.110575034066561</v>
      </c>
      <c r="Q300" s="1">
        <v>5.1419918416838503E-2</v>
      </c>
      <c r="R300" s="1">
        <v>9.2339123159459399E-3</v>
      </c>
      <c r="S300" s="1">
        <v>4.8501804482360703E-2</v>
      </c>
      <c r="T300" s="1">
        <v>4.6440728520572898E-2</v>
      </c>
      <c r="U300" s="1">
        <v>3.17839803749667E-2</v>
      </c>
      <c r="V300" s="1">
        <v>1.21271981982984E-3</v>
      </c>
      <c r="W300" s="1">
        <v>5.1590799541285596E-3</v>
      </c>
      <c r="Y300" s="10">
        <f t="shared" si="20"/>
        <v>5.8184539701005643E-2</v>
      </c>
      <c r="Z300" s="1">
        <f t="shared" si="21"/>
        <v>1.21271981982984E-3</v>
      </c>
      <c r="AA300" s="1">
        <f t="shared" si="22"/>
        <v>0.118526991085194</v>
      </c>
      <c r="AB300" s="1">
        <f t="shared" si="23"/>
        <v>6.0504187109464751E-2</v>
      </c>
      <c r="AC300">
        <f t="shared" si="24"/>
        <v>3.8908363533799235E-2</v>
      </c>
    </row>
    <row r="301" spans="1:29" x14ac:dyDescent="0.2">
      <c r="A301" s="8" t="s">
        <v>322</v>
      </c>
      <c r="B301" s="2">
        <v>116770.32572356499</v>
      </c>
      <c r="C301" s="2">
        <v>1685323.56657834</v>
      </c>
      <c r="D301" s="1">
        <v>0.102713316677304</v>
      </c>
      <c r="E301" s="1">
        <v>0.102713316677304</v>
      </c>
      <c r="F301" s="1">
        <v>0.10750805333597099</v>
      </c>
      <c r="G301" s="1">
        <v>0.118547050258592</v>
      </c>
      <c r="H301" s="1">
        <v>0.118547050258592</v>
      </c>
      <c r="I301" s="1">
        <v>8.6150538463289003E-2</v>
      </c>
      <c r="J301" s="1">
        <v>0.103380646155947</v>
      </c>
      <c r="K301" s="1">
        <v>6.1627990006382798E-2</v>
      </c>
      <c r="L301" s="1">
        <v>7.4612490158623103E-3</v>
      </c>
      <c r="M301" s="1">
        <v>6.2374773988442198E-2</v>
      </c>
      <c r="N301" s="1">
        <v>6.2684267659672797E-3</v>
      </c>
      <c r="O301" s="1">
        <v>9.7367491477453993E-2</v>
      </c>
      <c r="P301" s="1">
        <v>7.4916817266876906E-2</v>
      </c>
      <c r="Q301" s="1">
        <v>4.5119656486057001E-2</v>
      </c>
      <c r="R301" s="1">
        <v>9.9483320211498603E-3</v>
      </c>
      <c r="S301" s="1">
        <v>6.89204307706313E-2</v>
      </c>
      <c r="T301" s="1">
        <v>4.4490908745514299E-2</v>
      </c>
      <c r="U301" s="1">
        <v>2.1534684243566998E-2</v>
      </c>
      <c r="V301" s="1">
        <v>1.3807380139458901E-3</v>
      </c>
      <c r="W301" s="1">
        <v>3.3205820605296502E-3</v>
      </c>
      <c r="Y301" s="10">
        <f t="shared" si="20"/>
        <v>6.2214602634468964E-2</v>
      </c>
      <c r="Z301" s="1">
        <f t="shared" si="21"/>
        <v>1.3807380139458901E-3</v>
      </c>
      <c r="AA301" s="1">
        <f t="shared" si="22"/>
        <v>0.118547050258592</v>
      </c>
      <c r="AB301" s="1">
        <f t="shared" si="23"/>
        <v>6.5647602379536749E-2</v>
      </c>
      <c r="AC301">
        <f t="shared" si="24"/>
        <v>4.103572465741924E-2</v>
      </c>
    </row>
    <row r="302" spans="1:29" x14ac:dyDescent="0.2">
      <c r="A302" s="8" t="s">
        <v>323</v>
      </c>
      <c r="B302" s="2">
        <v>675048.21612207196</v>
      </c>
      <c r="C302" s="2">
        <v>915124.09240425797</v>
      </c>
      <c r="D302" s="1">
        <v>0.12070780882294201</v>
      </c>
      <c r="E302" s="1">
        <v>0.12070780882294201</v>
      </c>
      <c r="F302" s="1">
        <v>0.10003292171243899</v>
      </c>
      <c r="G302" s="1">
        <v>5.62071856639038E-2</v>
      </c>
      <c r="H302" s="1">
        <v>5.62071856639038E-2</v>
      </c>
      <c r="I302" s="1">
        <v>5.3111823260061801E-2</v>
      </c>
      <c r="J302" s="1">
        <v>6.3734187912073997E-2</v>
      </c>
      <c r="K302" s="1">
        <v>7.2424685293765695E-2</v>
      </c>
      <c r="L302" s="1">
        <v>9.3830263360717894E-3</v>
      </c>
      <c r="M302" s="1">
        <v>7.2664937308377697E-2</v>
      </c>
      <c r="N302" s="1">
        <v>7.8132646725511592E-3</v>
      </c>
      <c r="O302" s="1">
        <v>0.10976774555414801</v>
      </c>
      <c r="P302" s="1">
        <v>0.10038767133028</v>
      </c>
      <c r="Q302" s="1">
        <v>5.3024233326886903E-2</v>
      </c>
      <c r="R302" s="1">
        <v>1.2510701781429099E-2</v>
      </c>
      <c r="S302" s="1">
        <v>4.2489458608049403E-2</v>
      </c>
      <c r="T302" s="1">
        <v>5.1047800890385298E-2</v>
      </c>
      <c r="U302" s="1">
        <v>2.8856156049625201E-2</v>
      </c>
      <c r="V302" s="1">
        <v>1.3783928057129399E-3</v>
      </c>
      <c r="W302" s="1">
        <v>4.48155569870056E-3</v>
      </c>
      <c r="Y302" s="10">
        <f t="shared" si="20"/>
        <v>5.6846927575712504E-2</v>
      </c>
      <c r="Z302" s="1">
        <f t="shared" si="21"/>
        <v>1.3783928057129399E-3</v>
      </c>
      <c r="AA302" s="1">
        <f t="shared" si="22"/>
        <v>0.12070780882294201</v>
      </c>
      <c r="AB302" s="1">
        <f t="shared" si="23"/>
        <v>5.4659504461982797E-2</v>
      </c>
      <c r="AC302">
        <f t="shared" si="24"/>
        <v>3.7916038908491906E-2</v>
      </c>
    </row>
    <row r="303" spans="1:29" x14ac:dyDescent="0.2">
      <c r="A303" s="8" t="s">
        <v>324</v>
      </c>
      <c r="B303" s="2">
        <v>739407.48674914194</v>
      </c>
      <c r="C303" s="2">
        <v>812279.47739479004</v>
      </c>
      <c r="D303" s="1">
        <v>0.112084878511129</v>
      </c>
      <c r="E303" s="1">
        <v>0.112084878511129</v>
      </c>
      <c r="F303" s="1">
        <v>0.108354349398122</v>
      </c>
      <c r="G303" s="1">
        <v>6.7630155790816701E-2</v>
      </c>
      <c r="H303" s="1">
        <v>6.7630155790816701E-2</v>
      </c>
      <c r="I303" s="1">
        <v>6.0903665244938898E-2</v>
      </c>
      <c r="J303" s="1">
        <v>7.3084398293926905E-2</v>
      </c>
      <c r="K303" s="1">
        <v>6.7250927106678002E-2</v>
      </c>
      <c r="L303" s="1">
        <v>1.11026961062812E-2</v>
      </c>
      <c r="M303" s="1">
        <v>7.7976842219283499E-2</v>
      </c>
      <c r="N303" s="1">
        <v>6.8999196706238603E-3</v>
      </c>
      <c r="O303" s="1">
        <v>0.110024655168956</v>
      </c>
      <c r="P303" s="1">
        <v>8.8084035172580996E-2</v>
      </c>
      <c r="Q303" s="1">
        <v>4.9236373425579599E-2</v>
      </c>
      <c r="R303" s="1">
        <v>1.4803594808374799E-2</v>
      </c>
      <c r="S303" s="1">
        <v>4.87229321959513E-2</v>
      </c>
      <c r="T303" s="1">
        <v>5.1231762923559201E-2</v>
      </c>
      <c r="U303" s="1">
        <v>2.53193624966816E-2</v>
      </c>
      <c r="V303" s="1">
        <v>1.1774772569985699E-3</v>
      </c>
      <c r="W303" s="1">
        <v>3.9974624959693197E-3</v>
      </c>
      <c r="Y303" s="10">
        <f t="shared" si="20"/>
        <v>5.7880026129419858E-2</v>
      </c>
      <c r="Z303" s="1">
        <f t="shared" si="21"/>
        <v>1.1774772569985699E-3</v>
      </c>
      <c r="AA303" s="1">
        <f t="shared" si="22"/>
        <v>0.112084878511129</v>
      </c>
      <c r="AB303" s="1">
        <f t="shared" si="23"/>
        <v>6.4077296175808457E-2</v>
      </c>
      <c r="AC303">
        <f t="shared" si="24"/>
        <v>3.6743444902269974E-2</v>
      </c>
    </row>
    <row r="304" spans="1:29" x14ac:dyDescent="0.2">
      <c r="A304" s="8" t="s">
        <v>325</v>
      </c>
      <c r="B304" s="2">
        <v>381405.98511605401</v>
      </c>
      <c r="C304" s="2">
        <v>392330.11142731103</v>
      </c>
      <c r="D304" s="1">
        <v>0.118853009995804</v>
      </c>
      <c r="E304" s="1">
        <v>0.118853009995804</v>
      </c>
      <c r="F304" s="1">
        <v>0.10875685960197699</v>
      </c>
      <c r="G304" s="1">
        <v>4.8483758281812603E-2</v>
      </c>
      <c r="H304" s="1">
        <v>4.8483758281812603E-2</v>
      </c>
      <c r="I304" s="1">
        <v>5.1431094041400498E-2</v>
      </c>
      <c r="J304" s="1">
        <v>6.1717312849680801E-2</v>
      </c>
      <c r="K304" s="1">
        <v>7.13118059974827E-2</v>
      </c>
      <c r="L304" s="1">
        <v>8.8489913447825606E-3</v>
      </c>
      <c r="M304" s="1">
        <v>7.1741461396258005E-2</v>
      </c>
      <c r="N304" s="1">
        <v>8.4328430487556894E-3</v>
      </c>
      <c r="O304" s="1">
        <v>0.11188139223325801</v>
      </c>
      <c r="P304" s="1">
        <v>0.105138229214117</v>
      </c>
      <c r="Q304" s="1">
        <v>5.2209461799314197E-2</v>
      </c>
      <c r="R304" s="1">
        <v>1.17986551263769E-2</v>
      </c>
      <c r="S304" s="1">
        <v>4.1144875233120402E-2</v>
      </c>
      <c r="T304" s="1">
        <v>5.1952758127944199E-2</v>
      </c>
      <c r="U304" s="1">
        <v>3.0221347581716001E-2</v>
      </c>
      <c r="V304" s="1">
        <v>1.47958352296684E-3</v>
      </c>
      <c r="W304" s="1">
        <v>4.8450487635997002E-3</v>
      </c>
      <c r="Y304" s="10">
        <f t="shared" si="20"/>
        <v>5.637926282189918E-2</v>
      </c>
      <c r="Z304" s="1">
        <f t="shared" si="21"/>
        <v>1.47958352296684E-3</v>
      </c>
      <c r="AA304" s="1">
        <f t="shared" si="22"/>
        <v>0.118853009995804</v>
      </c>
      <c r="AB304" s="1">
        <f t="shared" si="23"/>
        <v>5.1691926084672352E-2</v>
      </c>
      <c r="AC304">
        <f t="shared" si="24"/>
        <v>3.8608535234748741E-2</v>
      </c>
    </row>
    <row r="305" spans="1:29" x14ac:dyDescent="0.2">
      <c r="A305" s="8" t="s">
        <v>326</v>
      </c>
      <c r="B305" s="2">
        <v>146384.67718455201</v>
      </c>
      <c r="C305" s="2">
        <v>164654.03844730399</v>
      </c>
      <c r="D305" s="1">
        <v>0.102844526831469</v>
      </c>
      <c r="E305" s="1">
        <v>0.102844526831469</v>
      </c>
      <c r="F305" s="1">
        <v>0.14239435340947901</v>
      </c>
      <c r="G305" s="1">
        <v>7.3560022537939404E-2</v>
      </c>
      <c r="H305" s="1">
        <v>7.3560022537939404E-2</v>
      </c>
      <c r="I305" s="1">
        <v>7.2378599621339607E-2</v>
      </c>
      <c r="J305" s="1">
        <v>8.6854319545607503E-2</v>
      </c>
      <c r="K305" s="1">
        <v>6.1706716098881398E-2</v>
      </c>
      <c r="L305" s="1">
        <v>1.22719857566364E-2</v>
      </c>
      <c r="M305" s="1">
        <v>8.0902768583839005E-2</v>
      </c>
      <c r="N305" s="1">
        <v>5.4515217906425601E-3</v>
      </c>
      <c r="O305" s="1">
        <v>0.110528850552986</v>
      </c>
      <c r="P305" s="1">
        <v>7.0005421084441105E-2</v>
      </c>
      <c r="Q305" s="1">
        <v>4.5177294164158603E-2</v>
      </c>
      <c r="R305" s="1">
        <v>1.6362647675515402E-2</v>
      </c>
      <c r="S305" s="1">
        <v>5.7902879697071703E-2</v>
      </c>
      <c r="T305" s="1">
        <v>5.0082757690674898E-2</v>
      </c>
      <c r="U305" s="1">
        <v>2.01226909717791E-2</v>
      </c>
      <c r="V305" s="1">
        <v>8.8750938370329904E-4</v>
      </c>
      <c r="W305" s="1">
        <v>3.2011319592786199E-3</v>
      </c>
      <c r="Y305" s="10">
        <f t="shared" si="20"/>
        <v>5.9452027336242552E-2</v>
      </c>
      <c r="Z305" s="1">
        <f t="shared" si="21"/>
        <v>8.8750938370329904E-4</v>
      </c>
      <c r="AA305" s="1">
        <f t="shared" si="22"/>
        <v>0.14239435340947901</v>
      </c>
      <c r="AB305" s="1">
        <f t="shared" si="23"/>
        <v>6.5856068591661251E-2</v>
      </c>
      <c r="AC305">
        <f t="shared" si="24"/>
        <v>3.9102527840876082E-2</v>
      </c>
    </row>
    <row r="306" spans="1:29" x14ac:dyDescent="0.2">
      <c r="A306" s="8" t="s">
        <v>327</v>
      </c>
      <c r="B306" s="2">
        <v>973487.67374781903</v>
      </c>
      <c r="C306" s="2">
        <v>1043717.03051233</v>
      </c>
      <c r="D306" s="1">
        <v>0.103791050860743</v>
      </c>
      <c r="E306" s="1">
        <v>0.103791050860743</v>
      </c>
      <c r="F306" s="1">
        <v>0.112269698319867</v>
      </c>
      <c r="G306" s="1">
        <v>9.3597249260943705E-2</v>
      </c>
      <c r="H306" s="1">
        <v>9.3597249260943705E-2</v>
      </c>
      <c r="I306" s="1">
        <v>7.4866049210438795E-2</v>
      </c>
      <c r="J306" s="1">
        <v>8.9839259052526502E-2</v>
      </c>
      <c r="K306" s="1">
        <v>6.2274630516446501E-2</v>
      </c>
      <c r="L306" s="1">
        <v>8.6789325432737804E-3</v>
      </c>
      <c r="M306" s="1">
        <v>7.0418017097337401E-2</v>
      </c>
      <c r="N306" s="1">
        <v>6.0236971138820598E-3</v>
      </c>
      <c r="O306" s="1">
        <v>0.10629112275873299</v>
      </c>
      <c r="P306" s="1">
        <v>8.0537751979686004E-2</v>
      </c>
      <c r="Q306" s="1">
        <v>4.5593080942720597E-2</v>
      </c>
      <c r="R306" s="1">
        <v>1.15719100576977E-2</v>
      </c>
      <c r="S306" s="1">
        <v>5.9892839368351401E-2</v>
      </c>
      <c r="T306" s="1">
        <v>4.9441207523241201E-2</v>
      </c>
      <c r="U306" s="1">
        <v>2.3150310534348201E-2</v>
      </c>
      <c r="V306" s="1">
        <v>9.0401676367557395E-4</v>
      </c>
      <c r="W306" s="1">
        <v>3.6137560717367499E-3</v>
      </c>
      <c r="Y306" s="10">
        <f t="shared" si="20"/>
        <v>6.0007144004866786E-2</v>
      </c>
      <c r="Z306" s="1">
        <f t="shared" si="21"/>
        <v>9.0401676367557395E-4</v>
      </c>
      <c r="AA306" s="1">
        <f t="shared" si="22"/>
        <v>0.112269698319867</v>
      </c>
      <c r="AB306" s="1">
        <f t="shared" si="23"/>
        <v>6.6346323806891955E-2</v>
      </c>
      <c r="AC306">
        <f t="shared" si="24"/>
        <v>3.7984217406916716E-2</v>
      </c>
    </row>
    <row r="307" spans="1:29" x14ac:dyDescent="0.2">
      <c r="A307" s="8" t="s">
        <v>328</v>
      </c>
      <c r="B307" s="2">
        <v>114777.929282928</v>
      </c>
      <c r="C307" s="2">
        <v>145320.67406183601</v>
      </c>
      <c r="D307" s="1">
        <v>0.11056457288143701</v>
      </c>
      <c r="E307" s="1">
        <v>0.11056457288143701</v>
      </c>
      <c r="F307" s="1">
        <v>0.104084757625729</v>
      </c>
      <c r="G307" s="1">
        <v>9.1606978507312503E-2</v>
      </c>
      <c r="H307" s="1">
        <v>9.1606978507312503E-2</v>
      </c>
      <c r="I307" s="1">
        <v>7.1824678660088598E-2</v>
      </c>
      <c r="J307" s="1">
        <v>8.6189614392106303E-2</v>
      </c>
      <c r="K307" s="1">
        <v>6.6338743728862601E-2</v>
      </c>
      <c r="L307" s="1">
        <v>9.5863470964668799E-3</v>
      </c>
      <c r="M307" s="1">
        <v>7.3375187512112305E-2</v>
      </c>
      <c r="N307" s="1">
        <v>6.41156966396294E-3</v>
      </c>
      <c r="O307" s="1">
        <v>0.106653861776661</v>
      </c>
      <c r="P307" s="1">
        <v>7.4676960279007998E-2</v>
      </c>
      <c r="Q307" s="1">
        <v>4.8568537258035699E-2</v>
      </c>
      <c r="R307" s="1">
        <v>1.2781796128622701E-2</v>
      </c>
      <c r="S307" s="1">
        <v>5.74597429280711E-2</v>
      </c>
      <c r="T307" s="1">
        <v>4.9628233616341201E-2</v>
      </c>
      <c r="U307" s="1">
        <v>2.1465714326514299E-2</v>
      </c>
      <c r="V307" s="1">
        <v>1.4883452566194499E-3</v>
      </c>
      <c r="W307" s="1">
        <v>3.3203319913528398E-3</v>
      </c>
      <c r="Y307" s="10">
        <f t="shared" si="20"/>
        <v>5.9909876250902695E-2</v>
      </c>
      <c r="Z307" s="1">
        <f t="shared" si="21"/>
        <v>1.4883452566194499E-3</v>
      </c>
      <c r="AA307" s="1">
        <f t="shared" si="22"/>
        <v>0.11056457288143701</v>
      </c>
      <c r="AB307" s="1">
        <f t="shared" si="23"/>
        <v>6.9081711194475592E-2</v>
      </c>
      <c r="AC307">
        <f t="shared" si="24"/>
        <v>3.7749342628878232E-2</v>
      </c>
    </row>
    <row r="308" spans="1:29" x14ac:dyDescent="0.2">
      <c r="A308" s="8" t="s">
        <v>329</v>
      </c>
      <c r="B308" s="2">
        <v>505291.262489771</v>
      </c>
      <c r="C308" s="2">
        <v>581277.21015185805</v>
      </c>
      <c r="D308" s="1">
        <v>8.3382109007123201E-2</v>
      </c>
      <c r="E308" s="1">
        <v>8.3382109007123201E-2</v>
      </c>
      <c r="F308" s="1">
        <v>0.103237577630305</v>
      </c>
      <c r="G308" s="1">
        <v>7.11383407153615E-2</v>
      </c>
      <c r="H308" s="1">
        <v>7.11383407153615E-2</v>
      </c>
      <c r="I308" s="1">
        <v>6.1378564765257201E-2</v>
      </c>
      <c r="J308" s="1">
        <v>7.3654277718308403E-2</v>
      </c>
      <c r="K308" s="1">
        <v>5.0029265404273701E-2</v>
      </c>
      <c r="L308" s="1">
        <v>1.64530469579122E-2</v>
      </c>
      <c r="M308" s="1">
        <v>0.106214037712189</v>
      </c>
      <c r="N308" s="1">
        <v>5.7362209663679399E-3</v>
      </c>
      <c r="O308" s="1">
        <v>0.126664589752738</v>
      </c>
      <c r="P308" s="1">
        <v>6.6619389012523206E-2</v>
      </c>
      <c r="Q308" s="1">
        <v>3.66278904935377E-2</v>
      </c>
      <c r="R308" s="1">
        <v>2.19373959438833E-2</v>
      </c>
      <c r="S308" s="1">
        <v>4.9102851812205597E-2</v>
      </c>
      <c r="T308" s="1">
        <v>6.3325226899219905E-2</v>
      </c>
      <c r="U308" s="1">
        <v>1.9149449192228999E-2</v>
      </c>
      <c r="V308" s="1">
        <v>1.28030525691857E-3</v>
      </c>
      <c r="W308" s="1">
        <v>3.02186046785701E-3</v>
      </c>
      <c r="Y308" s="10">
        <f t="shared" si="20"/>
        <v>5.5673642471534744E-2</v>
      </c>
      <c r="Z308" s="1">
        <f t="shared" si="21"/>
        <v>1.28030525691857E-3</v>
      </c>
      <c r="AA308" s="1">
        <f t="shared" si="22"/>
        <v>0.126664589752738</v>
      </c>
      <c r="AB308" s="1">
        <f t="shared" si="23"/>
        <v>6.2351895832238553E-2</v>
      </c>
      <c r="AC308">
        <f t="shared" si="24"/>
        <v>3.5409874345610819E-2</v>
      </c>
    </row>
    <row r="309" spans="1:29" x14ac:dyDescent="0.2">
      <c r="A309" s="8" t="s">
        <v>330</v>
      </c>
      <c r="B309" s="2">
        <v>274979.00362846802</v>
      </c>
      <c r="C309" s="2">
        <v>456395.14458455</v>
      </c>
      <c r="D309" s="1">
        <v>0.126259272082168</v>
      </c>
      <c r="E309" s="1">
        <v>0.126259272082168</v>
      </c>
      <c r="F309" s="1">
        <v>0.10784143779646101</v>
      </c>
      <c r="G309" s="1">
        <v>4.9953923858219298E-2</v>
      </c>
      <c r="H309" s="1">
        <v>4.9953923858219298E-2</v>
      </c>
      <c r="I309" s="1">
        <v>5.1937321378225099E-2</v>
      </c>
      <c r="J309" s="1">
        <v>6.2324785653870098E-2</v>
      </c>
      <c r="K309" s="1">
        <v>7.5755563249301397E-2</v>
      </c>
      <c r="L309" s="1">
        <v>7.2123846718908898E-3</v>
      </c>
      <c r="M309" s="1">
        <v>6.0366168248950601E-2</v>
      </c>
      <c r="N309" s="1">
        <v>9.2476667045070498E-3</v>
      </c>
      <c r="O309" s="1">
        <v>0.103128811648959</v>
      </c>
      <c r="P309" s="1">
        <v>0.118962560349668</v>
      </c>
      <c r="Q309" s="1">
        <v>5.5462866635148197E-2</v>
      </c>
      <c r="R309" s="1">
        <v>9.6165128958546307E-3</v>
      </c>
      <c r="S309" s="1">
        <v>4.15498571025801E-2</v>
      </c>
      <c r="T309" s="1">
        <v>4.6304092443959798E-2</v>
      </c>
      <c r="U309" s="1">
        <v>3.4194889171122497E-2</v>
      </c>
      <c r="V309" s="1">
        <v>1.37476352594079E-3</v>
      </c>
      <c r="W309" s="1">
        <v>5.5609865024394099E-3</v>
      </c>
      <c r="Y309" s="10">
        <f t="shared" si="20"/>
        <v>5.7163352992982641E-2</v>
      </c>
      <c r="Z309" s="1">
        <f t="shared" si="21"/>
        <v>1.37476352594079E-3</v>
      </c>
      <c r="AA309" s="1">
        <f t="shared" si="22"/>
        <v>0.126259272082168</v>
      </c>
      <c r="AB309" s="1">
        <f t="shared" si="23"/>
        <v>5.0945622618222199E-2</v>
      </c>
      <c r="AC309">
        <f t="shared" si="24"/>
        <v>4.0175607996870283E-2</v>
      </c>
    </row>
    <row r="310" spans="1:29" x14ac:dyDescent="0.2">
      <c r="A310" s="8" t="s">
        <v>331</v>
      </c>
      <c r="B310" s="2">
        <v>178600.08562847099</v>
      </c>
      <c r="C310" s="2">
        <v>227040.74507260701</v>
      </c>
      <c r="D310" s="1">
        <v>0.112451335039609</v>
      </c>
      <c r="E310" s="1">
        <v>0.112451335039609</v>
      </c>
      <c r="F310" s="1">
        <v>0.115793304251184</v>
      </c>
      <c r="G310" s="1">
        <v>6.83864724983968E-2</v>
      </c>
      <c r="H310" s="1">
        <v>6.83864724983968E-2</v>
      </c>
      <c r="I310" s="1">
        <v>6.3141562311994595E-2</v>
      </c>
      <c r="J310" s="1">
        <v>7.5769874774393495E-2</v>
      </c>
      <c r="K310" s="1">
        <v>6.7470801023765598E-2</v>
      </c>
      <c r="L310" s="1">
        <v>7.5476871541677497E-3</v>
      </c>
      <c r="M310" s="1">
        <v>6.4383250487029503E-2</v>
      </c>
      <c r="N310" s="1">
        <v>8.0210050955711303E-3</v>
      </c>
      <c r="O310" s="1">
        <v>0.105333498530179</v>
      </c>
      <c r="P310" s="1">
        <v>0.10324181353358999</v>
      </c>
      <c r="Q310" s="1">
        <v>4.9397349560096303E-2</v>
      </c>
      <c r="R310" s="1">
        <v>1.0063582872223699E-2</v>
      </c>
      <c r="S310" s="1">
        <v>5.0513249849595702E-2</v>
      </c>
      <c r="T310" s="1">
        <v>4.8104156139952697E-2</v>
      </c>
      <c r="U310" s="1">
        <v>2.96762494445546E-2</v>
      </c>
      <c r="V310" s="1">
        <v>1.26474852101965E-3</v>
      </c>
      <c r="W310" s="1">
        <v>4.7510053006586299E-3</v>
      </c>
      <c r="Y310" s="10">
        <f t="shared" si="20"/>
        <v>5.830743769629939E-2</v>
      </c>
      <c r="Z310" s="1">
        <f t="shared" si="21"/>
        <v>1.26474852101965E-3</v>
      </c>
      <c r="AA310" s="1">
        <f t="shared" si="22"/>
        <v>0.115793304251184</v>
      </c>
      <c r="AB310" s="1">
        <f t="shared" si="23"/>
        <v>6.3762406399512056E-2</v>
      </c>
      <c r="AC310">
        <f t="shared" si="24"/>
        <v>3.7861297245062292E-2</v>
      </c>
    </row>
    <row r="311" spans="1:29" x14ac:dyDescent="0.2">
      <c r="A311" s="8" t="s">
        <v>332</v>
      </c>
      <c r="B311" s="2">
        <v>97298.778161013193</v>
      </c>
      <c r="C311" s="2">
        <v>98867.9362314584</v>
      </c>
      <c r="D311" s="1">
        <v>0.11934201530345299</v>
      </c>
      <c r="E311" s="1">
        <v>0.11934201530345299</v>
      </c>
      <c r="F311" s="1">
        <v>0.10056931499826199</v>
      </c>
      <c r="G311" s="1">
        <v>5.30898303608172E-2</v>
      </c>
      <c r="H311" s="1">
        <v>5.30898303608172E-2</v>
      </c>
      <c r="I311" s="1">
        <v>5.1687243929974397E-2</v>
      </c>
      <c r="J311" s="1">
        <v>6.20246927159692E-2</v>
      </c>
      <c r="K311" s="1">
        <v>7.1605209182072194E-2</v>
      </c>
      <c r="L311" s="1">
        <v>8.4280730050330099E-3</v>
      </c>
      <c r="M311" s="1">
        <v>7.2286870273231094E-2</v>
      </c>
      <c r="N311" s="1">
        <v>8.30145901094647E-3</v>
      </c>
      <c r="O311" s="1">
        <v>0.112964049167897</v>
      </c>
      <c r="P311" s="1">
        <v>0.101693036054156</v>
      </c>
      <c r="Q311" s="1">
        <v>5.2424270864143897E-2</v>
      </c>
      <c r="R311" s="1">
        <v>1.12374306733773E-2</v>
      </c>
      <c r="S311" s="1">
        <v>4.1349795143979198E-2</v>
      </c>
      <c r="T311" s="1">
        <v>5.3075730682575997E-2</v>
      </c>
      <c r="U311" s="1">
        <v>2.9231298035778799E-2</v>
      </c>
      <c r="V311" s="1">
        <v>1.65031090094813E-3</v>
      </c>
      <c r="W311" s="1">
        <v>4.5757833572619396E-3</v>
      </c>
      <c r="Y311" s="10">
        <f t="shared" si="20"/>
        <v>5.6398412966207359E-2</v>
      </c>
      <c r="Z311" s="1">
        <f t="shared" si="21"/>
        <v>1.65031090094813E-3</v>
      </c>
      <c r="AA311" s="1">
        <f t="shared" si="22"/>
        <v>0.11934201530345299</v>
      </c>
      <c r="AB311" s="1">
        <f t="shared" si="23"/>
        <v>5.3082780521696599E-2</v>
      </c>
      <c r="AC311">
        <f t="shared" si="24"/>
        <v>3.8087951907406013E-2</v>
      </c>
    </row>
    <row r="312" spans="1:29" x14ac:dyDescent="0.2">
      <c r="A312" s="8" t="s">
        <v>333</v>
      </c>
      <c r="B312" s="2">
        <v>66188.9116781872</v>
      </c>
      <c r="C312" s="2">
        <v>287627.441948361</v>
      </c>
      <c r="D312" s="1">
        <v>9.6056564624659904E-2</v>
      </c>
      <c r="E312" s="1">
        <v>9.6056564624659904E-2</v>
      </c>
      <c r="F312" s="1">
        <v>0.107878141393905</v>
      </c>
      <c r="G312" s="1">
        <v>0.100949313279252</v>
      </c>
      <c r="H312" s="1">
        <v>0.100949313279252</v>
      </c>
      <c r="I312" s="1">
        <v>7.7444191988102803E-2</v>
      </c>
      <c r="J312" s="1">
        <v>9.2933030385723397E-2</v>
      </c>
      <c r="K312" s="1">
        <v>5.7633938774796098E-2</v>
      </c>
      <c r="L312" s="1">
        <v>6.7956672940396798E-3</v>
      </c>
      <c r="M312" s="1">
        <v>6.6220391101036294E-2</v>
      </c>
      <c r="N312" s="1">
        <v>7.8069982197039797E-3</v>
      </c>
      <c r="O312" s="1">
        <v>0.106426524714246</v>
      </c>
      <c r="P312" s="1">
        <v>8.5951296122730406E-2</v>
      </c>
      <c r="Q312" s="1">
        <v>4.21954945989301E-2</v>
      </c>
      <c r="R312" s="1">
        <v>9.0608897253862102E-3</v>
      </c>
      <c r="S312" s="1">
        <v>6.1955353590482203E-2</v>
      </c>
      <c r="T312" s="1">
        <v>5.04199404798975E-2</v>
      </c>
      <c r="U312" s="1">
        <v>2.4706280166356401E-2</v>
      </c>
      <c r="V312" s="1">
        <v>1.9386793843725299E-3</v>
      </c>
      <c r="W312" s="1">
        <v>3.9165692804056197E-3</v>
      </c>
      <c r="Y312" s="10">
        <f t="shared" si="20"/>
        <v>5.9864757151396886E-2</v>
      </c>
      <c r="Z312" s="1">
        <f t="shared" si="21"/>
        <v>1.9386793843725299E-3</v>
      </c>
      <c r="AA312" s="1">
        <f t="shared" si="22"/>
        <v>0.107878141393905</v>
      </c>
      <c r="AB312" s="1">
        <f t="shared" si="23"/>
        <v>6.4087872345759245E-2</v>
      </c>
      <c r="AC312">
        <f t="shared" si="24"/>
        <v>3.7968527899721882E-2</v>
      </c>
    </row>
    <row r="313" spans="1:29" x14ac:dyDescent="0.2">
      <c r="A313" s="8" t="s">
        <v>334</v>
      </c>
      <c r="B313" s="2">
        <v>821837.68100372597</v>
      </c>
      <c r="C313" s="2">
        <v>896814.65425833</v>
      </c>
      <c r="D313" s="1">
        <v>0.12344767335432</v>
      </c>
      <c r="E313" s="1">
        <v>0.12344767335432</v>
      </c>
      <c r="F313" s="1">
        <v>0.107962549935585</v>
      </c>
      <c r="G313" s="1">
        <v>4.4757996930178401E-2</v>
      </c>
      <c r="H313" s="1">
        <v>4.4757996930178401E-2</v>
      </c>
      <c r="I313" s="1">
        <v>4.9369635948985802E-2</v>
      </c>
      <c r="J313" s="1">
        <v>5.9243563138782797E-2</v>
      </c>
      <c r="K313" s="1">
        <v>7.4068604012592396E-2</v>
      </c>
      <c r="L313" s="1">
        <v>1.03962927154462E-2</v>
      </c>
      <c r="M313" s="1">
        <v>7.5427162934292705E-2</v>
      </c>
      <c r="N313" s="1">
        <v>7.7813989821019502E-3</v>
      </c>
      <c r="O313" s="1">
        <v>0.11151364182031299</v>
      </c>
      <c r="P313" s="1">
        <v>0.10155356431707099</v>
      </c>
      <c r="Q313" s="1">
        <v>5.4227794369146702E-2</v>
      </c>
      <c r="R313" s="1">
        <v>1.38617236205947E-2</v>
      </c>
      <c r="S313" s="1">
        <v>3.9495708759188598E-2</v>
      </c>
      <c r="T313" s="1">
        <v>5.1383806855438502E-2</v>
      </c>
      <c r="U313" s="1">
        <v>2.91911189933158E-2</v>
      </c>
      <c r="V313" s="1">
        <v>1.2275298193152801E-3</v>
      </c>
      <c r="W313" s="1">
        <v>4.6085194172608103E-3</v>
      </c>
      <c r="Y313" s="10">
        <f t="shared" si="20"/>
        <v>5.6386197810421389E-2</v>
      </c>
      <c r="Z313" s="1">
        <f t="shared" si="21"/>
        <v>1.2275298193152801E-3</v>
      </c>
      <c r="AA313" s="1">
        <f t="shared" si="22"/>
        <v>0.12344767335432</v>
      </c>
      <c r="AB313" s="1">
        <f t="shared" si="23"/>
        <v>5.0376721402212152E-2</v>
      </c>
      <c r="AC313">
        <f t="shared" si="24"/>
        <v>3.9243190967051512E-2</v>
      </c>
    </row>
    <row r="314" spans="1:29" x14ac:dyDescent="0.2">
      <c r="A314" s="8" t="s">
        <v>335</v>
      </c>
      <c r="B314" s="2">
        <v>535059.94115173304</v>
      </c>
      <c r="C314" s="2">
        <v>3125392.37488057</v>
      </c>
      <c r="D314" s="1">
        <v>9.8546780157172498E-2</v>
      </c>
      <c r="E314" s="1">
        <v>9.8546780157172498E-2</v>
      </c>
      <c r="F314" s="1">
        <v>0.103929546789025</v>
      </c>
      <c r="G314" s="1">
        <v>8.0050968330440606E-2</v>
      </c>
      <c r="H314" s="1">
        <v>8.0050968330440606E-2</v>
      </c>
      <c r="I314" s="1">
        <v>6.6007870862476697E-2</v>
      </c>
      <c r="J314" s="1">
        <v>7.9209445034972001E-2</v>
      </c>
      <c r="K314" s="1">
        <v>5.9128068094303599E-2</v>
      </c>
      <c r="L314" s="1">
        <v>1.3547443730653299E-2</v>
      </c>
      <c r="M314" s="1">
        <v>9.0405969555889504E-2</v>
      </c>
      <c r="N314" s="1">
        <v>5.8941533083098898E-3</v>
      </c>
      <c r="O314" s="1">
        <v>0.115848994278058</v>
      </c>
      <c r="P314" s="1">
        <v>7.1022129565955397E-2</v>
      </c>
      <c r="Q314" s="1">
        <v>4.3289390434814799E-2</v>
      </c>
      <c r="R314" s="1">
        <v>1.8063258307537602E-2</v>
      </c>
      <c r="S314" s="1">
        <v>5.28062966899812E-2</v>
      </c>
      <c r="T314" s="1">
        <v>5.5839686525547098E-2</v>
      </c>
      <c r="U314" s="1">
        <v>2.04150438638405E-2</v>
      </c>
      <c r="V314" s="1">
        <v>1.21949843354529E-3</v>
      </c>
      <c r="W314" s="1">
        <v>3.20111654768728E-3</v>
      </c>
      <c r="Y314" s="10">
        <f t="shared" si="20"/>
        <v>5.7851170449891152E-2</v>
      </c>
      <c r="Z314" s="1">
        <f t="shared" si="21"/>
        <v>1.21949843354529E-3</v>
      </c>
      <c r="AA314" s="1">
        <f t="shared" si="22"/>
        <v>0.115848994278058</v>
      </c>
      <c r="AB314" s="1">
        <f t="shared" si="23"/>
        <v>6.2567969478390148E-2</v>
      </c>
      <c r="AC314">
        <f t="shared" si="24"/>
        <v>3.5794363521200044E-2</v>
      </c>
    </row>
    <row r="315" spans="1:29" x14ac:dyDescent="0.2">
      <c r="A315" s="8" t="s">
        <v>336</v>
      </c>
      <c r="B315" s="2">
        <v>1058646.5079112099</v>
      </c>
      <c r="C315" s="2">
        <v>1319309.9681599799</v>
      </c>
      <c r="D315" s="1">
        <v>0.111326068069837</v>
      </c>
      <c r="E315" s="1">
        <v>0.111326068069837</v>
      </c>
      <c r="F315" s="1">
        <v>0.110722505419429</v>
      </c>
      <c r="G315" s="1">
        <v>7.2555666449017106E-2</v>
      </c>
      <c r="H315" s="1">
        <v>7.2555666449017106E-2</v>
      </c>
      <c r="I315" s="1">
        <v>6.39584595793663E-2</v>
      </c>
      <c r="J315" s="1">
        <v>7.6750151495239394E-2</v>
      </c>
      <c r="K315" s="1">
        <v>6.6795640841902496E-2</v>
      </c>
      <c r="L315" s="1">
        <v>8.2639206847152594E-3</v>
      </c>
      <c r="M315" s="1">
        <v>6.6719881149294502E-2</v>
      </c>
      <c r="N315" s="1">
        <v>7.7433714890415804E-3</v>
      </c>
      <c r="O315" s="1">
        <v>0.10520756595184599</v>
      </c>
      <c r="P315" s="1">
        <v>9.9827982335456603E-2</v>
      </c>
      <c r="Q315" s="1">
        <v>4.8903045016405002E-2</v>
      </c>
      <c r="R315" s="1">
        <v>1.10185609129536E-2</v>
      </c>
      <c r="S315" s="1">
        <v>5.1166767663492797E-2</v>
      </c>
      <c r="T315" s="1">
        <v>4.8379913014495401E-2</v>
      </c>
      <c r="U315" s="1">
        <v>2.8694925170189099E-2</v>
      </c>
      <c r="V315" s="1">
        <v>1.1965583539382801E-3</v>
      </c>
      <c r="W315" s="1">
        <v>4.6109702628431802E-3</v>
      </c>
      <c r="Y315" s="10">
        <f t="shared" si="20"/>
        <v>5.8386184418915833E-2</v>
      </c>
      <c r="Z315" s="1">
        <f t="shared" si="21"/>
        <v>1.1965583539382801E-3</v>
      </c>
      <c r="AA315" s="1">
        <f t="shared" si="22"/>
        <v>0.111326068069837</v>
      </c>
      <c r="AB315" s="1">
        <f t="shared" si="23"/>
        <v>6.5339170364330401E-2</v>
      </c>
      <c r="AC315">
        <f t="shared" si="24"/>
        <v>3.7263133054052468E-2</v>
      </c>
    </row>
    <row r="316" spans="1:29" x14ac:dyDescent="0.2">
      <c r="A316" s="8" t="s">
        <v>337</v>
      </c>
      <c r="B316" s="2">
        <v>580460.29340449197</v>
      </c>
      <c r="C316" s="2">
        <v>602101.41503723699</v>
      </c>
      <c r="D316" s="1">
        <v>0.110439389031526</v>
      </c>
      <c r="E316" s="1">
        <v>0.110439389031526</v>
      </c>
      <c r="F316" s="1">
        <v>0.10174445675527299</v>
      </c>
      <c r="G316" s="1">
        <v>4.9638956598851501E-2</v>
      </c>
      <c r="H316" s="1">
        <v>4.9638956598851501E-2</v>
      </c>
      <c r="I316" s="1">
        <v>5.0255592488244002E-2</v>
      </c>
      <c r="J316" s="1">
        <v>6.0306710985892999E-2</v>
      </c>
      <c r="K316" s="1">
        <v>6.6263633418916001E-2</v>
      </c>
      <c r="L316" s="1">
        <v>1.0120400535964099E-2</v>
      </c>
      <c r="M316" s="1">
        <v>7.9201884365612804E-2</v>
      </c>
      <c r="N316" s="1">
        <v>8.28516874709939E-3</v>
      </c>
      <c r="O316" s="1">
        <v>0.11635464753122</v>
      </c>
      <c r="P316" s="1">
        <v>0.10256354021123</v>
      </c>
      <c r="Q316" s="1">
        <v>4.8513546800242002E-2</v>
      </c>
      <c r="R316" s="1">
        <v>1.34938673812853E-2</v>
      </c>
      <c r="S316" s="1">
        <v>4.0204473990595499E-2</v>
      </c>
      <c r="T316" s="1">
        <v>5.5600301041059598E-2</v>
      </c>
      <c r="U316" s="1">
        <v>2.9481389698168999E-2</v>
      </c>
      <c r="V316" s="1">
        <v>1.54082878849137E-3</v>
      </c>
      <c r="W316" s="1">
        <v>4.6730477718329704E-3</v>
      </c>
      <c r="Y316" s="10">
        <f t="shared" si="20"/>
        <v>5.5438009088594128E-2</v>
      </c>
      <c r="Z316" s="1">
        <f t="shared" si="21"/>
        <v>1.54082878849137E-3</v>
      </c>
      <c r="AA316" s="1">
        <f t="shared" si="22"/>
        <v>0.11635464753122</v>
      </c>
      <c r="AB316" s="1">
        <f t="shared" si="23"/>
        <v>4.9947274543547748E-2</v>
      </c>
      <c r="AC316">
        <f t="shared" si="24"/>
        <v>3.7012250945021002E-2</v>
      </c>
    </row>
    <row r="317" spans="1:29" x14ac:dyDescent="0.2">
      <c r="A317" s="8" t="s">
        <v>338</v>
      </c>
      <c r="B317" s="2">
        <v>66429.353483180399</v>
      </c>
      <c r="C317" s="2">
        <v>68899.474003855095</v>
      </c>
      <c r="D317" s="1">
        <v>0.121277338519396</v>
      </c>
      <c r="E317" s="1">
        <v>0.121277338519396</v>
      </c>
      <c r="F317" s="1">
        <v>0.105514346681276</v>
      </c>
      <c r="G317" s="1">
        <v>3.6858282549089197E-2</v>
      </c>
      <c r="H317" s="1">
        <v>3.6858282549089197E-2</v>
      </c>
      <c r="I317" s="1">
        <v>4.48077279448637E-2</v>
      </c>
      <c r="J317" s="1">
        <v>5.3769273533836398E-2</v>
      </c>
      <c r="K317" s="1">
        <v>7.2766403111637706E-2</v>
      </c>
      <c r="L317" s="1">
        <v>6.4107313365036004E-3</v>
      </c>
      <c r="M317" s="1">
        <v>5.8204780298158301E-2</v>
      </c>
      <c r="N317" s="1">
        <v>1.02762094350097E-2</v>
      </c>
      <c r="O317" s="1">
        <v>0.10381036120538301</v>
      </c>
      <c r="P317" s="1">
        <v>0.13898745143216301</v>
      </c>
      <c r="Q317" s="1">
        <v>5.32744149498144E-2</v>
      </c>
      <c r="R317" s="1">
        <v>8.5476417820046207E-3</v>
      </c>
      <c r="S317" s="1">
        <v>3.58461823558908E-2</v>
      </c>
      <c r="T317" s="1">
        <v>4.7250595867271802E-2</v>
      </c>
      <c r="U317" s="1">
        <v>3.9951278851774498E-2</v>
      </c>
      <c r="V317" s="1">
        <v>1.3804680055284899E-3</v>
      </c>
      <c r="W317" s="1">
        <v>6.3266890707284196E-3</v>
      </c>
      <c r="Y317" s="10">
        <f t="shared" si="20"/>
        <v>5.5169789899940744E-2</v>
      </c>
      <c r="Z317" s="1">
        <f t="shared" si="21"/>
        <v>1.3804680055284899E-3</v>
      </c>
      <c r="AA317" s="1">
        <f t="shared" si="22"/>
        <v>0.13898745143216301</v>
      </c>
      <c r="AB317" s="1">
        <f t="shared" si="23"/>
        <v>4.6029161906067748E-2</v>
      </c>
      <c r="AC317">
        <f t="shared" si="24"/>
        <v>4.140160560790189E-2</v>
      </c>
    </row>
    <row r="318" spans="1:29" x14ac:dyDescent="0.2">
      <c r="A318" s="8" t="s">
        <v>339</v>
      </c>
      <c r="B318" s="2">
        <v>1404041.4082511601</v>
      </c>
      <c r="C318" s="2">
        <v>1464108.4335509101</v>
      </c>
      <c r="D318" s="1">
        <v>0.106724339396454</v>
      </c>
      <c r="E318" s="1">
        <v>0.106724339396454</v>
      </c>
      <c r="F318" s="1">
        <v>0.10062783630385801</v>
      </c>
      <c r="G318" s="1">
        <v>4.5868383269635701E-2</v>
      </c>
      <c r="H318" s="1">
        <v>4.5868383269635701E-2</v>
      </c>
      <c r="I318" s="1">
        <v>4.8091150710782703E-2</v>
      </c>
      <c r="J318" s="1">
        <v>5.77093808529393E-2</v>
      </c>
      <c r="K318" s="1">
        <v>6.4034603637872597E-2</v>
      </c>
      <c r="L318" s="1">
        <v>8.8997057185359295E-3</v>
      </c>
      <c r="M318" s="1">
        <v>7.4860366594787203E-2</v>
      </c>
      <c r="N318" s="1">
        <v>9.2842470623694107E-3</v>
      </c>
      <c r="O318" s="1">
        <v>0.115308518377991</v>
      </c>
      <c r="P318" s="1">
        <v>0.115548002267453</v>
      </c>
      <c r="Q318" s="1">
        <v>4.6881608812204101E-2</v>
      </c>
      <c r="R318" s="1">
        <v>1.1866274291380799E-2</v>
      </c>
      <c r="S318" s="1">
        <v>3.84729205686263E-2</v>
      </c>
      <c r="T318" s="1">
        <v>5.5363032523133203E-2</v>
      </c>
      <c r="U318" s="1">
        <v>3.3213580291041003E-2</v>
      </c>
      <c r="V318" s="1">
        <v>1.6412758477998199E-3</v>
      </c>
      <c r="W318" s="1">
        <v>5.3219094489774799E-3</v>
      </c>
      <c r="Y318" s="10">
        <f t="shared" si="20"/>
        <v>5.4615492932096554E-2</v>
      </c>
      <c r="Z318" s="1">
        <f t="shared" si="21"/>
        <v>1.6412758477998199E-3</v>
      </c>
      <c r="AA318" s="1">
        <f t="shared" si="22"/>
        <v>0.115548002267453</v>
      </c>
      <c r="AB318" s="1">
        <f t="shared" si="23"/>
        <v>4.7486379761493405E-2</v>
      </c>
      <c r="AC318">
        <f t="shared" si="24"/>
        <v>3.7172182617110056E-2</v>
      </c>
    </row>
    <row r="319" spans="1:29" x14ac:dyDescent="0.2">
      <c r="A319" s="8" t="s">
        <v>340</v>
      </c>
      <c r="B319" s="2">
        <v>3270583.1287956899</v>
      </c>
      <c r="C319" s="2">
        <v>4709443.2179053798</v>
      </c>
      <c r="D319" s="1">
        <v>0.11296067739394</v>
      </c>
      <c r="E319" s="1">
        <v>0.11296067739394</v>
      </c>
      <c r="F319" s="1">
        <v>0.101450617720679</v>
      </c>
      <c r="G319" s="1">
        <v>4.6865261658181098E-2</v>
      </c>
      <c r="H319" s="1">
        <v>4.6865261658181098E-2</v>
      </c>
      <c r="I319" s="1">
        <v>4.8795285259260399E-2</v>
      </c>
      <c r="J319" s="1">
        <v>5.85543423111127E-2</v>
      </c>
      <c r="K319" s="1">
        <v>6.7776406436364206E-2</v>
      </c>
      <c r="L319" s="1">
        <v>1.1103533121134899E-2</v>
      </c>
      <c r="M319" s="1">
        <v>8.1558577683100403E-2</v>
      </c>
      <c r="N319" s="1">
        <v>8.0130800228802503E-3</v>
      </c>
      <c r="O319" s="1">
        <v>0.116284825546715</v>
      </c>
      <c r="P319" s="1">
        <v>0.10080595125104699</v>
      </c>
      <c r="Q319" s="1">
        <v>4.96210922334386E-2</v>
      </c>
      <c r="R319" s="1">
        <v>1.48047108281802E-2</v>
      </c>
      <c r="S319" s="1">
        <v>3.9036228207408402E-2</v>
      </c>
      <c r="T319" s="1">
        <v>5.5353673452514102E-2</v>
      </c>
      <c r="U319" s="1">
        <v>2.8976171552087301E-2</v>
      </c>
      <c r="V319" s="1">
        <v>1.41341453910304E-3</v>
      </c>
      <c r="W319" s="1">
        <v>4.5963954780565697E-3</v>
      </c>
      <c r="Y319" s="10">
        <f t="shared" si="20"/>
        <v>5.5389809187366211E-2</v>
      </c>
      <c r="Z319" s="1">
        <f t="shared" si="21"/>
        <v>1.41341453910304E-3</v>
      </c>
      <c r="AA319" s="1">
        <f t="shared" si="22"/>
        <v>0.116284825546715</v>
      </c>
      <c r="AB319" s="1">
        <f t="shared" si="23"/>
        <v>4.9208188746349496E-2</v>
      </c>
      <c r="AC319">
        <f t="shared" si="24"/>
        <v>3.7351778477474409E-2</v>
      </c>
    </row>
    <row r="320" spans="1:29" x14ac:dyDescent="0.2">
      <c r="A320" s="8" t="s">
        <v>341</v>
      </c>
      <c r="B320" s="2">
        <v>139826.64481662901</v>
      </c>
      <c r="C320" s="2">
        <v>144333.20691557101</v>
      </c>
      <c r="D320" s="1">
        <v>0.108889660516164</v>
      </c>
      <c r="E320" s="1">
        <v>0.108889660516164</v>
      </c>
      <c r="F320" s="1">
        <v>0.10493330055240099</v>
      </c>
      <c r="G320" s="1">
        <v>6.8162108108972302E-2</v>
      </c>
      <c r="H320" s="1">
        <v>6.8162108108972302E-2</v>
      </c>
      <c r="I320" s="1">
        <v>6.0314379192586601E-2</v>
      </c>
      <c r="J320" s="1">
        <v>7.2377255031103899E-2</v>
      </c>
      <c r="K320" s="1">
        <v>6.5333796309698294E-2</v>
      </c>
      <c r="L320" s="1">
        <v>8.9772798308773698E-3</v>
      </c>
      <c r="M320" s="1">
        <v>7.3634126596852006E-2</v>
      </c>
      <c r="N320" s="1">
        <v>7.99835054381892E-3</v>
      </c>
      <c r="O320" s="1">
        <v>0.11153687395001</v>
      </c>
      <c r="P320" s="1">
        <v>9.4688601148277304E-2</v>
      </c>
      <c r="Q320" s="1">
        <v>4.7832785818883901E-2</v>
      </c>
      <c r="R320" s="1">
        <v>1.1969706441169899E-2</v>
      </c>
      <c r="S320" s="1">
        <v>4.8251503354069303E-2</v>
      </c>
      <c r="T320" s="1">
        <v>5.2668859305494101E-2</v>
      </c>
      <c r="U320" s="1">
        <v>2.7217771686503599E-2</v>
      </c>
      <c r="V320" s="1">
        <v>1.6822378337251101E-3</v>
      </c>
      <c r="W320" s="1">
        <v>4.3165250741391504E-3</v>
      </c>
      <c r="Y320" s="10">
        <f t="shared" si="20"/>
        <v>5.7391844495994146E-2</v>
      </c>
      <c r="Z320" s="1">
        <f t="shared" si="21"/>
        <v>1.6822378337251101E-3</v>
      </c>
      <c r="AA320" s="1">
        <f t="shared" si="22"/>
        <v>0.11153687395001</v>
      </c>
      <c r="AB320" s="1">
        <f t="shared" si="23"/>
        <v>6.2824087751142454E-2</v>
      </c>
      <c r="AC320">
        <f t="shared" si="24"/>
        <v>3.6437666014855555E-2</v>
      </c>
    </row>
    <row r="321" spans="1:29" x14ac:dyDescent="0.2">
      <c r="A321" s="8" t="s">
        <v>342</v>
      </c>
      <c r="B321" s="2">
        <v>2048434.5516049899</v>
      </c>
      <c r="C321" s="2">
        <v>2405002.6492874101</v>
      </c>
      <c r="D321" s="1">
        <v>0.110797128377722</v>
      </c>
      <c r="E321" s="1">
        <v>0.110797128377722</v>
      </c>
      <c r="F321" s="1">
        <v>0.115144702183615</v>
      </c>
      <c r="G321" s="1">
        <v>5.9788548495060802E-2</v>
      </c>
      <c r="H321" s="1">
        <v>5.9788548495060802E-2</v>
      </c>
      <c r="I321" s="1">
        <v>5.8680449793434397E-2</v>
      </c>
      <c r="J321" s="1">
        <v>7.0416539752121102E-2</v>
      </c>
      <c r="K321" s="1">
        <v>6.64782770266336E-2</v>
      </c>
      <c r="L321" s="1">
        <v>7.3148438822817604E-3</v>
      </c>
      <c r="M321" s="1">
        <v>6.64917041787004E-2</v>
      </c>
      <c r="N321" s="1">
        <v>8.7251334911754297E-3</v>
      </c>
      <c r="O321" s="1">
        <v>0.109555481183054</v>
      </c>
      <c r="P321" s="1">
        <v>0.106955178743271</v>
      </c>
      <c r="Q321" s="1">
        <v>4.8670693672079601E-2</v>
      </c>
      <c r="R321" s="1">
        <v>9.7531251763753792E-3</v>
      </c>
      <c r="S321" s="1">
        <v>4.6944359834747602E-2</v>
      </c>
      <c r="T321" s="1">
        <v>5.0809321066851897E-2</v>
      </c>
      <c r="U321" s="1">
        <v>3.07436683071944E-2</v>
      </c>
      <c r="V321" s="1">
        <v>1.63695408305719E-3</v>
      </c>
      <c r="W321" s="1">
        <v>4.9068960353241204E-3</v>
      </c>
      <c r="Y321" s="10">
        <f t="shared" si="20"/>
        <v>5.721993410777413E-2</v>
      </c>
      <c r="Z321" s="1">
        <f t="shared" si="21"/>
        <v>1.63695408305719E-3</v>
      </c>
      <c r="AA321" s="1">
        <f t="shared" si="22"/>
        <v>0.115144702183615</v>
      </c>
      <c r="AB321" s="1">
        <f t="shared" si="23"/>
        <v>5.9234499144247596E-2</v>
      </c>
      <c r="AC321">
        <f t="shared" si="24"/>
        <v>3.7757333613677543E-2</v>
      </c>
    </row>
    <row r="322" spans="1:29" x14ac:dyDescent="0.2">
      <c r="A322" s="8" t="s">
        <v>343</v>
      </c>
      <c r="B322" s="2">
        <v>728998.40187439695</v>
      </c>
      <c r="C322" s="2">
        <v>1679257.9788212699</v>
      </c>
      <c r="D322" s="1">
        <v>0.111593924163865</v>
      </c>
      <c r="E322" s="1">
        <v>0.111593924163865</v>
      </c>
      <c r="F322" s="1">
        <v>0.106567548843493</v>
      </c>
      <c r="G322" s="1">
        <v>5.7634381986065797E-2</v>
      </c>
      <c r="H322" s="1">
        <v>5.7634381986065797E-2</v>
      </c>
      <c r="I322" s="1">
        <v>5.5459078203906498E-2</v>
      </c>
      <c r="J322" s="1">
        <v>6.6550893844687598E-2</v>
      </c>
      <c r="K322" s="1">
        <v>6.6956354498319298E-2</v>
      </c>
      <c r="L322" s="1">
        <v>1.36941482814807E-2</v>
      </c>
      <c r="M322" s="1">
        <v>8.9796471537715597E-2</v>
      </c>
      <c r="N322" s="1">
        <v>6.29017727515091E-3</v>
      </c>
      <c r="O322" s="1">
        <v>0.117039075714904</v>
      </c>
      <c r="P322" s="1">
        <v>7.9711779568472294E-2</v>
      </c>
      <c r="Q322" s="1">
        <v>4.9020708191358398E-2</v>
      </c>
      <c r="R322" s="1">
        <v>1.8258864375307601E-2</v>
      </c>
      <c r="S322" s="1">
        <v>4.43672625631251E-2</v>
      </c>
      <c r="T322" s="1">
        <v>5.5470899748834498E-2</v>
      </c>
      <c r="U322" s="1">
        <v>2.29128512667661E-2</v>
      </c>
      <c r="V322" s="1">
        <v>1.12494908518567E-3</v>
      </c>
      <c r="W322" s="1">
        <v>3.59268387117772E-3</v>
      </c>
      <c r="Y322" s="10">
        <f t="shared" si="20"/>
        <v>5.6763517958487331E-2</v>
      </c>
      <c r="Z322" s="1">
        <f t="shared" si="21"/>
        <v>1.12494908518567E-3</v>
      </c>
      <c r="AA322" s="1">
        <f t="shared" si="22"/>
        <v>0.117039075714904</v>
      </c>
      <c r="AB322" s="1">
        <f t="shared" si="23"/>
        <v>5.6552640867450148E-2</v>
      </c>
      <c r="AC322">
        <f t="shared" si="24"/>
        <v>3.6821268823995286E-2</v>
      </c>
    </row>
    <row r="323" spans="1:29" x14ac:dyDescent="0.2">
      <c r="A323" s="8" t="s">
        <v>344</v>
      </c>
      <c r="B323" s="2">
        <v>631279.47045504302</v>
      </c>
      <c r="C323" s="2">
        <v>697518.76885414904</v>
      </c>
      <c r="D323" s="1">
        <v>0.102568748179152</v>
      </c>
      <c r="E323" s="1">
        <v>0.102568748179152</v>
      </c>
      <c r="F323" s="1">
        <v>9.5389656550199195E-2</v>
      </c>
      <c r="G323" s="1">
        <v>4.4981239576430902E-2</v>
      </c>
      <c r="H323" s="1">
        <v>4.4981239576430902E-2</v>
      </c>
      <c r="I323" s="1">
        <v>4.6338033925765097E-2</v>
      </c>
      <c r="J323" s="1">
        <v>5.5605640710918301E-2</v>
      </c>
      <c r="K323" s="1">
        <v>6.1541248907491297E-2</v>
      </c>
      <c r="L323" s="1">
        <v>1.5953109927139199E-2</v>
      </c>
      <c r="M323" s="1">
        <v>0.106001478313375</v>
      </c>
      <c r="N323" s="1">
        <v>6.3299080109959702E-3</v>
      </c>
      <c r="O323" s="1">
        <v>0.13050981878847501</v>
      </c>
      <c r="P323" s="1">
        <v>7.4567828657439203E-2</v>
      </c>
      <c r="Q323" s="1">
        <v>4.5056150787026697E-2</v>
      </c>
      <c r="R323" s="1">
        <v>2.1270813236185598E-2</v>
      </c>
      <c r="S323" s="1">
        <v>3.7070427140612199E-2</v>
      </c>
      <c r="T323" s="1">
        <v>6.4774884930621293E-2</v>
      </c>
      <c r="U323" s="1">
        <v>2.1434236233962501E-2</v>
      </c>
      <c r="V323" s="1">
        <v>1.3840793263739601E-3</v>
      </c>
      <c r="W323" s="1">
        <v>3.3633516818733999E-3</v>
      </c>
      <c r="Y323" s="10">
        <f t="shared" ref="Y323:Y386" si="25">AVERAGE(D323:W323)</f>
        <v>5.4084532131980986E-2</v>
      </c>
      <c r="Z323" s="1">
        <f t="shared" ref="Z323:Z386" si="26">MIN(D323:W323)</f>
        <v>1.3840793263739601E-3</v>
      </c>
      <c r="AA323" s="1">
        <f t="shared" ref="AA323:AA386" si="27">MAX(D323:W323)</f>
        <v>0.13050981878847501</v>
      </c>
      <c r="AB323" s="1">
        <f t="shared" ref="AB323:AB386" si="28">MEDIAN(D323:W323)</f>
        <v>4.5697092356395894E-2</v>
      </c>
      <c r="AC323">
        <f t="shared" ref="AC323:AC386" si="29">_xlfn.STDEV.P(D323:W323)</f>
        <v>3.698615808774864E-2</v>
      </c>
    </row>
    <row r="324" spans="1:29" x14ac:dyDescent="0.2">
      <c r="A324" s="8" t="s">
        <v>345</v>
      </c>
      <c r="B324" s="2">
        <v>1702623.3427232299</v>
      </c>
      <c r="C324" s="2">
        <v>1859370.5689209199</v>
      </c>
      <c r="D324" s="1">
        <v>0.113644620071433</v>
      </c>
      <c r="E324" s="1">
        <v>0.113644620071433</v>
      </c>
      <c r="F324" s="1">
        <v>0.11560995538461299</v>
      </c>
      <c r="G324" s="1">
        <v>8.0715133860518901E-2</v>
      </c>
      <c r="H324" s="1">
        <v>8.0715133860518901E-2</v>
      </c>
      <c r="I324" s="1">
        <v>6.9260055776412699E-2</v>
      </c>
      <c r="J324" s="1">
        <v>8.3112066931694803E-2</v>
      </c>
      <c r="K324" s="1">
        <v>6.8186772042859695E-2</v>
      </c>
      <c r="L324" s="1">
        <v>6.8898163507049503E-3</v>
      </c>
      <c r="M324" s="1">
        <v>5.8309707948735301E-2</v>
      </c>
      <c r="N324" s="1">
        <v>8.0198381732490207E-3</v>
      </c>
      <c r="O324" s="1">
        <v>9.8639609323808594E-2</v>
      </c>
      <c r="P324" s="1">
        <v>0.10206614237471499</v>
      </c>
      <c r="Q324" s="1">
        <v>4.9921532913019998E-2</v>
      </c>
      <c r="R324" s="1">
        <v>9.1864218009403108E-3</v>
      </c>
      <c r="S324" s="1">
        <v>5.5408044621129901E-2</v>
      </c>
      <c r="T324" s="1">
        <v>4.4036840121472097E-2</v>
      </c>
      <c r="U324" s="1">
        <v>2.9338216748506701E-2</v>
      </c>
      <c r="V324" s="1">
        <v>1.2769453045728899E-3</v>
      </c>
      <c r="W324" s="1">
        <v>4.7379333253638701E-3</v>
      </c>
      <c r="Y324" s="10">
        <f t="shared" si="25"/>
        <v>5.9635970350285138E-2</v>
      </c>
      <c r="Z324" s="1">
        <f t="shared" si="26"/>
        <v>1.2769453045728899E-3</v>
      </c>
      <c r="AA324" s="1">
        <f t="shared" si="27"/>
        <v>0.11560995538461299</v>
      </c>
      <c r="AB324" s="1">
        <f t="shared" si="28"/>
        <v>6.3248239995797498E-2</v>
      </c>
      <c r="AC324">
        <f t="shared" si="29"/>
        <v>3.8458086207725825E-2</v>
      </c>
    </row>
    <row r="325" spans="1:29" x14ac:dyDescent="0.2">
      <c r="A325" s="8" t="s">
        <v>346</v>
      </c>
      <c r="B325" s="2">
        <v>1147508.3581765499</v>
      </c>
      <c r="C325" s="2">
        <v>1206036.6560647399</v>
      </c>
      <c r="D325" s="1">
        <v>0.110737696353942</v>
      </c>
      <c r="E325" s="1">
        <v>0.110737696353942</v>
      </c>
      <c r="F325" s="1">
        <v>0.108968486953336</v>
      </c>
      <c r="G325" s="1">
        <v>6.6329583254327307E-2</v>
      </c>
      <c r="H325" s="1">
        <v>6.6329583254327307E-2</v>
      </c>
      <c r="I325" s="1">
        <v>6.0406913365497597E-2</v>
      </c>
      <c r="J325" s="1">
        <v>7.2488296038596994E-2</v>
      </c>
      <c r="K325" s="1">
        <v>6.6442617812365601E-2</v>
      </c>
      <c r="L325" s="1">
        <v>9.3202988303093797E-3</v>
      </c>
      <c r="M325" s="1">
        <v>7.12144896369869E-2</v>
      </c>
      <c r="N325" s="1">
        <v>7.8882442466976493E-3</v>
      </c>
      <c r="O325" s="1">
        <v>0.107792886608667</v>
      </c>
      <c r="P325" s="1">
        <v>9.9856169312113496E-2</v>
      </c>
      <c r="Q325" s="1">
        <v>4.8644586516903003E-2</v>
      </c>
      <c r="R325" s="1">
        <v>1.2427065107078999E-2</v>
      </c>
      <c r="S325" s="1">
        <v>4.8325530692398401E-2</v>
      </c>
      <c r="T325" s="1">
        <v>5.0034418001924402E-2</v>
      </c>
      <c r="U325" s="1">
        <v>2.8703033775561299E-2</v>
      </c>
      <c r="V325" s="1">
        <v>1.3067516522770001E-3</v>
      </c>
      <c r="W325" s="1">
        <v>4.6094315327463997E-3</v>
      </c>
      <c r="Y325" s="10">
        <f t="shared" si="25"/>
        <v>5.7628188964999952E-2</v>
      </c>
      <c r="Z325" s="1">
        <f t="shared" si="26"/>
        <v>1.3067516522770001E-3</v>
      </c>
      <c r="AA325" s="1">
        <f t="shared" si="27"/>
        <v>0.110737696353942</v>
      </c>
      <c r="AB325" s="1">
        <f t="shared" si="28"/>
        <v>6.3368248309912445E-2</v>
      </c>
      <c r="AC325">
        <f t="shared" si="29"/>
        <v>3.6820200103132687E-2</v>
      </c>
    </row>
    <row r="326" spans="1:29" x14ac:dyDescent="0.2">
      <c r="A326" s="8" t="s">
        <v>347</v>
      </c>
      <c r="B326" s="2">
        <v>821409.291210672</v>
      </c>
      <c r="C326" s="2">
        <v>917720.81923857704</v>
      </c>
      <c r="D326" s="1">
        <v>0.12456034605972501</v>
      </c>
      <c r="E326" s="1">
        <v>0.12456034605972501</v>
      </c>
      <c r="F326" s="1">
        <v>0.10984952238316401</v>
      </c>
      <c r="G326" s="1">
        <v>6.3316787312906894E-2</v>
      </c>
      <c r="H326" s="1">
        <v>6.3316787312906894E-2</v>
      </c>
      <c r="I326" s="1">
        <v>5.9120774252244303E-2</v>
      </c>
      <c r="J326" s="1">
        <v>7.0944929102692997E-2</v>
      </c>
      <c r="K326" s="1">
        <v>7.4736207635835106E-2</v>
      </c>
      <c r="L326" s="1">
        <v>9.1705054894177795E-3</v>
      </c>
      <c r="M326" s="1">
        <v>6.8617337151819696E-2</v>
      </c>
      <c r="N326" s="1">
        <v>7.5015451996776001E-3</v>
      </c>
      <c r="O326" s="1">
        <v>0.105481721974575</v>
      </c>
      <c r="P326" s="1">
        <v>9.3805945301495802E-2</v>
      </c>
      <c r="Q326" s="1">
        <v>5.47165665349508E-2</v>
      </c>
      <c r="R326" s="1">
        <v>1.2227340652556699E-2</v>
      </c>
      <c r="S326" s="1">
        <v>4.7296619401795699E-2</v>
      </c>
      <c r="T326" s="1">
        <v>4.7617133302273497E-2</v>
      </c>
      <c r="U326" s="1">
        <v>2.6963922161084099E-2</v>
      </c>
      <c r="V326" s="1">
        <v>1.29053073125573E-3</v>
      </c>
      <c r="W326" s="1">
        <v>4.3356281685023E-3</v>
      </c>
      <c r="Y326" s="10">
        <f t="shared" si="25"/>
        <v>5.8471524809430228E-2</v>
      </c>
      <c r="Z326" s="1">
        <f t="shared" si="26"/>
        <v>1.29053073125573E-3</v>
      </c>
      <c r="AA326" s="1">
        <f t="shared" si="27"/>
        <v>0.12456034605972501</v>
      </c>
      <c r="AB326" s="1">
        <f t="shared" si="28"/>
        <v>6.1218780782575602E-2</v>
      </c>
      <c r="AC326">
        <f t="shared" si="29"/>
        <v>3.8743400322814807E-2</v>
      </c>
    </row>
    <row r="327" spans="1:29" x14ac:dyDescent="0.2">
      <c r="A327" s="8" t="s">
        <v>348</v>
      </c>
      <c r="B327" s="2">
        <v>93521.319601645097</v>
      </c>
      <c r="C327" s="2">
        <v>128744.090442634</v>
      </c>
      <c r="D327" s="1">
        <v>0.115187364560388</v>
      </c>
      <c r="E327" s="1">
        <v>0.115187364560388</v>
      </c>
      <c r="F327" s="1">
        <v>0.137313088627703</v>
      </c>
      <c r="G327" s="1">
        <v>1.6779865491302001E-2</v>
      </c>
      <c r="H327" s="1">
        <v>1.6779865491302001E-2</v>
      </c>
      <c r="I327" s="1">
        <v>4.2718204902576801E-2</v>
      </c>
      <c r="J327" s="1">
        <v>5.1261845883092301E-2</v>
      </c>
      <c r="K327" s="1">
        <v>6.9112418736233194E-2</v>
      </c>
      <c r="L327" s="1">
        <v>7.1540194521745298E-3</v>
      </c>
      <c r="M327" s="1">
        <v>6.9092113008946895E-2</v>
      </c>
      <c r="N327" s="1">
        <v>1.00730054647297E-2</v>
      </c>
      <c r="O327" s="1">
        <v>0.118761933548007</v>
      </c>
      <c r="P327" s="1">
        <v>0.12382435103243</v>
      </c>
      <c r="Q327" s="1">
        <v>5.0599225968206998E-2</v>
      </c>
      <c r="R327" s="1">
        <v>9.5386926028994106E-3</v>
      </c>
      <c r="S327" s="1">
        <v>3.4174563922061398E-2</v>
      </c>
      <c r="T327" s="1">
        <v>5.4715677227177198E-2</v>
      </c>
      <c r="U327" s="1">
        <v>3.5592505511579497E-2</v>
      </c>
      <c r="V327" s="1">
        <v>1.82446683873105E-3</v>
      </c>
      <c r="W327" s="1">
        <v>5.7302872598161596E-3</v>
      </c>
      <c r="Y327" s="10">
        <f t="shared" si="25"/>
        <v>5.4271043004487277E-2</v>
      </c>
      <c r="Z327" s="1">
        <f t="shared" si="26"/>
        <v>1.82446683873105E-3</v>
      </c>
      <c r="AA327" s="1">
        <f t="shared" si="27"/>
        <v>0.137313088627703</v>
      </c>
      <c r="AB327" s="1">
        <f t="shared" si="28"/>
        <v>4.66587154353919E-2</v>
      </c>
      <c r="AC327">
        <f t="shared" si="29"/>
        <v>4.4020276118525617E-2</v>
      </c>
    </row>
    <row r="328" spans="1:29" x14ac:dyDescent="0.2">
      <c r="A328" s="8" t="s">
        <v>349</v>
      </c>
      <c r="B328" s="2">
        <v>67164.865961395204</v>
      </c>
      <c r="C328" s="2">
        <v>107956.52022397101</v>
      </c>
      <c r="D328" s="1">
        <v>0.13063733730929</v>
      </c>
      <c r="E328" s="1">
        <v>0.13063733730929</v>
      </c>
      <c r="F328" s="1">
        <v>0.115008181363302</v>
      </c>
      <c r="G328" s="1">
        <v>5.3253025730704E-2</v>
      </c>
      <c r="H328" s="1">
        <v>5.3253025730704E-2</v>
      </c>
      <c r="I328" s="1">
        <v>5.5378558206177403E-2</v>
      </c>
      <c r="J328" s="1">
        <v>6.64542698474129E-2</v>
      </c>
      <c r="K328" s="1">
        <v>7.8382402385574201E-2</v>
      </c>
      <c r="L328" s="1">
        <v>6.1343542996493599E-3</v>
      </c>
      <c r="M328" s="1">
        <v>5.6626180199571899E-2</v>
      </c>
      <c r="N328" s="1">
        <v>8.7588917802411403E-3</v>
      </c>
      <c r="O328" s="1">
        <v>0.10188208015485101</v>
      </c>
      <c r="P328" s="1">
        <v>0.112613276283188</v>
      </c>
      <c r="Q328" s="1">
        <v>5.73860525034601E-2</v>
      </c>
      <c r="R328" s="1">
        <v>8.1791390661991592E-3</v>
      </c>
      <c r="S328" s="1">
        <v>4.4302846564941802E-2</v>
      </c>
      <c r="T328" s="1">
        <v>4.4856475516816902E-2</v>
      </c>
      <c r="U328" s="1">
        <v>3.2370048995964101E-2</v>
      </c>
      <c r="V328" s="1">
        <v>1.3992374666080801E-3</v>
      </c>
      <c r="W328" s="1">
        <v>5.1699313685726802E-3</v>
      </c>
      <c r="Y328" s="10">
        <f t="shared" si="25"/>
        <v>5.8134132604125935E-2</v>
      </c>
      <c r="Z328" s="1">
        <f t="shared" si="26"/>
        <v>1.3992374666080801E-3</v>
      </c>
      <c r="AA328" s="1">
        <f t="shared" si="27"/>
        <v>0.13063733730929</v>
      </c>
      <c r="AB328" s="1">
        <f t="shared" si="28"/>
        <v>5.4315791968440705E-2</v>
      </c>
      <c r="AC328">
        <f t="shared" si="29"/>
        <v>4.1146128249175587E-2</v>
      </c>
    </row>
    <row r="329" spans="1:29" x14ac:dyDescent="0.2">
      <c r="A329" s="8" t="s">
        <v>350</v>
      </c>
      <c r="B329" s="2">
        <v>35765.989881773399</v>
      </c>
      <c r="C329" s="2">
        <v>128163.991129824</v>
      </c>
      <c r="D329" s="1">
        <v>9.6135404470023597E-2</v>
      </c>
      <c r="E329" s="1">
        <v>9.6135404470023597E-2</v>
      </c>
      <c r="F329" s="1">
        <v>0.107395548895394</v>
      </c>
      <c r="G329" s="1">
        <v>8.0468533962091804E-2</v>
      </c>
      <c r="H329" s="1">
        <v>8.0468533962091804E-2</v>
      </c>
      <c r="I329" s="1">
        <v>6.7083154204894704E-2</v>
      </c>
      <c r="J329" s="1">
        <v>8.0499785045873601E-2</v>
      </c>
      <c r="K329" s="1">
        <v>5.7681242682014203E-2</v>
      </c>
      <c r="L329" s="1">
        <v>1.07163130007169E-2</v>
      </c>
      <c r="M329" s="1">
        <v>8.3291615614925402E-2</v>
      </c>
      <c r="N329" s="1">
        <v>6.6142946243370401E-3</v>
      </c>
      <c r="O329" s="1">
        <v>0.116621170704909</v>
      </c>
      <c r="P329" s="1">
        <v>7.7762754208395096E-2</v>
      </c>
      <c r="Q329" s="1">
        <v>4.2230127174873497E-2</v>
      </c>
      <c r="R329" s="1">
        <v>1.42884173342892E-2</v>
      </c>
      <c r="S329" s="1">
        <v>5.3666523363915697E-2</v>
      </c>
      <c r="T329" s="1">
        <v>5.6393610454110898E-2</v>
      </c>
      <c r="U329" s="1">
        <v>2.2352558923834798E-2</v>
      </c>
      <c r="V329" s="1">
        <v>1.4327845526795799E-3</v>
      </c>
      <c r="W329" s="1">
        <v>3.5279364155731399E-3</v>
      </c>
      <c r="Y329" s="10">
        <f t="shared" si="25"/>
        <v>5.773828570324837E-2</v>
      </c>
      <c r="Z329" s="1">
        <f t="shared" si="26"/>
        <v>1.4327845526795799E-3</v>
      </c>
      <c r="AA329" s="1">
        <f t="shared" si="27"/>
        <v>0.116621170704909</v>
      </c>
      <c r="AB329" s="1">
        <f t="shared" si="28"/>
        <v>6.2382198443454454E-2</v>
      </c>
      <c r="AC329">
        <f t="shared" si="29"/>
        <v>3.5991069975249979E-2</v>
      </c>
    </row>
    <row r="330" spans="1:29" x14ac:dyDescent="0.2">
      <c r="A330" s="8" t="s">
        <v>351</v>
      </c>
      <c r="B330" s="2">
        <v>44788.591776384201</v>
      </c>
      <c r="C330" s="2">
        <v>44419.423937472697</v>
      </c>
      <c r="D330" s="1">
        <v>8.8701044338018606E-2</v>
      </c>
      <c r="E330" s="1">
        <v>8.8701044338018606E-2</v>
      </c>
      <c r="F330" s="1">
        <v>0.116376475033767</v>
      </c>
      <c r="G330" s="1">
        <v>0.11396374094129499</v>
      </c>
      <c r="H330" s="1">
        <v>0.11396374094129499</v>
      </c>
      <c r="I330" s="1">
        <v>8.6075989229089503E-2</v>
      </c>
      <c r="J330" s="1">
        <v>0.103291187074907</v>
      </c>
      <c r="K330" s="1">
        <v>5.32206266028111E-2</v>
      </c>
      <c r="L330" s="1">
        <v>4.4735951229726203E-3</v>
      </c>
      <c r="M330" s="1">
        <v>4.9026580834679E-2</v>
      </c>
      <c r="N330" s="1">
        <v>8.9237763137606195E-3</v>
      </c>
      <c r="O330" s="1">
        <v>9.1714871864174097E-2</v>
      </c>
      <c r="P330" s="1">
        <v>0.10984483352744499</v>
      </c>
      <c r="Q330" s="1">
        <v>3.8964379497738497E-2</v>
      </c>
      <c r="R330" s="1">
        <v>5.9647934972968299E-3</v>
      </c>
      <c r="S330" s="1">
        <v>6.8860791383271502E-2</v>
      </c>
      <c r="T330" s="1">
        <v>4.1706022526827702E-2</v>
      </c>
      <c r="U330" s="1">
        <v>3.1574077466135199E-2</v>
      </c>
      <c r="V330" s="1">
        <v>1.5624659287438701E-3</v>
      </c>
      <c r="W330" s="1">
        <v>5.1303663065764803E-3</v>
      </c>
      <c r="Y330" s="10">
        <f t="shared" si="25"/>
        <v>6.1102020138441168E-2</v>
      </c>
      <c r="Z330" s="1">
        <f t="shared" si="26"/>
        <v>1.5624659287438701E-3</v>
      </c>
      <c r="AA330" s="1">
        <f t="shared" si="27"/>
        <v>0.116376475033767</v>
      </c>
      <c r="AB330" s="1">
        <f t="shared" si="28"/>
        <v>6.1040708993041301E-2</v>
      </c>
      <c r="AC330">
        <f t="shared" si="29"/>
        <v>4.0949719485974395E-2</v>
      </c>
    </row>
    <row r="331" spans="1:29" x14ac:dyDescent="0.2">
      <c r="A331" s="8" t="s">
        <v>352</v>
      </c>
      <c r="B331" s="2">
        <v>89489.4830382605</v>
      </c>
      <c r="C331" s="2">
        <v>89246.150766848601</v>
      </c>
      <c r="D331" s="1">
        <v>0.11445689629761201</v>
      </c>
      <c r="E331" s="1">
        <v>0.11445689629761201</v>
      </c>
      <c r="F331" s="1">
        <v>0.124206996569951</v>
      </c>
      <c r="G331" s="1">
        <v>7.6264307590833594E-2</v>
      </c>
      <c r="H331" s="1">
        <v>7.6264307590833594E-2</v>
      </c>
      <c r="I331" s="1">
        <v>6.9183902937904496E-2</v>
      </c>
      <c r="J331" s="1">
        <v>8.3020683525485597E-2</v>
      </c>
      <c r="K331" s="1">
        <v>6.8674137778567498E-2</v>
      </c>
      <c r="L331" s="1">
        <v>6.6987111213070404E-3</v>
      </c>
      <c r="M331" s="1">
        <v>6.3223435405036596E-2</v>
      </c>
      <c r="N331" s="1">
        <v>6.7418674448581602E-3</v>
      </c>
      <c r="O331" s="1">
        <v>0.106304823820785</v>
      </c>
      <c r="P331" s="1">
        <v>8.9904163749257596E-2</v>
      </c>
      <c r="Q331" s="1">
        <v>5.0278347642429999E-2</v>
      </c>
      <c r="R331" s="1">
        <v>8.9316148284094201E-3</v>
      </c>
      <c r="S331" s="1">
        <v>5.5347122350323498E-2</v>
      </c>
      <c r="T331" s="1">
        <v>4.8068619868662697E-2</v>
      </c>
      <c r="U331" s="1">
        <v>2.58426199024985E-2</v>
      </c>
      <c r="V331" s="1">
        <v>1.00704337759027E-3</v>
      </c>
      <c r="W331" s="1">
        <v>4.0493572060532603E-3</v>
      </c>
      <c r="Y331" s="10">
        <f t="shared" si="25"/>
        <v>5.9646292765300576E-2</v>
      </c>
      <c r="Z331" s="1">
        <f t="shared" si="26"/>
        <v>1.00704337759027E-3</v>
      </c>
      <c r="AA331" s="1">
        <f t="shared" si="27"/>
        <v>0.124206996569951</v>
      </c>
      <c r="AB331" s="1">
        <f t="shared" si="28"/>
        <v>6.5948786591802047E-2</v>
      </c>
      <c r="AC331">
        <f t="shared" si="29"/>
        <v>3.9140672741533412E-2</v>
      </c>
    </row>
    <row r="332" spans="1:29" x14ac:dyDescent="0.2">
      <c r="A332" s="8" t="s">
        <v>353</v>
      </c>
      <c r="B332" s="2">
        <v>74552.439573557698</v>
      </c>
      <c r="C332" s="2">
        <v>81455.882749910699</v>
      </c>
      <c r="D332" s="1">
        <v>0.100514840457301</v>
      </c>
      <c r="E332" s="1">
        <v>0.100514840457301</v>
      </c>
      <c r="F332" s="1">
        <v>0.110691711695996</v>
      </c>
      <c r="G332" s="1">
        <v>0.116606460670513</v>
      </c>
      <c r="H332" s="1">
        <v>0.116606460670513</v>
      </c>
      <c r="I332" s="1">
        <v>8.5976158259255905E-2</v>
      </c>
      <c r="J332" s="1">
        <v>0.103171389911107</v>
      </c>
      <c r="K332" s="1">
        <v>6.0308904274380903E-2</v>
      </c>
      <c r="L332" s="1">
        <v>6.3143657123596597E-3</v>
      </c>
      <c r="M332" s="1">
        <v>5.8236669609654498E-2</v>
      </c>
      <c r="N332" s="1">
        <v>6.2559883436695803E-3</v>
      </c>
      <c r="O332" s="1">
        <v>9.6557719058913694E-2</v>
      </c>
      <c r="P332" s="1">
        <v>8.3297409657583102E-2</v>
      </c>
      <c r="Q332" s="1">
        <v>4.4153915187380703E-2</v>
      </c>
      <c r="R332" s="1">
        <v>8.4191542831463205E-3</v>
      </c>
      <c r="S332" s="1">
        <v>6.8780926607404702E-2</v>
      </c>
      <c r="T332" s="1">
        <v>4.4024486915972397E-2</v>
      </c>
      <c r="U332" s="1">
        <v>2.3943440238908899E-2</v>
      </c>
      <c r="V332" s="1">
        <v>8.9934112529710397E-4</v>
      </c>
      <c r="W332" s="1">
        <v>3.7926501324549999E-3</v>
      </c>
      <c r="Y332" s="10">
        <f t="shared" si="25"/>
        <v>6.1953341663455674E-2</v>
      </c>
      <c r="Z332" s="1">
        <f t="shared" si="26"/>
        <v>8.9934112529710397E-4</v>
      </c>
      <c r="AA332" s="1">
        <f t="shared" si="27"/>
        <v>0.116606460670513</v>
      </c>
      <c r="AB332" s="1">
        <f t="shared" si="28"/>
        <v>6.4544915440892803E-2</v>
      </c>
      <c r="AC332">
        <f t="shared" si="29"/>
        <v>4.0971085006953109E-2</v>
      </c>
    </row>
    <row r="333" spans="1:29" x14ac:dyDescent="0.2">
      <c r="A333" s="8" t="s">
        <v>354</v>
      </c>
      <c r="B333" s="2">
        <v>115774.333935484</v>
      </c>
      <c r="C333" s="2">
        <v>139835.61136044399</v>
      </c>
      <c r="D333" s="1">
        <v>0.120943927543167</v>
      </c>
      <c r="E333" s="1">
        <v>0.120943927543167</v>
      </c>
      <c r="F333" s="1">
        <v>0.12739535175363301</v>
      </c>
      <c r="G333" s="1">
        <v>4.9722709478807602E-2</v>
      </c>
      <c r="H333" s="1">
        <v>4.9722709478807602E-2</v>
      </c>
      <c r="I333" s="1">
        <v>5.6710192677812001E-2</v>
      </c>
      <c r="J333" s="1">
        <v>6.80522312133746E-2</v>
      </c>
      <c r="K333" s="1">
        <v>7.2566356525900405E-2</v>
      </c>
      <c r="L333" s="1">
        <v>7.7396299847403097E-3</v>
      </c>
      <c r="M333" s="1">
        <v>6.6230485708752604E-2</v>
      </c>
      <c r="N333" s="1">
        <v>7.9773704638840207E-3</v>
      </c>
      <c r="O333" s="1">
        <v>0.109407504040929</v>
      </c>
      <c r="P333" s="1">
        <v>0.101073316434573</v>
      </c>
      <c r="Q333" s="1">
        <v>5.3127954985295898E-2</v>
      </c>
      <c r="R333" s="1">
        <v>1.0319506646320101E-2</v>
      </c>
      <c r="S333" s="1">
        <v>4.5368154142249498E-2</v>
      </c>
      <c r="T333" s="1">
        <v>4.9244378341996298E-2</v>
      </c>
      <c r="U333" s="1">
        <v>2.9052883904759901E-2</v>
      </c>
      <c r="V333" s="1">
        <v>1.3124562981772199E-3</v>
      </c>
      <c r="W333" s="1">
        <v>4.6705715497359296E-3</v>
      </c>
      <c r="Y333" s="10">
        <f t="shared" si="25"/>
        <v>5.7579080935804147E-2</v>
      </c>
      <c r="Z333" s="1">
        <f t="shared" si="26"/>
        <v>1.3124562981772199E-3</v>
      </c>
      <c r="AA333" s="1">
        <f t="shared" si="27"/>
        <v>0.12739535175363301</v>
      </c>
      <c r="AB333" s="1">
        <f t="shared" si="28"/>
        <v>5.142533223205175E-2</v>
      </c>
      <c r="AC333">
        <f t="shared" si="29"/>
        <v>4.0131625431874221E-2</v>
      </c>
    </row>
    <row r="334" spans="1:29" x14ac:dyDescent="0.2">
      <c r="A334" s="8" t="s">
        <v>355</v>
      </c>
      <c r="B334" s="2">
        <v>4136082.7227042001</v>
      </c>
      <c r="C334" s="2">
        <v>4503395.95577027</v>
      </c>
      <c r="D334" s="1">
        <v>0.10800704063774</v>
      </c>
      <c r="E334" s="1">
        <v>0.10800704063774</v>
      </c>
      <c r="F334" s="1">
        <v>0.101088480388921</v>
      </c>
      <c r="G334" s="1">
        <v>5.9204177279438601E-2</v>
      </c>
      <c r="H334" s="1">
        <v>5.9204177279438601E-2</v>
      </c>
      <c r="I334" s="1">
        <v>5.4874208736949801E-2</v>
      </c>
      <c r="J334" s="1">
        <v>6.5849050484340393E-2</v>
      </c>
      <c r="K334" s="1">
        <v>6.4804224382644701E-2</v>
      </c>
      <c r="L334" s="1">
        <v>1.2440185903336801E-2</v>
      </c>
      <c r="M334" s="1">
        <v>8.7605483861589506E-2</v>
      </c>
      <c r="N334" s="1">
        <v>6.9386012109281499E-3</v>
      </c>
      <c r="O334" s="1">
        <v>0.11812167621886099</v>
      </c>
      <c r="P334" s="1">
        <v>8.5274619190746095E-2</v>
      </c>
      <c r="Q334" s="1">
        <v>4.7445070700625903E-2</v>
      </c>
      <c r="R334" s="1">
        <v>1.6586914537782299E-2</v>
      </c>
      <c r="S334" s="1">
        <v>4.3899366989559999E-2</v>
      </c>
      <c r="T334" s="1">
        <v>5.6762543936266299E-2</v>
      </c>
      <c r="U334" s="1">
        <v>2.4511842411182799E-2</v>
      </c>
      <c r="V334" s="1">
        <v>1.3489880421917401E-3</v>
      </c>
      <c r="W334" s="1">
        <v>3.8549628660048399E-3</v>
      </c>
      <c r="Y334" s="10">
        <f t="shared" si="25"/>
        <v>5.629143278481441E-2</v>
      </c>
      <c r="Z334" s="1">
        <f t="shared" si="26"/>
        <v>1.3489880421917401E-3</v>
      </c>
      <c r="AA334" s="1">
        <f t="shared" si="27"/>
        <v>0.11812167621886099</v>
      </c>
      <c r="AB334" s="1">
        <f t="shared" si="28"/>
        <v>5.7983360607852447E-2</v>
      </c>
      <c r="AC334">
        <f t="shared" si="29"/>
        <v>3.6143791904432621E-2</v>
      </c>
    </row>
    <row r="335" spans="1:29" x14ac:dyDescent="0.2">
      <c r="A335" s="8" t="s">
        <v>356</v>
      </c>
      <c r="B335" s="2">
        <v>805129.59066918399</v>
      </c>
      <c r="C335" s="2">
        <v>829560.90639306395</v>
      </c>
      <c r="D335" s="1">
        <v>0.108833369145581</v>
      </c>
      <c r="E335" s="1">
        <v>0.108833369145581</v>
      </c>
      <c r="F335" s="1">
        <v>0.109414009237777</v>
      </c>
      <c r="G335" s="1">
        <v>2.54257881713187E-2</v>
      </c>
      <c r="H335" s="1">
        <v>2.54257881713187E-2</v>
      </c>
      <c r="I335" s="1">
        <v>4.0066396395104002E-2</v>
      </c>
      <c r="J335" s="1">
        <v>4.80796756741243E-2</v>
      </c>
      <c r="K335" s="1">
        <v>6.5300021487349202E-2</v>
      </c>
      <c r="L335" s="1">
        <v>6.3797309273477803E-3</v>
      </c>
      <c r="M335" s="1">
        <v>6.13359738078482E-2</v>
      </c>
      <c r="N335" s="1">
        <v>1.1419595881501699E-2</v>
      </c>
      <c r="O335" s="1">
        <v>0.10918411889202</v>
      </c>
      <c r="P335" s="1">
        <v>0.15061068858024501</v>
      </c>
      <c r="Q335" s="1">
        <v>4.7808058282221698E-2</v>
      </c>
      <c r="R335" s="1">
        <v>8.5063079031302193E-3</v>
      </c>
      <c r="S335" s="1">
        <v>3.2053117116083198E-2</v>
      </c>
      <c r="T335" s="1">
        <v>5.11361187483012E-2</v>
      </c>
      <c r="U335" s="1">
        <v>4.3291993249030603E-2</v>
      </c>
      <c r="V335" s="1">
        <v>1.5634576747735E-3</v>
      </c>
      <c r="W335" s="1">
        <v>7.0012392363527597E-3</v>
      </c>
      <c r="Y335" s="10">
        <f t="shared" si="25"/>
        <v>5.3083440886350475E-2</v>
      </c>
      <c r="Z335" s="1">
        <f t="shared" si="26"/>
        <v>1.5634576747735E-3</v>
      </c>
      <c r="AA335" s="1">
        <f t="shared" si="27"/>
        <v>0.15061068858024501</v>
      </c>
      <c r="AB335" s="1">
        <f t="shared" si="28"/>
        <v>4.5550025765626154E-2</v>
      </c>
      <c r="AC335">
        <f t="shared" si="29"/>
        <v>4.1977192479165391E-2</v>
      </c>
    </row>
    <row r="336" spans="1:29" x14ac:dyDescent="0.2">
      <c r="A336" s="8" t="s">
        <v>357</v>
      </c>
      <c r="B336" s="2">
        <v>436488.54922376998</v>
      </c>
      <c r="C336" s="2">
        <v>516043.51567676797</v>
      </c>
      <c r="D336" s="1">
        <v>0.116453335779548</v>
      </c>
      <c r="E336" s="1">
        <v>0.116453335779548</v>
      </c>
      <c r="F336" s="1">
        <v>0.10246910663396</v>
      </c>
      <c r="G336" s="1">
        <v>3.2589620585964797E-2</v>
      </c>
      <c r="H336" s="1">
        <v>3.2589620585964797E-2</v>
      </c>
      <c r="I336" s="1">
        <v>4.1912086951472402E-2</v>
      </c>
      <c r="J336" s="1">
        <v>5.0294504341766799E-2</v>
      </c>
      <c r="K336" s="1">
        <v>6.9872001467729594E-2</v>
      </c>
      <c r="L336" s="1">
        <v>1.0024822505648699E-2</v>
      </c>
      <c r="M336" s="1">
        <v>8.0696302767692504E-2</v>
      </c>
      <c r="N336" s="1">
        <v>8.7666757958921801E-3</v>
      </c>
      <c r="O336" s="1">
        <v>0.12035432754165799</v>
      </c>
      <c r="P336" s="1">
        <v>0.107518848949513</v>
      </c>
      <c r="Q336" s="1">
        <v>5.1155338733109797E-2</v>
      </c>
      <c r="R336" s="1">
        <v>1.3366430007531301E-2</v>
      </c>
      <c r="S336" s="1">
        <v>3.3529669561177998E-2</v>
      </c>
      <c r="T336" s="1">
        <v>5.7541550130657503E-2</v>
      </c>
      <c r="U336" s="1">
        <v>3.09057214016486E-2</v>
      </c>
      <c r="V336" s="1">
        <v>1.6551575878802601E-3</v>
      </c>
      <c r="W336" s="1">
        <v>4.9198492590389799E-3</v>
      </c>
      <c r="Y336" s="10">
        <f t="shared" si="25"/>
        <v>5.4153415318370167E-2</v>
      </c>
      <c r="Z336" s="1">
        <f t="shared" si="26"/>
        <v>1.6551575878802601E-3</v>
      </c>
      <c r="AA336" s="1">
        <f t="shared" si="27"/>
        <v>0.12035432754165799</v>
      </c>
      <c r="AB336" s="1">
        <f t="shared" si="28"/>
        <v>4.6103295646619601E-2</v>
      </c>
      <c r="AC336">
        <f t="shared" si="29"/>
        <v>3.9503715831632716E-2</v>
      </c>
    </row>
    <row r="337" spans="1:29" x14ac:dyDescent="0.2">
      <c r="A337" s="8" t="s">
        <v>358</v>
      </c>
      <c r="B337" s="2">
        <v>413023.00162132498</v>
      </c>
      <c r="C337" s="2">
        <v>2585548.6411579801</v>
      </c>
      <c r="D337" s="1">
        <v>9.8700190317393605E-2</v>
      </c>
      <c r="E337" s="1">
        <v>9.8700190317393605E-2</v>
      </c>
      <c r="F337" s="1">
        <v>0.131825678847074</v>
      </c>
      <c r="G337" s="1">
        <v>3.8029819352680301E-2</v>
      </c>
      <c r="H337" s="1">
        <v>3.8029819352680301E-2</v>
      </c>
      <c r="I337" s="1">
        <v>5.1971329388108702E-2</v>
      </c>
      <c r="J337" s="1">
        <v>6.2365595265730399E-2</v>
      </c>
      <c r="K337" s="1">
        <v>5.9220114190436102E-2</v>
      </c>
      <c r="L337" s="1">
        <v>1.38651436404655E-2</v>
      </c>
      <c r="M337" s="1">
        <v>9.7973904817920301E-2</v>
      </c>
      <c r="N337" s="1">
        <v>6.5330496605715497E-3</v>
      </c>
      <c r="O337" s="1">
        <v>0.12938602533205201</v>
      </c>
      <c r="P337" s="1">
        <v>7.5808717170790296E-2</v>
      </c>
      <c r="Q337" s="1">
        <v>4.3356780077701898E-2</v>
      </c>
      <c r="R337" s="1">
        <v>1.84868581872875E-2</v>
      </c>
      <c r="S337" s="1">
        <v>4.15770635104869E-2</v>
      </c>
      <c r="T337" s="1">
        <v>6.22749710334152E-2</v>
      </c>
      <c r="U337" s="1">
        <v>2.1791075722002399E-2</v>
      </c>
      <c r="V337" s="1">
        <v>1.54704123590321E-3</v>
      </c>
      <c r="W337" s="1">
        <v>3.3527460095252801E-3</v>
      </c>
      <c r="Y337" s="10">
        <f t="shared" si="25"/>
        <v>5.4739805671480943E-2</v>
      </c>
      <c r="Z337" s="1">
        <f t="shared" si="26"/>
        <v>1.54704123590321E-3</v>
      </c>
      <c r="AA337" s="1">
        <f t="shared" si="27"/>
        <v>0.131825678847074</v>
      </c>
      <c r="AB337" s="1">
        <f t="shared" si="28"/>
        <v>4.7664054732905303E-2</v>
      </c>
      <c r="AC337">
        <f t="shared" si="29"/>
        <v>3.9090266636734601E-2</v>
      </c>
    </row>
    <row r="338" spans="1:29" x14ac:dyDescent="0.2">
      <c r="A338" s="8" t="s">
        <v>359</v>
      </c>
      <c r="B338" s="2">
        <v>1966645.5251962999</v>
      </c>
      <c r="C338" s="2">
        <v>11463629.6005533</v>
      </c>
      <c r="D338" s="1">
        <v>0.123290590209721</v>
      </c>
      <c r="E338" s="1">
        <v>0.123290590209721</v>
      </c>
      <c r="F338" s="1">
        <v>0.121337083610579</v>
      </c>
      <c r="G338" s="1">
        <v>3.6664974272226099E-2</v>
      </c>
      <c r="H338" s="1">
        <v>3.6664974272226099E-2</v>
      </c>
      <c r="I338" s="1">
        <v>4.8666758038757897E-2</v>
      </c>
      <c r="J338" s="1">
        <v>5.84001096465094E-2</v>
      </c>
      <c r="K338" s="1">
        <v>7.3974354125832503E-2</v>
      </c>
      <c r="L338" s="1">
        <v>7.5700374559415301E-3</v>
      </c>
      <c r="M338" s="1">
        <v>6.8123344743084097E-2</v>
      </c>
      <c r="N338" s="1">
        <v>8.8098373934743998E-3</v>
      </c>
      <c r="O338" s="1">
        <v>0.113270641524788</v>
      </c>
      <c r="P338" s="1">
        <v>0.109450328057612</v>
      </c>
      <c r="Q338" s="1">
        <v>5.4158791266595202E-2</v>
      </c>
      <c r="R338" s="1">
        <v>1.0093383274588599E-2</v>
      </c>
      <c r="S338" s="1">
        <v>3.8933406431006602E-2</v>
      </c>
      <c r="T338" s="1">
        <v>5.1774482393967897E-2</v>
      </c>
      <c r="U338" s="1">
        <v>3.1461042315672698E-2</v>
      </c>
      <c r="V338" s="1">
        <v>1.65542646462846E-3</v>
      </c>
      <c r="W338" s="1">
        <v>4.9519515804772301E-3</v>
      </c>
      <c r="Y338" s="10">
        <f t="shared" si="25"/>
        <v>5.6127105364370489E-2</v>
      </c>
      <c r="Z338" s="1">
        <f t="shared" si="26"/>
        <v>1.65542646462846E-3</v>
      </c>
      <c r="AA338" s="1">
        <f t="shared" si="27"/>
        <v>0.123290590209721</v>
      </c>
      <c r="AB338" s="1">
        <f t="shared" si="28"/>
        <v>5.0220620216362893E-2</v>
      </c>
      <c r="AC338">
        <f t="shared" si="29"/>
        <v>4.1165822532671432E-2</v>
      </c>
    </row>
    <row r="339" spans="1:29" x14ac:dyDescent="0.2">
      <c r="A339" s="8" t="s">
        <v>360</v>
      </c>
      <c r="B339" s="2">
        <v>1651121.36052249</v>
      </c>
      <c r="C339" s="2">
        <v>1717627.15167695</v>
      </c>
      <c r="D339" s="1">
        <v>0.105331299020445</v>
      </c>
      <c r="E339" s="1">
        <v>0.105331299020445</v>
      </c>
      <c r="F339" s="1">
        <v>0.111024273844135</v>
      </c>
      <c r="G339" s="1">
        <v>4.2451880227261998E-2</v>
      </c>
      <c r="H339" s="1">
        <v>4.2451880227261998E-2</v>
      </c>
      <c r="I339" s="1">
        <v>4.8982008574664802E-2</v>
      </c>
      <c r="J339" s="1">
        <v>5.8778410289597897E-2</v>
      </c>
      <c r="K339" s="1">
        <v>6.3198779412267203E-2</v>
      </c>
      <c r="L339" s="1">
        <v>7.8821998930466101E-3</v>
      </c>
      <c r="M339" s="1">
        <v>6.9927080282481402E-2</v>
      </c>
      <c r="N339" s="1">
        <v>9.7548374388174396E-3</v>
      </c>
      <c r="O339" s="1">
        <v>0.113308208124432</v>
      </c>
      <c r="P339" s="1">
        <v>0.122892263881182</v>
      </c>
      <c r="Q339" s="1">
        <v>4.6269677416450897E-2</v>
      </c>
      <c r="R339" s="1">
        <v>1.05095998573959E-2</v>
      </c>
      <c r="S339" s="1">
        <v>3.9185606859731797E-2</v>
      </c>
      <c r="T339" s="1">
        <v>5.36835541018406E-2</v>
      </c>
      <c r="U339" s="1">
        <v>3.5324630986288297E-2</v>
      </c>
      <c r="V339" s="1">
        <v>1.6501040226936099E-3</v>
      </c>
      <c r="W339" s="1">
        <v>5.6660240564196896E-3</v>
      </c>
      <c r="Y339" s="10">
        <f t="shared" si="25"/>
        <v>5.4680180876842954E-2</v>
      </c>
      <c r="Z339" s="1">
        <f t="shared" si="26"/>
        <v>1.6501040226936099E-3</v>
      </c>
      <c r="AA339" s="1">
        <f t="shared" si="27"/>
        <v>0.122892263881182</v>
      </c>
      <c r="AB339" s="1">
        <f t="shared" si="28"/>
        <v>4.7625842995557846E-2</v>
      </c>
      <c r="AC339">
        <f t="shared" si="29"/>
        <v>3.815077149224156E-2</v>
      </c>
    </row>
    <row r="340" spans="1:29" x14ac:dyDescent="0.2">
      <c r="A340" s="8" t="s">
        <v>361</v>
      </c>
      <c r="B340" s="2">
        <v>137807.878074487</v>
      </c>
      <c r="C340" s="2">
        <v>638699.274078866</v>
      </c>
      <c r="D340" s="1">
        <v>0.12374289341196899</v>
      </c>
      <c r="E340" s="1">
        <v>0.12374289341196899</v>
      </c>
      <c r="F340" s="1">
        <v>9.8222190457895306E-2</v>
      </c>
      <c r="G340" s="1">
        <v>7.60067875595766E-2</v>
      </c>
      <c r="H340" s="1">
        <v>7.60067875595766E-2</v>
      </c>
      <c r="I340" s="1">
        <v>6.2558941394262102E-2</v>
      </c>
      <c r="J340" s="1">
        <v>7.50707296731144E-2</v>
      </c>
      <c r="K340" s="1">
        <v>7.4245736047181807E-2</v>
      </c>
      <c r="L340" s="1">
        <v>1.15563646405868E-2</v>
      </c>
      <c r="M340" s="1">
        <v>8.1410431734591698E-2</v>
      </c>
      <c r="N340" s="1">
        <v>5.6642227901572096E-3</v>
      </c>
      <c r="O340" s="1">
        <v>0.111598028119942</v>
      </c>
      <c r="P340" s="1">
        <v>6.6807660120921097E-2</v>
      </c>
      <c r="Q340" s="1">
        <v>5.4357477919632802E-2</v>
      </c>
      <c r="R340" s="1">
        <v>1.54084861874491E-2</v>
      </c>
      <c r="S340" s="1">
        <v>5.0047153115409401E-2</v>
      </c>
      <c r="T340" s="1">
        <v>5.1928269634236301E-2</v>
      </c>
      <c r="U340" s="1">
        <v>1.9203684732361202E-2</v>
      </c>
      <c r="V340" s="1">
        <v>1.26977555263063E-3</v>
      </c>
      <c r="W340" s="1">
        <v>2.97839153998713E-3</v>
      </c>
      <c r="Y340" s="10">
        <f t="shared" si="25"/>
        <v>5.9091345280172493E-2</v>
      </c>
      <c r="Z340" s="1">
        <f t="shared" si="26"/>
        <v>1.26977555263063E-3</v>
      </c>
      <c r="AA340" s="1">
        <f t="shared" si="27"/>
        <v>0.12374289341196899</v>
      </c>
      <c r="AB340" s="1">
        <f t="shared" si="28"/>
        <v>6.46833007575916E-2</v>
      </c>
      <c r="AC340">
        <f t="shared" si="29"/>
        <v>3.8428863936574555E-2</v>
      </c>
    </row>
    <row r="341" spans="1:29" x14ac:dyDescent="0.2">
      <c r="A341" s="8" t="s">
        <v>362</v>
      </c>
      <c r="B341" s="2">
        <v>215616.757344121</v>
      </c>
      <c r="C341" s="2">
        <v>247038.25730069401</v>
      </c>
      <c r="D341" s="1">
        <v>0.11739409654956599</v>
      </c>
      <c r="E341" s="1">
        <v>0.11739409654956599</v>
      </c>
      <c r="F341" s="1">
        <v>0.117595711650566</v>
      </c>
      <c r="G341" s="1">
        <v>7.4501245926531096E-2</v>
      </c>
      <c r="H341" s="1">
        <v>7.4501245926531096E-2</v>
      </c>
      <c r="I341" s="1">
        <v>6.6649550875907002E-2</v>
      </c>
      <c r="J341" s="1">
        <v>7.9979461051088593E-2</v>
      </c>
      <c r="K341" s="1">
        <v>7.0436457929739599E-2</v>
      </c>
      <c r="L341" s="1">
        <v>8.7832208098702607E-3</v>
      </c>
      <c r="M341" s="1">
        <v>6.9215012427388506E-2</v>
      </c>
      <c r="N341" s="1">
        <v>6.2814764014876802E-3</v>
      </c>
      <c r="O341" s="1">
        <v>0.106773648411676</v>
      </c>
      <c r="P341" s="1">
        <v>8.5207502239287899E-2</v>
      </c>
      <c r="Q341" s="1">
        <v>5.1568593841131397E-2</v>
      </c>
      <c r="R341" s="1">
        <v>1.1710961079827E-2</v>
      </c>
      <c r="S341" s="1">
        <v>5.3319640700725701E-2</v>
      </c>
      <c r="T341" s="1">
        <v>4.8446615332264499E-2</v>
      </c>
      <c r="U341" s="1">
        <v>2.4492496909272399E-2</v>
      </c>
      <c r="V341" s="1">
        <v>8.3578398544081802E-4</v>
      </c>
      <c r="W341" s="1">
        <v>3.8753233156751899E-3</v>
      </c>
      <c r="Y341" s="10">
        <f t="shared" si="25"/>
        <v>5.9448107095677119E-2</v>
      </c>
      <c r="Z341" s="1">
        <f t="shared" si="26"/>
        <v>8.3578398544081802E-4</v>
      </c>
      <c r="AA341" s="1">
        <f t="shared" si="27"/>
        <v>0.117595711650566</v>
      </c>
      <c r="AB341" s="1">
        <f t="shared" si="28"/>
        <v>6.7932281651647747E-2</v>
      </c>
      <c r="AC341">
        <f t="shared" si="29"/>
        <v>3.8588448818184906E-2</v>
      </c>
    </row>
    <row r="342" spans="1:29" x14ac:dyDescent="0.2">
      <c r="A342" s="8" t="s">
        <v>363</v>
      </c>
      <c r="B342" s="2">
        <v>4600600.0549402004</v>
      </c>
      <c r="C342" s="2">
        <v>5691786.9337748699</v>
      </c>
      <c r="D342" s="1">
        <v>0.105443356144127</v>
      </c>
      <c r="E342" s="1">
        <v>0.105443356144127</v>
      </c>
      <c r="F342" s="1">
        <v>9.9404244647319104E-2</v>
      </c>
      <c r="G342" s="1">
        <v>3.9064333877003102E-2</v>
      </c>
      <c r="H342" s="1">
        <v>3.9064333877003102E-2</v>
      </c>
      <c r="I342" s="1">
        <v>4.4383228100330997E-2</v>
      </c>
      <c r="J342" s="1">
        <v>5.3259873720397803E-2</v>
      </c>
      <c r="K342" s="1">
        <v>6.3266013686476399E-2</v>
      </c>
      <c r="L342" s="1">
        <v>1.4252117922110501E-2</v>
      </c>
      <c r="M342" s="1">
        <v>9.83484882539397E-2</v>
      </c>
      <c r="N342" s="1">
        <v>7.2013787570125399E-3</v>
      </c>
      <c r="O342" s="1">
        <v>0.12741758005453999</v>
      </c>
      <c r="P342" s="1">
        <v>8.7650035194986195E-2</v>
      </c>
      <c r="Q342" s="1">
        <v>4.6318901597802803E-2</v>
      </c>
      <c r="R342" s="1">
        <v>1.9002823896147901E-2</v>
      </c>
      <c r="S342" s="1">
        <v>3.5506582480264497E-2</v>
      </c>
      <c r="T342" s="1">
        <v>6.2553568873230103E-2</v>
      </c>
      <c r="U342" s="1">
        <v>2.5194635888568101E-2</v>
      </c>
      <c r="V342" s="1">
        <v>1.43418955226459E-3</v>
      </c>
      <c r="W342" s="1">
        <v>3.9668445154947803E-3</v>
      </c>
      <c r="Y342" s="10">
        <f t="shared" si="25"/>
        <v>5.3908794359157311E-2</v>
      </c>
      <c r="Z342" s="1">
        <f t="shared" si="26"/>
        <v>1.43418955226459E-3</v>
      </c>
      <c r="AA342" s="1">
        <f t="shared" si="27"/>
        <v>0.12741758005453999</v>
      </c>
      <c r="AB342" s="1">
        <f t="shared" si="28"/>
        <v>4.5351064849066897E-2</v>
      </c>
      <c r="AC342">
        <f t="shared" si="29"/>
        <v>3.7439094090312167E-2</v>
      </c>
    </row>
    <row r="343" spans="1:29" x14ac:dyDescent="0.2">
      <c r="A343" s="8" t="s">
        <v>364</v>
      </c>
      <c r="B343" s="2">
        <v>234816.154212436</v>
      </c>
      <c r="C343" s="2">
        <v>296440.50737441902</v>
      </c>
      <c r="D343" s="1">
        <v>0.11498086315543</v>
      </c>
      <c r="E343" s="1">
        <v>0.11498086315543</v>
      </c>
      <c r="F343" s="1">
        <v>0.11370342194680499</v>
      </c>
      <c r="G343" s="1">
        <v>7.2128351352175393E-2</v>
      </c>
      <c r="H343" s="1">
        <v>7.2128351352175393E-2</v>
      </c>
      <c r="I343" s="1">
        <v>6.4490031162789105E-2</v>
      </c>
      <c r="J343" s="1">
        <v>7.7388037395346596E-2</v>
      </c>
      <c r="K343" s="1">
        <v>6.8988517893258494E-2</v>
      </c>
      <c r="L343" s="1">
        <v>7.4792585537661804E-3</v>
      </c>
      <c r="M343" s="1">
        <v>6.2842588392504298E-2</v>
      </c>
      <c r="N343" s="1">
        <v>7.8393329956234492E-3</v>
      </c>
      <c r="O343" s="1">
        <v>0.103153883455519</v>
      </c>
      <c r="P343" s="1">
        <v>0.10179788670459999</v>
      </c>
      <c r="Q343" s="1">
        <v>5.05085145321734E-2</v>
      </c>
      <c r="R343" s="1">
        <v>9.9723447383546198E-3</v>
      </c>
      <c r="S343" s="1">
        <v>5.1592024930230997E-2</v>
      </c>
      <c r="T343" s="1">
        <v>4.6742966352791501E-2</v>
      </c>
      <c r="U343" s="1">
        <v>2.9261219420675701E-2</v>
      </c>
      <c r="V343" s="1">
        <v>1.2029799799999599E-3</v>
      </c>
      <c r="W343" s="1">
        <v>4.6765197667177896E-3</v>
      </c>
      <c r="Y343" s="10">
        <f t="shared" si="25"/>
        <v>5.8792897861818336E-2</v>
      </c>
      <c r="Z343" s="1">
        <f t="shared" si="26"/>
        <v>1.2029799799999599E-3</v>
      </c>
      <c r="AA343" s="1">
        <f t="shared" si="27"/>
        <v>0.11498086315543</v>
      </c>
      <c r="AB343" s="1">
        <f t="shared" si="28"/>
        <v>6.3666309777646701E-2</v>
      </c>
      <c r="AC343">
        <f t="shared" si="29"/>
        <v>3.8076705301148414E-2</v>
      </c>
    </row>
    <row r="344" spans="1:29" x14ac:dyDescent="0.2">
      <c r="A344" s="8" t="s">
        <v>365</v>
      </c>
      <c r="B344" s="2">
        <v>247619.84388488601</v>
      </c>
      <c r="C344" s="2">
        <v>279729.79292636301</v>
      </c>
      <c r="D344" s="1">
        <v>0.103972102432729</v>
      </c>
      <c r="E344" s="1">
        <v>0.103972102432729</v>
      </c>
      <c r="F344" s="1">
        <v>0.12023033822250501</v>
      </c>
      <c r="G344" s="1">
        <v>9.6702906074738096E-2</v>
      </c>
      <c r="H344" s="1">
        <v>9.6702906074738096E-2</v>
      </c>
      <c r="I344" s="1">
        <v>7.8409037592995501E-2</v>
      </c>
      <c r="J344" s="1">
        <v>9.4090845111594795E-2</v>
      </c>
      <c r="K344" s="1">
        <v>6.23832614596374E-2</v>
      </c>
      <c r="L344" s="1">
        <v>7.9166554117828802E-3</v>
      </c>
      <c r="M344" s="1">
        <v>6.73905692020252E-2</v>
      </c>
      <c r="N344" s="1">
        <v>5.8739507370316702E-3</v>
      </c>
      <c r="O344" s="1">
        <v>0.10506134482313199</v>
      </c>
      <c r="P344" s="1">
        <v>7.7694854200449498E-2</v>
      </c>
      <c r="Q344" s="1">
        <v>4.5672612837887698E-2</v>
      </c>
      <c r="R344" s="1">
        <v>1.0555540549043899E-2</v>
      </c>
      <c r="S344" s="1">
        <v>6.2727230074396595E-2</v>
      </c>
      <c r="T344" s="1">
        <v>4.8242480902592401E-2</v>
      </c>
      <c r="U344" s="1">
        <v>2.2333173381194799E-2</v>
      </c>
      <c r="V344" s="1">
        <v>9.3887089701305505E-4</v>
      </c>
      <c r="W344" s="1">
        <v>3.4665921557606098E-3</v>
      </c>
      <c r="Y344" s="10">
        <f t="shared" si="25"/>
        <v>6.0716868728698858E-2</v>
      </c>
      <c r="Z344" s="1">
        <f t="shared" si="26"/>
        <v>9.3887089701305505E-4</v>
      </c>
      <c r="AA344" s="1">
        <f t="shared" si="27"/>
        <v>0.12023033822250501</v>
      </c>
      <c r="AB344" s="1">
        <f t="shared" si="28"/>
        <v>6.5058899638210904E-2</v>
      </c>
      <c r="AC344">
        <f t="shared" si="29"/>
        <v>3.9131041362521886E-2</v>
      </c>
    </row>
    <row r="345" spans="1:29" x14ac:dyDescent="0.2">
      <c r="A345" s="8" t="s">
        <v>366</v>
      </c>
      <c r="B345" s="2">
        <v>58539.609944037496</v>
      </c>
      <c r="C345" s="2">
        <v>3201710.5803869599</v>
      </c>
      <c r="D345" s="1">
        <v>0.105512388530658</v>
      </c>
      <c r="E345" s="1">
        <v>0.105512388530658</v>
      </c>
      <c r="F345" s="1">
        <v>0.117429117122443</v>
      </c>
      <c r="G345" s="1">
        <v>8.1238750184966096E-2</v>
      </c>
      <c r="H345" s="1">
        <v>8.1238750184966096E-2</v>
      </c>
      <c r="I345" s="1">
        <v>6.9976654373093902E-2</v>
      </c>
      <c r="J345" s="1">
        <v>8.3971985247712794E-2</v>
      </c>
      <c r="K345" s="1">
        <v>6.3307433118394998E-2</v>
      </c>
      <c r="L345" s="1">
        <v>6.5046803232426901E-3</v>
      </c>
      <c r="M345" s="1">
        <v>6.4172980593320203E-2</v>
      </c>
      <c r="N345" s="1">
        <v>7.8593389136649705E-3</v>
      </c>
      <c r="O345" s="1">
        <v>0.106950683490757</v>
      </c>
      <c r="P345" s="1">
        <v>9.3652697793136605E-2</v>
      </c>
      <c r="Q345" s="1">
        <v>4.6349225977030499E-2</v>
      </c>
      <c r="R345" s="1">
        <v>8.6729070976572196E-3</v>
      </c>
      <c r="S345" s="1">
        <v>5.5981323498475198E-2</v>
      </c>
      <c r="T345" s="1">
        <v>4.9506737011351401E-2</v>
      </c>
      <c r="U345" s="1">
        <v>2.69203290964189E-2</v>
      </c>
      <c r="V345" s="1">
        <v>1.76763530900903E-3</v>
      </c>
      <c r="W345" s="1">
        <v>4.1268688762398E-3</v>
      </c>
      <c r="Y345" s="10">
        <f t="shared" si="25"/>
        <v>5.9032643763659798E-2</v>
      </c>
      <c r="Z345" s="1">
        <f t="shared" si="26"/>
        <v>1.76763530900903E-3</v>
      </c>
      <c r="AA345" s="1">
        <f t="shared" si="27"/>
        <v>0.117429117122443</v>
      </c>
      <c r="AB345" s="1">
        <f t="shared" si="28"/>
        <v>6.3740206855857601E-2</v>
      </c>
      <c r="AC345">
        <f t="shared" si="29"/>
        <v>3.7748029887234212E-2</v>
      </c>
    </row>
    <row r="346" spans="1:29" x14ac:dyDescent="0.2">
      <c r="A346" s="8" t="s">
        <v>367</v>
      </c>
      <c r="B346" s="2">
        <v>354185.60866339901</v>
      </c>
      <c r="C346" s="2">
        <v>368240.896989642</v>
      </c>
      <c r="D346" s="1">
        <v>0.103768625996808</v>
      </c>
      <c r="E346" s="1">
        <v>0.103768625996808</v>
      </c>
      <c r="F346" s="1">
        <v>0.114155259187152</v>
      </c>
      <c r="G346" s="1">
        <v>0.10924607941299801</v>
      </c>
      <c r="H346" s="1">
        <v>0.10924607941299801</v>
      </c>
      <c r="I346" s="1">
        <v>8.3161854503287502E-2</v>
      </c>
      <c r="J346" s="1">
        <v>9.9794225403945003E-2</v>
      </c>
      <c r="K346" s="1">
        <v>6.2261175598085E-2</v>
      </c>
      <c r="L346" s="1">
        <v>7.7043571686844503E-3</v>
      </c>
      <c r="M346" s="1">
        <v>6.3942654452014996E-2</v>
      </c>
      <c r="N346" s="1">
        <v>5.7464491216766504E-3</v>
      </c>
      <c r="O346" s="1">
        <v>9.9938597514609095E-2</v>
      </c>
      <c r="P346" s="1">
        <v>7.7186538548479094E-2</v>
      </c>
      <c r="Q346" s="1">
        <v>4.55832302029116E-2</v>
      </c>
      <c r="R346" s="1">
        <v>1.02724762249127E-2</v>
      </c>
      <c r="S346" s="1">
        <v>6.6529483602630002E-2</v>
      </c>
      <c r="T346" s="1">
        <v>4.5552828868988302E-2</v>
      </c>
      <c r="U346" s="1">
        <v>2.2187027252049501E-2</v>
      </c>
      <c r="V346" s="1">
        <v>8.5171999250588295E-4</v>
      </c>
      <c r="W346" s="1">
        <v>3.4581168487512999E-3</v>
      </c>
      <c r="Y346" s="10">
        <f t="shared" si="25"/>
        <v>6.1717770265514747E-2</v>
      </c>
      <c r="Z346" s="1">
        <f t="shared" si="26"/>
        <v>8.5171999250588295E-4</v>
      </c>
      <c r="AA346" s="1">
        <f t="shared" si="27"/>
        <v>0.114155259187152</v>
      </c>
      <c r="AB346" s="1">
        <f t="shared" si="28"/>
        <v>6.5236069027322499E-2</v>
      </c>
      <c r="AC346">
        <f t="shared" si="29"/>
        <v>4.0200948141798455E-2</v>
      </c>
    </row>
    <row r="347" spans="1:29" x14ac:dyDescent="0.2">
      <c r="A347" s="8" t="s">
        <v>368</v>
      </c>
      <c r="B347" s="2">
        <v>56723.978711492004</v>
      </c>
      <c r="C347" s="2">
        <v>230181.752526556</v>
      </c>
      <c r="D347" s="1">
        <v>0.122696642691053</v>
      </c>
      <c r="E347" s="1">
        <v>0.122696642691053</v>
      </c>
      <c r="F347" s="1">
        <v>0.114990256639567</v>
      </c>
      <c r="G347" s="1">
        <v>8.2483388906791397E-2</v>
      </c>
      <c r="H347" s="1">
        <v>8.2483388906791397E-2</v>
      </c>
      <c r="I347" s="1">
        <v>6.9989258613287697E-2</v>
      </c>
      <c r="J347" s="1">
        <v>8.3987110335945095E-2</v>
      </c>
      <c r="K347" s="1">
        <v>7.3617985614632495E-2</v>
      </c>
      <c r="L347" s="1">
        <v>1.0480227194761599E-2</v>
      </c>
      <c r="M347" s="1">
        <v>7.0550770282055003E-2</v>
      </c>
      <c r="N347" s="1">
        <v>5.9280484513760598E-3</v>
      </c>
      <c r="O347" s="1">
        <v>0.101844878621657</v>
      </c>
      <c r="P347" s="1">
        <v>7.6947360811551901E-2</v>
      </c>
      <c r="Q347" s="1">
        <v>5.3897883441982798E-2</v>
      </c>
      <c r="R347" s="1">
        <v>1.3973636259681999E-2</v>
      </c>
      <c r="S347" s="1">
        <v>5.5991406890630001E-2</v>
      </c>
      <c r="T347" s="1">
        <v>4.5187584404448103E-2</v>
      </c>
      <c r="U347" s="1">
        <v>2.2118126633707401E-2</v>
      </c>
      <c r="V347" s="1">
        <v>9.3255157539251499E-4</v>
      </c>
      <c r="W347" s="1">
        <v>3.51348476313961E-3</v>
      </c>
      <c r="Y347" s="10">
        <f t="shared" si="25"/>
        <v>6.0715531686475241E-2</v>
      </c>
      <c r="Z347" s="1">
        <f t="shared" si="26"/>
        <v>9.3255157539251499E-4</v>
      </c>
      <c r="AA347" s="1">
        <f t="shared" si="27"/>
        <v>0.122696642691053</v>
      </c>
      <c r="AB347" s="1">
        <f t="shared" si="28"/>
        <v>7.027001444767135E-2</v>
      </c>
      <c r="AC347">
        <f t="shared" si="29"/>
        <v>3.9229085266644322E-2</v>
      </c>
    </row>
    <row r="348" spans="1:29" x14ac:dyDescent="0.2">
      <c r="A348" s="8" t="s">
        <v>369</v>
      </c>
      <c r="B348" s="2">
        <v>91379.122528474996</v>
      </c>
      <c r="C348" s="2">
        <v>96941.766210613307</v>
      </c>
      <c r="D348" s="1">
        <v>0.117847860565472</v>
      </c>
      <c r="E348" s="1">
        <v>0.117847860565472</v>
      </c>
      <c r="F348" s="1">
        <v>0.112474012697574</v>
      </c>
      <c r="G348" s="1">
        <v>8.9984069238335504E-2</v>
      </c>
      <c r="H348" s="1">
        <v>8.9984069238335504E-2</v>
      </c>
      <c r="I348" s="1">
        <v>7.3110537793561206E-2</v>
      </c>
      <c r="J348" s="1">
        <v>8.77326453522735E-2</v>
      </c>
      <c r="K348" s="1">
        <v>7.0708716339283495E-2</v>
      </c>
      <c r="L348" s="1">
        <v>9.0292873197800293E-3</v>
      </c>
      <c r="M348" s="1">
        <v>6.8102315853281595E-2</v>
      </c>
      <c r="N348" s="1">
        <v>5.6209028822588004E-3</v>
      </c>
      <c r="O348" s="1">
        <v>0.102725001361183</v>
      </c>
      <c r="P348" s="1">
        <v>7.6343644462536803E-2</v>
      </c>
      <c r="Q348" s="1">
        <v>5.1767922196847602E-2</v>
      </c>
      <c r="R348" s="1">
        <v>1.2039049759706599E-2</v>
      </c>
      <c r="S348" s="1">
        <v>5.8488430234849002E-2</v>
      </c>
      <c r="T348" s="1">
        <v>4.62735932532026E-2</v>
      </c>
      <c r="U348" s="1">
        <v>2.1944646713084201E-2</v>
      </c>
      <c r="V348" s="1">
        <v>7.5415032137671201E-4</v>
      </c>
      <c r="W348" s="1">
        <v>3.4615268403174102E-3</v>
      </c>
      <c r="Y348" s="10">
        <f t="shared" si="25"/>
        <v>6.0812012149436566E-2</v>
      </c>
      <c r="Z348" s="1">
        <f t="shared" si="26"/>
        <v>7.5415032137671201E-4</v>
      </c>
      <c r="AA348" s="1">
        <f t="shared" si="27"/>
        <v>0.117847860565472</v>
      </c>
      <c r="AB348" s="1">
        <f t="shared" si="28"/>
        <v>6.9405516096282538E-2</v>
      </c>
      <c r="AC348">
        <f t="shared" si="29"/>
        <v>3.9187831118186738E-2</v>
      </c>
    </row>
    <row r="349" spans="1:29" x14ac:dyDescent="0.2">
      <c r="A349" s="8" t="s">
        <v>370</v>
      </c>
      <c r="B349" s="2">
        <v>366443.02846805501</v>
      </c>
      <c r="C349" s="2">
        <v>700618.23425949202</v>
      </c>
      <c r="D349" s="1">
        <v>0.10684594149474901</v>
      </c>
      <c r="E349" s="1">
        <v>0.10684594149474901</v>
      </c>
      <c r="F349" s="1">
        <v>0.105925509509586</v>
      </c>
      <c r="G349" s="1">
        <v>9.8206692602175502E-2</v>
      </c>
      <c r="H349" s="1">
        <v>9.8206692602175502E-2</v>
      </c>
      <c r="I349" s="1">
        <v>7.5584723678484206E-2</v>
      </c>
      <c r="J349" s="1">
        <v>9.07016684141813E-2</v>
      </c>
      <c r="K349" s="1">
        <v>6.4107564896849406E-2</v>
      </c>
      <c r="L349" s="1">
        <v>6.7129701396728596E-3</v>
      </c>
      <c r="M349" s="1">
        <v>6.1765556015215897E-2</v>
      </c>
      <c r="N349" s="1">
        <v>7.4898227078777904E-3</v>
      </c>
      <c r="O349" s="1">
        <v>0.101310909383711</v>
      </c>
      <c r="P349" s="1">
        <v>8.9628747221090696E-2</v>
      </c>
      <c r="Q349" s="1">
        <v>4.6935025886839503E-2</v>
      </c>
      <c r="R349" s="1">
        <v>8.9506268528972699E-3</v>
      </c>
      <c r="S349" s="1">
        <v>6.0467778942787501E-2</v>
      </c>
      <c r="T349" s="1">
        <v>4.6704704657297001E-2</v>
      </c>
      <c r="U349" s="1">
        <v>2.5763402601555001E-2</v>
      </c>
      <c r="V349" s="1">
        <v>1.5584194623880999E-3</v>
      </c>
      <c r="W349" s="1">
        <v>4.0589475685200898E-3</v>
      </c>
      <c r="Y349" s="10">
        <f t="shared" si="25"/>
        <v>6.0388582306640112E-2</v>
      </c>
      <c r="Z349" s="1">
        <f t="shared" si="26"/>
        <v>1.5584194623880999E-3</v>
      </c>
      <c r="AA349" s="1">
        <f t="shared" si="27"/>
        <v>0.10684594149474901</v>
      </c>
      <c r="AB349" s="1">
        <f t="shared" si="28"/>
        <v>6.2936560456032659E-2</v>
      </c>
      <c r="AC349">
        <f t="shared" si="29"/>
        <v>3.8387592536081865E-2</v>
      </c>
    </row>
    <row r="350" spans="1:29" x14ac:dyDescent="0.2">
      <c r="A350" s="8" t="s">
        <v>371</v>
      </c>
      <c r="B350" s="2">
        <v>107619.496409919</v>
      </c>
      <c r="C350" s="2">
        <v>2168225.62220268</v>
      </c>
      <c r="D350" s="1">
        <v>0.101981707778727</v>
      </c>
      <c r="E350" s="1">
        <v>0.101981707778727</v>
      </c>
      <c r="F350" s="1">
        <v>0.11209525646514799</v>
      </c>
      <c r="G350" s="1">
        <v>0.11212810922833601</v>
      </c>
      <c r="H350" s="1">
        <v>0.11212810922833601</v>
      </c>
      <c r="I350" s="1">
        <v>8.4087868730455304E-2</v>
      </c>
      <c r="J350" s="1">
        <v>0.100905442476546</v>
      </c>
      <c r="K350" s="1">
        <v>6.1189024667236303E-2</v>
      </c>
      <c r="L350" s="1">
        <v>7.0748502406412497E-3</v>
      </c>
      <c r="M350" s="1">
        <v>6.0745386260775101E-2</v>
      </c>
      <c r="N350" s="1">
        <v>6.7536333542976799E-3</v>
      </c>
      <c r="O350" s="1">
        <v>9.7521933576425399E-2</v>
      </c>
      <c r="P350" s="1">
        <v>8.2049794484454999E-2</v>
      </c>
      <c r="Q350" s="1">
        <v>4.4798277104553301E-2</v>
      </c>
      <c r="R350" s="1">
        <v>9.4331336541887394E-3</v>
      </c>
      <c r="S350" s="1">
        <v>6.7270294984364307E-2</v>
      </c>
      <c r="T350" s="1">
        <v>4.4381038609103203E-2</v>
      </c>
      <c r="U350" s="1">
        <v>2.35849644331678E-2</v>
      </c>
      <c r="V350" s="1">
        <v>1.3934562524353601E-3</v>
      </c>
      <c r="W350" s="1">
        <v>3.6717687632877799E-3</v>
      </c>
      <c r="Y350" s="10">
        <f t="shared" si="25"/>
        <v>6.1758787903560305E-2</v>
      </c>
      <c r="Z350" s="1">
        <f t="shared" si="26"/>
        <v>1.3934562524353601E-3</v>
      </c>
      <c r="AA350" s="1">
        <f t="shared" si="27"/>
        <v>0.11212810922833601</v>
      </c>
      <c r="AB350" s="1">
        <f t="shared" si="28"/>
        <v>6.4229659825800312E-2</v>
      </c>
      <c r="AC350">
        <f t="shared" si="29"/>
        <v>4.0259162361659731E-2</v>
      </c>
    </row>
    <row r="351" spans="1:29" x14ac:dyDescent="0.2">
      <c r="A351" s="8" t="s">
        <v>372</v>
      </c>
      <c r="B351" s="2">
        <v>70442.950481938999</v>
      </c>
      <c r="C351" s="2">
        <v>106355.902106546</v>
      </c>
      <c r="D351" s="1">
        <v>0.11579864379555101</v>
      </c>
      <c r="E351" s="1">
        <v>0.11579864379555101</v>
      </c>
      <c r="F351" s="1">
        <v>0.105996635650772</v>
      </c>
      <c r="G351" s="1">
        <v>8.1680637547807994E-2</v>
      </c>
      <c r="H351" s="1">
        <v>8.1680637547807994E-2</v>
      </c>
      <c r="I351" s="1">
        <v>6.7339477686597302E-2</v>
      </c>
      <c r="J351" s="1">
        <v>8.0807373223916595E-2</v>
      </c>
      <c r="K351" s="1">
        <v>6.9479186277331004E-2</v>
      </c>
      <c r="L351" s="1">
        <v>1.0548325880756699E-2</v>
      </c>
      <c r="M351" s="1">
        <v>7.6175100178846197E-2</v>
      </c>
      <c r="N351" s="1">
        <v>6.1608968407519298E-3</v>
      </c>
      <c r="O351" s="1">
        <v>0.108158847680348</v>
      </c>
      <c r="P351" s="1">
        <v>7.4991800577596801E-2</v>
      </c>
      <c r="Q351" s="1">
        <v>5.0867747227181397E-2</v>
      </c>
      <c r="R351" s="1">
        <v>1.40644345076756E-2</v>
      </c>
      <c r="S351" s="1">
        <v>5.3871582149278001E-2</v>
      </c>
      <c r="T351" s="1">
        <v>5.0005694715243403E-2</v>
      </c>
      <c r="U351" s="1">
        <v>2.1556146346097801E-2</v>
      </c>
      <c r="V351" s="1">
        <v>1.2562976961887299E-3</v>
      </c>
      <c r="W351" s="1">
        <v>3.3643749343752402E-3</v>
      </c>
      <c r="Y351" s="10">
        <f t="shared" si="25"/>
        <v>5.948012421298373E-2</v>
      </c>
      <c r="Z351" s="1">
        <f t="shared" si="26"/>
        <v>1.2562976961887299E-3</v>
      </c>
      <c r="AA351" s="1">
        <f t="shared" si="27"/>
        <v>0.11579864379555101</v>
      </c>
      <c r="AB351" s="1">
        <f t="shared" si="28"/>
        <v>6.8409331981964153E-2</v>
      </c>
      <c r="AC351">
        <f t="shared" si="29"/>
        <v>3.7730012021206898E-2</v>
      </c>
    </row>
    <row r="352" spans="1:29" x14ac:dyDescent="0.2">
      <c r="A352" s="8" t="s">
        <v>373</v>
      </c>
      <c r="B352" s="2">
        <v>134989.559134168</v>
      </c>
      <c r="C352" s="2">
        <v>151881.94002187499</v>
      </c>
      <c r="D352" s="1">
        <v>0.112336273086126</v>
      </c>
      <c r="E352" s="1">
        <v>0.112336273086126</v>
      </c>
      <c r="F352" s="1">
        <v>0.118592954038109</v>
      </c>
      <c r="G352" s="1">
        <v>8.2852327961060304E-2</v>
      </c>
      <c r="H352" s="1">
        <v>8.2852327961060304E-2</v>
      </c>
      <c r="I352" s="1">
        <v>7.1074402490057795E-2</v>
      </c>
      <c r="J352" s="1">
        <v>8.5289282988068996E-2</v>
      </c>
      <c r="K352" s="1">
        <v>6.74017638516759E-2</v>
      </c>
      <c r="L352" s="1">
        <v>8.1801422869131005E-3</v>
      </c>
      <c r="M352" s="1">
        <v>6.7029019542344997E-2</v>
      </c>
      <c r="N352" s="1">
        <v>6.7284636757676203E-3</v>
      </c>
      <c r="O352" s="1">
        <v>0.10505519576677801</v>
      </c>
      <c r="P352" s="1">
        <v>8.4861880828266401E-2</v>
      </c>
      <c r="Q352" s="1">
        <v>4.9346805424401903E-2</v>
      </c>
      <c r="R352" s="1">
        <v>1.09068563825508E-2</v>
      </c>
      <c r="S352" s="1">
        <v>5.6859521992045997E-2</v>
      </c>
      <c r="T352" s="1">
        <v>4.77374709156951E-2</v>
      </c>
      <c r="U352" s="1">
        <v>2.4393301249247198E-2</v>
      </c>
      <c r="V352" s="1">
        <v>1.2536490267360801E-3</v>
      </c>
      <c r="W352" s="1">
        <v>3.7926987300896898E-3</v>
      </c>
      <c r="Y352" s="10">
        <f t="shared" si="25"/>
        <v>5.9944030564156058E-2</v>
      </c>
      <c r="Z352" s="1">
        <f t="shared" si="26"/>
        <v>1.2536490267360801E-3</v>
      </c>
      <c r="AA352" s="1">
        <f t="shared" si="27"/>
        <v>0.118592954038109</v>
      </c>
      <c r="AB352" s="1">
        <f t="shared" si="28"/>
        <v>6.7215391697010449E-2</v>
      </c>
      <c r="AC352">
        <f t="shared" si="29"/>
        <v>3.8441782488720024E-2</v>
      </c>
    </row>
    <row r="353" spans="1:29" x14ac:dyDescent="0.2">
      <c r="A353" s="8" t="s">
        <v>374</v>
      </c>
      <c r="B353" s="2">
        <v>273796.64389082202</v>
      </c>
      <c r="C353" s="2">
        <v>589176.852418561</v>
      </c>
      <c r="D353" s="1">
        <v>0.108296464721091</v>
      </c>
      <c r="E353" s="1">
        <v>0.108296464721091</v>
      </c>
      <c r="F353" s="1">
        <v>0.118540393392013</v>
      </c>
      <c r="G353" s="1">
        <v>7.8501030870650704E-2</v>
      </c>
      <c r="H353" s="1">
        <v>7.8501030870650704E-2</v>
      </c>
      <c r="I353" s="1">
        <v>6.8885613783328498E-2</v>
      </c>
      <c r="J353" s="1">
        <v>8.2662736539994397E-2</v>
      </c>
      <c r="K353" s="1">
        <v>6.4977878832654795E-2</v>
      </c>
      <c r="L353" s="1">
        <v>6.5723437575276799E-3</v>
      </c>
      <c r="M353" s="1">
        <v>5.8125471920024797E-2</v>
      </c>
      <c r="N353" s="1">
        <v>8.2973826279911702E-3</v>
      </c>
      <c r="O353" s="1">
        <v>9.9904692957302602E-2</v>
      </c>
      <c r="P353" s="1">
        <v>0.10827190955569201</v>
      </c>
      <c r="Q353" s="1">
        <v>4.7572208209587498E-2</v>
      </c>
      <c r="R353" s="1">
        <v>8.7631250100369505E-3</v>
      </c>
      <c r="S353" s="1">
        <v>5.5108491026662897E-2</v>
      </c>
      <c r="T353" s="1">
        <v>4.5017071163377803E-2</v>
      </c>
      <c r="U353" s="1">
        <v>3.1122010361984899E-2</v>
      </c>
      <c r="V353" s="1">
        <v>1.19179952863879E-3</v>
      </c>
      <c r="W353" s="1">
        <v>5.0312374423545601E-3</v>
      </c>
      <c r="Y353" s="10">
        <f t="shared" si="25"/>
        <v>5.9181967864632777E-2</v>
      </c>
      <c r="Z353" s="1">
        <f t="shared" si="26"/>
        <v>1.19179952863879E-3</v>
      </c>
      <c r="AA353" s="1">
        <f t="shared" si="27"/>
        <v>0.118540393392013</v>
      </c>
      <c r="AB353" s="1">
        <f t="shared" si="28"/>
        <v>6.1551675376339793E-2</v>
      </c>
      <c r="AC353">
        <f t="shared" si="29"/>
        <v>3.8194463703469787E-2</v>
      </c>
    </row>
    <row r="354" spans="1:29" x14ac:dyDescent="0.2">
      <c r="A354" s="8" t="s">
        <v>375</v>
      </c>
      <c r="B354" s="2">
        <v>141920.57151093299</v>
      </c>
      <c r="C354" s="2">
        <v>281409.53559624997</v>
      </c>
      <c r="D354" s="1">
        <v>0.11937220299972701</v>
      </c>
      <c r="E354" s="1">
        <v>0.11937220299972701</v>
      </c>
      <c r="F354" s="1">
        <v>0.107370365390726</v>
      </c>
      <c r="G354" s="1">
        <v>4.2941135551441897E-2</v>
      </c>
      <c r="H354" s="1">
        <v>4.2941135551441897E-2</v>
      </c>
      <c r="I354" s="1">
        <v>4.8313159123402602E-2</v>
      </c>
      <c r="J354" s="1">
        <v>5.7975790948083201E-2</v>
      </c>
      <c r="K354" s="1">
        <v>7.1623321799836298E-2</v>
      </c>
      <c r="L354" s="1">
        <v>5.8240803690750003E-3</v>
      </c>
      <c r="M354" s="1">
        <v>5.2634610667111302E-2</v>
      </c>
      <c r="N354" s="1">
        <v>1.0825127820953399E-2</v>
      </c>
      <c r="O354" s="1">
        <v>9.8594779894860804E-2</v>
      </c>
      <c r="P354" s="1">
        <v>0.145504280150448</v>
      </c>
      <c r="Q354" s="1">
        <v>5.2437531642103498E-2</v>
      </c>
      <c r="R354" s="1">
        <v>7.7654404921000397E-3</v>
      </c>
      <c r="S354" s="1">
        <v>3.8650527298722002E-2</v>
      </c>
      <c r="T354" s="1">
        <v>4.41715286290617E-2</v>
      </c>
      <c r="U354" s="1">
        <v>4.1824071022606803E-2</v>
      </c>
      <c r="V354" s="1">
        <v>1.3017128872394501E-3</v>
      </c>
      <c r="W354" s="1">
        <v>6.8171329784756296E-3</v>
      </c>
      <c r="Y354" s="10">
        <f t="shared" si="25"/>
        <v>5.581300691085718E-2</v>
      </c>
      <c r="Z354" s="1">
        <f t="shared" si="26"/>
        <v>1.3017128872394501E-3</v>
      </c>
      <c r="AA354" s="1">
        <f t="shared" si="27"/>
        <v>0.145504280150448</v>
      </c>
      <c r="AB354" s="1">
        <f t="shared" si="28"/>
        <v>4.6242343876232148E-2</v>
      </c>
      <c r="AC354">
        <f t="shared" si="29"/>
        <v>4.1294962635788926E-2</v>
      </c>
    </row>
    <row r="355" spans="1:29" x14ac:dyDescent="0.2">
      <c r="A355" s="8" t="s">
        <v>376</v>
      </c>
      <c r="B355" s="2">
        <v>45286.4554282194</v>
      </c>
      <c r="C355" s="2">
        <v>52595.012544857302</v>
      </c>
      <c r="D355" s="1">
        <v>0.110339576136703</v>
      </c>
      <c r="E355" s="1">
        <v>0.110339576136703</v>
      </c>
      <c r="F355" s="1">
        <v>0.105592672375987</v>
      </c>
      <c r="G355" s="1">
        <v>4.0323783588376398E-2</v>
      </c>
      <c r="H355" s="1">
        <v>4.0323783588376398E-2</v>
      </c>
      <c r="I355" s="1">
        <v>4.6560059888184999E-2</v>
      </c>
      <c r="J355" s="1">
        <v>5.5872071865822097E-2</v>
      </c>
      <c r="K355" s="1">
        <v>6.6203745682022294E-2</v>
      </c>
      <c r="L355" s="1">
        <v>7.36410019631139E-3</v>
      </c>
      <c r="M355" s="1">
        <v>6.8761892774786199E-2</v>
      </c>
      <c r="N355" s="1">
        <v>9.5573467953640103E-3</v>
      </c>
      <c r="O355" s="1">
        <v>0.113498127231559</v>
      </c>
      <c r="P355" s="1">
        <v>0.124233610225238</v>
      </c>
      <c r="Q355" s="1">
        <v>4.8469701234029397E-2</v>
      </c>
      <c r="R355" s="1">
        <v>9.8188002617485195E-3</v>
      </c>
      <c r="S355" s="1">
        <v>3.72480479105479E-2</v>
      </c>
      <c r="T355" s="1">
        <v>5.3791703573927797E-2</v>
      </c>
      <c r="U355" s="1">
        <v>3.5710394023429598E-2</v>
      </c>
      <c r="V355" s="1">
        <v>1.5289500387716201E-3</v>
      </c>
      <c r="W355" s="1">
        <v>5.6390600577513796E-3</v>
      </c>
      <c r="Y355" s="10">
        <f t="shared" si="25"/>
        <v>5.4558850179282005E-2</v>
      </c>
      <c r="Z355" s="1">
        <f t="shared" si="26"/>
        <v>1.5289500387716201E-3</v>
      </c>
      <c r="AA355" s="1">
        <f t="shared" si="27"/>
        <v>0.124233610225238</v>
      </c>
      <c r="AB355" s="1">
        <f t="shared" si="28"/>
        <v>4.7514880561107198E-2</v>
      </c>
      <c r="AC355">
        <f t="shared" si="29"/>
        <v>3.8804775606950108E-2</v>
      </c>
    </row>
    <row r="356" spans="1:29" x14ac:dyDescent="0.2">
      <c r="A356" s="8" t="s">
        <v>377</v>
      </c>
      <c r="B356" s="2">
        <v>402361.08392732299</v>
      </c>
      <c r="C356" s="2">
        <v>475467.351618013</v>
      </c>
      <c r="D356" s="1">
        <v>0.111761271650577</v>
      </c>
      <c r="E356" s="1">
        <v>0.111761271650577</v>
      </c>
      <c r="F356" s="1">
        <v>0.11458745023076999</v>
      </c>
      <c r="G356" s="1">
        <v>5.9536976218443199E-2</v>
      </c>
      <c r="H356" s="1">
        <v>5.9536976218443199E-2</v>
      </c>
      <c r="I356" s="1">
        <v>5.8415350666914098E-2</v>
      </c>
      <c r="J356" s="1">
        <v>7.0098420800297004E-2</v>
      </c>
      <c r="K356" s="1">
        <v>6.7056762990346797E-2</v>
      </c>
      <c r="L356" s="1">
        <v>7.80316394745073E-3</v>
      </c>
      <c r="M356" s="1">
        <v>6.5580929758018797E-2</v>
      </c>
      <c r="N356" s="1">
        <v>8.4984609548959204E-3</v>
      </c>
      <c r="O356" s="1">
        <v>0.1068300864721</v>
      </c>
      <c r="P356" s="1">
        <v>0.110728722632553</v>
      </c>
      <c r="Q356" s="1">
        <v>4.9094220189203397E-2</v>
      </c>
      <c r="R356" s="1">
        <v>1.04042185966006E-2</v>
      </c>
      <c r="S356" s="1">
        <v>4.6732280533531199E-2</v>
      </c>
      <c r="T356" s="1">
        <v>4.9118219365938701E-2</v>
      </c>
      <c r="U356" s="1">
        <v>3.1828254653669397E-2</v>
      </c>
      <c r="V356" s="1">
        <v>1.25068410600281E-3</v>
      </c>
      <c r="W356" s="1">
        <v>5.1231616101690101E-3</v>
      </c>
      <c r="Y356" s="10">
        <f t="shared" si="25"/>
        <v>5.7287344162325102E-2</v>
      </c>
      <c r="Z356" s="1">
        <f t="shared" si="26"/>
        <v>1.25068410600281E-3</v>
      </c>
      <c r="AA356" s="1">
        <f t="shared" si="27"/>
        <v>0.11458745023076999</v>
      </c>
      <c r="AB356" s="1">
        <f t="shared" si="28"/>
        <v>5.8976163442678649E-2</v>
      </c>
      <c r="AC356">
        <f t="shared" si="29"/>
        <v>3.7848407636211737E-2</v>
      </c>
    </row>
    <row r="357" spans="1:29" x14ac:dyDescent="0.2">
      <c r="A357" s="8" t="s">
        <v>378</v>
      </c>
      <c r="B357" s="2">
        <v>35589.181216033598</v>
      </c>
      <c r="C357" s="2">
        <v>63967.744005623397</v>
      </c>
      <c r="D357" s="1">
        <v>9.8513840500632999E-2</v>
      </c>
      <c r="E357" s="1">
        <v>9.8513840500632999E-2</v>
      </c>
      <c r="F357" s="1">
        <v>0.113513263328264</v>
      </c>
      <c r="G357" s="1">
        <v>0.11878674760874799</v>
      </c>
      <c r="H357" s="1">
        <v>0.11878674760874799</v>
      </c>
      <c r="I357" s="1">
        <v>8.7771689636440303E-2</v>
      </c>
      <c r="J357" s="1">
        <v>0.105326027563728</v>
      </c>
      <c r="K357" s="1">
        <v>5.9108304300379798E-2</v>
      </c>
      <c r="L357" s="1">
        <v>6.9386478027696399E-3</v>
      </c>
      <c r="M357" s="1">
        <v>5.9966738636584797E-2</v>
      </c>
      <c r="N357" s="1">
        <v>5.8889682481774097E-3</v>
      </c>
      <c r="O357" s="1">
        <v>9.6350228096053495E-2</v>
      </c>
      <c r="P357" s="1">
        <v>8.1074578413377493E-2</v>
      </c>
      <c r="Q357" s="1">
        <v>4.3274920782427603E-2</v>
      </c>
      <c r="R357" s="1">
        <v>9.2515304036928595E-3</v>
      </c>
      <c r="S357" s="1">
        <v>7.0217351709152304E-2</v>
      </c>
      <c r="T357" s="1">
        <v>4.3841963539375597E-2</v>
      </c>
      <c r="U357" s="1">
        <v>2.33047767132613E-2</v>
      </c>
      <c r="V357" s="1">
        <v>8.4826021080697202E-4</v>
      </c>
      <c r="W357" s="1">
        <v>3.5684659753259999E-3</v>
      </c>
      <c r="Y357" s="10">
        <f t="shared" si="25"/>
        <v>6.2242344578928965E-2</v>
      </c>
      <c r="Z357" s="1">
        <f t="shared" si="26"/>
        <v>8.4826021080697202E-4</v>
      </c>
      <c r="AA357" s="1">
        <f t="shared" si="27"/>
        <v>0.11878674760874799</v>
      </c>
      <c r="AB357" s="1">
        <f t="shared" si="28"/>
        <v>6.5092045172868554E-2</v>
      </c>
      <c r="AC357">
        <f t="shared" si="29"/>
        <v>4.1368828567235921E-2</v>
      </c>
    </row>
    <row r="358" spans="1:29" x14ac:dyDescent="0.2">
      <c r="A358" s="8" t="s">
        <v>379</v>
      </c>
      <c r="B358" s="2">
        <v>18987.927488765901</v>
      </c>
      <c r="C358" s="2">
        <v>24802.860237290501</v>
      </c>
      <c r="D358" s="1">
        <v>0.102670171167367</v>
      </c>
      <c r="E358" s="1">
        <v>0.102670171167367</v>
      </c>
      <c r="F358" s="1">
        <v>0.12566091904462501</v>
      </c>
      <c r="G358" s="1">
        <v>8.7556046549092603E-2</v>
      </c>
      <c r="H358" s="1">
        <v>8.7556046549092603E-2</v>
      </c>
      <c r="I358" s="1">
        <v>7.5193253035702706E-2</v>
      </c>
      <c r="J358" s="1">
        <v>9.0231903642843198E-2</v>
      </c>
      <c r="K358" s="1">
        <v>6.1602102700420401E-2</v>
      </c>
      <c r="L358" s="1">
        <v>5.04805448076794E-3</v>
      </c>
      <c r="M358" s="1">
        <v>5.6029479751609303E-2</v>
      </c>
      <c r="N358" s="1">
        <v>8.5062919545854099E-3</v>
      </c>
      <c r="O358" s="1">
        <v>0.10147786310276299</v>
      </c>
      <c r="P358" s="1">
        <v>0.100844942190794</v>
      </c>
      <c r="Q358" s="1">
        <v>4.5100703631156903E-2</v>
      </c>
      <c r="R358" s="1">
        <v>6.7307393076904099E-3</v>
      </c>
      <c r="S358" s="1">
        <v>6.0154602428562097E-2</v>
      </c>
      <c r="T358" s="1">
        <v>4.5993270273779897E-2</v>
      </c>
      <c r="U358" s="1">
        <v>2.8987516983200099E-2</v>
      </c>
      <c r="V358" s="1">
        <v>1.84230961957565E-3</v>
      </c>
      <c r="W358" s="1">
        <v>4.5374093463632602E-3</v>
      </c>
      <c r="Y358" s="10">
        <f t="shared" si="25"/>
        <v>5.9919689846367932E-2</v>
      </c>
      <c r="Z358" s="1">
        <f t="shared" si="26"/>
        <v>1.84230961957565E-3</v>
      </c>
      <c r="AA358" s="1">
        <f t="shared" si="27"/>
        <v>0.12566091904462501</v>
      </c>
      <c r="AB358" s="1">
        <f t="shared" si="28"/>
        <v>6.0878352564491249E-2</v>
      </c>
      <c r="AC358">
        <f t="shared" si="29"/>
        <v>3.8968299096467963E-2</v>
      </c>
    </row>
    <row r="359" spans="1:29" x14ac:dyDescent="0.2">
      <c r="A359" s="8" t="s">
        <v>380</v>
      </c>
      <c r="B359" s="2">
        <v>114267.791763056</v>
      </c>
      <c r="C359" s="2">
        <v>829644.54275985202</v>
      </c>
      <c r="D359" s="1">
        <v>0.118965296310373</v>
      </c>
      <c r="E359" s="1">
        <v>0.118965296310373</v>
      </c>
      <c r="F359" s="1">
        <v>0.119073126604624</v>
      </c>
      <c r="G359" s="1">
        <v>6.7158412705977596E-2</v>
      </c>
      <c r="H359" s="1">
        <v>6.7158412705977596E-2</v>
      </c>
      <c r="I359" s="1">
        <v>6.3347488004144803E-2</v>
      </c>
      <c r="J359" s="1">
        <v>7.60169856049739E-2</v>
      </c>
      <c r="K359" s="1">
        <v>7.1379177786224102E-2</v>
      </c>
      <c r="L359" s="1">
        <v>7.70951561906496E-3</v>
      </c>
      <c r="M359" s="1">
        <v>6.3366974048678096E-2</v>
      </c>
      <c r="N359" s="1">
        <v>7.6398169867314403E-3</v>
      </c>
      <c r="O359" s="1">
        <v>0.10381409300358201</v>
      </c>
      <c r="P359" s="1">
        <v>9.8955722773887006E-2</v>
      </c>
      <c r="Q359" s="1">
        <v>5.2258786659082603E-2</v>
      </c>
      <c r="R359" s="1">
        <v>1.02793541587534E-2</v>
      </c>
      <c r="S359" s="1">
        <v>5.0677990403316199E-2</v>
      </c>
      <c r="T359" s="1">
        <v>4.6523418654294497E-2</v>
      </c>
      <c r="U359" s="1">
        <v>2.8444225382644E-2</v>
      </c>
      <c r="V359" s="1">
        <v>1.17053864070781E-3</v>
      </c>
      <c r="W359" s="1">
        <v>4.5593240993407804E-3</v>
      </c>
      <c r="Y359" s="10">
        <f t="shared" si="25"/>
        <v>5.8873197823137526E-2</v>
      </c>
      <c r="Z359" s="1">
        <f t="shared" si="26"/>
        <v>1.17053864070781E-3</v>
      </c>
      <c r="AA359" s="1">
        <f t="shared" si="27"/>
        <v>0.119073126604624</v>
      </c>
      <c r="AB359" s="1">
        <f t="shared" si="28"/>
        <v>6.3357231026411442E-2</v>
      </c>
      <c r="AC359">
        <f t="shared" si="29"/>
        <v>3.8841437351677569E-2</v>
      </c>
    </row>
    <row r="360" spans="1:29" x14ac:dyDescent="0.2">
      <c r="A360" s="8" t="s">
        <v>381</v>
      </c>
      <c r="B360" s="2">
        <v>131730.08064046301</v>
      </c>
      <c r="C360" s="2">
        <v>237635.028604836</v>
      </c>
      <c r="D360" s="1">
        <v>0.11620253988371999</v>
      </c>
      <c r="E360" s="1">
        <v>0.11620253988371999</v>
      </c>
      <c r="F360" s="1">
        <v>0.11808717244988901</v>
      </c>
      <c r="G360" s="1">
        <v>4.5017042161688697E-2</v>
      </c>
      <c r="H360" s="1">
        <v>4.5017042161688697E-2</v>
      </c>
      <c r="I360" s="1">
        <v>5.2030314193316801E-2</v>
      </c>
      <c r="J360" s="1">
        <v>6.2436377031980198E-2</v>
      </c>
      <c r="K360" s="1">
        <v>6.9721523930232496E-2</v>
      </c>
      <c r="L360" s="1">
        <v>1.05560823418934E-2</v>
      </c>
      <c r="M360" s="1">
        <v>7.5779525842608705E-2</v>
      </c>
      <c r="N360" s="1">
        <v>8.2054787941648801E-3</v>
      </c>
      <c r="O360" s="1">
        <v>0.112336169329856</v>
      </c>
      <c r="P360" s="1">
        <v>0.103618235692856</v>
      </c>
      <c r="Q360" s="1">
        <v>5.1045169720620197E-2</v>
      </c>
      <c r="R360" s="1">
        <v>1.40747764558578E-2</v>
      </c>
      <c r="S360" s="1">
        <v>4.1624251354653502E-2</v>
      </c>
      <c r="T360" s="1">
        <v>5.17797103624726E-2</v>
      </c>
      <c r="U360" s="1">
        <v>2.9784074612404701E-2</v>
      </c>
      <c r="V360" s="1">
        <v>1.22020661730759E-3</v>
      </c>
      <c r="W360" s="1">
        <v>4.9339024783159298E-3</v>
      </c>
      <c r="Y360" s="10">
        <f t="shared" si="25"/>
        <v>5.6483606764962356E-2</v>
      </c>
      <c r="Z360" s="1">
        <f t="shared" si="26"/>
        <v>1.22020661730759E-3</v>
      </c>
      <c r="AA360" s="1">
        <f t="shared" si="27"/>
        <v>0.11808717244988901</v>
      </c>
      <c r="AB360" s="1">
        <f t="shared" si="28"/>
        <v>5.1412440041546395E-2</v>
      </c>
      <c r="AC360">
        <f t="shared" si="29"/>
        <v>3.8775055006702079E-2</v>
      </c>
    </row>
    <row r="361" spans="1:29" x14ac:dyDescent="0.2">
      <c r="A361" s="8" t="s">
        <v>382</v>
      </c>
      <c r="B361" s="2">
        <v>1841.8506374307799</v>
      </c>
      <c r="C361" s="2">
        <v>50690.344318465002</v>
      </c>
      <c r="D361" s="1">
        <v>8.13947388681205E-2</v>
      </c>
      <c r="E361" s="1">
        <v>8.13947388681205E-2</v>
      </c>
      <c r="F361" s="1">
        <v>0.110223188774438</v>
      </c>
      <c r="G361" s="1">
        <v>0.11616783392967001</v>
      </c>
      <c r="H361" s="1">
        <v>0.11616783392967001</v>
      </c>
      <c r="I361" s="1">
        <v>8.5639714158444999E-2</v>
      </c>
      <c r="J361" s="1">
        <v>0.102767656990134</v>
      </c>
      <c r="K361" s="1">
        <v>4.8836843320872202E-2</v>
      </c>
      <c r="L361" s="1">
        <v>9.9204944923761904E-3</v>
      </c>
      <c r="M361" s="1">
        <v>7.8300442940441306E-2</v>
      </c>
      <c r="N361" s="1">
        <v>5.3855157157494098E-3</v>
      </c>
      <c r="O361" s="1">
        <v>0.10953480018105401</v>
      </c>
      <c r="P361" s="1">
        <v>6.8715748266071602E-2</v>
      </c>
      <c r="Q361" s="1">
        <v>3.5754883361812199E-2</v>
      </c>
      <c r="R361" s="1">
        <v>1.3227325989835E-2</v>
      </c>
      <c r="S361" s="1">
        <v>6.8511771326756093E-2</v>
      </c>
      <c r="T361" s="1">
        <v>5.3038287585238902E-2</v>
      </c>
      <c r="U361" s="1">
        <v>1.9752142702143701E-2</v>
      </c>
      <c r="V361" s="1">
        <v>9.6821761297360899E-4</v>
      </c>
      <c r="W361" s="1">
        <v>3.0709191738383899E-3</v>
      </c>
      <c r="Y361" s="10">
        <f t="shared" si="25"/>
        <v>6.0438654909388011E-2</v>
      </c>
      <c r="Z361" s="1">
        <f t="shared" si="26"/>
        <v>9.6821761297360899E-4</v>
      </c>
      <c r="AA361" s="1">
        <f t="shared" si="27"/>
        <v>0.11616783392967001</v>
      </c>
      <c r="AB361" s="1">
        <f t="shared" si="28"/>
        <v>6.8613759796413848E-2</v>
      </c>
      <c r="AC361">
        <f t="shared" si="29"/>
        <v>3.9969973938756877E-2</v>
      </c>
    </row>
    <row r="362" spans="1:29" x14ac:dyDescent="0.2">
      <c r="A362" s="8" t="s">
        <v>383</v>
      </c>
      <c r="B362" s="2">
        <v>857251.61523610505</v>
      </c>
      <c r="C362" s="2">
        <v>1020904.52876822</v>
      </c>
      <c r="D362" s="1">
        <v>9.9785218560658195E-2</v>
      </c>
      <c r="E362" s="1">
        <v>9.9785218560658195E-2</v>
      </c>
      <c r="F362" s="1">
        <v>0.101407576429867</v>
      </c>
      <c r="G362" s="1">
        <v>7.7315357726422201E-2</v>
      </c>
      <c r="H362" s="1">
        <v>7.7315357726422201E-2</v>
      </c>
      <c r="I362" s="1">
        <v>6.4009572970678302E-2</v>
      </c>
      <c r="J362" s="1">
        <v>7.6811487564813694E-2</v>
      </c>
      <c r="K362" s="1">
        <v>5.9871131136395299E-2</v>
      </c>
      <c r="L362" s="1">
        <v>1.50154597660294E-2</v>
      </c>
      <c r="M362" s="1">
        <v>9.4928633860766595E-2</v>
      </c>
      <c r="N362" s="1">
        <v>5.4546197389120296E-3</v>
      </c>
      <c r="O362" s="1">
        <v>0.116762755533726</v>
      </c>
      <c r="P362" s="1">
        <v>6.7425551440868703E-2</v>
      </c>
      <c r="Q362" s="1">
        <v>4.38334086512642E-2</v>
      </c>
      <c r="R362" s="1">
        <v>2.0020613021372199E-2</v>
      </c>
      <c r="S362" s="1">
        <v>5.1207658376542398E-2</v>
      </c>
      <c r="T362" s="1">
        <v>5.6387128525100798E-2</v>
      </c>
      <c r="U362" s="1">
        <v>1.9381128268641599E-2</v>
      </c>
      <c r="V362" s="1">
        <v>1.0110194403228901E-3</v>
      </c>
      <c r="W362" s="1">
        <v>3.0799453638613501E-3</v>
      </c>
      <c r="Y362" s="10">
        <f t="shared" si="25"/>
        <v>5.7540442133166135E-2</v>
      </c>
      <c r="Z362" s="1">
        <f t="shared" si="26"/>
        <v>1.0110194403228901E-3</v>
      </c>
      <c r="AA362" s="1">
        <f t="shared" si="27"/>
        <v>0.116762755533726</v>
      </c>
      <c r="AB362" s="1">
        <f t="shared" si="28"/>
        <v>6.1940352053536804E-2</v>
      </c>
      <c r="AC362">
        <f t="shared" si="29"/>
        <v>3.5688379174824217E-2</v>
      </c>
    </row>
    <row r="363" spans="1:29" x14ac:dyDescent="0.2">
      <c r="A363" s="8" t="s">
        <v>384</v>
      </c>
      <c r="B363" s="2">
        <v>484247.12846917298</v>
      </c>
      <c r="C363" s="2">
        <v>543017.80287420598</v>
      </c>
      <c r="D363" s="1">
        <v>0.11312316895621299</v>
      </c>
      <c r="E363" s="1">
        <v>0.11312316895621299</v>
      </c>
      <c r="F363" s="1">
        <v>9.3884794278561806E-2</v>
      </c>
      <c r="G363" s="1">
        <v>6.7436471664525002E-2</v>
      </c>
      <c r="H363" s="1">
        <v>6.7436471664525002E-2</v>
      </c>
      <c r="I363" s="1">
        <v>5.7189434401903001E-2</v>
      </c>
      <c r="J363" s="1">
        <v>6.8627321282283604E-2</v>
      </c>
      <c r="K363" s="1">
        <v>6.7873901373728396E-2</v>
      </c>
      <c r="L363" s="1">
        <v>1.2517611468083801E-2</v>
      </c>
      <c r="M363" s="1">
        <v>8.5014568422047299E-2</v>
      </c>
      <c r="N363" s="1">
        <v>6.6021254624236596E-3</v>
      </c>
      <c r="O363" s="1">
        <v>0.113567922218459</v>
      </c>
      <c r="P363" s="1">
        <v>8.2790233702311006E-2</v>
      </c>
      <c r="Q363" s="1">
        <v>4.9692471132580497E-2</v>
      </c>
      <c r="R363" s="1">
        <v>1.6690148624111799E-2</v>
      </c>
      <c r="S363" s="1">
        <v>4.5751547521522502E-2</v>
      </c>
      <c r="T363" s="1">
        <v>5.4092535893523801E-2</v>
      </c>
      <c r="U363" s="1">
        <v>2.3797626509597099E-2</v>
      </c>
      <c r="V363" s="1">
        <v>1.16948562010266E-3</v>
      </c>
      <c r="W363" s="1">
        <v>3.78210847671556E-3</v>
      </c>
      <c r="Y363" s="10">
        <f t="shared" si="25"/>
        <v>5.720815588147158E-2</v>
      </c>
      <c r="Z363" s="1">
        <f t="shared" si="26"/>
        <v>1.16948562010266E-3</v>
      </c>
      <c r="AA363" s="1">
        <f t="shared" si="27"/>
        <v>0.113567922218459</v>
      </c>
      <c r="AB363" s="1">
        <f t="shared" si="28"/>
        <v>6.2312953033214005E-2</v>
      </c>
      <c r="AC363">
        <f t="shared" si="29"/>
        <v>3.6168990498299788E-2</v>
      </c>
    </row>
    <row r="364" spans="1:29" x14ac:dyDescent="0.2">
      <c r="A364" s="8" t="s">
        <v>385</v>
      </c>
      <c r="B364" s="2">
        <v>1620813.93815687</v>
      </c>
      <c r="C364" s="2">
        <v>1837058.5968035499</v>
      </c>
      <c r="D364" s="1">
        <v>0.113313439262395</v>
      </c>
      <c r="E364" s="1">
        <v>0.113313439262395</v>
      </c>
      <c r="F364" s="1">
        <v>0.101424620042117</v>
      </c>
      <c r="G364" s="1">
        <v>5.5604678090022501E-2</v>
      </c>
      <c r="H364" s="1">
        <v>5.5604678090022501E-2</v>
      </c>
      <c r="I364" s="1">
        <v>5.3158494055540698E-2</v>
      </c>
      <c r="J364" s="1">
        <v>6.3790192866648596E-2</v>
      </c>
      <c r="K364" s="1">
        <v>6.7988063557437098E-2</v>
      </c>
      <c r="L364" s="1">
        <v>1.1005445970905499E-2</v>
      </c>
      <c r="M364" s="1">
        <v>7.9711399228395499E-2</v>
      </c>
      <c r="N364" s="1">
        <v>7.6351550741279297E-3</v>
      </c>
      <c r="O364" s="1">
        <v>0.113476867210538</v>
      </c>
      <c r="P364" s="1">
        <v>9.6927754017972698E-2</v>
      </c>
      <c r="Q364" s="1">
        <v>4.9776052610933499E-2</v>
      </c>
      <c r="R364" s="1">
        <v>1.46739279612071E-2</v>
      </c>
      <c r="S364" s="1">
        <v>4.2526795244432203E-2</v>
      </c>
      <c r="T364" s="1">
        <v>5.3645107139296898E-2</v>
      </c>
      <c r="U364" s="1">
        <v>2.7861393129883599E-2</v>
      </c>
      <c r="V364" s="1">
        <v>1.3024643873292799E-3</v>
      </c>
      <c r="W364" s="1">
        <v>4.4239019182670198E-3</v>
      </c>
      <c r="Y364" s="10">
        <f t="shared" si="25"/>
        <v>5.635819345599339E-2</v>
      </c>
      <c r="Z364" s="1">
        <f t="shared" si="26"/>
        <v>1.3024643873292799E-3</v>
      </c>
      <c r="AA364" s="1">
        <f t="shared" si="27"/>
        <v>0.113476867210538</v>
      </c>
      <c r="AB364" s="1">
        <f t="shared" si="28"/>
        <v>5.4624892614659699E-2</v>
      </c>
      <c r="AC364">
        <f t="shared" si="29"/>
        <v>3.6827434119425614E-2</v>
      </c>
    </row>
    <row r="365" spans="1:29" x14ac:dyDescent="0.2">
      <c r="A365" s="8" t="s">
        <v>386</v>
      </c>
      <c r="B365" s="2">
        <v>1091745.1459387999</v>
      </c>
      <c r="C365" s="2">
        <v>1325341.53197388</v>
      </c>
      <c r="D365" s="1">
        <v>0.100995362706603</v>
      </c>
      <c r="E365" s="1">
        <v>0.100995362706603</v>
      </c>
      <c r="F365" s="1">
        <v>0.10527413901084499</v>
      </c>
      <c r="G365" s="1">
        <v>4.0105447339646001E-2</v>
      </c>
      <c r="H365" s="1">
        <v>4.0105447339646001E-2</v>
      </c>
      <c r="I365" s="1">
        <v>4.6371258422533999E-2</v>
      </c>
      <c r="J365" s="1">
        <v>5.5645510107041198E-2</v>
      </c>
      <c r="K365" s="1">
        <v>6.0597217623961599E-2</v>
      </c>
      <c r="L365" s="1">
        <v>1.5421407423266399E-2</v>
      </c>
      <c r="M365" s="1">
        <v>0.104512007325286</v>
      </c>
      <c r="N365" s="1">
        <v>6.5094759099071304E-3</v>
      </c>
      <c r="O365" s="1">
        <v>0.13121031493909699</v>
      </c>
      <c r="P365" s="1">
        <v>7.6919765165089901E-2</v>
      </c>
      <c r="Q365" s="1">
        <v>4.4364997834925902E-2</v>
      </c>
      <c r="R365" s="1">
        <v>2.05618765643555E-2</v>
      </c>
      <c r="S365" s="1">
        <v>3.7097006738027502E-2</v>
      </c>
      <c r="T365" s="1">
        <v>6.4737192404641E-2</v>
      </c>
      <c r="U365" s="1">
        <v>2.2110393300810601E-2</v>
      </c>
      <c r="V365" s="1">
        <v>1.4576638829343299E-3</v>
      </c>
      <c r="W365" s="1">
        <v>3.4244430494957401E-3</v>
      </c>
      <c r="Y365" s="10">
        <f t="shared" si="25"/>
        <v>5.3920814489735826E-2</v>
      </c>
      <c r="Z365" s="1">
        <f t="shared" si="26"/>
        <v>1.4576638829343299E-3</v>
      </c>
      <c r="AA365" s="1">
        <f t="shared" si="27"/>
        <v>0.13121031493909699</v>
      </c>
      <c r="AB365" s="1">
        <f t="shared" si="28"/>
        <v>4.5368128128729951E-2</v>
      </c>
      <c r="AC365">
        <f t="shared" si="29"/>
        <v>3.7593833184280813E-2</v>
      </c>
    </row>
    <row r="366" spans="1:29" x14ac:dyDescent="0.2">
      <c r="A366" s="8" t="s">
        <v>387</v>
      </c>
      <c r="B366" s="2">
        <v>1812759.90580217</v>
      </c>
      <c r="C366" s="2">
        <v>1936892.42728641</v>
      </c>
      <c r="D366" s="1">
        <v>0.111119270918745</v>
      </c>
      <c r="E366" s="1">
        <v>0.111119270918745</v>
      </c>
      <c r="F366" s="1">
        <v>0.11284677872783901</v>
      </c>
      <c r="G366" s="1">
        <v>4.87542958884776E-2</v>
      </c>
      <c r="H366" s="1">
        <v>4.87542958884776E-2</v>
      </c>
      <c r="I366" s="1">
        <v>5.2588842626198999E-2</v>
      </c>
      <c r="J366" s="1">
        <v>6.3106611151438605E-2</v>
      </c>
      <c r="K366" s="1">
        <v>6.6671562551247399E-2</v>
      </c>
      <c r="L366" s="1">
        <v>1.09786462659627E-2</v>
      </c>
      <c r="M366" s="1">
        <v>8.3270324486880806E-2</v>
      </c>
      <c r="N366" s="1">
        <v>7.51998854220881E-3</v>
      </c>
      <c r="O366" s="1">
        <v>0.119199817509205</v>
      </c>
      <c r="P366" s="1">
        <v>9.0914514607635694E-2</v>
      </c>
      <c r="Q366" s="1">
        <v>4.8812203665727201E-2</v>
      </c>
      <c r="R366" s="1">
        <v>1.4638195021283801E-2</v>
      </c>
      <c r="S366" s="1">
        <v>4.2071074100959498E-2</v>
      </c>
      <c r="T366" s="1">
        <v>5.6550282075137501E-2</v>
      </c>
      <c r="U366" s="1">
        <v>2.6133017681655098E-2</v>
      </c>
      <c r="V366" s="1">
        <v>1.5346035175262101E-3</v>
      </c>
      <c r="W366" s="1">
        <v>4.1053878891308404E-3</v>
      </c>
      <c r="Y366" s="10">
        <f t="shared" si="25"/>
        <v>5.603444920172411E-2</v>
      </c>
      <c r="Z366" s="1">
        <f t="shared" si="26"/>
        <v>1.5346035175262101E-3</v>
      </c>
      <c r="AA366" s="1">
        <f t="shared" si="27"/>
        <v>0.119199817509205</v>
      </c>
      <c r="AB366" s="1">
        <f t="shared" si="28"/>
        <v>5.07005231459631E-2</v>
      </c>
      <c r="AC366">
        <f t="shared" si="29"/>
        <v>3.7703657502595092E-2</v>
      </c>
    </row>
    <row r="367" spans="1:29" x14ac:dyDescent="0.2">
      <c r="A367" s="8" t="s">
        <v>388</v>
      </c>
      <c r="B367" s="2">
        <v>818125.43919555598</v>
      </c>
      <c r="C367" s="2">
        <v>885600.71167101501</v>
      </c>
      <c r="D367" s="1">
        <v>0.114226847463766</v>
      </c>
      <c r="E367" s="1">
        <v>0.114226847463766</v>
      </c>
      <c r="F367" s="1">
        <v>0.100605943906466</v>
      </c>
      <c r="G367" s="1">
        <v>6.1656721367241499E-2</v>
      </c>
      <c r="H367" s="1">
        <v>6.1656721367241499E-2</v>
      </c>
      <c r="I367" s="1">
        <v>5.5979846660237399E-2</v>
      </c>
      <c r="J367" s="1">
        <v>6.7175815992284907E-2</v>
      </c>
      <c r="K367" s="1">
        <v>6.8536108478259902E-2</v>
      </c>
      <c r="L367" s="1">
        <v>1.08639948083351E-2</v>
      </c>
      <c r="M367" s="1">
        <v>7.7850816968205394E-2</v>
      </c>
      <c r="N367" s="1">
        <v>7.4108967610603199E-3</v>
      </c>
      <c r="O367" s="1">
        <v>0.110961934745844</v>
      </c>
      <c r="P367" s="1">
        <v>9.5068499788316302E-2</v>
      </c>
      <c r="Q367" s="1">
        <v>5.0177292348979198E-2</v>
      </c>
      <c r="R367" s="1">
        <v>1.4485326411113299E-2</v>
      </c>
      <c r="S367" s="1">
        <v>4.4783877328189697E-2</v>
      </c>
      <c r="T367" s="1">
        <v>5.2123315681183301E-2</v>
      </c>
      <c r="U367" s="1">
        <v>2.73269983597411E-2</v>
      </c>
      <c r="V367" s="1">
        <v>1.2361050958622499E-3</v>
      </c>
      <c r="W367" s="1">
        <v>4.3220674749325696E-3</v>
      </c>
      <c r="Y367" s="10">
        <f t="shared" si="25"/>
        <v>5.7033798923551281E-2</v>
      </c>
      <c r="Z367" s="1">
        <f t="shared" si="26"/>
        <v>1.2361050958622499E-3</v>
      </c>
      <c r="AA367" s="1">
        <f t="shared" si="27"/>
        <v>0.114226847463766</v>
      </c>
      <c r="AB367" s="1">
        <f t="shared" si="28"/>
        <v>5.8818284013739452E-2</v>
      </c>
      <c r="AC367">
        <f t="shared" si="29"/>
        <v>3.6679635602686542E-2</v>
      </c>
    </row>
    <row r="368" spans="1:29" x14ac:dyDescent="0.2">
      <c r="A368" s="8" t="s">
        <v>389</v>
      </c>
      <c r="B368" s="2">
        <v>438903.47916015203</v>
      </c>
      <c r="C368" s="2">
        <v>483388.87365269201</v>
      </c>
      <c r="D368" s="1">
        <v>0.110128811561752</v>
      </c>
      <c r="E368" s="1">
        <v>0.110128811561752</v>
      </c>
      <c r="F368" s="1">
        <v>0.103751873222744</v>
      </c>
      <c r="G368" s="1">
        <v>7.0385062352926894E-2</v>
      </c>
      <c r="H368" s="1">
        <v>7.0385062352926894E-2</v>
      </c>
      <c r="I368" s="1">
        <v>6.1130499482149402E-2</v>
      </c>
      <c r="J368" s="1">
        <v>7.3356599378579301E-2</v>
      </c>
      <c r="K368" s="1">
        <v>6.6077286937051796E-2</v>
      </c>
      <c r="L368" s="1">
        <v>1.09379920499775E-2</v>
      </c>
      <c r="M368" s="1">
        <v>7.7803211384476503E-2</v>
      </c>
      <c r="N368" s="1">
        <v>6.9675283975022496E-3</v>
      </c>
      <c r="O368" s="1">
        <v>0.109723787354381</v>
      </c>
      <c r="P368" s="1">
        <v>8.8731046269779304E-2</v>
      </c>
      <c r="Q368" s="1">
        <v>4.8377117083026798E-2</v>
      </c>
      <c r="R368" s="1">
        <v>1.45839893999699E-2</v>
      </c>
      <c r="S368" s="1">
        <v>4.8904399585719599E-2</v>
      </c>
      <c r="T368" s="1">
        <v>5.1473342069069297E-2</v>
      </c>
      <c r="U368" s="1">
        <v>2.5505386279332101E-2</v>
      </c>
      <c r="V368" s="1">
        <v>1.2179455781696699E-3</v>
      </c>
      <c r="W368" s="1">
        <v>4.0077007199573701E-3</v>
      </c>
      <c r="Y368" s="10">
        <f t="shared" si="25"/>
        <v>5.7678872651062196E-2</v>
      </c>
      <c r="Z368" s="1">
        <f t="shared" si="26"/>
        <v>1.2179455781696699E-3</v>
      </c>
      <c r="AA368" s="1">
        <f t="shared" si="27"/>
        <v>0.110128811561752</v>
      </c>
      <c r="AB368" s="1">
        <f t="shared" si="28"/>
        <v>6.3603893209600595E-2</v>
      </c>
      <c r="AC368">
        <f t="shared" si="29"/>
        <v>3.624420787944635E-2</v>
      </c>
    </row>
    <row r="369" spans="1:29" x14ac:dyDescent="0.2">
      <c r="A369" s="8" t="s">
        <v>390</v>
      </c>
      <c r="B369" s="2">
        <v>1671558.18840824</v>
      </c>
      <c r="C369" s="2">
        <v>1856301.8443851999</v>
      </c>
      <c r="D369" s="1">
        <v>0.128449365857873</v>
      </c>
      <c r="E369" s="1">
        <v>0.128449365857873</v>
      </c>
      <c r="F369" s="1">
        <v>0.106544842884693</v>
      </c>
      <c r="G369" s="1">
        <v>3.9299307814187001E-2</v>
      </c>
      <c r="H369" s="1">
        <v>3.9299307814187001E-2</v>
      </c>
      <c r="I369" s="1">
        <v>4.6285864628266601E-2</v>
      </c>
      <c r="J369" s="1">
        <v>5.5543037553919698E-2</v>
      </c>
      <c r="K369" s="1">
        <v>7.7069619514724297E-2</v>
      </c>
      <c r="L369" s="1">
        <v>8.0397661524843605E-3</v>
      </c>
      <c r="M369" s="1">
        <v>6.3409753954664402E-2</v>
      </c>
      <c r="N369" s="1">
        <v>9.1530365850437303E-3</v>
      </c>
      <c r="O369" s="1">
        <v>0.10496750065379799</v>
      </c>
      <c r="P369" s="1">
        <v>0.12321394454404</v>
      </c>
      <c r="Q369" s="1">
        <v>5.6424925714035602E-2</v>
      </c>
      <c r="R369" s="1">
        <v>1.07196882033128E-2</v>
      </c>
      <c r="S369" s="1">
        <v>3.70286917026134E-2</v>
      </c>
      <c r="T369" s="1">
        <v>4.7296936761053697E-2</v>
      </c>
      <c r="U369" s="1">
        <v>3.54171457016648E-2</v>
      </c>
      <c r="V369" s="1">
        <v>1.2058008569525401E-3</v>
      </c>
      <c r="W369" s="1">
        <v>5.65897658183101E-3</v>
      </c>
      <c r="Y369" s="10">
        <f t="shared" si="25"/>
        <v>5.6173843966860891E-2</v>
      </c>
      <c r="Z369" s="1">
        <f t="shared" si="26"/>
        <v>1.2058008569525401E-3</v>
      </c>
      <c r="AA369" s="1">
        <f t="shared" si="27"/>
        <v>0.128449365857873</v>
      </c>
      <c r="AB369" s="1">
        <f t="shared" si="28"/>
        <v>4.6791400694660146E-2</v>
      </c>
      <c r="AC369">
        <f t="shared" si="29"/>
        <v>4.1267421196057197E-2</v>
      </c>
    </row>
    <row r="370" spans="1:29" x14ac:dyDescent="0.2">
      <c r="A370" s="8" t="s">
        <v>391</v>
      </c>
      <c r="B370" s="2">
        <v>543197.01287596906</v>
      </c>
      <c r="C370" s="2">
        <v>788455.40539372398</v>
      </c>
      <c r="D370" s="1">
        <v>0.106489899423</v>
      </c>
      <c r="E370" s="1">
        <v>0.106489899423</v>
      </c>
      <c r="F370" s="1">
        <v>0.13062688994420901</v>
      </c>
      <c r="G370" s="1">
        <v>4.4371799869923102E-2</v>
      </c>
      <c r="H370" s="1">
        <v>4.4371799869923102E-2</v>
      </c>
      <c r="I370" s="1">
        <v>5.48426224210136E-2</v>
      </c>
      <c r="J370" s="1">
        <v>6.58111469052165E-2</v>
      </c>
      <c r="K370" s="1">
        <v>6.3893939653799997E-2</v>
      </c>
      <c r="L370" s="1">
        <v>9.3524685789174705E-3</v>
      </c>
      <c r="M370" s="1">
        <v>7.5235305957357307E-2</v>
      </c>
      <c r="N370" s="1">
        <v>8.3663155990497604E-3</v>
      </c>
      <c r="O370" s="1">
        <v>0.115790651623421</v>
      </c>
      <c r="P370" s="1">
        <v>0.103185751599647</v>
      </c>
      <c r="Q370" s="1">
        <v>4.6778624589602101E-2</v>
      </c>
      <c r="R370" s="1">
        <v>1.24699581052233E-2</v>
      </c>
      <c r="S370" s="1">
        <v>4.3874097936811102E-2</v>
      </c>
      <c r="T370" s="1">
        <v>5.3839764498837497E-2</v>
      </c>
      <c r="U370" s="1">
        <v>2.9660160244884701E-2</v>
      </c>
      <c r="V370" s="1">
        <v>1.5375532900839799E-3</v>
      </c>
      <c r="W370" s="1">
        <v>4.73718340920348E-3</v>
      </c>
      <c r="Y370" s="10">
        <f t="shared" si="25"/>
        <v>5.6086291647156193E-2</v>
      </c>
      <c r="Z370" s="1">
        <f t="shared" si="26"/>
        <v>1.5375532900839799E-3</v>
      </c>
      <c r="AA370" s="1">
        <f t="shared" si="27"/>
        <v>0.13062688994420901</v>
      </c>
      <c r="AB370" s="1">
        <f t="shared" si="28"/>
        <v>5.0309194544219796E-2</v>
      </c>
      <c r="AC370">
        <f t="shared" si="29"/>
        <v>3.8815991842612835E-2</v>
      </c>
    </row>
    <row r="371" spans="1:29" x14ac:dyDescent="0.2">
      <c r="A371" s="8" t="s">
        <v>392</v>
      </c>
      <c r="B371" s="2">
        <v>592146.43569706497</v>
      </c>
      <c r="C371" s="2">
        <v>657732.02601821604</v>
      </c>
      <c r="D371" s="1">
        <v>0.110374258657489</v>
      </c>
      <c r="E371" s="1">
        <v>0.110374258657489</v>
      </c>
      <c r="F371" s="1">
        <v>0.109825859191646</v>
      </c>
      <c r="G371" s="1">
        <v>6.05631854776955E-2</v>
      </c>
      <c r="H371" s="1">
        <v>6.05631854776955E-2</v>
      </c>
      <c r="I371" s="1">
        <v>5.7738057536759299E-2</v>
      </c>
      <c r="J371" s="1">
        <v>6.9285669044111098E-2</v>
      </c>
      <c r="K371" s="1">
        <v>6.6224555194493606E-2</v>
      </c>
      <c r="L371" s="1">
        <v>1.0443385755411899E-2</v>
      </c>
      <c r="M371" s="1">
        <v>7.7956594860183998E-2</v>
      </c>
      <c r="N371" s="1">
        <v>7.4257295601872697E-3</v>
      </c>
      <c r="O371" s="1">
        <v>0.112915359407562</v>
      </c>
      <c r="P371" s="1">
        <v>9.2451954978237702E-2</v>
      </c>
      <c r="Q371" s="1">
        <v>4.8484936487593E-2</v>
      </c>
      <c r="R371" s="1">
        <v>1.39245143405494E-2</v>
      </c>
      <c r="S371" s="1">
        <v>4.6190446029407299E-2</v>
      </c>
      <c r="T371" s="1">
        <v>5.3032635741842603E-2</v>
      </c>
      <c r="U371" s="1">
        <v>2.6574908337168902E-2</v>
      </c>
      <c r="V371" s="1">
        <v>1.37660970427733E-3</v>
      </c>
      <c r="W371" s="1">
        <v>4.1926874658628696E-3</v>
      </c>
      <c r="Y371" s="10">
        <f t="shared" si="25"/>
        <v>5.6995939595283172E-2</v>
      </c>
      <c r="Z371" s="1">
        <f t="shared" si="26"/>
        <v>1.37660970427733E-3</v>
      </c>
      <c r="AA371" s="1">
        <f t="shared" si="27"/>
        <v>0.112915359407562</v>
      </c>
      <c r="AB371" s="1">
        <f t="shared" si="28"/>
        <v>5.9150621507227399E-2</v>
      </c>
      <c r="AC371">
        <f t="shared" si="29"/>
        <v>3.6787692010657472E-2</v>
      </c>
    </row>
    <row r="372" spans="1:29" x14ac:dyDescent="0.2">
      <c r="A372" s="8" t="s">
        <v>393</v>
      </c>
      <c r="B372" s="2">
        <v>300323.93872254598</v>
      </c>
      <c r="C372" s="2">
        <v>355854.74723878398</v>
      </c>
      <c r="D372" s="1">
        <v>0.104766493348071</v>
      </c>
      <c r="E372" s="1">
        <v>0.104766493348071</v>
      </c>
      <c r="F372" s="1">
        <v>0.10791692284304299</v>
      </c>
      <c r="G372" s="1">
        <v>5.0344425872663599E-2</v>
      </c>
      <c r="H372" s="1">
        <v>5.0344425872663599E-2</v>
      </c>
      <c r="I372" s="1">
        <v>5.21514436470926E-2</v>
      </c>
      <c r="J372" s="1">
        <v>6.2581732376511101E-2</v>
      </c>
      <c r="K372" s="1">
        <v>6.2859896008842897E-2</v>
      </c>
      <c r="L372" s="1">
        <v>1.48692573819761E-2</v>
      </c>
      <c r="M372" s="1">
        <v>9.5339081988556895E-2</v>
      </c>
      <c r="N372" s="1">
        <v>6.6949776003601899E-3</v>
      </c>
      <c r="O372" s="1">
        <v>0.12119007901628299</v>
      </c>
      <c r="P372" s="1">
        <v>8.2864492884261301E-2</v>
      </c>
      <c r="Q372" s="1">
        <v>4.6021570951356901E-2</v>
      </c>
      <c r="R372" s="1">
        <v>1.9825676509301601E-2</v>
      </c>
      <c r="S372" s="1">
        <v>4.1721154917673899E-2</v>
      </c>
      <c r="T372" s="1">
        <v>5.8320885545301702E-2</v>
      </c>
      <c r="U372" s="1">
        <v>2.38185730039479E-2</v>
      </c>
      <c r="V372" s="1">
        <v>1.05966796919532E-3</v>
      </c>
      <c r="W372" s="1">
        <v>3.9615652310749302E-3</v>
      </c>
      <c r="Y372" s="10">
        <f t="shared" si="25"/>
        <v>5.5570940815812417E-2</v>
      </c>
      <c r="Z372" s="1">
        <f t="shared" si="26"/>
        <v>1.05966796919532E-3</v>
      </c>
      <c r="AA372" s="1">
        <f t="shared" si="27"/>
        <v>0.12119007901628299</v>
      </c>
      <c r="AB372" s="1">
        <f t="shared" si="28"/>
        <v>5.12479347598781E-2</v>
      </c>
      <c r="AC372">
        <f t="shared" si="29"/>
        <v>3.6495497142570985E-2</v>
      </c>
    </row>
    <row r="373" spans="1:29" x14ac:dyDescent="0.2">
      <c r="A373" s="8" t="s">
        <v>394</v>
      </c>
      <c r="B373" s="2">
        <v>1235428.8732256501</v>
      </c>
      <c r="C373" s="2">
        <v>1726613.96734799</v>
      </c>
      <c r="D373" s="1">
        <v>8.5753554734686405E-2</v>
      </c>
      <c r="E373" s="1">
        <v>8.5753554734686405E-2</v>
      </c>
      <c r="F373" s="1">
        <v>0.107133016380511</v>
      </c>
      <c r="G373" s="1">
        <v>8.5982785384564997E-2</v>
      </c>
      <c r="H373" s="1">
        <v>8.5982785384564997E-2</v>
      </c>
      <c r="I373" s="1">
        <v>6.9774646787410299E-2</v>
      </c>
      <c r="J373" s="1">
        <v>8.3729576144892098E-2</v>
      </c>
      <c r="K373" s="1">
        <v>5.1452132840811703E-2</v>
      </c>
      <c r="L373" s="1">
        <v>1.5099663375227499E-2</v>
      </c>
      <c r="M373" s="1">
        <v>9.6386840862062798E-2</v>
      </c>
      <c r="N373" s="1">
        <v>5.5412927187183901E-3</v>
      </c>
      <c r="O373" s="1">
        <v>0.117540187995891</v>
      </c>
      <c r="P373" s="1">
        <v>6.7009102839794596E-2</v>
      </c>
      <c r="Q373" s="1">
        <v>3.7669613417733699E-2</v>
      </c>
      <c r="R373" s="1">
        <v>2.01328845003034E-2</v>
      </c>
      <c r="S373" s="1">
        <v>5.5819717429928001E-2</v>
      </c>
      <c r="T373" s="1">
        <v>5.7499801776065201E-2</v>
      </c>
      <c r="U373" s="1">
        <v>1.92614336583267E-2</v>
      </c>
      <c r="V373" s="1">
        <v>1.1000785578703001E-3</v>
      </c>
      <c r="W373" s="1">
        <v>3.0558909811679801E-3</v>
      </c>
      <c r="Y373" s="10">
        <f t="shared" si="25"/>
        <v>5.7583928025260876E-2</v>
      </c>
      <c r="Z373" s="1">
        <f t="shared" si="26"/>
        <v>1.1000785578703001E-3</v>
      </c>
      <c r="AA373" s="1">
        <f t="shared" si="27"/>
        <v>0.117540187995891</v>
      </c>
      <c r="AB373" s="1">
        <f t="shared" si="28"/>
        <v>6.2254452307929899E-2</v>
      </c>
      <c r="AC373">
        <f t="shared" si="29"/>
        <v>3.5820519960519978E-2</v>
      </c>
    </row>
    <row r="374" spans="1:29" x14ac:dyDescent="0.2">
      <c r="A374" s="8" t="s">
        <v>395</v>
      </c>
      <c r="B374" s="2">
        <v>388269.05919256498</v>
      </c>
      <c r="C374" s="2">
        <v>624261.25570459105</v>
      </c>
      <c r="D374" s="1">
        <v>9.9255867087473498E-2</v>
      </c>
      <c r="E374" s="1">
        <v>9.9255867087473498E-2</v>
      </c>
      <c r="F374" s="1">
        <v>9.6409645621949397E-2</v>
      </c>
      <c r="G374" s="1">
        <v>5.4824492906870401E-2</v>
      </c>
      <c r="H374" s="1">
        <v>5.4824492906870401E-2</v>
      </c>
      <c r="I374" s="1">
        <v>5.1514657858922501E-2</v>
      </c>
      <c r="J374" s="1">
        <v>6.18175894307069E-2</v>
      </c>
      <c r="K374" s="1">
        <v>5.9553520252483998E-2</v>
      </c>
      <c r="L374" s="1">
        <v>1.53818409233464E-2</v>
      </c>
      <c r="M374" s="1">
        <v>0.10387233378375001</v>
      </c>
      <c r="N374" s="1">
        <v>6.2628364867407501E-3</v>
      </c>
      <c r="O374" s="1">
        <v>0.12892164613966201</v>
      </c>
      <c r="P374" s="1">
        <v>7.2760726228454503E-2</v>
      </c>
      <c r="Q374" s="1">
        <v>4.3600876420750098E-2</v>
      </c>
      <c r="R374" s="1">
        <v>2.0509121231128299E-2</v>
      </c>
      <c r="S374" s="1">
        <v>4.1211726287137998E-2</v>
      </c>
      <c r="T374" s="1">
        <v>6.4017489110878303E-2</v>
      </c>
      <c r="U374" s="1">
        <v>2.09148366402622E-2</v>
      </c>
      <c r="V374" s="1">
        <v>1.4351739226579E-3</v>
      </c>
      <c r="W374" s="1">
        <v>3.2619534423975402E-3</v>
      </c>
      <c r="Y374" s="10">
        <f t="shared" si="25"/>
        <v>5.4980334688495822E-2</v>
      </c>
      <c r="Z374" s="1">
        <f t="shared" si="26"/>
        <v>1.4351739226579E-3</v>
      </c>
      <c r="AA374" s="1">
        <f t="shared" si="27"/>
        <v>0.12892164613966201</v>
      </c>
      <c r="AB374" s="1">
        <f t="shared" si="28"/>
        <v>5.4824492906870401E-2</v>
      </c>
      <c r="AC374">
        <f t="shared" si="29"/>
        <v>3.6140982561783414E-2</v>
      </c>
    </row>
    <row r="375" spans="1:29" x14ac:dyDescent="0.2">
      <c r="A375" s="8" t="s">
        <v>396</v>
      </c>
      <c r="B375" s="2">
        <v>508362.92222001101</v>
      </c>
      <c r="C375" s="2">
        <v>596578.778459728</v>
      </c>
      <c r="D375" s="1">
        <v>0.103358647763027</v>
      </c>
      <c r="E375" s="1">
        <v>0.103358647763027</v>
      </c>
      <c r="F375" s="1">
        <v>0.104157903301432</v>
      </c>
      <c r="G375" s="1">
        <v>7.4924762117590804E-2</v>
      </c>
      <c r="H375" s="1">
        <v>7.4924762117590804E-2</v>
      </c>
      <c r="I375" s="1">
        <v>6.3501856884153704E-2</v>
      </c>
      <c r="J375" s="1">
        <v>7.6202228260984398E-2</v>
      </c>
      <c r="K375" s="1">
        <v>6.20151886578163E-2</v>
      </c>
      <c r="L375" s="1">
        <v>1.31840104272121E-2</v>
      </c>
      <c r="M375" s="1">
        <v>8.7926346892625795E-2</v>
      </c>
      <c r="N375" s="1">
        <v>6.1127476774774899E-3</v>
      </c>
      <c r="O375" s="1">
        <v>0.114567836856695</v>
      </c>
      <c r="P375" s="1">
        <v>7.5811885574679605E-2</v>
      </c>
      <c r="Q375" s="1">
        <v>4.5403135959308297E-2</v>
      </c>
      <c r="R375" s="1">
        <v>1.7578680569616E-2</v>
      </c>
      <c r="S375" s="1">
        <v>5.0801485507322698E-2</v>
      </c>
      <c r="T375" s="1">
        <v>5.4734159815556599E-2</v>
      </c>
      <c r="U375" s="1">
        <v>2.1791795262098498E-2</v>
      </c>
      <c r="V375" s="1">
        <v>1.14728393287188E-3</v>
      </c>
      <c r="W375" s="1">
        <v>3.4372768252362001E-3</v>
      </c>
      <c r="Y375" s="10">
        <f t="shared" si="25"/>
        <v>5.7747032108316124E-2</v>
      </c>
      <c r="Z375" s="1">
        <f t="shared" si="26"/>
        <v>1.14728393287188E-3</v>
      </c>
      <c r="AA375" s="1">
        <f t="shared" si="27"/>
        <v>0.114567836856695</v>
      </c>
      <c r="AB375" s="1">
        <f t="shared" si="28"/>
        <v>6.2758522770985009E-2</v>
      </c>
      <c r="AC375">
        <f t="shared" si="29"/>
        <v>3.583547722424741E-2</v>
      </c>
    </row>
    <row r="376" spans="1:29" x14ac:dyDescent="0.2">
      <c r="A376" s="8" t="s">
        <v>397</v>
      </c>
      <c r="B376" s="2">
        <v>1202481.9914670701</v>
      </c>
      <c r="C376" s="2">
        <v>1385146.48999448</v>
      </c>
      <c r="D376" s="1">
        <v>0.104650914768098</v>
      </c>
      <c r="E376" s="1">
        <v>0.104650914768098</v>
      </c>
      <c r="F376" s="1">
        <v>0.10576900482394</v>
      </c>
      <c r="G376" s="1">
        <v>5.7272486639760298E-2</v>
      </c>
      <c r="H376" s="1">
        <v>5.7272486639760298E-2</v>
      </c>
      <c r="I376" s="1">
        <v>5.5078494525865197E-2</v>
      </c>
      <c r="J376" s="1">
        <v>6.6094193431038201E-2</v>
      </c>
      <c r="K376" s="1">
        <v>6.2790548860858997E-2</v>
      </c>
      <c r="L376" s="1">
        <v>1.44361449205293E-2</v>
      </c>
      <c r="M376" s="1">
        <v>9.5524163042249602E-2</v>
      </c>
      <c r="N376" s="1">
        <v>6.2440803738764697E-3</v>
      </c>
      <c r="O376" s="1">
        <v>0.121784841772869</v>
      </c>
      <c r="P376" s="1">
        <v>7.6234469193038001E-2</v>
      </c>
      <c r="Q376" s="1">
        <v>4.5970799873231397E-2</v>
      </c>
      <c r="R376" s="1">
        <v>1.9248193227372399E-2</v>
      </c>
      <c r="S376" s="1">
        <v>4.4062795620692201E-2</v>
      </c>
      <c r="T376" s="1">
        <v>5.8828304153549803E-2</v>
      </c>
      <c r="U376" s="1">
        <v>2.1913245384476001E-2</v>
      </c>
      <c r="V376" s="1">
        <v>1.21793256346613E-3</v>
      </c>
      <c r="W376" s="1">
        <v>3.4651277169408501E-3</v>
      </c>
      <c r="Y376" s="10">
        <f t="shared" si="25"/>
        <v>5.6125457114985497E-2</v>
      </c>
      <c r="Z376" s="1">
        <f t="shared" si="26"/>
        <v>1.21793256346613E-3</v>
      </c>
      <c r="AA376" s="1">
        <f t="shared" si="27"/>
        <v>0.121784841772869</v>
      </c>
      <c r="AB376" s="1">
        <f t="shared" si="28"/>
        <v>5.7272486639760298E-2</v>
      </c>
      <c r="AC376">
        <f t="shared" si="29"/>
        <v>3.6324694801197231E-2</v>
      </c>
    </row>
    <row r="377" spans="1:29" x14ac:dyDescent="0.2">
      <c r="A377" s="8" t="s">
        <v>398</v>
      </c>
      <c r="B377" s="2">
        <v>471501.28790446097</v>
      </c>
      <c r="C377" s="2">
        <v>587464.70771240303</v>
      </c>
      <c r="D377" s="1">
        <v>9.8104245565154902E-2</v>
      </c>
      <c r="E377" s="1">
        <v>9.8104245565154902E-2</v>
      </c>
      <c r="F377" s="1">
        <v>0.123809058645729</v>
      </c>
      <c r="G377" s="1">
        <v>1.0338614141448099E-2</v>
      </c>
      <c r="H377" s="1">
        <v>1.0338614141448099E-2</v>
      </c>
      <c r="I377" s="1">
        <v>3.6121571732156403E-2</v>
      </c>
      <c r="J377" s="1">
        <v>4.3345886078587602E-2</v>
      </c>
      <c r="K377" s="1">
        <v>5.8862547339092797E-2</v>
      </c>
      <c r="L377" s="1">
        <v>1.1841246070798899E-2</v>
      </c>
      <c r="M377" s="1">
        <v>9.9926140434647301E-2</v>
      </c>
      <c r="N377" s="1">
        <v>8.7408538241069405E-3</v>
      </c>
      <c r="O377" s="1">
        <v>0.14139492108278201</v>
      </c>
      <c r="P377" s="1">
        <v>9.8099493536763394E-2</v>
      </c>
      <c r="Q377" s="1">
        <v>4.3094994913172799E-2</v>
      </c>
      <c r="R377" s="1">
        <v>1.5788328094398299E-2</v>
      </c>
      <c r="S377" s="1">
        <v>2.8897257385725201E-2</v>
      </c>
      <c r="T377" s="1">
        <v>7.0114733216442293E-2</v>
      </c>
      <c r="U377" s="1">
        <v>2.8198643555868302E-2</v>
      </c>
      <c r="V377" s="1">
        <v>2.2723728136583299E-3</v>
      </c>
      <c r="W377" s="1">
        <v>4.2832675544215403E-3</v>
      </c>
      <c r="Y377" s="10">
        <f t="shared" si="25"/>
        <v>5.1583851784577861E-2</v>
      </c>
      <c r="Z377" s="1">
        <f t="shared" si="26"/>
        <v>2.2723728136583299E-3</v>
      </c>
      <c r="AA377" s="1">
        <f t="shared" si="27"/>
        <v>0.14139492108278201</v>
      </c>
      <c r="AB377" s="1">
        <f t="shared" si="28"/>
        <v>3.9608283322664598E-2</v>
      </c>
      <c r="AC377">
        <f t="shared" si="29"/>
        <v>4.2846258361252637E-2</v>
      </c>
    </row>
    <row r="378" spans="1:29" x14ac:dyDescent="0.2">
      <c r="A378" s="8" t="s">
        <v>399</v>
      </c>
      <c r="B378" s="2">
        <v>131611.118764146</v>
      </c>
      <c r="C378" s="2">
        <v>140224.90803505</v>
      </c>
      <c r="D378" s="1">
        <v>0.115032636114106</v>
      </c>
      <c r="E378" s="1">
        <v>0.115032636114106</v>
      </c>
      <c r="F378" s="1">
        <v>0.10937138085029099</v>
      </c>
      <c r="G378" s="1">
        <v>8.8709536851949405E-2</v>
      </c>
      <c r="H378" s="1">
        <v>8.8709536851949405E-2</v>
      </c>
      <c r="I378" s="1">
        <v>7.1697613638547694E-2</v>
      </c>
      <c r="J378" s="1">
        <v>8.60371363662574E-2</v>
      </c>
      <c r="K378" s="1">
        <v>6.9019581668464003E-2</v>
      </c>
      <c r="L378" s="1">
        <v>7.8941038056755605E-3</v>
      </c>
      <c r="M378" s="1">
        <v>6.40801725271615E-2</v>
      </c>
      <c r="N378" s="1">
        <v>7.0413578955588196E-3</v>
      </c>
      <c r="O378" s="1">
        <v>0.101377111665892</v>
      </c>
      <c r="P378" s="1">
        <v>8.5926351403202803E-2</v>
      </c>
      <c r="Q378" s="1">
        <v>5.0531257231818102E-2</v>
      </c>
      <c r="R378" s="1">
        <v>1.05254717409007E-2</v>
      </c>
      <c r="S378" s="1">
        <v>5.7358090910838197E-2</v>
      </c>
      <c r="T378" s="1">
        <v>4.5904883805318798E-2</v>
      </c>
      <c r="U378" s="1">
        <v>2.46990384819352E-2</v>
      </c>
      <c r="V378" s="1">
        <v>1.33405305326561E-3</v>
      </c>
      <c r="W378" s="1">
        <v>3.94696536840355E-3</v>
      </c>
      <c r="Y378" s="10">
        <f t="shared" si="25"/>
        <v>6.0211445817282085E-2</v>
      </c>
      <c r="Z378" s="1">
        <f t="shared" si="26"/>
        <v>1.33405305326561E-3</v>
      </c>
      <c r="AA378" s="1">
        <f t="shared" si="27"/>
        <v>0.115032636114106</v>
      </c>
      <c r="AB378" s="1">
        <f t="shared" si="28"/>
        <v>6.6549877097812751E-2</v>
      </c>
      <c r="AC378">
        <f t="shared" si="29"/>
        <v>3.8426409297591356E-2</v>
      </c>
    </row>
    <row r="379" spans="1:29" x14ac:dyDescent="0.2">
      <c r="A379" s="8" t="s">
        <v>400</v>
      </c>
      <c r="B379" s="2">
        <v>1499744.4100020099</v>
      </c>
      <c r="C379" s="2">
        <v>5388521.6228307299</v>
      </c>
      <c r="D379" s="1">
        <v>0.116767668015392</v>
      </c>
      <c r="E379" s="1">
        <v>0.116767668015392</v>
      </c>
      <c r="F379" s="1">
        <v>0.118239447090132</v>
      </c>
      <c r="G379" s="1">
        <v>6.4504320516386604E-2</v>
      </c>
      <c r="H379" s="1">
        <v>6.4504320516386604E-2</v>
      </c>
      <c r="I379" s="1">
        <v>6.1812022030726298E-2</v>
      </c>
      <c r="J379" s="1">
        <v>7.4174426436871402E-2</v>
      </c>
      <c r="K379" s="1">
        <v>7.0060600809235707E-2</v>
      </c>
      <c r="L379" s="1">
        <v>1.02004776153642E-2</v>
      </c>
      <c r="M379" s="1">
        <v>7.3510987280256596E-2</v>
      </c>
      <c r="N379" s="1">
        <v>7.0120170275138598E-3</v>
      </c>
      <c r="O379" s="1">
        <v>0.108355659326483</v>
      </c>
      <c r="P379" s="1">
        <v>8.8457704147466107E-2</v>
      </c>
      <c r="Q379" s="1">
        <v>5.1293417834852098E-2</v>
      </c>
      <c r="R379" s="1">
        <v>1.3600636820485699E-2</v>
      </c>
      <c r="S379" s="1">
        <v>4.9449617624581103E-2</v>
      </c>
      <c r="T379" s="1">
        <v>4.9343569779647399E-2</v>
      </c>
      <c r="U379" s="1">
        <v>2.5426637860763601E-2</v>
      </c>
      <c r="V379" s="1">
        <v>1.18540159103819E-3</v>
      </c>
      <c r="W379" s="1">
        <v>4.0736111795970304E-3</v>
      </c>
      <c r="Y379" s="10">
        <f t="shared" si="25"/>
        <v>5.8437010575928573E-2</v>
      </c>
      <c r="Z379" s="1">
        <f t="shared" si="26"/>
        <v>1.18540159103819E-3</v>
      </c>
      <c r="AA379" s="1">
        <f t="shared" si="27"/>
        <v>0.118239447090132</v>
      </c>
      <c r="AB379" s="1">
        <f t="shared" si="28"/>
        <v>6.3158171273556454E-2</v>
      </c>
      <c r="AC379">
        <f t="shared" si="29"/>
        <v>3.8071176209140335E-2</v>
      </c>
    </row>
    <row r="380" spans="1:29" x14ac:dyDescent="0.2">
      <c r="A380" s="8" t="s">
        <v>401</v>
      </c>
      <c r="B380" s="2">
        <v>921521.18428176397</v>
      </c>
      <c r="C380" s="2">
        <v>1005358.56140073</v>
      </c>
      <c r="D380" s="1">
        <v>0.11198807569962101</v>
      </c>
      <c r="E380" s="1">
        <v>0.11198807569962101</v>
      </c>
      <c r="F380" s="1">
        <v>0.10364769950071499</v>
      </c>
      <c r="G380" s="1">
        <v>5.3729581586563102E-2</v>
      </c>
      <c r="H380" s="1">
        <v>5.3729581586563102E-2</v>
      </c>
      <c r="I380" s="1">
        <v>5.2776715668459998E-2</v>
      </c>
      <c r="J380" s="1">
        <v>6.3332058802152397E-2</v>
      </c>
      <c r="K380" s="1">
        <v>6.7192845419772995E-2</v>
      </c>
      <c r="L380" s="1">
        <v>1.1904617020120601E-2</v>
      </c>
      <c r="M380" s="1">
        <v>8.4575109951890298E-2</v>
      </c>
      <c r="N380" s="1">
        <v>7.2455489122709099E-3</v>
      </c>
      <c r="O380" s="1">
        <v>0.116832240751667</v>
      </c>
      <c r="P380" s="1">
        <v>9.0198903003122596E-2</v>
      </c>
      <c r="Q380" s="1">
        <v>4.9193850121461102E-2</v>
      </c>
      <c r="R380" s="1">
        <v>1.5872822693494101E-2</v>
      </c>
      <c r="S380" s="1">
        <v>4.2221372534768403E-2</v>
      </c>
      <c r="T380" s="1">
        <v>5.55785293274495E-2</v>
      </c>
      <c r="U380" s="1">
        <v>2.5927237385486399E-2</v>
      </c>
      <c r="V380" s="1">
        <v>1.32552883179071E-3</v>
      </c>
      <c r="W380" s="1">
        <v>4.1086328524128002E-3</v>
      </c>
      <c r="Y380" s="10">
        <f t="shared" si="25"/>
        <v>5.6168451367470139E-2</v>
      </c>
      <c r="Z380" s="1">
        <f t="shared" si="26"/>
        <v>1.32552883179071E-3</v>
      </c>
      <c r="AA380" s="1">
        <f t="shared" si="27"/>
        <v>0.116832240751667</v>
      </c>
      <c r="AB380" s="1">
        <f t="shared" si="28"/>
        <v>5.3729581586563102E-2</v>
      </c>
      <c r="AC380">
        <f t="shared" si="29"/>
        <v>3.6864475311225657E-2</v>
      </c>
    </row>
    <row r="381" spans="1:29" x14ac:dyDescent="0.2">
      <c r="A381" s="8" t="s">
        <v>402</v>
      </c>
      <c r="B381" s="2">
        <v>119464.7404545</v>
      </c>
      <c r="C381" s="2">
        <v>451770.94461718702</v>
      </c>
      <c r="D381" s="1">
        <v>0.110972014575933</v>
      </c>
      <c r="E381" s="1">
        <v>0.110972014575933</v>
      </c>
      <c r="F381" s="1">
        <v>0.11512391772158199</v>
      </c>
      <c r="G381" s="1">
        <v>8.5291697173540196E-2</v>
      </c>
      <c r="H381" s="1">
        <v>8.5291697173540196E-2</v>
      </c>
      <c r="I381" s="1">
        <v>7.14268280171656E-2</v>
      </c>
      <c r="J381" s="1">
        <v>8.5712193620598703E-2</v>
      </c>
      <c r="K381" s="1">
        <v>6.6583208745560202E-2</v>
      </c>
      <c r="L381" s="1">
        <v>1.08461573247472E-2</v>
      </c>
      <c r="M381" s="1">
        <v>7.5259305263946502E-2</v>
      </c>
      <c r="N381" s="1">
        <v>6.0839591258901003E-3</v>
      </c>
      <c r="O381" s="1">
        <v>0.106164176665064</v>
      </c>
      <c r="P381" s="1">
        <v>7.5828343532438502E-2</v>
      </c>
      <c r="Q381" s="1">
        <v>4.8747517256817398E-2</v>
      </c>
      <c r="R381" s="1">
        <v>1.4461543099662799E-2</v>
      </c>
      <c r="S381" s="1">
        <v>5.7141462413732601E-2</v>
      </c>
      <c r="T381" s="1">
        <v>4.8588547090392599E-2</v>
      </c>
      <c r="U381" s="1">
        <v>2.17964825467062E-2</v>
      </c>
      <c r="V381" s="1">
        <v>1.1057550469403201E-3</v>
      </c>
      <c r="W381" s="1">
        <v>3.45721429747758E-3</v>
      </c>
      <c r="Y381" s="10">
        <f t="shared" si="25"/>
        <v>6.0042701763383444E-2</v>
      </c>
      <c r="Z381" s="1">
        <f t="shared" si="26"/>
        <v>1.1057550469403201E-3</v>
      </c>
      <c r="AA381" s="1">
        <f t="shared" si="27"/>
        <v>0.11512391772158199</v>
      </c>
      <c r="AB381" s="1">
        <f t="shared" si="28"/>
        <v>6.9005018381362901E-2</v>
      </c>
      <c r="AC381">
        <f t="shared" si="29"/>
        <v>3.7914847586343906E-2</v>
      </c>
    </row>
    <row r="382" spans="1:29" x14ac:dyDescent="0.2">
      <c r="A382" s="8" t="s">
        <v>403</v>
      </c>
      <c r="B382" s="2">
        <v>221557.26816187799</v>
      </c>
      <c r="C382" s="2">
        <v>451879.09989793698</v>
      </c>
      <c r="D382" s="1">
        <v>0.112071876530124</v>
      </c>
      <c r="E382" s="1">
        <v>0.112071876530124</v>
      </c>
      <c r="F382" s="1">
        <v>0.116858833457043</v>
      </c>
      <c r="G382" s="1">
        <v>9.2464902923610204E-2</v>
      </c>
      <c r="H382" s="1">
        <v>9.2464902923610204E-2</v>
      </c>
      <c r="I382" s="1">
        <v>7.5447159826065896E-2</v>
      </c>
      <c r="J382" s="1">
        <v>9.0536591791279097E-2</v>
      </c>
      <c r="K382" s="1">
        <v>6.7243125918074895E-2</v>
      </c>
      <c r="L382" s="1">
        <v>7.0792116886497702E-3</v>
      </c>
      <c r="M382" s="1">
        <v>6.2691255413509603E-2</v>
      </c>
      <c r="N382" s="1">
        <v>6.7293010191831204E-3</v>
      </c>
      <c r="O382" s="1">
        <v>0.102268769066716</v>
      </c>
      <c r="P382" s="1">
        <v>8.3356450767614595E-2</v>
      </c>
      <c r="Q382" s="1">
        <v>4.9230661946917102E-2</v>
      </c>
      <c r="R382" s="1">
        <v>9.4389489181998503E-3</v>
      </c>
      <c r="S382" s="1">
        <v>6.0357727860852799E-2</v>
      </c>
      <c r="T382" s="1">
        <v>4.6233158770214597E-2</v>
      </c>
      <c r="U382" s="1">
        <v>2.3960577341302799E-2</v>
      </c>
      <c r="V382" s="1">
        <v>1.32490933503259E-3</v>
      </c>
      <c r="W382" s="1">
        <v>3.7220664293546799E-3</v>
      </c>
      <c r="Y382" s="10">
        <f t="shared" si="25"/>
        <v>6.077761542287393E-2</v>
      </c>
      <c r="Z382" s="1">
        <f t="shared" si="26"/>
        <v>1.32490933503259E-3</v>
      </c>
      <c r="AA382" s="1">
        <f t="shared" si="27"/>
        <v>0.116858833457043</v>
      </c>
      <c r="AB382" s="1">
        <f t="shared" si="28"/>
        <v>6.4967190665792249E-2</v>
      </c>
      <c r="AC382">
        <f t="shared" si="29"/>
        <v>3.9194356700880159E-2</v>
      </c>
    </row>
    <row r="383" spans="1:29" x14ac:dyDescent="0.2">
      <c r="A383" s="8" t="s">
        <v>404</v>
      </c>
      <c r="B383" s="2">
        <v>620040.94145611697</v>
      </c>
      <c r="C383" s="2">
        <v>943034.74941470998</v>
      </c>
      <c r="D383" s="1">
        <v>0.119249564364938</v>
      </c>
      <c r="E383" s="1">
        <v>0.119249564364938</v>
      </c>
      <c r="F383" s="1">
        <v>0.11723703468862801</v>
      </c>
      <c r="G383" s="1">
        <v>5.5819951168494399E-2</v>
      </c>
      <c r="H383" s="1">
        <v>5.5819951168494399E-2</v>
      </c>
      <c r="I383" s="1">
        <v>5.7219234256404398E-2</v>
      </c>
      <c r="J383" s="1">
        <v>6.8663081107685306E-2</v>
      </c>
      <c r="K383" s="1">
        <v>7.1549738618963299E-2</v>
      </c>
      <c r="L383" s="1">
        <v>1.04323044295495E-2</v>
      </c>
      <c r="M383" s="1">
        <v>7.6000861949139104E-2</v>
      </c>
      <c r="N383" s="1">
        <v>7.1720766138074696E-3</v>
      </c>
      <c r="O383" s="1">
        <v>0.111571110278577</v>
      </c>
      <c r="P383" s="1">
        <v>8.9872222729450599E-2</v>
      </c>
      <c r="Q383" s="1">
        <v>5.2383659240232E-2</v>
      </c>
      <c r="R383" s="1">
        <v>1.3909739239399499E-2</v>
      </c>
      <c r="S383" s="1">
        <v>4.5775387405123401E-2</v>
      </c>
      <c r="T383" s="1">
        <v>5.1150650770870297E-2</v>
      </c>
      <c r="U383" s="1">
        <v>2.5833284845316801E-2</v>
      </c>
      <c r="V383" s="1">
        <v>1.2632911153318499E-3</v>
      </c>
      <c r="W383" s="1">
        <v>4.1157663450234099E-3</v>
      </c>
      <c r="Y383" s="10">
        <f t="shared" si="25"/>
        <v>5.7714423735018339E-2</v>
      </c>
      <c r="Z383" s="1">
        <f t="shared" si="26"/>
        <v>1.2632911153318499E-3</v>
      </c>
      <c r="AA383" s="1">
        <f t="shared" si="27"/>
        <v>0.119249564364938</v>
      </c>
      <c r="AB383" s="1">
        <f t="shared" si="28"/>
        <v>5.5819951168494399E-2</v>
      </c>
      <c r="AC383">
        <f t="shared" si="29"/>
        <v>3.8537535849091246E-2</v>
      </c>
    </row>
    <row r="384" spans="1:29" x14ac:dyDescent="0.2">
      <c r="A384" s="8" t="s">
        <v>405</v>
      </c>
      <c r="B384" s="2">
        <v>1713430.8484163601</v>
      </c>
      <c r="C384" s="2">
        <v>1803550.96461703</v>
      </c>
      <c r="D384" s="1">
        <v>0.110066156373288</v>
      </c>
      <c r="E384" s="1">
        <v>0.110066156373288</v>
      </c>
      <c r="F384" s="1">
        <v>9.6883545802083304E-2</v>
      </c>
      <c r="G384" s="1">
        <v>6.8326027287074098E-2</v>
      </c>
      <c r="H384" s="1">
        <v>6.8326027287074098E-2</v>
      </c>
      <c r="I384" s="1">
        <v>5.8383900094057903E-2</v>
      </c>
      <c r="J384" s="1">
        <v>7.0060680112869395E-2</v>
      </c>
      <c r="K384" s="1">
        <v>6.6039693823972706E-2</v>
      </c>
      <c r="L384" s="1">
        <v>1.11851851398901E-2</v>
      </c>
      <c r="M384" s="1">
        <v>8.0203794067259401E-2</v>
      </c>
      <c r="N384" s="1">
        <v>7.2173993734796398E-3</v>
      </c>
      <c r="O384" s="1">
        <v>0.112037044368717</v>
      </c>
      <c r="P384" s="1">
        <v>9.0466771536104496E-2</v>
      </c>
      <c r="Q384" s="1">
        <v>4.8349594063889001E-2</v>
      </c>
      <c r="R384" s="1">
        <v>1.49135801865206E-2</v>
      </c>
      <c r="S384" s="1">
        <v>4.6707120075246002E-2</v>
      </c>
      <c r="T384" s="1">
        <v>5.3271255025546298E-2</v>
      </c>
      <c r="U384" s="1">
        <v>2.6004215542364699E-2</v>
      </c>
      <c r="V384" s="1">
        <v>1.2836730898814199E-3</v>
      </c>
      <c r="W384" s="1">
        <v>4.12937644022748E-3</v>
      </c>
      <c r="Y384" s="10">
        <f t="shared" si="25"/>
        <v>5.7196059803141672E-2</v>
      </c>
      <c r="Z384" s="1">
        <f t="shared" si="26"/>
        <v>1.2836730898814199E-3</v>
      </c>
      <c r="AA384" s="1">
        <f t="shared" si="27"/>
        <v>0.112037044368717</v>
      </c>
      <c r="AB384" s="1">
        <f t="shared" si="28"/>
        <v>6.2211796959015304E-2</v>
      </c>
      <c r="AC384">
        <f t="shared" si="29"/>
        <v>3.593316586326234E-2</v>
      </c>
    </row>
    <row r="385" spans="1:29" x14ac:dyDescent="0.2">
      <c r="A385" s="8" t="s">
        <v>406</v>
      </c>
      <c r="B385" s="2">
        <v>256093.185507891</v>
      </c>
      <c r="C385" s="2">
        <v>328568.96048756503</v>
      </c>
      <c r="D385" s="1">
        <v>0.118947054157826</v>
      </c>
      <c r="E385" s="1">
        <v>0.118947054157826</v>
      </c>
      <c r="F385" s="1">
        <v>0.110202044139856</v>
      </c>
      <c r="G385" s="1">
        <v>5.08349287666367E-2</v>
      </c>
      <c r="H385" s="1">
        <v>5.08349287666367E-2</v>
      </c>
      <c r="I385" s="1">
        <v>5.2967975418282402E-2</v>
      </c>
      <c r="J385" s="1">
        <v>6.3561570501938794E-2</v>
      </c>
      <c r="K385" s="1">
        <v>7.1368232494695705E-2</v>
      </c>
      <c r="L385" s="1">
        <v>5.3827015013213596E-3</v>
      </c>
      <c r="M385" s="1">
        <v>5.2469976433656799E-2</v>
      </c>
      <c r="N385" s="1">
        <v>1.03402605515081E-2</v>
      </c>
      <c r="O385" s="1">
        <v>9.93368146322645E-2</v>
      </c>
      <c r="P385" s="1">
        <v>0.13599281530756899</v>
      </c>
      <c r="Q385" s="1">
        <v>5.2250773290581198E-2</v>
      </c>
      <c r="R385" s="1">
        <v>7.1769353350950001E-3</v>
      </c>
      <c r="S385" s="1">
        <v>4.23743803346259E-2</v>
      </c>
      <c r="T385" s="1">
        <v>4.4491532281257899E-2</v>
      </c>
      <c r="U385" s="1">
        <v>3.9089999408761997E-2</v>
      </c>
      <c r="V385" s="1">
        <v>1.3505051094885299E-3</v>
      </c>
      <c r="W385" s="1">
        <v>6.4046903041424796E-3</v>
      </c>
      <c r="Y385" s="10">
        <f t="shared" si="25"/>
        <v>5.6716258644698536E-2</v>
      </c>
      <c r="Z385" s="1">
        <f t="shared" si="26"/>
        <v>1.3505051094885299E-3</v>
      </c>
      <c r="AA385" s="1">
        <f t="shared" si="27"/>
        <v>0.13599281530756899</v>
      </c>
      <c r="AB385" s="1">
        <f t="shared" si="28"/>
        <v>5.1542851028608949E-2</v>
      </c>
      <c r="AC385">
        <f t="shared" si="29"/>
        <v>4.0368643741973735E-2</v>
      </c>
    </row>
    <row r="386" spans="1:29" x14ac:dyDescent="0.2">
      <c r="A386" s="8" t="s">
        <v>407</v>
      </c>
      <c r="B386" s="2">
        <v>3175929.6353405602</v>
      </c>
      <c r="C386" s="2">
        <v>6924627.9768254198</v>
      </c>
      <c r="D386" s="1">
        <v>0.101002820011872</v>
      </c>
      <c r="E386" s="1">
        <v>0.101002820011872</v>
      </c>
      <c r="F386" s="1">
        <v>0.11419146010546299</v>
      </c>
      <c r="G386" s="1">
        <v>9.5560432045594904E-2</v>
      </c>
      <c r="H386" s="1">
        <v>9.5560432045594904E-2</v>
      </c>
      <c r="I386" s="1">
        <v>7.6328081049163193E-2</v>
      </c>
      <c r="J386" s="1">
        <v>9.1593697258995604E-2</v>
      </c>
      <c r="K386" s="1">
        <v>6.0601692007123197E-2</v>
      </c>
      <c r="L386" s="1">
        <v>7.0993559285063004E-3</v>
      </c>
      <c r="M386" s="1">
        <v>6.05719936696925E-2</v>
      </c>
      <c r="N386" s="1">
        <v>7.8002415614212197E-3</v>
      </c>
      <c r="O386" s="1">
        <v>9.9122300977579403E-2</v>
      </c>
      <c r="P386" s="1">
        <v>9.7484222416263602E-2</v>
      </c>
      <c r="Q386" s="1">
        <v>4.4368273661887198E-2</v>
      </c>
      <c r="R386" s="1">
        <v>9.4658079046748798E-3</v>
      </c>
      <c r="S386" s="1">
        <v>6.1062464839330498E-2</v>
      </c>
      <c r="T386" s="1">
        <v>4.5295116594456203E-2</v>
      </c>
      <c r="U386" s="1">
        <v>2.80212431822249E-2</v>
      </c>
      <c r="V386" s="1">
        <v>1.35499144235651E-3</v>
      </c>
      <c r="W386" s="1">
        <v>4.4951897287092103E-3</v>
      </c>
      <c r="Y386" s="10">
        <f t="shared" si="25"/>
        <v>6.0099131822139037E-2</v>
      </c>
      <c r="Z386" s="1">
        <f t="shared" si="26"/>
        <v>1.35499144235651E-3</v>
      </c>
      <c r="AA386" s="1">
        <f t="shared" si="27"/>
        <v>0.11419146010546299</v>
      </c>
      <c r="AB386" s="1">
        <f t="shared" si="28"/>
        <v>6.0832078423226847E-2</v>
      </c>
      <c r="AC386">
        <f t="shared" si="29"/>
        <v>3.8151356555139758E-2</v>
      </c>
    </row>
    <row r="387" spans="1:29" x14ac:dyDescent="0.2">
      <c r="A387" s="8" t="s">
        <v>408</v>
      </c>
      <c r="B387" s="2">
        <v>263555.724194173</v>
      </c>
      <c r="C387" s="2">
        <v>298554.31908000598</v>
      </c>
      <c r="D387" s="1">
        <v>0.123857802180072</v>
      </c>
      <c r="E387" s="1">
        <v>0.123857802180072</v>
      </c>
      <c r="F387" s="1">
        <v>0.123061726687509</v>
      </c>
      <c r="G387" s="1">
        <v>5.1853866781073198E-2</v>
      </c>
      <c r="H387" s="1">
        <v>5.1853866781073198E-2</v>
      </c>
      <c r="I387" s="1">
        <v>5.6692365062413999E-2</v>
      </c>
      <c r="J387" s="1">
        <v>6.8030838074896904E-2</v>
      </c>
      <c r="K387" s="1">
        <v>7.4314681308043598E-2</v>
      </c>
      <c r="L387" s="1">
        <v>8.7084048616514701E-3</v>
      </c>
      <c r="M387" s="1">
        <v>6.74074932925805E-2</v>
      </c>
      <c r="N387" s="1">
        <v>7.6207646414039303E-3</v>
      </c>
      <c r="O387" s="1">
        <v>0.107248027558993</v>
      </c>
      <c r="P387" s="1">
        <v>9.91745193433346E-2</v>
      </c>
      <c r="Q387" s="1">
        <v>5.4407954764425302E-2</v>
      </c>
      <c r="R387" s="1">
        <v>1.1611206482201901E-2</v>
      </c>
      <c r="S387" s="1">
        <v>4.5353892049931198E-2</v>
      </c>
      <c r="T387" s="1">
        <v>4.7957775502423701E-2</v>
      </c>
      <c r="U387" s="1">
        <v>2.85070394783246E-2</v>
      </c>
      <c r="V387" s="1">
        <v>1.1118943908784401E-3</v>
      </c>
      <c r="W387" s="1">
        <v>4.6036790901746701E-3</v>
      </c>
      <c r="Y387" s="10">
        <f t="shared" ref="Y387:Y450" si="30">AVERAGE(D387:W387)</f>
        <v>5.786178002557385E-2</v>
      </c>
      <c r="Z387" s="1">
        <f t="shared" ref="Z387:Z450" si="31">MIN(D387:W387)</f>
        <v>1.1118943908784401E-3</v>
      </c>
      <c r="AA387" s="1">
        <f t="shared" ref="AA387:AA450" si="32">MAX(D387:W387)</f>
        <v>0.123857802180072</v>
      </c>
      <c r="AB387" s="1">
        <f t="shared" ref="AB387:AB450" si="33">MEDIAN(D387:W387)</f>
        <v>5.313091077274925E-2</v>
      </c>
      <c r="AC387">
        <f t="shared" ref="AC387:AC450" si="34">_xlfn.STDEV.P(D387:W387)</f>
        <v>3.9944325812588256E-2</v>
      </c>
    </row>
    <row r="388" spans="1:29" x14ac:dyDescent="0.2">
      <c r="A388" s="8" t="s">
        <v>409</v>
      </c>
      <c r="B388" s="2">
        <v>52426.359881382901</v>
      </c>
      <c r="C388" s="2">
        <v>138508.92164708301</v>
      </c>
      <c r="D388" s="1">
        <v>0.110856226742116</v>
      </c>
      <c r="E388" s="1">
        <v>0.110856226742116</v>
      </c>
      <c r="F388" s="1">
        <v>0.107738381585769</v>
      </c>
      <c r="G388" s="1">
        <v>9.6877942897560201E-2</v>
      </c>
      <c r="H388" s="1">
        <v>9.6877942897560201E-2</v>
      </c>
      <c r="I388" s="1">
        <v>7.5373566845222506E-2</v>
      </c>
      <c r="J388" s="1">
        <v>9.0448280214266902E-2</v>
      </c>
      <c r="K388" s="1">
        <v>6.651373604527E-2</v>
      </c>
      <c r="L388" s="1">
        <v>5.7690171998799802E-3</v>
      </c>
      <c r="M388" s="1">
        <v>5.33649175823665E-2</v>
      </c>
      <c r="N388" s="1">
        <v>7.8309984131514892E-3</v>
      </c>
      <c r="O388" s="1">
        <v>9.4180952381282601E-2</v>
      </c>
      <c r="P388" s="1">
        <v>0.102407994709352</v>
      </c>
      <c r="Q388" s="1">
        <v>4.8696654258171199E-2</v>
      </c>
      <c r="R388" s="1">
        <v>7.6920229331731704E-3</v>
      </c>
      <c r="S388" s="1">
        <v>6.0298853476177902E-2</v>
      </c>
      <c r="T388" s="1">
        <v>4.2076571309213599E-2</v>
      </c>
      <c r="U388" s="1">
        <v>2.9436582350557398E-2</v>
      </c>
      <c r="V388" s="1">
        <v>1.1646754754591701E-3</v>
      </c>
      <c r="W388" s="1">
        <v>4.7085733344042202E-3</v>
      </c>
      <c r="Y388" s="10">
        <f t="shared" si="30"/>
        <v>6.065850586965349E-2</v>
      </c>
      <c r="Z388" s="1">
        <f t="shared" si="31"/>
        <v>1.1646754754591701E-3</v>
      </c>
      <c r="AA388" s="1">
        <f t="shared" si="32"/>
        <v>0.110856226742116</v>
      </c>
      <c r="AB388" s="1">
        <f t="shared" si="33"/>
        <v>6.3406294760723958E-2</v>
      </c>
      <c r="AC388">
        <f t="shared" si="34"/>
        <v>3.9166518249126064E-2</v>
      </c>
    </row>
    <row r="389" spans="1:29" x14ac:dyDescent="0.2">
      <c r="A389" s="8" t="s">
        <v>410</v>
      </c>
      <c r="B389" s="2">
        <v>277373.24268235802</v>
      </c>
      <c r="C389" s="2">
        <v>285869.81817478599</v>
      </c>
      <c r="D389" s="1">
        <v>0.112931115806612</v>
      </c>
      <c r="E389" s="1">
        <v>0.112931115806612</v>
      </c>
      <c r="F389" s="1">
        <v>0.10056537213606399</v>
      </c>
      <c r="G389" s="1">
        <v>4.3509959179105599E-2</v>
      </c>
      <c r="H389" s="1">
        <v>4.3509959179105599E-2</v>
      </c>
      <c r="I389" s="1">
        <v>4.6896322623568798E-2</v>
      </c>
      <c r="J389" s="1">
        <v>5.6275587148282798E-2</v>
      </c>
      <c r="K389" s="1">
        <v>6.7758669483967193E-2</v>
      </c>
      <c r="L389" s="1">
        <v>8.0627280139577897E-3</v>
      </c>
      <c r="M389" s="1">
        <v>6.8744555562794907E-2</v>
      </c>
      <c r="N389" s="1">
        <v>9.6711129970041797E-3</v>
      </c>
      <c r="O389" s="1">
        <v>0.110801835300868</v>
      </c>
      <c r="P389" s="1">
        <v>0.12413378573914501</v>
      </c>
      <c r="Q389" s="1">
        <v>4.9608106491096801E-2</v>
      </c>
      <c r="R389" s="1">
        <v>1.07503040186103E-2</v>
      </c>
      <c r="S389" s="1">
        <v>3.7517058098855097E-2</v>
      </c>
      <c r="T389" s="1">
        <v>5.22607892398936E-2</v>
      </c>
      <c r="U389" s="1">
        <v>3.5681477239273597E-2</v>
      </c>
      <c r="V389" s="1">
        <v>1.52052520990997E-3</v>
      </c>
      <c r="W389" s="1">
        <v>5.7328095378431599E-3</v>
      </c>
      <c r="Y389" s="10">
        <f t="shared" si="30"/>
        <v>5.4943159440628518E-2</v>
      </c>
      <c r="Z389" s="1">
        <f t="shared" si="31"/>
        <v>1.52052520990997E-3</v>
      </c>
      <c r="AA389" s="1">
        <f t="shared" si="32"/>
        <v>0.12413378573914501</v>
      </c>
      <c r="AB389" s="1">
        <f t="shared" si="33"/>
        <v>4.82522145573328E-2</v>
      </c>
      <c r="AC389">
        <f t="shared" si="34"/>
        <v>3.8459799151276265E-2</v>
      </c>
    </row>
    <row r="390" spans="1:29" x14ac:dyDescent="0.2">
      <c r="A390" s="8" t="s">
        <v>411</v>
      </c>
      <c r="B390" s="2">
        <v>76749.888727148704</v>
      </c>
      <c r="C390" s="2">
        <v>245237.271791912</v>
      </c>
      <c r="D390" s="1">
        <v>0.12389900172148401</v>
      </c>
      <c r="E390" s="1">
        <v>0.12389900172148401</v>
      </c>
      <c r="F390" s="1">
        <v>0.115207808914433</v>
      </c>
      <c r="G390" s="1">
        <v>5.5005991184104999E-2</v>
      </c>
      <c r="H390" s="1">
        <v>5.5005991184104999E-2</v>
      </c>
      <c r="I390" s="1">
        <v>5.6304947820660999E-2</v>
      </c>
      <c r="J390" s="1">
        <v>6.7565937384793107E-2</v>
      </c>
      <c r="K390" s="1">
        <v>7.4339401032890606E-2</v>
      </c>
      <c r="L390" s="1">
        <v>6.4930673085598E-3</v>
      </c>
      <c r="M390" s="1">
        <v>5.7170269647571902E-2</v>
      </c>
      <c r="N390" s="1">
        <v>8.8464764861685401E-3</v>
      </c>
      <c r="O390" s="1">
        <v>0.10127135203214099</v>
      </c>
      <c r="P390" s="1">
        <v>0.118118736932908</v>
      </c>
      <c r="Q390" s="1">
        <v>5.4426052798993999E-2</v>
      </c>
      <c r="R390" s="1">
        <v>8.6574230780796999E-3</v>
      </c>
      <c r="S390" s="1">
        <v>4.50439582565288E-2</v>
      </c>
      <c r="T390" s="1">
        <v>4.4942808106755099E-2</v>
      </c>
      <c r="U390" s="1">
        <v>3.3952427979449397E-2</v>
      </c>
      <c r="V390" s="1">
        <v>1.1528050765464699E-3</v>
      </c>
      <c r="W390" s="1">
        <v>5.4820522880800696E-3</v>
      </c>
      <c r="Y390" s="10">
        <f t="shared" si="30"/>
        <v>5.7839275547786909E-2</v>
      </c>
      <c r="Z390" s="1">
        <f t="shared" si="31"/>
        <v>1.1528050765464699E-3</v>
      </c>
      <c r="AA390" s="1">
        <f t="shared" si="32"/>
        <v>0.12389900172148401</v>
      </c>
      <c r="AB390" s="1">
        <f t="shared" si="33"/>
        <v>5.5005991184104999E-2</v>
      </c>
      <c r="AC390">
        <f t="shared" si="34"/>
        <v>4.0154133316619739E-2</v>
      </c>
    </row>
    <row r="391" spans="1:29" x14ac:dyDescent="0.2">
      <c r="A391" s="8" t="s">
        <v>412</v>
      </c>
      <c r="B391" s="2">
        <v>27239.350329467699</v>
      </c>
      <c r="C391" s="2">
        <v>1953891.3088267299</v>
      </c>
      <c r="D391" s="1">
        <v>0.103659566857805</v>
      </c>
      <c r="E391" s="1">
        <v>0.103659566857805</v>
      </c>
      <c r="F391" s="1">
        <v>0.108405180137833</v>
      </c>
      <c r="G391" s="1">
        <v>0.1238393442276</v>
      </c>
      <c r="H391" s="1">
        <v>0.1238393442276</v>
      </c>
      <c r="I391" s="1">
        <v>8.9020967148258606E-2</v>
      </c>
      <c r="J391" s="1">
        <v>0.10682516057791</v>
      </c>
      <c r="K391" s="1">
        <v>6.2195740114683498E-2</v>
      </c>
      <c r="L391" s="1">
        <v>7.0197032838538098E-3</v>
      </c>
      <c r="M391" s="1">
        <v>5.9199512810775103E-2</v>
      </c>
      <c r="N391" s="1">
        <v>6.2093535434551896E-3</v>
      </c>
      <c r="O391" s="1">
        <v>9.4421234866766998E-2</v>
      </c>
      <c r="P391" s="1">
        <v>7.4777788842114903E-2</v>
      </c>
      <c r="Q391" s="1">
        <v>4.5535322968994499E-2</v>
      </c>
      <c r="R391" s="1">
        <v>9.3596043784718308E-3</v>
      </c>
      <c r="S391" s="1">
        <v>7.1216773718607004E-2</v>
      </c>
      <c r="T391" s="1">
        <v>4.2618981299921303E-2</v>
      </c>
      <c r="U391" s="1">
        <v>2.14946814186378E-2</v>
      </c>
      <c r="V391" s="1">
        <v>1.3252099566517499E-3</v>
      </c>
      <c r="W391" s="1">
        <v>3.3318052009395599E-3</v>
      </c>
      <c r="Y391" s="10">
        <f t="shared" si="30"/>
        <v>6.2897742121934247E-2</v>
      </c>
      <c r="Z391" s="1">
        <f t="shared" si="31"/>
        <v>1.3252099566517499E-3</v>
      </c>
      <c r="AA391" s="1">
        <f t="shared" si="32"/>
        <v>0.1238393442276</v>
      </c>
      <c r="AB391" s="1">
        <f t="shared" si="33"/>
        <v>6.6706256916645251E-2</v>
      </c>
      <c r="AC391">
        <f t="shared" si="34"/>
        <v>4.2202164629152716E-2</v>
      </c>
    </row>
    <row r="392" spans="1:29" x14ac:dyDescent="0.2">
      <c r="A392" s="8" t="s">
        <v>413</v>
      </c>
      <c r="B392" s="2">
        <v>561134.77825438499</v>
      </c>
      <c r="C392" s="2">
        <v>584211.12388742703</v>
      </c>
      <c r="D392" s="1">
        <v>0.116183473573271</v>
      </c>
      <c r="E392" s="1">
        <v>0.116183473573271</v>
      </c>
      <c r="F392" s="1">
        <v>0.10586928642792</v>
      </c>
      <c r="G392" s="1">
        <v>5.8335685757271202E-2</v>
      </c>
      <c r="H392" s="1">
        <v>5.8335685757271202E-2</v>
      </c>
      <c r="I392" s="1">
        <v>5.5635164485615597E-2</v>
      </c>
      <c r="J392" s="1">
        <v>6.6762197382738794E-2</v>
      </c>
      <c r="K392" s="1">
        <v>6.9710084143962597E-2</v>
      </c>
      <c r="L392" s="1">
        <v>8.6513696666440307E-3</v>
      </c>
      <c r="M392" s="1">
        <v>6.9846450200090698E-2</v>
      </c>
      <c r="N392" s="1">
        <v>8.2675995895630204E-3</v>
      </c>
      <c r="O392" s="1">
        <v>0.108967527575822</v>
      </c>
      <c r="P392" s="1">
        <v>0.104094612691236</v>
      </c>
      <c r="Q392" s="1">
        <v>5.10367943180359E-2</v>
      </c>
      <c r="R392" s="1">
        <v>1.1535159555525599E-2</v>
      </c>
      <c r="S392" s="1">
        <v>4.4508131588492601E-2</v>
      </c>
      <c r="T392" s="1">
        <v>5.0572074618586801E-2</v>
      </c>
      <c r="U392" s="1">
        <v>2.9921421029185401E-2</v>
      </c>
      <c r="V392" s="1">
        <v>1.42788518186298E-3</v>
      </c>
      <c r="W392" s="1">
        <v>4.7728145103086402E-3</v>
      </c>
      <c r="Y392" s="10">
        <f t="shared" si="30"/>
        <v>5.7030844581333742E-2</v>
      </c>
      <c r="Z392" s="1">
        <f t="shared" si="31"/>
        <v>1.42788518186298E-3</v>
      </c>
      <c r="AA392" s="1">
        <f t="shared" si="32"/>
        <v>0.116183473573271</v>
      </c>
      <c r="AB392" s="1">
        <f t="shared" si="33"/>
        <v>5.6985425121443403E-2</v>
      </c>
      <c r="AC392">
        <f t="shared" si="34"/>
        <v>3.7617145243251368E-2</v>
      </c>
    </row>
    <row r="393" spans="1:29" x14ac:dyDescent="0.2">
      <c r="A393" s="8" t="s">
        <v>414</v>
      </c>
      <c r="B393" s="2">
        <v>504745.65280921699</v>
      </c>
      <c r="C393" s="2">
        <v>578263.50535508897</v>
      </c>
      <c r="D393" s="1">
        <v>0.120749179811951</v>
      </c>
      <c r="E393" s="1">
        <v>0.120749179811951</v>
      </c>
      <c r="F393" s="1">
        <v>0.11029556288975</v>
      </c>
      <c r="G393" s="1">
        <v>5.1945111281288203E-2</v>
      </c>
      <c r="H393" s="1">
        <v>5.1945111281288203E-2</v>
      </c>
      <c r="I393" s="1">
        <v>5.3546446363081701E-2</v>
      </c>
      <c r="J393" s="1">
        <v>6.4255735635698294E-2</v>
      </c>
      <c r="K393" s="1">
        <v>7.2449507887171194E-2</v>
      </c>
      <c r="L393" s="1">
        <v>8.4083447018782308E-3</v>
      </c>
      <c r="M393" s="1">
        <v>6.86092549859144E-2</v>
      </c>
      <c r="N393" s="1">
        <v>8.0740189009361699E-3</v>
      </c>
      <c r="O393" s="1">
        <v>0.109050568142087</v>
      </c>
      <c r="P393" s="1">
        <v>0.10337401585486899</v>
      </c>
      <c r="Q393" s="1">
        <v>5.3042406674540098E-2</v>
      </c>
      <c r="R393" s="1">
        <v>1.1211126269170899E-2</v>
      </c>
      <c r="S393" s="1">
        <v>4.2837157090465497E-2</v>
      </c>
      <c r="T393" s="1">
        <v>5.0043673573493298E-2</v>
      </c>
      <c r="U393" s="1">
        <v>2.97141486934141E-2</v>
      </c>
      <c r="V393" s="1">
        <v>1.2536163395009401E-3</v>
      </c>
      <c r="W393" s="1">
        <v>4.8018978362012101E-3</v>
      </c>
      <c r="Y393" s="10">
        <f t="shared" si="30"/>
        <v>5.6817803201232517E-2</v>
      </c>
      <c r="Z393" s="1">
        <f t="shared" si="31"/>
        <v>1.2536163395009401E-3</v>
      </c>
      <c r="AA393" s="1">
        <f t="shared" si="32"/>
        <v>0.120749179811951</v>
      </c>
      <c r="AB393" s="1">
        <f t="shared" si="33"/>
        <v>5.2493758977914154E-2</v>
      </c>
      <c r="AC393">
        <f t="shared" si="34"/>
        <v>3.8736028522609052E-2</v>
      </c>
    </row>
    <row r="394" spans="1:29" x14ac:dyDescent="0.2">
      <c r="A394" s="8" t="s">
        <v>415</v>
      </c>
      <c r="B394" s="2">
        <v>77089.895908611594</v>
      </c>
      <c r="C394" s="2">
        <v>75968.916293629998</v>
      </c>
      <c r="D394" s="1">
        <v>0.111255426735998</v>
      </c>
      <c r="E394" s="1">
        <v>0.111255426735998</v>
      </c>
      <c r="F394" s="1">
        <v>0.12665779149583101</v>
      </c>
      <c r="G394" s="1">
        <v>6.9342984671770094E-2</v>
      </c>
      <c r="H394" s="1">
        <v>6.9342984671770094E-2</v>
      </c>
      <c r="I394" s="1">
        <v>6.6335940209842695E-2</v>
      </c>
      <c r="J394" s="1">
        <v>7.9603128251811303E-2</v>
      </c>
      <c r="K394" s="1">
        <v>6.6753256041598902E-2</v>
      </c>
      <c r="L394" s="1">
        <v>7.6075063827649699E-3</v>
      </c>
      <c r="M394" s="1">
        <v>6.8275095367064303E-2</v>
      </c>
      <c r="N394" s="1">
        <v>6.7178344809057898E-3</v>
      </c>
      <c r="O394" s="1">
        <v>0.11035296892845101</v>
      </c>
      <c r="P394" s="1">
        <v>8.9423218311950201E-2</v>
      </c>
      <c r="Q394" s="1">
        <v>4.8872013862707703E-2</v>
      </c>
      <c r="R394" s="1">
        <v>1.0143341843686799E-2</v>
      </c>
      <c r="S394" s="1">
        <v>5.3068752167874197E-2</v>
      </c>
      <c r="T394" s="1">
        <v>5.0540539633589399E-2</v>
      </c>
      <c r="U394" s="1">
        <v>2.5704399529819601E-2</v>
      </c>
      <c r="V394" s="1">
        <v>1.0219869901936199E-3</v>
      </c>
      <c r="W394" s="1">
        <v>4.0163888704859404E-3</v>
      </c>
      <c r="Y394" s="10">
        <f t="shared" si="30"/>
        <v>5.8814549259205665E-2</v>
      </c>
      <c r="Z394" s="1">
        <f t="shared" si="31"/>
        <v>1.0219869901936199E-3</v>
      </c>
      <c r="AA394" s="1">
        <f t="shared" si="32"/>
        <v>0.12665779149583101</v>
      </c>
      <c r="AB394" s="1">
        <f t="shared" si="33"/>
        <v>6.6544598125720805E-2</v>
      </c>
      <c r="AC394">
        <f t="shared" si="34"/>
        <v>3.8667426074636538E-2</v>
      </c>
    </row>
    <row r="395" spans="1:29" x14ac:dyDescent="0.2">
      <c r="A395" s="8" t="s">
        <v>416</v>
      </c>
      <c r="B395" s="2">
        <v>1193996.3199104699</v>
      </c>
      <c r="C395" s="2">
        <v>1630629.61800159</v>
      </c>
      <c r="D395" s="1">
        <v>0.102275350106316</v>
      </c>
      <c r="E395" s="1">
        <v>0.102275350106316</v>
      </c>
      <c r="F395" s="1">
        <v>0.12696839879906199</v>
      </c>
      <c r="G395" s="1">
        <v>6.8703193498337298E-2</v>
      </c>
      <c r="H395" s="1">
        <v>6.8703193498337298E-2</v>
      </c>
      <c r="I395" s="1">
        <v>6.6093696448934494E-2</v>
      </c>
      <c r="J395" s="1">
        <v>7.9312435738721307E-2</v>
      </c>
      <c r="K395" s="1">
        <v>6.13652100637899E-2</v>
      </c>
      <c r="L395" s="1">
        <v>1.08214333670529E-2</v>
      </c>
      <c r="M395" s="1">
        <v>7.8532462773471895E-2</v>
      </c>
      <c r="N395" s="1">
        <v>6.7144136107090101E-3</v>
      </c>
      <c r="O395" s="1">
        <v>0.112426924283164</v>
      </c>
      <c r="P395" s="1">
        <v>8.5017280646792107E-2</v>
      </c>
      <c r="Q395" s="1">
        <v>4.4927267593607198E-2</v>
      </c>
      <c r="R395" s="1">
        <v>1.44285778227376E-2</v>
      </c>
      <c r="S395" s="1">
        <v>5.2874957159147598E-2</v>
      </c>
      <c r="T395" s="1">
        <v>5.22623194363874E-2</v>
      </c>
      <c r="U395" s="1">
        <v>2.4437758468317701E-2</v>
      </c>
      <c r="V395" s="1">
        <v>1.14259740070654E-3</v>
      </c>
      <c r="W395" s="1">
        <v>3.8932128073249001E-3</v>
      </c>
      <c r="Y395" s="10">
        <f t="shared" si="30"/>
        <v>5.8158801681461647E-2</v>
      </c>
      <c r="Z395" s="1">
        <f t="shared" si="31"/>
        <v>1.14259740070654E-3</v>
      </c>
      <c r="AA395" s="1">
        <f t="shared" si="32"/>
        <v>0.12696839879906199</v>
      </c>
      <c r="AB395" s="1">
        <f t="shared" si="33"/>
        <v>6.3729453256362201E-2</v>
      </c>
      <c r="AC395">
        <f t="shared" si="34"/>
        <v>3.7297477870054753E-2</v>
      </c>
    </row>
    <row r="396" spans="1:29" x14ac:dyDescent="0.2">
      <c r="A396" s="8" t="s">
        <v>417</v>
      </c>
      <c r="B396" s="2">
        <v>291727.12852059503</v>
      </c>
      <c r="C396" s="2">
        <v>350989.37081952899</v>
      </c>
      <c r="D396" s="1">
        <v>0.106220803827678</v>
      </c>
      <c r="E396" s="1">
        <v>0.106220803827678</v>
      </c>
      <c r="F396" s="1">
        <v>0.114105131231429</v>
      </c>
      <c r="G396" s="1">
        <v>8.1005679243086298E-2</v>
      </c>
      <c r="H396" s="1">
        <v>8.1005679243086298E-2</v>
      </c>
      <c r="I396" s="1">
        <v>6.9029122429400597E-2</v>
      </c>
      <c r="J396" s="1">
        <v>8.2834946915280705E-2</v>
      </c>
      <c r="K396" s="1">
        <v>6.3732482296606704E-2</v>
      </c>
      <c r="L396" s="1">
        <v>5.2252383294284499E-3</v>
      </c>
      <c r="M396" s="1">
        <v>5.1772177967353998E-2</v>
      </c>
      <c r="N396" s="1">
        <v>9.1819968697492895E-3</v>
      </c>
      <c r="O396" s="1">
        <v>9.61180703119216E-2</v>
      </c>
      <c r="P396" s="1">
        <v>0.120263585917484</v>
      </c>
      <c r="Q396" s="1">
        <v>4.6660416929528097E-2</v>
      </c>
      <c r="R396" s="1">
        <v>6.9669844392380399E-3</v>
      </c>
      <c r="S396" s="1">
        <v>5.5223297943520398E-2</v>
      </c>
      <c r="T396" s="1">
        <v>4.3221876430737001E-2</v>
      </c>
      <c r="U396" s="1">
        <v>3.4568729280505799E-2</v>
      </c>
      <c r="V396" s="1">
        <v>1.2073803449558201E-3</v>
      </c>
      <c r="W396" s="1">
        <v>5.6791173073562603E-3</v>
      </c>
      <c r="Y396" s="10">
        <f t="shared" si="30"/>
        <v>5.9012176054301202E-2</v>
      </c>
      <c r="Z396" s="1">
        <f t="shared" si="31"/>
        <v>1.2073803449558201E-3</v>
      </c>
      <c r="AA396" s="1">
        <f t="shared" si="32"/>
        <v>0.120263585917484</v>
      </c>
      <c r="AB396" s="1">
        <f t="shared" si="33"/>
        <v>5.9477890120063548E-2</v>
      </c>
      <c r="AC396">
        <f t="shared" si="34"/>
        <v>3.848080456486612E-2</v>
      </c>
    </row>
    <row r="397" spans="1:29" x14ac:dyDescent="0.2">
      <c r="A397" s="8" t="s">
        <v>418</v>
      </c>
      <c r="B397" s="2">
        <v>275465.67426608398</v>
      </c>
      <c r="C397" s="2">
        <v>1803436.77722495</v>
      </c>
      <c r="D397" s="1">
        <v>0.10462675963521199</v>
      </c>
      <c r="E397" s="1">
        <v>0.10462675963521199</v>
      </c>
      <c r="F397" s="1">
        <v>0.104743164396896</v>
      </c>
      <c r="G397" s="1">
        <v>0.117839321737952</v>
      </c>
      <c r="H397" s="1">
        <v>0.117839321737952</v>
      </c>
      <c r="I397" s="1">
        <v>8.5105451968200005E-2</v>
      </c>
      <c r="J397" s="1">
        <v>0.10212654236184</v>
      </c>
      <c r="K397" s="1">
        <v>6.2776055781127299E-2</v>
      </c>
      <c r="L397" s="1">
        <v>6.9407830654406501E-3</v>
      </c>
      <c r="M397" s="1">
        <v>5.8785800616494598E-2</v>
      </c>
      <c r="N397" s="1">
        <v>6.6827648572755898E-3</v>
      </c>
      <c r="O397" s="1">
        <v>9.4664115649297803E-2</v>
      </c>
      <c r="P397" s="1">
        <v>8.2143831163291797E-2</v>
      </c>
      <c r="Q397" s="1">
        <v>4.5960189065076901E-2</v>
      </c>
      <c r="R397" s="1">
        <v>9.2543774205875399E-3</v>
      </c>
      <c r="S397" s="1">
        <v>6.8084361574560201E-2</v>
      </c>
      <c r="T397" s="1">
        <v>4.2924424726572701E-2</v>
      </c>
      <c r="U397" s="1">
        <v>2.3611948711609501E-2</v>
      </c>
      <c r="V397" s="1">
        <v>1.3156713739241801E-3</v>
      </c>
      <c r="W397" s="1">
        <v>3.6964022690323299E-3</v>
      </c>
      <c r="Y397" s="10">
        <f t="shared" si="30"/>
        <v>6.2187402387377758E-2</v>
      </c>
      <c r="Z397" s="1">
        <f t="shared" si="31"/>
        <v>1.3156713739241801E-3</v>
      </c>
      <c r="AA397" s="1">
        <f t="shared" si="32"/>
        <v>0.117839321737952</v>
      </c>
      <c r="AB397" s="1">
        <f t="shared" si="33"/>
        <v>6.5430208677843743E-2</v>
      </c>
      <c r="AC397">
        <f t="shared" si="34"/>
        <v>4.0872604880196763E-2</v>
      </c>
    </row>
    <row r="398" spans="1:29" x14ac:dyDescent="0.2">
      <c r="A398" s="8" t="s">
        <v>419</v>
      </c>
      <c r="B398" s="2">
        <v>246440.58106813201</v>
      </c>
      <c r="C398" s="2">
        <v>513312.14791031199</v>
      </c>
      <c r="D398" s="1">
        <v>0.121277396418897</v>
      </c>
      <c r="E398" s="1">
        <v>0.121277396418897</v>
      </c>
      <c r="F398" s="1">
        <v>0.11869354733939499</v>
      </c>
      <c r="G398" s="1">
        <v>5.4738174254114702E-2</v>
      </c>
      <c r="H398" s="1">
        <v>5.4738174254114702E-2</v>
      </c>
      <c r="I398" s="1">
        <v>5.7042473961906197E-2</v>
      </c>
      <c r="J398" s="1">
        <v>6.84509687542873E-2</v>
      </c>
      <c r="K398" s="1">
        <v>7.2766437851338794E-2</v>
      </c>
      <c r="L398" s="1">
        <v>9.4599241086102907E-3</v>
      </c>
      <c r="M398" s="1">
        <v>7.3417525261759001E-2</v>
      </c>
      <c r="N398" s="1">
        <v>7.1803943811686796E-3</v>
      </c>
      <c r="O398" s="1">
        <v>0.11180525044513701</v>
      </c>
      <c r="P398" s="1">
        <v>9.0956290653364899E-2</v>
      </c>
      <c r="Q398" s="1">
        <v>5.3274440383766899E-2</v>
      </c>
      <c r="R398" s="1">
        <v>1.2613232144813601E-2</v>
      </c>
      <c r="S398" s="1">
        <v>4.5633979169524899E-2</v>
      </c>
      <c r="T398" s="1">
        <v>5.1103041348179501E-2</v>
      </c>
      <c r="U398" s="1">
        <v>2.61449321663258E-2</v>
      </c>
      <c r="V398" s="1">
        <v>1.23659024342048E-3</v>
      </c>
      <c r="W398" s="1">
        <v>4.1487055424560496E-3</v>
      </c>
      <c r="Y398" s="10">
        <f t="shared" si="30"/>
        <v>5.779794375507389E-2</v>
      </c>
      <c r="Z398" s="1">
        <f t="shared" si="31"/>
        <v>1.23659024342048E-3</v>
      </c>
      <c r="AA398" s="1">
        <f t="shared" si="32"/>
        <v>0.121277396418897</v>
      </c>
      <c r="AB398" s="1">
        <f t="shared" si="33"/>
        <v>5.4738174254114702E-2</v>
      </c>
      <c r="AC398">
        <f t="shared" si="34"/>
        <v>3.9126446145813218E-2</v>
      </c>
    </row>
    <row r="399" spans="1:29" x14ac:dyDescent="0.2">
      <c r="A399" s="8" t="s">
        <v>420</v>
      </c>
      <c r="B399" s="2">
        <v>1935692.0164052099</v>
      </c>
      <c r="C399" s="2">
        <v>9626762.9219827093</v>
      </c>
      <c r="D399" s="1">
        <v>0.11074218406153399</v>
      </c>
      <c r="E399" s="1">
        <v>0.11074218406153399</v>
      </c>
      <c r="F399" s="1">
        <v>0.113559222464442</v>
      </c>
      <c r="G399" s="1">
        <v>7.3438452266842202E-2</v>
      </c>
      <c r="H399" s="1">
        <v>7.3438452266842202E-2</v>
      </c>
      <c r="I399" s="1">
        <v>6.5109031749531698E-2</v>
      </c>
      <c r="J399" s="1">
        <v>7.8130838099437994E-2</v>
      </c>
      <c r="K399" s="1">
        <v>6.6445310436920701E-2</v>
      </c>
      <c r="L399" s="1">
        <v>1.1670011024044099E-2</v>
      </c>
      <c r="M399" s="1">
        <v>8.0812171650090497E-2</v>
      </c>
      <c r="N399" s="1">
        <v>6.2891027133178401E-3</v>
      </c>
      <c r="O399" s="1">
        <v>0.11143395660013</v>
      </c>
      <c r="P399" s="1">
        <v>7.6544593838194203E-2</v>
      </c>
      <c r="Q399" s="1">
        <v>4.8646557866203199E-2</v>
      </c>
      <c r="R399" s="1">
        <v>1.5560014698725399E-2</v>
      </c>
      <c r="S399" s="1">
        <v>5.2087225399625098E-2</v>
      </c>
      <c r="T399" s="1">
        <v>5.1830099642742197E-2</v>
      </c>
      <c r="U399" s="1">
        <v>2.2002335973346901E-2</v>
      </c>
      <c r="V399" s="1">
        <v>1.2140769560258201E-3</v>
      </c>
      <c r="W399" s="1">
        <v>3.5027500789626101E-3</v>
      </c>
      <c r="Y399" s="10">
        <f t="shared" si="30"/>
        <v>5.8659928592424637E-2</v>
      </c>
      <c r="Z399" s="1">
        <f t="shared" si="31"/>
        <v>1.2140769560258201E-3</v>
      </c>
      <c r="AA399" s="1">
        <f t="shared" si="32"/>
        <v>0.113559222464442</v>
      </c>
      <c r="AB399" s="1">
        <f t="shared" si="33"/>
        <v>6.57771710932262E-2</v>
      </c>
      <c r="AC399">
        <f t="shared" si="34"/>
        <v>3.7173550719707196E-2</v>
      </c>
    </row>
    <row r="400" spans="1:29" x14ac:dyDescent="0.2">
      <c r="A400" s="8" t="s">
        <v>421</v>
      </c>
      <c r="B400" s="2">
        <v>140781.70257938301</v>
      </c>
      <c r="C400" s="2">
        <v>189055.53738967999</v>
      </c>
      <c r="D400" s="1">
        <v>0.11574987007555</v>
      </c>
      <c r="E400" s="1">
        <v>0.11574987007555</v>
      </c>
      <c r="F400" s="1">
        <v>0.12013189487824399</v>
      </c>
      <c r="G400" s="1">
        <v>5.7961841786279798E-2</v>
      </c>
      <c r="H400" s="1">
        <v>5.7961841786279798E-2</v>
      </c>
      <c r="I400" s="1">
        <v>5.9013894612700998E-2</v>
      </c>
      <c r="J400" s="1">
        <v>7.0816673535241098E-2</v>
      </c>
      <c r="K400" s="1">
        <v>6.9449922045330403E-2</v>
      </c>
      <c r="L400" s="1">
        <v>6.1180708456411896E-3</v>
      </c>
      <c r="M400" s="1">
        <v>5.5511983641080398E-2</v>
      </c>
      <c r="N400" s="1">
        <v>9.2589533108728903E-3</v>
      </c>
      <c r="O400" s="1">
        <v>0.100385330814577</v>
      </c>
      <c r="P400" s="1">
        <v>0.12385747949876801</v>
      </c>
      <c r="Q400" s="1">
        <v>5.08463220258231E-2</v>
      </c>
      <c r="R400" s="1">
        <v>8.1574277941882604E-3</v>
      </c>
      <c r="S400" s="1">
        <v>4.72111156901606E-2</v>
      </c>
      <c r="T400" s="1">
        <v>4.4711577595434301E-2</v>
      </c>
      <c r="U400" s="1">
        <v>3.5601910236956899E-2</v>
      </c>
      <c r="V400" s="1">
        <v>1.1603875888180899E-3</v>
      </c>
      <c r="W400" s="1">
        <v>5.7838273943366901E-3</v>
      </c>
      <c r="Y400" s="10">
        <f t="shared" si="30"/>
        <v>5.7772009761591678E-2</v>
      </c>
      <c r="Z400" s="1">
        <f t="shared" si="31"/>
        <v>1.1603875888180899E-3</v>
      </c>
      <c r="AA400" s="1">
        <f t="shared" si="32"/>
        <v>0.12385747949876801</v>
      </c>
      <c r="AB400" s="1">
        <f t="shared" si="33"/>
        <v>5.6736912713680102E-2</v>
      </c>
      <c r="AC400">
        <f t="shared" si="34"/>
        <v>3.9573064542126286E-2</v>
      </c>
    </row>
    <row r="401" spans="1:29" x14ac:dyDescent="0.2">
      <c r="A401" s="8" t="s">
        <v>422</v>
      </c>
      <c r="B401" s="2">
        <v>90956.787590608001</v>
      </c>
      <c r="C401" s="2">
        <v>220450.98670811401</v>
      </c>
      <c r="D401" s="1">
        <v>0.11760430348846999</v>
      </c>
      <c r="E401" s="1">
        <v>0.11760430348846999</v>
      </c>
      <c r="F401" s="1">
        <v>0.11127985819875499</v>
      </c>
      <c r="G401" s="1">
        <v>7.5010101333481002E-2</v>
      </c>
      <c r="H401" s="1">
        <v>7.5010101333481002E-2</v>
      </c>
      <c r="I401" s="1">
        <v>6.5325015216429402E-2</v>
      </c>
      <c r="J401" s="1">
        <v>7.83900182597152E-2</v>
      </c>
      <c r="K401" s="1">
        <v>7.0562582093082193E-2</v>
      </c>
      <c r="L401" s="1">
        <v>6.4377288753562001E-3</v>
      </c>
      <c r="M401" s="1">
        <v>5.7729154819755803E-2</v>
      </c>
      <c r="N401" s="1">
        <v>8.2996780695387892E-3</v>
      </c>
      <c r="O401" s="1">
        <v>9.9762807234152595E-2</v>
      </c>
      <c r="P401" s="1">
        <v>0.10529106747519699</v>
      </c>
      <c r="Q401" s="1">
        <v>5.1660933035124798E-2</v>
      </c>
      <c r="R401" s="1">
        <v>8.5836385004752699E-3</v>
      </c>
      <c r="S401" s="1">
        <v>5.22600121731433E-2</v>
      </c>
      <c r="T401" s="1">
        <v>4.4712626037272697E-2</v>
      </c>
      <c r="U401" s="1">
        <v>3.02652961060569E-2</v>
      </c>
      <c r="V401" s="1">
        <v>1.3797684520279101E-3</v>
      </c>
      <c r="W401" s="1">
        <v>4.8449901001260598E-3</v>
      </c>
      <c r="Y401" s="10">
        <f t="shared" si="30"/>
        <v>5.9100699214505559E-2</v>
      </c>
      <c r="Z401" s="1">
        <f t="shared" si="31"/>
        <v>1.3797684520279101E-3</v>
      </c>
      <c r="AA401" s="1">
        <f t="shared" si="32"/>
        <v>0.11760430348846999</v>
      </c>
      <c r="AB401" s="1">
        <f t="shared" si="33"/>
        <v>6.1527085018092606E-2</v>
      </c>
      <c r="AC401">
        <f t="shared" si="34"/>
        <v>3.8553466037412915E-2</v>
      </c>
    </row>
    <row r="402" spans="1:29" x14ac:dyDescent="0.2">
      <c r="A402" s="8" t="s">
        <v>423</v>
      </c>
      <c r="B402" s="2">
        <v>45623.288973023198</v>
      </c>
      <c r="C402" s="2">
        <v>71786.004354575794</v>
      </c>
      <c r="D402" s="1">
        <v>0.123653696078605</v>
      </c>
      <c r="E402" s="1">
        <v>0.123653696078605</v>
      </c>
      <c r="F402" s="1">
        <v>0.117836348957469</v>
      </c>
      <c r="G402" s="1">
        <v>4.8522346114590199E-2</v>
      </c>
      <c r="H402" s="1">
        <v>4.8522346114590199E-2</v>
      </c>
      <c r="I402" s="1">
        <v>5.3720260296662603E-2</v>
      </c>
      <c r="J402" s="1">
        <v>6.4464312355994993E-2</v>
      </c>
      <c r="K402" s="1">
        <v>7.4192217647163605E-2</v>
      </c>
      <c r="L402" s="1">
        <v>7.8387939399104899E-3</v>
      </c>
      <c r="M402" s="1">
        <v>6.8279299949456002E-2</v>
      </c>
      <c r="N402" s="1">
        <v>8.0057524397963899E-3</v>
      </c>
      <c r="O402" s="1">
        <v>0.11139121497224</v>
      </c>
      <c r="P402" s="1">
        <v>0.10080899613357699</v>
      </c>
      <c r="Q402" s="1">
        <v>5.4318295531496301E-2</v>
      </c>
      <c r="R402" s="1">
        <v>1.04517252532139E-2</v>
      </c>
      <c r="S402" s="1">
        <v>4.2976208237329901E-2</v>
      </c>
      <c r="T402" s="1">
        <v>5.0813837868824603E-2</v>
      </c>
      <c r="U402" s="1">
        <v>2.89770197764668E-2</v>
      </c>
      <c r="V402" s="1">
        <v>1.39585834474498E-3</v>
      </c>
      <c r="W402" s="1">
        <v>4.60845598510217E-3</v>
      </c>
      <c r="Y402" s="10">
        <f t="shared" si="30"/>
        <v>5.7221534103791952E-2</v>
      </c>
      <c r="Z402" s="1">
        <f t="shared" si="31"/>
        <v>1.39585834474498E-3</v>
      </c>
      <c r="AA402" s="1">
        <f t="shared" si="32"/>
        <v>0.123653696078605</v>
      </c>
      <c r="AB402" s="1">
        <f t="shared" si="33"/>
        <v>5.22670490827436E-2</v>
      </c>
      <c r="AC402">
        <f t="shared" si="34"/>
        <v>3.9965148918930361E-2</v>
      </c>
    </row>
    <row r="403" spans="1:29" x14ac:dyDescent="0.2">
      <c r="A403" s="8" t="s">
        <v>424</v>
      </c>
      <c r="B403" s="2">
        <v>1101754.5175479599</v>
      </c>
      <c r="C403" s="2">
        <v>1469777.1287583599</v>
      </c>
      <c r="D403" s="1">
        <v>0.112427728990038</v>
      </c>
      <c r="E403" s="1">
        <v>0.112427728990038</v>
      </c>
      <c r="F403" s="1">
        <v>0.111905250147736</v>
      </c>
      <c r="G403" s="1">
        <v>5.9014889520791501E-2</v>
      </c>
      <c r="H403" s="1">
        <v>5.9014889520791501E-2</v>
      </c>
      <c r="I403" s="1">
        <v>5.7483757297329699E-2</v>
      </c>
      <c r="J403" s="1">
        <v>6.89805087567959E-2</v>
      </c>
      <c r="K403" s="1">
        <v>6.7456637394022995E-2</v>
      </c>
      <c r="L403" s="1">
        <v>9.1929701275427194E-3</v>
      </c>
      <c r="M403" s="1">
        <v>7.3450195878056901E-2</v>
      </c>
      <c r="N403" s="1">
        <v>7.7316170022146899E-3</v>
      </c>
      <c r="O403" s="1">
        <v>0.111944342579548</v>
      </c>
      <c r="P403" s="1">
        <v>9.7950897294209693E-2</v>
      </c>
      <c r="Q403" s="1">
        <v>4.9386979951927798E-2</v>
      </c>
      <c r="R403" s="1">
        <v>1.2257293503390099E-2</v>
      </c>
      <c r="S403" s="1">
        <v>4.5987005837863998E-2</v>
      </c>
      <c r="T403" s="1">
        <v>5.2237038946266898E-2</v>
      </c>
      <c r="U403" s="1">
        <v>2.8155435348131402E-2</v>
      </c>
      <c r="V403" s="1">
        <v>1.30377449582053E-3</v>
      </c>
      <c r="W403" s="1">
        <v>4.4949382558412401E-3</v>
      </c>
      <c r="Y403" s="10">
        <f t="shared" si="30"/>
        <v>5.7140193991917873E-2</v>
      </c>
      <c r="Z403" s="1">
        <f t="shared" si="31"/>
        <v>1.30377449582053E-3</v>
      </c>
      <c r="AA403" s="1">
        <f t="shared" si="32"/>
        <v>0.112427728990038</v>
      </c>
      <c r="AB403" s="1">
        <f t="shared" si="33"/>
        <v>5.8249323409060597E-2</v>
      </c>
      <c r="AC403">
        <f t="shared" si="34"/>
        <v>3.7412523411295195E-2</v>
      </c>
    </row>
    <row r="404" spans="1:29" x14ac:dyDescent="0.2">
      <c r="A404" s="8" t="s">
        <v>425</v>
      </c>
      <c r="B404" s="2">
        <v>307332.119812869</v>
      </c>
      <c r="C404" s="2">
        <v>311881.17898760497</v>
      </c>
      <c r="D404" s="1">
        <v>0.110790604096447</v>
      </c>
      <c r="E404" s="1">
        <v>0.110790604096447</v>
      </c>
      <c r="F404" s="1">
        <v>0.108077053690264</v>
      </c>
      <c r="G404" s="1">
        <v>4.7775791450227902E-2</v>
      </c>
      <c r="H404" s="1">
        <v>4.7775791450227902E-2</v>
      </c>
      <c r="I404" s="1">
        <v>5.0907159147680098E-2</v>
      </c>
      <c r="J404" s="1">
        <v>6.1088590977216403E-2</v>
      </c>
      <c r="K404" s="1">
        <v>6.6474362457868502E-2</v>
      </c>
      <c r="L404" s="1">
        <v>7.5343888820571499E-3</v>
      </c>
      <c r="M404" s="1">
        <v>6.8381821526621894E-2</v>
      </c>
      <c r="N404" s="1">
        <v>9.2820496904453195E-3</v>
      </c>
      <c r="O404" s="1">
        <v>0.11176588864128199</v>
      </c>
      <c r="P404" s="1">
        <v>0.116119804645442</v>
      </c>
      <c r="Q404" s="1">
        <v>4.8667827701634303E-2</v>
      </c>
      <c r="R404" s="1">
        <v>1.0045851842742801E-2</v>
      </c>
      <c r="S404" s="1">
        <v>4.0725727318144098E-2</v>
      </c>
      <c r="T404" s="1">
        <v>5.2557828154004102E-2</v>
      </c>
      <c r="U404" s="1">
        <v>3.3378078828743399E-2</v>
      </c>
      <c r="V404" s="1">
        <v>1.6739210292173699E-3</v>
      </c>
      <c r="W404" s="1">
        <v>5.2876162386165104E-3</v>
      </c>
      <c r="Y404" s="10">
        <f t="shared" si="30"/>
        <v>5.5455038093266483E-2</v>
      </c>
      <c r="Z404" s="1">
        <f t="shared" si="31"/>
        <v>1.6739210292173699E-3</v>
      </c>
      <c r="AA404" s="1">
        <f t="shared" si="32"/>
        <v>0.116119804645442</v>
      </c>
      <c r="AB404" s="1">
        <f t="shared" si="33"/>
        <v>4.97874934246572E-2</v>
      </c>
      <c r="AC404">
        <f t="shared" si="34"/>
        <v>3.7987795595135272E-2</v>
      </c>
    </row>
    <row r="405" spans="1:29" x14ac:dyDescent="0.2">
      <c r="A405" s="8" t="s">
        <v>426</v>
      </c>
      <c r="B405" s="2">
        <v>158538.86020462299</v>
      </c>
      <c r="C405" s="2">
        <v>164772.78479921399</v>
      </c>
      <c r="D405" s="1">
        <v>0.105424903296607</v>
      </c>
      <c r="E405" s="1">
        <v>0.105424903296607</v>
      </c>
      <c r="F405" s="1">
        <v>0.103757411274998</v>
      </c>
      <c r="G405" s="1">
        <v>4.8923766399975602E-2</v>
      </c>
      <c r="H405" s="1">
        <v>4.8923766399975602E-2</v>
      </c>
      <c r="I405" s="1">
        <v>5.0401236018737597E-2</v>
      </c>
      <c r="J405" s="1">
        <v>6.0481483222485102E-2</v>
      </c>
      <c r="K405" s="1">
        <v>6.3254941977964593E-2</v>
      </c>
      <c r="L405" s="1">
        <v>1.0397480969977901E-2</v>
      </c>
      <c r="M405" s="1">
        <v>8.2296805054966005E-2</v>
      </c>
      <c r="N405" s="1">
        <v>8.3031954456053107E-3</v>
      </c>
      <c r="O405" s="1">
        <v>0.119442222772422</v>
      </c>
      <c r="P405" s="1">
        <v>0.100217718841666</v>
      </c>
      <c r="Q405" s="1">
        <v>4.6310795675725297E-2</v>
      </c>
      <c r="R405" s="1">
        <v>1.38633079599707E-2</v>
      </c>
      <c r="S405" s="1">
        <v>4.0320988814990098E-2</v>
      </c>
      <c r="T405" s="1">
        <v>5.76765321195341E-2</v>
      </c>
      <c r="U405" s="1">
        <v>2.88070571317556E-2</v>
      </c>
      <c r="V405" s="1">
        <v>1.6446143062016599E-3</v>
      </c>
      <c r="W405" s="1">
        <v>4.58278227800235E-3</v>
      </c>
      <c r="Y405" s="10">
        <f t="shared" si="30"/>
        <v>5.5022795662908366E-2</v>
      </c>
      <c r="Z405" s="1">
        <f t="shared" si="31"/>
        <v>1.6446143062016599E-3</v>
      </c>
      <c r="AA405" s="1">
        <f t="shared" si="32"/>
        <v>0.119442222772422</v>
      </c>
      <c r="AB405" s="1">
        <f t="shared" si="33"/>
        <v>4.9662501209356599E-2</v>
      </c>
      <c r="AC405">
        <f t="shared" si="34"/>
        <v>3.662885561201467E-2</v>
      </c>
    </row>
    <row r="406" spans="1:29" x14ac:dyDescent="0.2">
      <c r="A406" s="8" t="s">
        <v>427</v>
      </c>
      <c r="B406" s="2">
        <v>872908.62172184698</v>
      </c>
      <c r="C406" s="2">
        <v>1082987.2337460599</v>
      </c>
      <c r="D406" s="1">
        <v>0.11035550776191699</v>
      </c>
      <c r="E406" s="1">
        <v>0.11035550776191699</v>
      </c>
      <c r="F406" s="1">
        <v>0.102987397663878</v>
      </c>
      <c r="G406" s="1">
        <v>7.0368564989619103E-2</v>
      </c>
      <c r="H406" s="1">
        <v>7.0368564989619103E-2</v>
      </c>
      <c r="I406" s="1">
        <v>6.0931131910779202E-2</v>
      </c>
      <c r="J406" s="1">
        <v>7.3117358292935003E-2</v>
      </c>
      <c r="K406" s="1">
        <v>6.6213304657150696E-2</v>
      </c>
      <c r="L406" s="1">
        <v>9.1942868470025196E-3</v>
      </c>
      <c r="M406" s="1">
        <v>7.2180160703260998E-2</v>
      </c>
      <c r="N406" s="1">
        <v>7.8258222134257593E-3</v>
      </c>
      <c r="O406" s="1">
        <v>0.10877894461738399</v>
      </c>
      <c r="P406" s="1">
        <v>9.6280461307213003E-2</v>
      </c>
      <c r="Q406" s="1">
        <v>4.8476699639690701E-2</v>
      </c>
      <c r="R406" s="1">
        <v>1.2259049129336499E-2</v>
      </c>
      <c r="S406" s="1">
        <v>4.8744905528623601E-2</v>
      </c>
      <c r="T406" s="1">
        <v>5.1017075218174397E-2</v>
      </c>
      <c r="U406" s="1">
        <v>2.7675180779163699E-2</v>
      </c>
      <c r="V406" s="1">
        <v>1.40821822321568E-3</v>
      </c>
      <c r="W406" s="1">
        <v>4.46114843685396E-3</v>
      </c>
      <c r="Y406" s="10">
        <f t="shared" si="30"/>
        <v>5.7649964533557987E-2</v>
      </c>
      <c r="Z406" s="1">
        <f t="shared" si="31"/>
        <v>1.40821822321568E-3</v>
      </c>
      <c r="AA406" s="1">
        <f t="shared" si="32"/>
        <v>0.11035550776191699</v>
      </c>
      <c r="AB406" s="1">
        <f t="shared" si="33"/>
        <v>6.3572218283964949E-2</v>
      </c>
      <c r="AC406">
        <f t="shared" si="34"/>
        <v>3.6444860826148326E-2</v>
      </c>
    </row>
    <row r="407" spans="1:29" x14ac:dyDescent="0.2">
      <c r="A407" s="8" t="s">
        <v>428</v>
      </c>
      <c r="B407" s="2">
        <v>6646726.9400190497</v>
      </c>
      <c r="C407" s="2">
        <v>7028118.4780610995</v>
      </c>
      <c r="D407" s="1">
        <v>0.10517573639832201</v>
      </c>
      <c r="E407" s="1">
        <v>0.10517573639832201</v>
      </c>
      <c r="F407" s="1">
        <v>9.97907329865627E-2</v>
      </c>
      <c r="G407" s="1">
        <v>4.2815655981959598E-2</v>
      </c>
      <c r="H407" s="1">
        <v>4.2815655981959598E-2</v>
      </c>
      <c r="I407" s="1">
        <v>4.6355511237620599E-2</v>
      </c>
      <c r="J407" s="1">
        <v>5.5626613485145297E-2</v>
      </c>
      <c r="K407" s="1">
        <v>6.3105441838993595E-2</v>
      </c>
      <c r="L407" s="1">
        <v>1.01387525269652E-2</v>
      </c>
      <c r="M407" s="1">
        <v>8.1542209535856502E-2</v>
      </c>
      <c r="N407" s="1">
        <v>8.8921844011958795E-3</v>
      </c>
      <c r="O407" s="1">
        <v>0.11979897509618</v>
      </c>
      <c r="P407" s="1">
        <v>0.10930658642505101</v>
      </c>
      <c r="Q407" s="1">
        <v>4.6201342245323102E-2</v>
      </c>
      <c r="R407" s="1">
        <v>1.35183367026209E-2</v>
      </c>
      <c r="S407" s="1">
        <v>3.7084408990096199E-2</v>
      </c>
      <c r="T407" s="1">
        <v>5.81633216527606E-2</v>
      </c>
      <c r="U407" s="1">
        <v>3.1419600573306797E-2</v>
      </c>
      <c r="V407" s="1">
        <v>1.66904833820435E-3</v>
      </c>
      <c r="W407" s="1">
        <v>5.0000899626937399E-3</v>
      </c>
      <c r="Y407" s="10">
        <f t="shared" si="30"/>
        <v>5.4179797037956966E-2</v>
      </c>
      <c r="Z407" s="1">
        <f t="shared" si="31"/>
        <v>1.66904833820435E-3</v>
      </c>
      <c r="AA407" s="1">
        <f t="shared" si="32"/>
        <v>0.11979897509618</v>
      </c>
      <c r="AB407" s="1">
        <f t="shared" si="33"/>
        <v>4.6278426741471854E-2</v>
      </c>
      <c r="AC407">
        <f t="shared" si="34"/>
        <v>3.7071618955078496E-2</v>
      </c>
    </row>
    <row r="408" spans="1:29" x14ac:dyDescent="0.2">
      <c r="A408" s="8" t="s">
        <v>429</v>
      </c>
      <c r="B408" s="2">
        <v>619000.80442832201</v>
      </c>
      <c r="C408" s="2">
        <v>773634.32508446102</v>
      </c>
      <c r="D408" s="1">
        <v>0.105127360957151</v>
      </c>
      <c r="E408" s="1">
        <v>0.105127360957151</v>
      </c>
      <c r="F408" s="1">
        <v>0.12413299226890601</v>
      </c>
      <c r="G408" s="1">
        <v>6.9374947000881607E-2</v>
      </c>
      <c r="H408" s="1">
        <v>6.9374947000881607E-2</v>
      </c>
      <c r="I408" s="1">
        <v>6.5720721567667603E-2</v>
      </c>
      <c r="J408" s="1">
        <v>7.8864865881201202E-2</v>
      </c>
      <c r="K408" s="1">
        <v>6.3076416574291305E-2</v>
      </c>
      <c r="L408" s="1">
        <v>1.2108727988084199E-2</v>
      </c>
      <c r="M408" s="1">
        <v>8.2941234329970401E-2</v>
      </c>
      <c r="N408" s="1">
        <v>6.0778119182559598E-3</v>
      </c>
      <c r="O408" s="1">
        <v>0.11345861848418499</v>
      </c>
      <c r="P408" s="1">
        <v>7.7339764542709494E-2</v>
      </c>
      <c r="Q408" s="1">
        <v>4.6180091998922403E-2</v>
      </c>
      <c r="R408" s="1">
        <v>1.61449706507788E-2</v>
      </c>
      <c r="S408" s="1">
        <v>5.25765772541337E-2</v>
      </c>
      <c r="T408" s="1">
        <v>5.2790045897296897E-2</v>
      </c>
      <c r="U408" s="1">
        <v>2.2230936391614602E-2</v>
      </c>
      <c r="V408" s="1">
        <v>1.03371176143773E-3</v>
      </c>
      <c r="W408" s="1">
        <v>3.5246471772542001E-3</v>
      </c>
      <c r="Y408" s="10">
        <f t="shared" si="30"/>
        <v>5.8360337530138737E-2</v>
      </c>
      <c r="Z408" s="1">
        <f t="shared" si="31"/>
        <v>1.03371176143773E-3</v>
      </c>
      <c r="AA408" s="1">
        <f t="shared" si="32"/>
        <v>0.12413299226890601</v>
      </c>
      <c r="AB408" s="1">
        <f t="shared" si="33"/>
        <v>6.4398569070979461E-2</v>
      </c>
      <c r="AC408">
        <f t="shared" si="34"/>
        <v>3.7353971959371547E-2</v>
      </c>
    </row>
    <row r="409" spans="1:29" x14ac:dyDescent="0.2">
      <c r="A409" s="8" t="s">
        <v>430</v>
      </c>
      <c r="B409" s="2">
        <v>408385.01934451202</v>
      </c>
      <c r="C409" s="2">
        <v>450755.50717505498</v>
      </c>
      <c r="D409" s="1">
        <v>0.10720681446104</v>
      </c>
      <c r="E409" s="1">
        <v>0.10720681446104</v>
      </c>
      <c r="F409" s="1">
        <v>0.10542355284047</v>
      </c>
      <c r="G409" s="1">
        <v>6.0548667923831199E-2</v>
      </c>
      <c r="H409" s="1">
        <v>6.0548667923831199E-2</v>
      </c>
      <c r="I409" s="1">
        <v>5.6630222172033097E-2</v>
      </c>
      <c r="J409" s="1">
        <v>6.7956266606439705E-2</v>
      </c>
      <c r="K409" s="1">
        <v>6.4324088676624397E-2</v>
      </c>
      <c r="L409" s="1">
        <v>1.29945933808435E-2</v>
      </c>
      <c r="M409" s="1">
        <v>8.8845426607372796E-2</v>
      </c>
      <c r="N409" s="1">
        <v>6.6566123357682996E-3</v>
      </c>
      <c r="O409" s="1">
        <v>0.117966603444756</v>
      </c>
      <c r="P409" s="1">
        <v>8.1772888142045502E-2</v>
      </c>
      <c r="Q409" s="1">
        <v>4.7093549287708099E-2</v>
      </c>
      <c r="R409" s="1">
        <v>1.7326124507791401E-2</v>
      </c>
      <c r="S409" s="1">
        <v>4.5304177737626503E-2</v>
      </c>
      <c r="T409" s="1">
        <v>5.6439914002009199E-2</v>
      </c>
      <c r="U409" s="1">
        <v>2.3505190673456602E-2</v>
      </c>
      <c r="V409" s="1">
        <v>1.2545789966787999E-3</v>
      </c>
      <c r="W409" s="1">
        <v>3.73788025514776E-3</v>
      </c>
      <c r="Y409" s="10">
        <f t="shared" si="30"/>
        <v>5.6637131721825697E-2</v>
      </c>
      <c r="Z409" s="1">
        <f t="shared" si="31"/>
        <v>1.2545789966787999E-3</v>
      </c>
      <c r="AA409" s="1">
        <f t="shared" si="32"/>
        <v>0.117966603444756</v>
      </c>
      <c r="AB409" s="1">
        <f t="shared" si="33"/>
        <v>5.8589445047932148E-2</v>
      </c>
      <c r="AC409">
        <f t="shared" si="34"/>
        <v>3.6244940652526238E-2</v>
      </c>
    </row>
    <row r="410" spans="1:29" x14ac:dyDescent="0.2">
      <c r="A410" s="8" t="s">
        <v>431</v>
      </c>
      <c r="B410" s="2">
        <v>1892377.67312405</v>
      </c>
      <c r="C410" s="2">
        <v>2735401.6861899998</v>
      </c>
      <c r="D410" s="1">
        <v>9.5916655561752495E-2</v>
      </c>
      <c r="E410" s="1">
        <v>9.5916655561752495E-2</v>
      </c>
      <c r="F410" s="1">
        <v>0.103227366489102</v>
      </c>
      <c r="G410" s="1">
        <v>6.7751057320602007E-2</v>
      </c>
      <c r="H410" s="1">
        <v>6.7751057320602007E-2</v>
      </c>
      <c r="I410" s="1">
        <v>5.9682370282576697E-2</v>
      </c>
      <c r="J410" s="1">
        <v>7.1618844339092005E-2</v>
      </c>
      <c r="K410" s="1">
        <v>5.7549993337051401E-2</v>
      </c>
      <c r="L410" s="1">
        <v>1.64338711638791E-2</v>
      </c>
      <c r="M410" s="1">
        <v>0.10285186796118199</v>
      </c>
      <c r="N410" s="1">
        <v>5.3735239807032303E-3</v>
      </c>
      <c r="O410" s="1">
        <v>0.122897025671851</v>
      </c>
      <c r="P410" s="1">
        <v>6.4651570438073902E-2</v>
      </c>
      <c r="Q410" s="1">
        <v>4.2134035685306402E-2</v>
      </c>
      <c r="R410" s="1">
        <v>2.1911828218505298E-2</v>
      </c>
      <c r="S410" s="1">
        <v>4.7745896226061103E-2</v>
      </c>
      <c r="T410" s="1">
        <v>6.0174352763148697E-2</v>
      </c>
      <c r="U410" s="1">
        <v>1.8583766949911699E-2</v>
      </c>
      <c r="V410" s="1">
        <v>1.0792346902522799E-3</v>
      </c>
      <c r="W410" s="1">
        <v>2.9509082952753301E-3</v>
      </c>
      <c r="Y410" s="10">
        <f t="shared" si="30"/>
        <v>5.6310094112834039E-2</v>
      </c>
      <c r="Z410" s="1">
        <f t="shared" si="31"/>
        <v>1.0792346902522799E-3</v>
      </c>
      <c r="AA410" s="1">
        <f t="shared" si="32"/>
        <v>0.122897025671851</v>
      </c>
      <c r="AB410" s="1">
        <f t="shared" si="33"/>
        <v>5.9928361522862697E-2</v>
      </c>
      <c r="AC410">
        <f t="shared" si="34"/>
        <v>3.5703807862551132E-2</v>
      </c>
    </row>
    <row r="411" spans="1:29" x14ac:dyDescent="0.2">
      <c r="A411" s="8" t="s">
        <v>432</v>
      </c>
      <c r="B411" s="2">
        <v>35993160.159120098</v>
      </c>
      <c r="C411" s="2">
        <v>38399175.674217202</v>
      </c>
      <c r="D411" s="1">
        <v>9.6795123943426195E-2</v>
      </c>
      <c r="E411" s="1">
        <v>9.6795123943426195E-2</v>
      </c>
      <c r="F411" s="1">
        <v>0.102599857714605</v>
      </c>
      <c r="G411" s="1">
        <v>4.3045495067775899E-2</v>
      </c>
      <c r="H411" s="1">
        <v>4.3045495067775899E-2</v>
      </c>
      <c r="I411" s="1">
        <v>4.7172711962537202E-2</v>
      </c>
      <c r="J411" s="1">
        <v>5.66072543550456E-2</v>
      </c>
      <c r="K411" s="1">
        <v>5.8077074366055602E-2</v>
      </c>
      <c r="L411" s="1">
        <v>9.8732580820001196E-3</v>
      </c>
      <c r="M411" s="1">
        <v>8.1320850097596806E-2</v>
      </c>
      <c r="N411" s="1">
        <v>9.2223819059387094E-3</v>
      </c>
      <c r="O411" s="1">
        <v>0.120187863529869</v>
      </c>
      <c r="P411" s="1">
        <v>0.11392320818329101</v>
      </c>
      <c r="Q411" s="1">
        <v>4.2519927144146701E-2</v>
      </c>
      <c r="R411" s="1">
        <v>1.31643441093326E-2</v>
      </c>
      <c r="S411" s="1">
        <v>3.7738169570031198E-2</v>
      </c>
      <c r="T411" s="1">
        <v>5.8835427388914799E-2</v>
      </c>
      <c r="U411" s="1">
        <v>3.27466880021514E-2</v>
      </c>
      <c r="V411" s="1">
        <v>1.7337245811853599E-3</v>
      </c>
      <c r="W411" s="1">
        <v>5.1830618482680002E-3</v>
      </c>
      <c r="Y411" s="10">
        <f t="shared" si="30"/>
        <v>5.3529352043168665E-2</v>
      </c>
      <c r="Z411" s="1">
        <f t="shared" si="31"/>
        <v>1.7337245811853599E-3</v>
      </c>
      <c r="AA411" s="1">
        <f t="shared" si="32"/>
        <v>0.120187863529869</v>
      </c>
      <c r="AB411" s="1">
        <f t="shared" si="33"/>
        <v>4.5109103515156554E-2</v>
      </c>
      <c r="AC411">
        <f t="shared" si="34"/>
        <v>3.6506427404807584E-2</v>
      </c>
    </row>
    <row r="412" spans="1:29" x14ac:dyDescent="0.2">
      <c r="A412" s="8" t="s">
        <v>433</v>
      </c>
      <c r="B412" s="2">
        <v>617792.34142571804</v>
      </c>
      <c r="C412" s="2">
        <v>972348.39591380802</v>
      </c>
      <c r="D412" s="1">
        <v>0.121613763599614</v>
      </c>
      <c r="E412" s="1">
        <v>0.121613763599614</v>
      </c>
      <c r="F412" s="1">
        <v>0.13427972061087201</v>
      </c>
      <c r="G412" s="1">
        <v>2.9144096839692501E-2</v>
      </c>
      <c r="H412" s="1">
        <v>2.9144096839692501E-2</v>
      </c>
      <c r="I412" s="1">
        <v>4.8141978572564498E-2</v>
      </c>
      <c r="J412" s="1">
        <v>5.77703742870775E-2</v>
      </c>
      <c r="K412" s="1">
        <v>7.2968258159768803E-2</v>
      </c>
      <c r="L412" s="1">
        <v>7.3158083373553399E-3</v>
      </c>
      <c r="M412" s="1">
        <v>6.4349834968284697E-2</v>
      </c>
      <c r="N412" s="1">
        <v>9.26262268698929E-3</v>
      </c>
      <c r="O412" s="1">
        <v>0.11111620442317099</v>
      </c>
      <c r="P412" s="1">
        <v>0.12022931699870899</v>
      </c>
      <c r="Q412" s="1">
        <v>5.3422198942618702E-2</v>
      </c>
      <c r="R412" s="1">
        <v>9.75441111647379E-3</v>
      </c>
      <c r="S412" s="1">
        <v>3.85135828580516E-2</v>
      </c>
      <c r="T412" s="1">
        <v>4.9840435471581297E-2</v>
      </c>
      <c r="U412" s="1">
        <v>3.4558964175284097E-2</v>
      </c>
      <c r="V412" s="1">
        <v>1.3070705159381401E-3</v>
      </c>
      <c r="W412" s="1">
        <v>5.6398964993039603E-3</v>
      </c>
      <c r="Y412" s="10">
        <f t="shared" si="30"/>
        <v>5.5999319975132841E-2</v>
      </c>
      <c r="Z412" s="1">
        <f t="shared" si="31"/>
        <v>1.3070705159381401E-3</v>
      </c>
      <c r="AA412" s="1">
        <f t="shared" si="32"/>
        <v>0.13427972061087201</v>
      </c>
      <c r="AB412" s="1">
        <f t="shared" si="33"/>
        <v>4.8991207022072894E-2</v>
      </c>
      <c r="AC412">
        <f t="shared" si="34"/>
        <v>4.2893457062599095E-2</v>
      </c>
    </row>
    <row r="413" spans="1:29" x14ac:dyDescent="0.2">
      <c r="A413" s="8" t="s">
        <v>434</v>
      </c>
      <c r="B413" s="2">
        <v>1597715.15492986</v>
      </c>
      <c r="C413" s="2">
        <v>3069519.9834878198</v>
      </c>
      <c r="D413" s="1">
        <v>0.105701344456544</v>
      </c>
      <c r="E413" s="1">
        <v>0.105701344456544</v>
      </c>
      <c r="F413" s="1">
        <v>0.101639042230746</v>
      </c>
      <c r="G413" s="1">
        <v>7.7268544900141595E-2</v>
      </c>
      <c r="H413" s="1">
        <v>7.7268544900141595E-2</v>
      </c>
      <c r="I413" s="1">
        <v>6.4044033007757503E-2</v>
      </c>
      <c r="J413" s="1">
        <v>7.6852839609308596E-2</v>
      </c>
      <c r="K413" s="1">
        <v>6.3420806673926397E-2</v>
      </c>
      <c r="L413" s="1">
        <v>1.47944670025581E-2</v>
      </c>
      <c r="M413" s="1">
        <v>9.4276851942042703E-2</v>
      </c>
      <c r="N413" s="1">
        <v>5.22059578676814E-3</v>
      </c>
      <c r="O413" s="1">
        <v>0.116797621265219</v>
      </c>
      <c r="P413" s="1">
        <v>6.2543554134462803E-2</v>
      </c>
      <c r="Q413" s="1">
        <v>4.6432230077596698E-2</v>
      </c>
      <c r="R413" s="1">
        <v>1.9725956003410899E-2</v>
      </c>
      <c r="S413" s="1">
        <v>5.1235226406205897E-2</v>
      </c>
      <c r="T413" s="1">
        <v>5.59820039896139E-2</v>
      </c>
      <c r="U413" s="1">
        <v>1.7977852861876E-2</v>
      </c>
      <c r="V413" s="1">
        <v>1.0715847065208E-3</v>
      </c>
      <c r="W413" s="1">
        <v>2.84386213355514E-3</v>
      </c>
      <c r="Y413" s="10">
        <f t="shared" si="30"/>
        <v>5.8039915327246984E-2</v>
      </c>
      <c r="Z413" s="1">
        <f t="shared" si="31"/>
        <v>1.0715847065208E-3</v>
      </c>
      <c r="AA413" s="1">
        <f t="shared" si="32"/>
        <v>0.116797621265219</v>
      </c>
      <c r="AB413" s="1">
        <f t="shared" si="33"/>
        <v>6.2982180404194593E-2</v>
      </c>
      <c r="AC413">
        <f t="shared" si="34"/>
        <v>3.6468228343930723E-2</v>
      </c>
    </row>
    <row r="414" spans="1:29" x14ac:dyDescent="0.2">
      <c r="A414" s="8" t="s">
        <v>435</v>
      </c>
      <c r="B414" s="2">
        <v>62156.322395824798</v>
      </c>
      <c r="C414" s="2">
        <v>167490.614850805</v>
      </c>
      <c r="D414" s="1">
        <v>0.112094139277597</v>
      </c>
      <c r="E414" s="1">
        <v>0.112094139277597</v>
      </c>
      <c r="F414" s="1">
        <v>0.111748104573242</v>
      </c>
      <c r="G414" s="1">
        <v>8.6630398173175596E-2</v>
      </c>
      <c r="H414" s="1">
        <v>8.6630398173175596E-2</v>
      </c>
      <c r="I414" s="1">
        <v>7.1252225229898603E-2</v>
      </c>
      <c r="J414" s="1">
        <v>8.5502670275878198E-2</v>
      </c>
      <c r="K414" s="1">
        <v>6.7256483566558403E-2</v>
      </c>
      <c r="L414" s="1">
        <v>1.0805858155949E-2</v>
      </c>
      <c r="M414" s="1">
        <v>7.7496254589660502E-2</v>
      </c>
      <c r="N414" s="1">
        <v>5.7752395151773302E-3</v>
      </c>
      <c r="O414" s="1">
        <v>0.108661824733019</v>
      </c>
      <c r="P414" s="1">
        <v>6.9290575091840403E-2</v>
      </c>
      <c r="Q414" s="1">
        <v>4.92404414725999E-2</v>
      </c>
      <c r="R414" s="1">
        <v>1.44078108745986E-2</v>
      </c>
      <c r="S414" s="1">
        <v>5.7001780183918702E-2</v>
      </c>
      <c r="T414" s="1">
        <v>5.0209749858791002E-2</v>
      </c>
      <c r="U414" s="1">
        <v>1.99174402889973E-2</v>
      </c>
      <c r="V414" s="1">
        <v>1.2636331819294499E-3</v>
      </c>
      <c r="W414" s="1">
        <v>3.0677964544536499E-3</v>
      </c>
      <c r="Y414" s="10">
        <f t="shared" si="30"/>
        <v>6.0017348147402859E-2</v>
      </c>
      <c r="Z414" s="1">
        <f t="shared" si="31"/>
        <v>1.2636331819294499E-3</v>
      </c>
      <c r="AA414" s="1">
        <f t="shared" si="32"/>
        <v>0.112094139277597</v>
      </c>
      <c r="AB414" s="1">
        <f t="shared" si="33"/>
        <v>6.8273529329199403E-2</v>
      </c>
      <c r="AC414">
        <f t="shared" si="34"/>
        <v>3.812569211210079E-2</v>
      </c>
    </row>
    <row r="415" spans="1:29" x14ac:dyDescent="0.2">
      <c r="A415" s="8" t="s">
        <v>436</v>
      </c>
      <c r="B415" s="2">
        <v>326297.84849648498</v>
      </c>
      <c r="C415" s="2">
        <v>418977.98491517</v>
      </c>
      <c r="D415" s="1">
        <v>0.114606475935686</v>
      </c>
      <c r="E415" s="1">
        <v>0.114606475935686</v>
      </c>
      <c r="F415" s="1">
        <v>0.103040367486991</v>
      </c>
      <c r="G415" s="1">
        <v>7.2842039151674295E-2</v>
      </c>
      <c r="H415" s="1">
        <v>7.2842039151674295E-2</v>
      </c>
      <c r="I415" s="1">
        <v>6.2181111447584897E-2</v>
      </c>
      <c r="J415" s="1">
        <v>7.4617333737102096E-2</v>
      </c>
      <c r="K415" s="1">
        <v>6.8763885561411595E-2</v>
      </c>
      <c r="L415" s="1">
        <v>9.2809813890903908E-3</v>
      </c>
      <c r="M415" s="1">
        <v>7.4646994110860898E-2</v>
      </c>
      <c r="N415" s="1">
        <v>7.1130400860581703E-3</v>
      </c>
      <c r="O415" s="1">
        <v>0.11120790462448001</v>
      </c>
      <c r="P415" s="1">
        <v>8.4604896682707501E-2</v>
      </c>
      <c r="Q415" s="1">
        <v>5.0344054622844102E-2</v>
      </c>
      <c r="R415" s="1">
        <v>1.2374641852120701E-2</v>
      </c>
      <c r="S415" s="1">
        <v>4.9744889158067997E-2</v>
      </c>
      <c r="T415" s="1">
        <v>5.2160389015006803E-2</v>
      </c>
      <c r="U415" s="1">
        <v>2.43194182567694E-2</v>
      </c>
      <c r="V415" s="1">
        <v>1.5475440144735401E-3</v>
      </c>
      <c r="W415" s="1">
        <v>3.7872360500699198E-3</v>
      </c>
      <c r="Y415" s="10">
        <f t="shared" si="30"/>
        <v>5.8231585913517993E-2</v>
      </c>
      <c r="Z415" s="1">
        <f t="shared" si="31"/>
        <v>1.5475440144735401E-3</v>
      </c>
      <c r="AA415" s="1">
        <f t="shared" si="32"/>
        <v>0.114606475935686</v>
      </c>
      <c r="AB415" s="1">
        <f t="shared" si="33"/>
        <v>6.5472498504498239E-2</v>
      </c>
      <c r="AC415">
        <f t="shared" si="34"/>
        <v>3.7126855940735774E-2</v>
      </c>
    </row>
    <row r="416" spans="1:29" x14ac:dyDescent="0.2">
      <c r="A416" s="8" t="s">
        <v>437</v>
      </c>
      <c r="B416" s="2">
        <v>72552.616036400606</v>
      </c>
      <c r="C416" s="2">
        <v>81752.2015368391</v>
      </c>
      <c r="D416" s="1">
        <v>0.102811725023921</v>
      </c>
      <c r="E416" s="1">
        <v>0.102811725023921</v>
      </c>
      <c r="F416" s="1">
        <v>0.114435836043818</v>
      </c>
      <c r="G416" s="1">
        <v>0.11291551880393499</v>
      </c>
      <c r="H416" s="1">
        <v>0.11291551880393499</v>
      </c>
      <c r="I416" s="1">
        <v>8.5066718412922501E-2</v>
      </c>
      <c r="J416" s="1">
        <v>0.102080062095507</v>
      </c>
      <c r="K416" s="1">
        <v>6.16870350143525E-2</v>
      </c>
      <c r="L416" s="1">
        <v>1.0122025822805801E-2</v>
      </c>
      <c r="M416" s="1">
        <v>7.1398292536671598E-2</v>
      </c>
      <c r="N416" s="1">
        <v>4.8472333861531098E-3</v>
      </c>
      <c r="O416" s="1">
        <v>0.100866323620034</v>
      </c>
      <c r="P416" s="1">
        <v>6.6088217527289203E-2</v>
      </c>
      <c r="Q416" s="1">
        <v>4.5162885065742002E-2</v>
      </c>
      <c r="R416" s="1">
        <v>1.34960344304078E-2</v>
      </c>
      <c r="S416" s="1">
        <v>6.8053374730337901E-2</v>
      </c>
      <c r="T416" s="1">
        <v>4.6049646234464697E-2</v>
      </c>
      <c r="U416" s="1">
        <v>1.8996853840773601E-2</v>
      </c>
      <c r="V416" s="1">
        <v>6.7629687812209495E-4</v>
      </c>
      <c r="W416" s="1">
        <v>2.9591281614927902E-3</v>
      </c>
      <c r="Y416" s="10">
        <f t="shared" si="30"/>
        <v>6.2172022572830318E-2</v>
      </c>
      <c r="Z416" s="1">
        <f t="shared" si="31"/>
        <v>6.7629687812209495E-4</v>
      </c>
      <c r="AA416" s="1">
        <f t="shared" si="32"/>
        <v>0.114435836043818</v>
      </c>
      <c r="AB416" s="1">
        <f t="shared" si="33"/>
        <v>6.7070796128813559E-2</v>
      </c>
      <c r="AC416">
        <f t="shared" si="34"/>
        <v>4.0620037671898569E-2</v>
      </c>
    </row>
    <row r="417" spans="1:29" x14ac:dyDescent="0.2">
      <c r="A417" s="8" t="s">
        <v>438</v>
      </c>
      <c r="B417" s="2">
        <v>74405.538287199393</v>
      </c>
      <c r="C417" s="2">
        <v>143737.506757772</v>
      </c>
      <c r="D417" s="1">
        <v>0.116846534950359</v>
      </c>
      <c r="E417" s="1">
        <v>0.116846534950359</v>
      </c>
      <c r="F417" s="1">
        <v>0.11561179155813001</v>
      </c>
      <c r="G417" s="1">
        <v>9.00527668923332E-2</v>
      </c>
      <c r="H417" s="1">
        <v>9.00527668923332E-2</v>
      </c>
      <c r="I417" s="1">
        <v>7.3929331335698997E-2</v>
      </c>
      <c r="J417" s="1">
        <v>8.8715197602838997E-2</v>
      </c>
      <c r="K417" s="1">
        <v>7.0107920970215495E-2</v>
      </c>
      <c r="L417" s="1">
        <v>7.7396808016680901E-3</v>
      </c>
      <c r="M417" s="1">
        <v>6.3569733930952305E-2</v>
      </c>
      <c r="N417" s="1">
        <v>6.4628430727034997E-3</v>
      </c>
      <c r="O417" s="1">
        <v>0.10136249554462599</v>
      </c>
      <c r="P417" s="1">
        <v>8.1528586032082601E-2</v>
      </c>
      <c r="Q417" s="1">
        <v>5.1328062310650402E-2</v>
      </c>
      <c r="R417" s="1">
        <v>1.0319574402224E-2</v>
      </c>
      <c r="S417" s="1">
        <v>5.9143465068559199E-2</v>
      </c>
      <c r="T417" s="1">
        <v>4.5395811814832203E-2</v>
      </c>
      <c r="U417" s="1">
        <v>2.3435131086095601E-2</v>
      </c>
      <c r="V417" s="1">
        <v>1.19270360421874E-3</v>
      </c>
      <c r="W417" s="1">
        <v>3.6544287003085199E-3</v>
      </c>
      <c r="Y417" s="10">
        <f t="shared" si="30"/>
        <v>6.0864768076059436E-2</v>
      </c>
      <c r="Z417" s="1">
        <f t="shared" si="31"/>
        <v>1.19270360421874E-3</v>
      </c>
      <c r="AA417" s="1">
        <f t="shared" si="32"/>
        <v>0.116846534950359</v>
      </c>
      <c r="AB417" s="1">
        <f t="shared" si="33"/>
        <v>6.6838827450583893E-2</v>
      </c>
      <c r="AC417">
        <f t="shared" si="34"/>
        <v>3.9357203889663517E-2</v>
      </c>
    </row>
    <row r="418" spans="1:29" x14ac:dyDescent="0.2">
      <c r="A418" s="8" t="s">
        <v>439</v>
      </c>
      <c r="B418" s="2">
        <v>41014.7159338786</v>
      </c>
      <c r="C418" s="2">
        <v>65133.8408512311</v>
      </c>
      <c r="D418" s="1">
        <v>9.2581362586908397E-2</v>
      </c>
      <c r="E418" s="1">
        <v>9.2581362586908397E-2</v>
      </c>
      <c r="F418" s="1">
        <v>0.124173070875474</v>
      </c>
      <c r="G418" s="1">
        <v>8.7828799110720099E-2</v>
      </c>
      <c r="H418" s="1">
        <v>8.7828799110720099E-2</v>
      </c>
      <c r="I418" s="1">
        <v>7.4957667274228701E-2</v>
      </c>
      <c r="J418" s="1">
        <v>8.9949200729074405E-2</v>
      </c>
      <c r="K418" s="1">
        <v>5.5548817552144997E-2</v>
      </c>
      <c r="L418" s="1">
        <v>5.4963326959006596E-3</v>
      </c>
      <c r="M418" s="1">
        <v>6.3810071871438306E-2</v>
      </c>
      <c r="N418" s="1">
        <v>8.0130681984578091E-3</v>
      </c>
      <c r="O418" s="1">
        <v>0.109592834055492</v>
      </c>
      <c r="P418" s="1">
        <v>9.3911553679146303E-2</v>
      </c>
      <c r="Q418" s="1">
        <v>4.0668916281382202E-2</v>
      </c>
      <c r="R418" s="1">
        <v>7.3284435945343198E-3</v>
      </c>
      <c r="S418" s="1">
        <v>5.99661338193829E-2</v>
      </c>
      <c r="T418" s="1">
        <v>5.16496557360515E-2</v>
      </c>
      <c r="U418" s="1">
        <v>2.6994589758344199E-2</v>
      </c>
      <c r="V418" s="1">
        <v>1.8066129347948899E-3</v>
      </c>
      <c r="W418" s="1">
        <v>4.2031882140484101E-3</v>
      </c>
      <c r="Y418" s="10">
        <f t="shared" si="30"/>
        <v>5.8944524033257617E-2</v>
      </c>
      <c r="Z418" s="1">
        <f t="shared" si="31"/>
        <v>1.8066129347948899E-3</v>
      </c>
      <c r="AA418" s="1">
        <f t="shared" si="32"/>
        <v>0.124173070875474</v>
      </c>
      <c r="AB418" s="1">
        <f t="shared" si="33"/>
        <v>6.1888102845410603E-2</v>
      </c>
      <c r="AC418">
        <f t="shared" si="34"/>
        <v>3.808703925611219E-2</v>
      </c>
    </row>
    <row r="419" spans="1:29" x14ac:dyDescent="0.2">
      <c r="A419" s="8" t="s">
        <v>440</v>
      </c>
      <c r="B419" s="2">
        <v>72962.910544986997</v>
      </c>
      <c r="C419" s="2">
        <v>126480.64444494899</v>
      </c>
      <c r="D419" s="1">
        <v>9.9860733622135905E-2</v>
      </c>
      <c r="E419" s="1">
        <v>9.9860733622135905E-2</v>
      </c>
      <c r="F419" s="1">
        <v>0.11286681766126599</v>
      </c>
      <c r="G419" s="1">
        <v>0.11699535964352401</v>
      </c>
      <c r="H419" s="1">
        <v>0.11699535964352401</v>
      </c>
      <c r="I419" s="1">
        <v>8.6714384237078598E-2</v>
      </c>
      <c r="J419" s="1">
        <v>0.10405726108449399</v>
      </c>
      <c r="K419" s="1">
        <v>5.9916440173281502E-2</v>
      </c>
      <c r="L419" s="1">
        <v>4.7135649117946397E-3</v>
      </c>
      <c r="M419" s="1">
        <v>4.8915282594109703E-2</v>
      </c>
      <c r="N419" s="1">
        <v>7.8744909461806404E-3</v>
      </c>
      <c r="O419" s="1">
        <v>9.0194077594490302E-2</v>
      </c>
      <c r="P419" s="1">
        <v>9.9041775771530505E-2</v>
      </c>
      <c r="Q419" s="1">
        <v>4.3866580724210999E-2</v>
      </c>
      <c r="R419" s="1">
        <v>6.2847532157261901E-3</v>
      </c>
      <c r="S419" s="1">
        <v>6.9371507389663106E-2</v>
      </c>
      <c r="T419" s="1">
        <v>4.0194879984614698E-2</v>
      </c>
      <c r="U419" s="1">
        <v>2.8469067464703301E-2</v>
      </c>
      <c r="V419" s="1">
        <v>1.3896564765829499E-3</v>
      </c>
      <c r="W419" s="1">
        <v>4.5162117330524998E-3</v>
      </c>
      <c r="Y419" s="10">
        <f t="shared" si="30"/>
        <v>6.210494692470496E-2</v>
      </c>
      <c r="Z419" s="1">
        <f t="shared" si="31"/>
        <v>1.3896564765829499E-3</v>
      </c>
      <c r="AA419" s="1">
        <f t="shared" si="32"/>
        <v>0.11699535964352401</v>
      </c>
      <c r="AB419" s="1">
        <f t="shared" si="33"/>
        <v>6.4643973781472297E-2</v>
      </c>
      <c r="AC419">
        <f t="shared" si="34"/>
        <v>4.1534123324640827E-2</v>
      </c>
    </row>
    <row r="420" spans="1:29" x14ac:dyDescent="0.2">
      <c r="A420" s="8" t="s">
        <v>441</v>
      </c>
      <c r="B420" s="2">
        <v>518626.84304327599</v>
      </c>
      <c r="C420" s="2">
        <v>546706.77579896699</v>
      </c>
      <c r="D420" s="1">
        <v>0.11954109989503001</v>
      </c>
      <c r="E420" s="1">
        <v>0.11954109989503001</v>
      </c>
      <c r="F420" s="1">
        <v>0.11306473837857101</v>
      </c>
      <c r="G420" s="1">
        <v>2.5584903642367901E-2</v>
      </c>
      <c r="H420" s="1">
        <v>2.5584903642367901E-2</v>
      </c>
      <c r="I420" s="1">
        <v>4.1058636415826903E-2</v>
      </c>
      <c r="J420" s="1">
        <v>4.9270363698992001E-2</v>
      </c>
      <c r="K420" s="1">
        <v>7.1724659937018306E-2</v>
      </c>
      <c r="L420" s="1">
        <v>6.3727282755745504E-3</v>
      </c>
      <c r="M420" s="1">
        <v>5.9240162361608097E-2</v>
      </c>
      <c r="N420" s="1">
        <v>1.0947585466054999E-2</v>
      </c>
      <c r="O420" s="1">
        <v>0.107091385705917</v>
      </c>
      <c r="P420" s="1">
        <v>0.144923756872474</v>
      </c>
      <c r="Q420" s="1">
        <v>5.2511724260394702E-2</v>
      </c>
      <c r="R420" s="1">
        <v>8.4969710340995208E-3</v>
      </c>
      <c r="S420" s="1">
        <v>3.2846909132661403E-2</v>
      </c>
      <c r="T420" s="1">
        <v>4.8898467191097403E-2</v>
      </c>
      <c r="U420" s="1">
        <v>4.1657257404938801E-2</v>
      </c>
      <c r="V420" s="1">
        <v>1.4442665324915201E-3</v>
      </c>
      <c r="W420" s="1">
        <v>6.7664225670490599E-3</v>
      </c>
      <c r="Y420" s="10">
        <f t="shared" si="30"/>
        <v>5.432840211547825E-2</v>
      </c>
      <c r="Z420" s="1">
        <f t="shared" si="31"/>
        <v>1.4442665324915201E-3</v>
      </c>
      <c r="AA420" s="1">
        <f t="shared" si="32"/>
        <v>0.144923756872474</v>
      </c>
      <c r="AB420" s="1">
        <f t="shared" si="33"/>
        <v>4.5277862298018098E-2</v>
      </c>
      <c r="AC420">
        <f t="shared" si="34"/>
        <v>4.3083312022962839E-2</v>
      </c>
    </row>
    <row r="421" spans="1:29" x14ac:dyDescent="0.2">
      <c r="A421" s="8" t="s">
        <v>442</v>
      </c>
      <c r="B421" s="2">
        <v>22166.858423785499</v>
      </c>
      <c r="C421" s="2">
        <v>22068.259904218601</v>
      </c>
      <c r="D421" s="1">
        <v>0.11106780258495</v>
      </c>
      <c r="E421" s="1">
        <v>0.11106780258495</v>
      </c>
      <c r="F421" s="1">
        <v>0.134018573475053</v>
      </c>
      <c r="G421" s="1">
        <v>5.44429165625816E-2</v>
      </c>
      <c r="H421" s="1">
        <v>5.44429165625816E-2</v>
      </c>
      <c r="I421" s="1">
        <v>6.0726101650054203E-2</v>
      </c>
      <c r="J421" s="1">
        <v>7.2871321980064893E-2</v>
      </c>
      <c r="K421" s="1">
        <v>6.6640681550969902E-2</v>
      </c>
      <c r="L421" s="1">
        <v>6.3586456787130203E-3</v>
      </c>
      <c r="M421" s="1">
        <v>6.4319815996142005E-2</v>
      </c>
      <c r="N421" s="1">
        <v>7.8808572200541605E-3</v>
      </c>
      <c r="O421" s="1">
        <v>0.111598769731067</v>
      </c>
      <c r="P421" s="1">
        <v>0.104906952101131</v>
      </c>
      <c r="Q421" s="1">
        <v>4.8789594780960198E-2</v>
      </c>
      <c r="R421" s="1">
        <v>8.4781942382842201E-3</v>
      </c>
      <c r="S421" s="1">
        <v>4.8580881320043297E-2</v>
      </c>
      <c r="T421" s="1">
        <v>5.0924332687565799E-2</v>
      </c>
      <c r="U421" s="1">
        <v>3.0154923752616001E-2</v>
      </c>
      <c r="V421" s="1">
        <v>1.1006925185976699E-3</v>
      </c>
      <c r="W421" s="1">
        <v>4.8099503964429396E-3</v>
      </c>
      <c r="Y421" s="10">
        <f t="shared" si="30"/>
        <v>5.7659086368641123E-2</v>
      </c>
      <c r="Z421" s="1">
        <f t="shared" si="31"/>
        <v>1.1006925185976699E-3</v>
      </c>
      <c r="AA421" s="1">
        <f t="shared" si="32"/>
        <v>0.134018573475053</v>
      </c>
      <c r="AB421" s="1">
        <f t="shared" si="33"/>
        <v>5.44429165625816E-2</v>
      </c>
      <c r="AC421">
        <f t="shared" si="34"/>
        <v>3.9716062326316866E-2</v>
      </c>
    </row>
    <row r="422" spans="1:29" x14ac:dyDescent="0.2">
      <c r="A422" s="8" t="s">
        <v>443</v>
      </c>
      <c r="B422" s="2">
        <v>77273.662392433704</v>
      </c>
      <c r="C422" s="2">
        <v>74338.712737244801</v>
      </c>
      <c r="D422" s="1">
        <v>0.10759338232071899</v>
      </c>
      <c r="E422" s="1">
        <v>0.10759338232071899</v>
      </c>
      <c r="F422" s="1">
        <v>0.111757150348768</v>
      </c>
      <c r="G422" s="1">
        <v>0.10821399686784</v>
      </c>
      <c r="H422" s="1">
        <v>0.10821399686784</v>
      </c>
      <c r="I422" s="1">
        <v>8.20462860211124E-2</v>
      </c>
      <c r="J422" s="1">
        <v>9.8455543225335201E-2</v>
      </c>
      <c r="K422" s="1">
        <v>6.4556029392431505E-2</v>
      </c>
      <c r="L422" s="1">
        <v>5.5825161197709996E-3</v>
      </c>
      <c r="M422" s="1">
        <v>5.5326575383310601E-2</v>
      </c>
      <c r="N422" s="1">
        <v>6.4696964615005197E-3</v>
      </c>
      <c r="O422" s="1">
        <v>9.6144747750204401E-2</v>
      </c>
      <c r="P422" s="1">
        <v>8.7886594303052207E-2</v>
      </c>
      <c r="Q422" s="1">
        <v>4.7263359878987603E-2</v>
      </c>
      <c r="R422" s="1">
        <v>7.4433548263612703E-3</v>
      </c>
      <c r="S422" s="1">
        <v>6.563702881689E-2</v>
      </c>
      <c r="T422" s="1">
        <v>4.3244628630904801E-2</v>
      </c>
      <c r="U422" s="1">
        <v>2.5262755840098398E-2</v>
      </c>
      <c r="V422" s="1">
        <v>9.2857733514672904E-4</v>
      </c>
      <c r="W422" s="1">
        <v>3.9236950109782197E-3</v>
      </c>
      <c r="Y422" s="10">
        <f t="shared" si="30"/>
        <v>6.1677164886098534E-2</v>
      </c>
      <c r="Z422" s="1">
        <f t="shared" si="31"/>
        <v>9.2857733514672904E-4</v>
      </c>
      <c r="AA422" s="1">
        <f t="shared" si="32"/>
        <v>0.111757150348768</v>
      </c>
      <c r="AB422" s="1">
        <f t="shared" si="33"/>
        <v>6.5096529104660752E-2</v>
      </c>
      <c r="AC422">
        <f t="shared" si="34"/>
        <v>4.0495625294822715E-2</v>
      </c>
    </row>
    <row r="423" spans="1:29" x14ac:dyDescent="0.2">
      <c r="A423" s="8" t="s">
        <v>444</v>
      </c>
      <c r="B423" s="2">
        <v>1387488.3172118401</v>
      </c>
      <c r="C423" s="2">
        <v>1758531.29517952</v>
      </c>
      <c r="D423" s="1">
        <v>0.114887173259654</v>
      </c>
      <c r="E423" s="1">
        <v>0.114887173259654</v>
      </c>
      <c r="F423" s="1">
        <v>0.12102763491282099</v>
      </c>
      <c r="G423" s="1">
        <v>6.5355274728847904E-2</v>
      </c>
      <c r="H423" s="1">
        <v>6.5355274728847904E-2</v>
      </c>
      <c r="I423" s="1">
        <v>6.2934546092629204E-2</v>
      </c>
      <c r="J423" s="1">
        <v>7.5521455311155103E-2</v>
      </c>
      <c r="K423" s="1">
        <v>6.8932303955792695E-2</v>
      </c>
      <c r="L423" s="1">
        <v>6.6408703852284196E-3</v>
      </c>
      <c r="M423" s="1">
        <v>5.7861019600041801E-2</v>
      </c>
      <c r="N423" s="1">
        <v>8.57943661797444E-3</v>
      </c>
      <c r="O423" s="1">
        <v>0.100827159079417</v>
      </c>
      <c r="P423" s="1">
        <v>0.113326577181302</v>
      </c>
      <c r="Q423" s="1">
        <v>5.0467358662122999E-2</v>
      </c>
      <c r="R423" s="1">
        <v>8.8544938469710104E-3</v>
      </c>
      <c r="S423" s="1">
        <v>5.0347636874103499E-2</v>
      </c>
      <c r="T423" s="1">
        <v>4.4955349432265299E-2</v>
      </c>
      <c r="U423" s="1">
        <v>3.2574905834221998E-2</v>
      </c>
      <c r="V423" s="1">
        <v>1.15357426746409E-3</v>
      </c>
      <c r="W423" s="1">
        <v>5.2810031960162096E-3</v>
      </c>
      <c r="Y423" s="10">
        <f t="shared" si="30"/>
        <v>5.848851106132652E-2</v>
      </c>
      <c r="Z423" s="1">
        <f t="shared" si="31"/>
        <v>1.15357426746409E-3</v>
      </c>
      <c r="AA423" s="1">
        <f t="shared" si="32"/>
        <v>0.12102763491282099</v>
      </c>
      <c r="AB423" s="1">
        <f t="shared" si="33"/>
        <v>6.0397782846335499E-2</v>
      </c>
      <c r="AC423">
        <f t="shared" si="34"/>
        <v>3.8943826139328078E-2</v>
      </c>
    </row>
    <row r="424" spans="1:29" x14ac:dyDescent="0.2">
      <c r="A424" s="8" t="s">
        <v>445</v>
      </c>
      <c r="B424" s="2">
        <v>263177.13696267799</v>
      </c>
      <c r="C424" s="2">
        <v>276082.05625362298</v>
      </c>
      <c r="D424" s="1">
        <v>0.103772218476785</v>
      </c>
      <c r="E424" s="1">
        <v>0.103772218476785</v>
      </c>
      <c r="F424" s="1">
        <v>0.117868857214045</v>
      </c>
      <c r="G424" s="1">
        <v>9.6724400419822706E-2</v>
      </c>
      <c r="H424" s="1">
        <v>9.6724400419822706E-2</v>
      </c>
      <c r="I424" s="1">
        <v>7.7829414513422707E-2</v>
      </c>
      <c r="J424" s="1">
        <v>9.3395297416107401E-2</v>
      </c>
      <c r="K424" s="1">
        <v>6.22633310860711E-2</v>
      </c>
      <c r="L424" s="1">
        <v>6.62000230998782E-3</v>
      </c>
      <c r="M424" s="1">
        <v>6.2074441506518301E-2</v>
      </c>
      <c r="N424" s="1">
        <v>7.0406319883096202E-3</v>
      </c>
      <c r="O424" s="1">
        <v>0.102536914558191</v>
      </c>
      <c r="P424" s="1">
        <v>8.6872653377963502E-2</v>
      </c>
      <c r="Q424" s="1">
        <v>4.5584808298797498E-2</v>
      </c>
      <c r="R424" s="1">
        <v>8.8266697466503601E-3</v>
      </c>
      <c r="S424" s="1">
        <v>6.2263531610738103E-2</v>
      </c>
      <c r="T424" s="1">
        <v>4.69430520905239E-2</v>
      </c>
      <c r="U424" s="1">
        <v>2.49713293621034E-2</v>
      </c>
      <c r="V424" s="1">
        <v>1.41440687907878E-3</v>
      </c>
      <c r="W424" s="1">
        <v>3.86606711215298E-3</v>
      </c>
      <c r="Y424" s="10">
        <f t="shared" si="30"/>
        <v>6.0568232343193841E-2</v>
      </c>
      <c r="Z424" s="1">
        <f t="shared" si="31"/>
        <v>1.41440687907878E-3</v>
      </c>
      <c r="AA424" s="1">
        <f t="shared" si="32"/>
        <v>0.117868857214045</v>
      </c>
      <c r="AB424" s="1">
        <f t="shared" si="33"/>
        <v>6.2263431348404605E-2</v>
      </c>
      <c r="AC424">
        <f t="shared" si="34"/>
        <v>3.8930928850246793E-2</v>
      </c>
    </row>
    <row r="425" spans="1:29" x14ac:dyDescent="0.2">
      <c r="A425" s="8" t="s">
        <v>446</v>
      </c>
      <c r="B425" s="2">
        <v>787065.35463985498</v>
      </c>
      <c r="C425" s="2">
        <v>1146638.9227926901</v>
      </c>
      <c r="D425" s="1">
        <v>0.108952279233563</v>
      </c>
      <c r="E425" s="1">
        <v>0.108952279233563</v>
      </c>
      <c r="F425" s="1">
        <v>0.107577717311533</v>
      </c>
      <c r="G425" s="1">
        <v>5.7732217377116597E-2</v>
      </c>
      <c r="H425" s="1">
        <v>5.7732217377116597E-2</v>
      </c>
      <c r="I425" s="1">
        <v>5.5760538016441603E-2</v>
      </c>
      <c r="J425" s="1">
        <v>6.6912645619729899E-2</v>
      </c>
      <c r="K425" s="1">
        <v>6.5371367540138003E-2</v>
      </c>
      <c r="L425" s="1">
        <v>1.5329510197419099E-2</v>
      </c>
      <c r="M425" s="1">
        <v>9.8067295438413998E-2</v>
      </c>
      <c r="N425" s="1">
        <v>5.5489086368725104E-3</v>
      </c>
      <c r="O425" s="1">
        <v>0.122015584925036</v>
      </c>
      <c r="P425" s="1">
        <v>6.7528588435716297E-2</v>
      </c>
      <c r="Q425" s="1">
        <v>4.7860292817100199E-2</v>
      </c>
      <c r="R425" s="1">
        <v>2.0439346929892101E-2</v>
      </c>
      <c r="S425" s="1">
        <v>4.4608430413153502E-2</v>
      </c>
      <c r="T425" s="1">
        <v>5.8509743133043399E-2</v>
      </c>
      <c r="U425" s="1">
        <v>1.9410807473912599E-2</v>
      </c>
      <c r="V425" s="1">
        <v>1.1042828936009799E-3</v>
      </c>
      <c r="W425" s="1">
        <v>3.0573985840529599E-3</v>
      </c>
      <c r="Y425" s="10">
        <f t="shared" si="30"/>
        <v>5.6623572579370771E-2</v>
      </c>
      <c r="Z425" s="1">
        <f t="shared" si="31"/>
        <v>1.1042828936009799E-3</v>
      </c>
      <c r="AA425" s="1">
        <f t="shared" si="32"/>
        <v>0.122015584925036</v>
      </c>
      <c r="AB425" s="1">
        <f t="shared" si="33"/>
        <v>5.7732217377116597E-2</v>
      </c>
      <c r="AC425">
        <f t="shared" si="34"/>
        <v>3.711837317920022E-2</v>
      </c>
    </row>
    <row r="426" spans="1:29" x14ac:dyDescent="0.2">
      <c r="A426" s="8" t="s">
        <v>447</v>
      </c>
      <c r="B426" s="2">
        <v>133001.258074065</v>
      </c>
      <c r="C426" s="2">
        <v>135261.79214891401</v>
      </c>
      <c r="D426" s="1">
        <v>0.105567879014942</v>
      </c>
      <c r="E426" s="1">
        <v>0.105567879014942</v>
      </c>
      <c r="F426" s="1">
        <v>0.10322491441930801</v>
      </c>
      <c r="G426" s="1">
        <v>6.6201660145032898E-2</v>
      </c>
      <c r="H426" s="1">
        <v>6.6201660145032898E-2</v>
      </c>
      <c r="I426" s="1">
        <v>5.8907058677343499E-2</v>
      </c>
      <c r="J426" s="1">
        <v>7.0688470412812204E-2</v>
      </c>
      <c r="K426" s="1">
        <v>6.3340727408965403E-2</v>
      </c>
      <c r="L426" s="1">
        <v>9.4353832011716508E-3</v>
      </c>
      <c r="M426" s="1">
        <v>7.4026431869406897E-2</v>
      </c>
      <c r="N426" s="1">
        <v>7.31432053940239E-3</v>
      </c>
      <c r="O426" s="1">
        <v>0.110473456007434</v>
      </c>
      <c r="P426" s="1">
        <v>0.101242790284426</v>
      </c>
      <c r="Q426" s="1">
        <v>4.63736017023028E-2</v>
      </c>
      <c r="R426" s="1">
        <v>1.25805109348953E-2</v>
      </c>
      <c r="S426" s="1">
        <v>4.7125646941875002E-2</v>
      </c>
      <c r="T426" s="1">
        <v>5.2351307825057702E-2</v>
      </c>
      <c r="U426" s="1">
        <v>2.9101760544393201E-2</v>
      </c>
      <c r="V426" s="1">
        <v>8.7903699860558595E-4</v>
      </c>
      <c r="W426" s="1">
        <v>4.6067034059462603E-3</v>
      </c>
      <c r="Y426" s="10">
        <f t="shared" si="30"/>
        <v>5.6760559974664795E-2</v>
      </c>
      <c r="Z426" s="1">
        <f t="shared" si="31"/>
        <v>8.7903699860558595E-4</v>
      </c>
      <c r="AA426" s="1">
        <f t="shared" si="32"/>
        <v>0.110473456007434</v>
      </c>
      <c r="AB426" s="1">
        <f t="shared" si="33"/>
        <v>6.1123893043154451E-2</v>
      </c>
      <c r="AC426">
        <f t="shared" si="34"/>
        <v>3.6034484212152204E-2</v>
      </c>
    </row>
    <row r="427" spans="1:29" x14ac:dyDescent="0.2">
      <c r="A427" s="8" t="s">
        <v>448</v>
      </c>
      <c r="B427" s="2">
        <v>716661.24583001202</v>
      </c>
      <c r="C427" s="2">
        <v>773195.33381305402</v>
      </c>
      <c r="D427" s="1">
        <v>9.5300186784203197E-2</v>
      </c>
      <c r="E427" s="1">
        <v>9.5300186784203197E-2</v>
      </c>
      <c r="F427" s="1">
        <v>9.7733183128187004E-2</v>
      </c>
      <c r="G427" s="1">
        <v>5.9206980507329601E-2</v>
      </c>
      <c r="H427" s="1">
        <v>5.9206980507329601E-2</v>
      </c>
      <c r="I427" s="1">
        <v>5.4036786035711402E-2</v>
      </c>
      <c r="J427" s="1">
        <v>6.4844143242853897E-2</v>
      </c>
      <c r="K427" s="1">
        <v>5.7180112070522197E-2</v>
      </c>
      <c r="L427" s="1">
        <v>1.7575440668575599E-2</v>
      </c>
      <c r="M427" s="1">
        <v>0.10986936750416899</v>
      </c>
      <c r="N427" s="1">
        <v>5.3820001005794298E-3</v>
      </c>
      <c r="O427" s="1">
        <v>0.128560946996093</v>
      </c>
      <c r="P427" s="1">
        <v>6.38804384030357E-2</v>
      </c>
      <c r="Q427" s="1">
        <v>4.1863234776746798E-2</v>
      </c>
      <c r="R427" s="1">
        <v>2.3433920891434399E-2</v>
      </c>
      <c r="S427" s="1">
        <v>4.3229428828569297E-2</v>
      </c>
      <c r="T427" s="1">
        <v>6.3901346694732505E-2</v>
      </c>
      <c r="U427" s="1">
        <v>1.8362118589976301E-2</v>
      </c>
      <c r="V427" s="1">
        <v>1.12504491681542E-3</v>
      </c>
      <c r="W427" s="1">
        <v>2.9114551586191199E-3</v>
      </c>
      <c r="Y427" s="10">
        <f t="shared" si="30"/>
        <v>5.5145165129484329E-2</v>
      </c>
      <c r="Z427" s="1">
        <f t="shared" si="31"/>
        <v>1.12504491681542E-3</v>
      </c>
      <c r="AA427" s="1">
        <f t="shared" si="32"/>
        <v>0.128560946996093</v>
      </c>
      <c r="AB427" s="1">
        <f t="shared" si="33"/>
        <v>5.8193546288925896E-2</v>
      </c>
      <c r="AC427">
        <f t="shared" si="34"/>
        <v>3.5999999204786304E-2</v>
      </c>
    </row>
    <row r="428" spans="1:29" x14ac:dyDescent="0.2">
      <c r="A428" s="8" t="s">
        <v>449</v>
      </c>
      <c r="B428" s="2">
        <v>1234272.60738166</v>
      </c>
      <c r="C428" s="2">
        <v>1758917.7332908399</v>
      </c>
      <c r="D428" s="1">
        <v>0.12108708244845599</v>
      </c>
      <c r="E428" s="1">
        <v>0.12108708244845599</v>
      </c>
      <c r="F428" s="1">
        <v>0.120248980074186</v>
      </c>
      <c r="G428" s="1">
        <v>4.7261020754222997E-2</v>
      </c>
      <c r="H428" s="1">
        <v>4.7261020754222997E-2</v>
      </c>
      <c r="I428" s="1">
        <v>5.3692755395658397E-2</v>
      </c>
      <c r="J428" s="1">
        <v>6.4431306474789493E-2</v>
      </c>
      <c r="K428" s="1">
        <v>7.2652249469074198E-2</v>
      </c>
      <c r="L428" s="1">
        <v>9.5574111348920507E-3</v>
      </c>
      <c r="M428" s="1">
        <v>7.3413692890407098E-2</v>
      </c>
      <c r="N428" s="1">
        <v>7.5693173004590603E-3</v>
      </c>
      <c r="O428" s="1">
        <v>0.11229576081798</v>
      </c>
      <c r="P428" s="1">
        <v>9.6956186536337405E-2</v>
      </c>
      <c r="Q428" s="1">
        <v>5.3190839724684302E-2</v>
      </c>
      <c r="R428" s="1">
        <v>1.27432148465226E-2</v>
      </c>
      <c r="S428" s="1">
        <v>4.29542043165261E-2</v>
      </c>
      <c r="T428" s="1">
        <v>5.1317555663027203E-2</v>
      </c>
      <c r="U428" s="1">
        <v>2.7869454675090902E-2</v>
      </c>
      <c r="V428" s="1">
        <v>1.20269359547753E-3</v>
      </c>
      <c r="W428" s="1">
        <v>4.4742943798669003E-3</v>
      </c>
      <c r="Y428" s="10">
        <f t="shared" si="30"/>
        <v>5.7063306185016836E-2</v>
      </c>
      <c r="Z428" s="1">
        <f t="shared" si="31"/>
        <v>1.20269359547753E-3</v>
      </c>
      <c r="AA428" s="1">
        <f t="shared" si="32"/>
        <v>0.12108708244845599</v>
      </c>
      <c r="AB428" s="1">
        <f t="shared" si="33"/>
        <v>5.2254197693855753E-2</v>
      </c>
      <c r="AC428">
        <f t="shared" si="34"/>
        <v>3.9532806749465646E-2</v>
      </c>
    </row>
    <row r="429" spans="1:29" x14ac:dyDescent="0.2">
      <c r="A429" s="8" t="s">
        <v>450</v>
      </c>
      <c r="B429" s="2">
        <v>55304.079150510901</v>
      </c>
      <c r="C429" s="2">
        <v>560570.50421088096</v>
      </c>
      <c r="D429" s="1">
        <v>8.3680654240443103E-2</v>
      </c>
      <c r="E429" s="1">
        <v>8.3680654240443103E-2</v>
      </c>
      <c r="F429" s="1">
        <v>0.114088988606942</v>
      </c>
      <c r="G429" s="1">
        <v>4.0886090531165403E-2</v>
      </c>
      <c r="H429" s="1">
        <v>4.0886090531165403E-2</v>
      </c>
      <c r="I429" s="1">
        <v>4.8965292417318E-2</v>
      </c>
      <c r="J429" s="1">
        <v>5.8758350900781797E-2</v>
      </c>
      <c r="K429" s="1">
        <v>5.0208392544265602E-2</v>
      </c>
      <c r="L429" s="1">
        <v>1.29408243951654E-2</v>
      </c>
      <c r="M429" s="1">
        <v>0.10063922867051001</v>
      </c>
      <c r="N429" s="1">
        <v>7.9777440044425108E-3</v>
      </c>
      <c r="O429" s="1">
        <v>0.13495598767380099</v>
      </c>
      <c r="P429" s="1">
        <v>8.9779982648577297E-2</v>
      </c>
      <c r="Q429" s="1">
        <v>3.6759034719122799E-2</v>
      </c>
      <c r="R429" s="1">
        <v>1.7254432526887201E-2</v>
      </c>
      <c r="S429" s="1">
        <v>3.9172233933854397E-2</v>
      </c>
      <c r="T429" s="1">
        <v>6.7799536200467497E-2</v>
      </c>
      <c r="U429" s="1">
        <v>2.5807016999652699E-2</v>
      </c>
      <c r="V429" s="1">
        <v>1.9803668318907298E-3</v>
      </c>
      <c r="W429" s="1">
        <v>4.0029411714410596E-3</v>
      </c>
      <c r="Y429" s="10">
        <f t="shared" si="30"/>
        <v>5.3011192189416856E-2</v>
      </c>
      <c r="Z429" s="1">
        <f t="shared" si="31"/>
        <v>1.9803668318907298E-3</v>
      </c>
      <c r="AA429" s="1">
        <f t="shared" si="32"/>
        <v>0.13495598767380099</v>
      </c>
      <c r="AB429" s="1">
        <f t="shared" si="33"/>
        <v>4.4925691474241705E-2</v>
      </c>
      <c r="AC429">
        <f t="shared" si="34"/>
        <v>3.7169140757919439E-2</v>
      </c>
    </row>
    <row r="430" spans="1:29" x14ac:dyDescent="0.2">
      <c r="A430" s="8" t="s">
        <v>451</v>
      </c>
      <c r="B430" s="2">
        <v>143192.70444317799</v>
      </c>
      <c r="C430" s="2">
        <v>508444.91376418801</v>
      </c>
      <c r="D430" s="1">
        <v>0.12799050258036901</v>
      </c>
      <c r="E430" s="1">
        <v>0.12799050258036901</v>
      </c>
      <c r="F430" s="1">
        <v>0.10142047172148</v>
      </c>
      <c r="G430" s="1">
        <v>9.3143528821416299E-2</v>
      </c>
      <c r="H430" s="1">
        <v>9.3143528821416299E-2</v>
      </c>
      <c r="I430" s="1">
        <v>7.1926882341078094E-2</v>
      </c>
      <c r="J430" s="1">
        <v>8.6312258809293704E-2</v>
      </c>
      <c r="K430" s="1">
        <v>7.6794301548221505E-2</v>
      </c>
      <c r="L430" s="1">
        <v>8.5881351550335296E-3</v>
      </c>
      <c r="M430" s="1">
        <v>6.4960830976230594E-2</v>
      </c>
      <c r="N430" s="1">
        <v>6.1148182636949697E-3</v>
      </c>
      <c r="O430" s="1">
        <v>9.9555309664257394E-2</v>
      </c>
      <c r="P430" s="1">
        <v>7.3546611636862103E-2</v>
      </c>
      <c r="Q430" s="1">
        <v>5.6223357367059502E-2</v>
      </c>
      <c r="R430" s="1">
        <v>1.14508468733781E-2</v>
      </c>
      <c r="S430" s="1">
        <v>5.75415058728624E-2</v>
      </c>
      <c r="T430" s="1">
        <v>4.43334639107879E-2</v>
      </c>
      <c r="U430" s="1">
        <v>2.1140501330234301E-2</v>
      </c>
      <c r="V430" s="1">
        <v>1.1849723297604399E-3</v>
      </c>
      <c r="W430" s="1">
        <v>3.4011413680105E-3</v>
      </c>
      <c r="Y430" s="10">
        <f t="shared" si="30"/>
        <v>6.133817359859077E-2</v>
      </c>
      <c r="Z430" s="1">
        <f t="shared" si="31"/>
        <v>1.1849723297604399E-3</v>
      </c>
      <c r="AA430" s="1">
        <f t="shared" si="32"/>
        <v>0.12799050258036901</v>
      </c>
      <c r="AB430" s="1">
        <f t="shared" si="33"/>
        <v>6.8443856658654351E-2</v>
      </c>
      <c r="AC430">
        <f t="shared" si="34"/>
        <v>4.0220567944636194E-2</v>
      </c>
    </row>
    <row r="431" spans="1:29" x14ac:dyDescent="0.2">
      <c r="A431" s="8" t="s">
        <v>452</v>
      </c>
      <c r="B431" s="2">
        <v>292856.45576419798</v>
      </c>
      <c r="C431" s="2">
        <v>297703.32554872101</v>
      </c>
      <c r="D431" s="1">
        <v>0.117960885294774</v>
      </c>
      <c r="E431" s="1">
        <v>0.117960885294774</v>
      </c>
      <c r="F431" s="1">
        <v>0.104230798400252</v>
      </c>
      <c r="G431" s="1">
        <v>4.3168122907485902E-2</v>
      </c>
      <c r="H431" s="1">
        <v>4.3168122907485902E-2</v>
      </c>
      <c r="I431" s="1">
        <v>4.7641761053805999E-2</v>
      </c>
      <c r="J431" s="1">
        <v>5.7170113264567203E-2</v>
      </c>
      <c r="K431" s="1">
        <v>7.0776531176864402E-2</v>
      </c>
      <c r="L431" s="1">
        <v>9.4006971268697503E-3</v>
      </c>
      <c r="M431" s="1">
        <v>7.6540789576605303E-2</v>
      </c>
      <c r="N431" s="1">
        <v>8.5296407776748098E-3</v>
      </c>
      <c r="O431" s="1">
        <v>0.116182376242703</v>
      </c>
      <c r="P431" s="1">
        <v>0.102974624958819</v>
      </c>
      <c r="Q431" s="1">
        <v>5.1817571425647503E-2</v>
      </c>
      <c r="R431" s="1">
        <v>1.25342628358267E-2</v>
      </c>
      <c r="S431" s="1">
        <v>3.8113408843044802E-2</v>
      </c>
      <c r="T431" s="1">
        <v>5.4846235851899697E-2</v>
      </c>
      <c r="U431" s="1">
        <v>2.95995882336265E-2</v>
      </c>
      <c r="V431" s="1">
        <v>1.7205594384324099E-3</v>
      </c>
      <c r="W431" s="1">
        <v>4.6766711448237297E-3</v>
      </c>
      <c r="Y431" s="10">
        <f t="shared" si="30"/>
        <v>5.545068233779913E-2</v>
      </c>
      <c r="Z431" s="1">
        <f t="shared" si="31"/>
        <v>1.7205594384324099E-3</v>
      </c>
      <c r="AA431" s="1">
        <f t="shared" si="32"/>
        <v>0.117960885294774</v>
      </c>
      <c r="AB431" s="1">
        <f t="shared" si="33"/>
        <v>4.9729666239726751E-2</v>
      </c>
      <c r="AC431">
        <f t="shared" si="34"/>
        <v>3.8599289216451407E-2</v>
      </c>
    </row>
    <row r="432" spans="1:29" x14ac:dyDescent="0.2">
      <c r="A432" s="8" t="s">
        <v>453</v>
      </c>
      <c r="B432" s="2">
        <v>303469.17459128698</v>
      </c>
      <c r="C432" s="2">
        <v>392399.87284985202</v>
      </c>
      <c r="D432" s="1">
        <v>9.25100452258866E-2</v>
      </c>
      <c r="E432" s="1">
        <v>9.25100452258866E-2</v>
      </c>
      <c r="F432" s="1">
        <v>9.7892554879704205E-2</v>
      </c>
      <c r="G432" s="1">
        <v>9.9045808139383001E-3</v>
      </c>
      <c r="H432" s="1">
        <v>9.9045808139383001E-3</v>
      </c>
      <c r="I432" s="1">
        <v>2.9425429126895102E-2</v>
      </c>
      <c r="J432" s="1">
        <v>3.5310514952274302E-2</v>
      </c>
      <c r="K432" s="1">
        <v>5.5506027135531703E-2</v>
      </c>
      <c r="L432" s="1">
        <v>1.9147387747312901E-2</v>
      </c>
      <c r="M432" s="1">
        <v>0.12893179030340299</v>
      </c>
      <c r="N432" s="1">
        <v>6.6597623132740296E-3</v>
      </c>
      <c r="O432" s="1">
        <v>0.15211828901427299</v>
      </c>
      <c r="P432" s="1">
        <v>7.3059543360982901E-2</v>
      </c>
      <c r="Q432" s="1">
        <v>4.0637588164105003E-2</v>
      </c>
      <c r="R432" s="1">
        <v>2.5529850329750501E-2</v>
      </c>
      <c r="S432" s="1">
        <v>2.3540343301516199E-2</v>
      </c>
      <c r="T432" s="1">
        <v>7.8180089789947102E-2</v>
      </c>
      <c r="U432" s="1">
        <v>2.10008794005156E-2</v>
      </c>
      <c r="V432" s="1">
        <v>1.7851165359949999E-3</v>
      </c>
      <c r="W432" s="1">
        <v>3.2097051989603501E-3</v>
      </c>
      <c r="Y432" s="10">
        <f t="shared" si="30"/>
        <v>4.9838206181704529E-2</v>
      </c>
      <c r="Z432" s="1">
        <f t="shared" si="31"/>
        <v>1.7851165359949999E-3</v>
      </c>
      <c r="AA432" s="1">
        <f t="shared" si="32"/>
        <v>0.15211828901427299</v>
      </c>
      <c r="AB432" s="1">
        <f t="shared" si="33"/>
        <v>3.2367972039584705E-2</v>
      </c>
      <c r="AC432">
        <f t="shared" si="34"/>
        <v>4.3213470788292262E-2</v>
      </c>
    </row>
    <row r="433" spans="1:29" x14ac:dyDescent="0.2">
      <c r="A433" s="8" t="s">
        <v>454</v>
      </c>
      <c r="B433" s="2">
        <v>494868.45549547998</v>
      </c>
      <c r="C433" s="2">
        <v>661609.57874089899</v>
      </c>
      <c r="D433" s="1">
        <v>0.11114890419701599</v>
      </c>
      <c r="E433" s="1">
        <v>0.11114890419701599</v>
      </c>
      <c r="F433" s="1">
        <v>0.109789327570101</v>
      </c>
      <c r="G433" s="1">
        <v>5.1107951597897897E-2</v>
      </c>
      <c r="H433" s="1">
        <v>5.1107951597897897E-2</v>
      </c>
      <c r="I433" s="1">
        <v>5.3001307691474403E-2</v>
      </c>
      <c r="J433" s="1">
        <v>6.3601569229769506E-2</v>
      </c>
      <c r="K433" s="1">
        <v>6.6689342518210196E-2</v>
      </c>
      <c r="L433" s="1">
        <v>1.0899264880458099E-2</v>
      </c>
      <c r="M433" s="1">
        <v>8.2457184080458906E-2</v>
      </c>
      <c r="N433" s="1">
        <v>7.5705714347700202E-3</v>
      </c>
      <c r="O433" s="1">
        <v>0.11801540430622801</v>
      </c>
      <c r="P433" s="1">
        <v>9.1720956342219703E-2</v>
      </c>
      <c r="Q433" s="1">
        <v>4.8825220900292197E-2</v>
      </c>
      <c r="R433" s="1">
        <v>1.45323531739444E-2</v>
      </c>
      <c r="S433" s="1">
        <v>4.2401046153179502E-2</v>
      </c>
      <c r="T433" s="1">
        <v>5.60239774860328E-2</v>
      </c>
      <c r="U433" s="1">
        <v>2.6364848840009801E-2</v>
      </c>
      <c r="V433" s="1">
        <v>1.54613031818284E-3</v>
      </c>
      <c r="W433" s="1">
        <v>4.1317982578944401E-3</v>
      </c>
      <c r="Y433" s="10">
        <f t="shared" si="30"/>
        <v>5.6104200738652667E-2</v>
      </c>
      <c r="Z433" s="1">
        <f t="shared" si="31"/>
        <v>1.54613031818284E-3</v>
      </c>
      <c r="AA433" s="1">
        <f t="shared" si="32"/>
        <v>0.11801540430622801</v>
      </c>
      <c r="AB433" s="1">
        <f t="shared" si="33"/>
        <v>5.205462964468615E-2</v>
      </c>
      <c r="AC433">
        <f t="shared" si="34"/>
        <v>3.734695269536277E-2</v>
      </c>
    </row>
    <row r="434" spans="1:29" x14ac:dyDescent="0.2">
      <c r="A434" s="8" t="s">
        <v>455</v>
      </c>
      <c r="B434" s="2">
        <v>1021532.8120864599</v>
      </c>
      <c r="C434" s="2">
        <v>1854771.1189008299</v>
      </c>
      <c r="D434" s="1">
        <v>0.111886982708848</v>
      </c>
      <c r="E434" s="1">
        <v>0.111886982708848</v>
      </c>
      <c r="F434" s="1">
        <v>0.114607958928526</v>
      </c>
      <c r="G434" s="1">
        <v>8.2150154060593505E-2</v>
      </c>
      <c r="H434" s="1">
        <v>8.2150154060593505E-2</v>
      </c>
      <c r="I434" s="1">
        <v>6.9727066762428402E-2</v>
      </c>
      <c r="J434" s="1">
        <v>8.3672480114913905E-2</v>
      </c>
      <c r="K434" s="1">
        <v>6.7132189625308897E-2</v>
      </c>
      <c r="L434" s="1">
        <v>7.6068911510503903E-3</v>
      </c>
      <c r="M434" s="1">
        <v>6.4247144858748703E-2</v>
      </c>
      <c r="N434" s="1">
        <v>7.2385021801806204E-3</v>
      </c>
      <c r="O434" s="1">
        <v>0.103406932985228</v>
      </c>
      <c r="P434" s="1">
        <v>9.1177485472548003E-2</v>
      </c>
      <c r="Q434" s="1">
        <v>4.9149442237806103E-2</v>
      </c>
      <c r="R434" s="1">
        <v>1.01425215347337E-2</v>
      </c>
      <c r="S434" s="1">
        <v>5.5781653409942497E-2</v>
      </c>
      <c r="T434" s="1">
        <v>4.70479986895374E-2</v>
      </c>
      <c r="U434" s="1">
        <v>2.6208476617602599E-2</v>
      </c>
      <c r="V434" s="1">
        <v>1.2537978121900299E-3</v>
      </c>
      <c r="W434" s="1">
        <v>4.1750788229457598E-3</v>
      </c>
      <c r="Y434" s="10">
        <f t="shared" si="30"/>
        <v>5.9532494737128683E-2</v>
      </c>
      <c r="Z434" s="1">
        <f t="shared" si="31"/>
        <v>1.2537978121900299E-3</v>
      </c>
      <c r="AA434" s="1">
        <f t="shared" si="32"/>
        <v>0.114607958928526</v>
      </c>
      <c r="AB434" s="1">
        <f t="shared" si="33"/>
        <v>6.5689667242028793E-2</v>
      </c>
      <c r="AC434">
        <f t="shared" si="34"/>
        <v>3.8046557466147837E-2</v>
      </c>
    </row>
    <row r="435" spans="1:29" x14ac:dyDescent="0.2">
      <c r="A435" s="8" t="s">
        <v>456</v>
      </c>
      <c r="B435" s="2">
        <v>80042.436895080493</v>
      </c>
      <c r="C435" s="2">
        <v>417965.67986409902</v>
      </c>
      <c r="D435" s="1">
        <v>9.2007484030724895E-2</v>
      </c>
      <c r="E435" s="1">
        <v>9.2007484030724895E-2</v>
      </c>
      <c r="F435" s="1">
        <v>0.130126225001408</v>
      </c>
      <c r="G435" s="1">
        <v>4.7795062351189202E-2</v>
      </c>
      <c r="H435" s="1">
        <v>4.7795062351189202E-2</v>
      </c>
      <c r="I435" s="1">
        <v>5.64290874259466E-2</v>
      </c>
      <c r="J435" s="1">
        <v>6.7714904911136103E-2</v>
      </c>
      <c r="K435" s="1">
        <v>5.5204490418434803E-2</v>
      </c>
      <c r="L435" s="1">
        <v>4.8685682294117199E-3</v>
      </c>
      <c r="M435" s="1">
        <v>6.2921406971976596E-2</v>
      </c>
      <c r="N435" s="1">
        <v>1.0442969961463299E-2</v>
      </c>
      <c r="O435" s="1">
        <v>0.115104202677406</v>
      </c>
      <c r="P435" s="1">
        <v>0.126623144081593</v>
      </c>
      <c r="Q435" s="1">
        <v>4.0416824301906198E-2</v>
      </c>
      <c r="R435" s="1">
        <v>6.4914243058823403E-3</v>
      </c>
      <c r="S435" s="1">
        <v>4.5143269940757201E-2</v>
      </c>
      <c r="T435" s="1">
        <v>5.4693083902588299E-2</v>
      </c>
      <c r="U435" s="1">
        <v>3.6396820894501303E-2</v>
      </c>
      <c r="V435" s="1">
        <v>1.89319632753215E-3</v>
      </c>
      <c r="W435" s="1">
        <v>5.9390311435653098E-3</v>
      </c>
      <c r="Y435" s="10">
        <f t="shared" si="30"/>
        <v>5.5000687162966869E-2</v>
      </c>
      <c r="Z435" s="1">
        <f t="shared" si="31"/>
        <v>1.89319632753215E-3</v>
      </c>
      <c r="AA435" s="1">
        <f t="shared" si="32"/>
        <v>0.130126225001408</v>
      </c>
      <c r="AB435" s="1">
        <f t="shared" si="33"/>
        <v>5.1244073126888751E-2</v>
      </c>
      <c r="AC435">
        <f t="shared" si="34"/>
        <v>3.8852702860308577E-2</v>
      </c>
    </row>
    <row r="436" spans="1:29" x14ac:dyDescent="0.2">
      <c r="A436" s="8" t="s">
        <v>457</v>
      </c>
      <c r="B436" s="2">
        <v>267653.95938225603</v>
      </c>
      <c r="C436" s="2">
        <v>275718.184741456</v>
      </c>
      <c r="D436" s="1">
        <v>0.113558765402953</v>
      </c>
      <c r="E436" s="1">
        <v>0.113558765402953</v>
      </c>
      <c r="F436" s="1">
        <v>0.11485453604472</v>
      </c>
      <c r="G436" s="1">
        <v>2.1263607707085599E-2</v>
      </c>
      <c r="H436" s="1">
        <v>2.1263607707085599E-2</v>
      </c>
      <c r="I436" s="1">
        <v>3.9345437864722797E-2</v>
      </c>
      <c r="J436" s="1">
        <v>4.7214525437667403E-2</v>
      </c>
      <c r="K436" s="1">
        <v>6.8135259241772203E-2</v>
      </c>
      <c r="L436" s="1">
        <v>6.4497402054698397E-3</v>
      </c>
      <c r="M436" s="1">
        <v>6.0597123769536902E-2</v>
      </c>
      <c r="N436" s="1">
        <v>1.1349516321966201E-2</v>
      </c>
      <c r="O436" s="1">
        <v>0.108915457790079</v>
      </c>
      <c r="P436" s="1">
        <v>0.149712506293117</v>
      </c>
      <c r="Q436" s="1">
        <v>4.9883818882602002E-2</v>
      </c>
      <c r="R436" s="1">
        <v>8.5996536072932006E-3</v>
      </c>
      <c r="S436" s="1">
        <v>3.1476350291778303E-2</v>
      </c>
      <c r="T436" s="1">
        <v>5.0310298149093803E-2</v>
      </c>
      <c r="U436" s="1">
        <v>4.3033689747778901E-2</v>
      </c>
      <c r="V436" s="1">
        <v>1.4964849426322101E-3</v>
      </c>
      <c r="W436" s="1">
        <v>7.0156522988424896E-3</v>
      </c>
      <c r="Y436" s="10">
        <f t="shared" si="30"/>
        <v>5.3401739855457472E-2</v>
      </c>
      <c r="Z436" s="1">
        <f t="shared" si="31"/>
        <v>1.4964849426322101E-3</v>
      </c>
      <c r="AA436" s="1">
        <f t="shared" si="32"/>
        <v>0.149712506293117</v>
      </c>
      <c r="AB436" s="1">
        <f t="shared" si="33"/>
        <v>4.5124107592723152E-2</v>
      </c>
      <c r="AC436">
        <f t="shared" si="34"/>
        <v>4.3230910207205861E-2</v>
      </c>
    </row>
    <row r="437" spans="1:29" x14ac:dyDescent="0.2">
      <c r="A437" s="8" t="s">
        <v>458</v>
      </c>
      <c r="B437" s="2">
        <v>140623.94508177901</v>
      </c>
      <c r="C437" s="2">
        <v>150863.86650064599</v>
      </c>
      <c r="D437" s="1">
        <v>0.114673770537136</v>
      </c>
      <c r="E437" s="1">
        <v>0.114673770537136</v>
      </c>
      <c r="F437" s="1">
        <v>0.117669308205503</v>
      </c>
      <c r="G437" s="1">
        <v>4.8180202177398199E-2</v>
      </c>
      <c r="H437" s="1">
        <v>4.8180202177398199E-2</v>
      </c>
      <c r="I437" s="1">
        <v>5.3507428140074802E-2</v>
      </c>
      <c r="J437" s="1">
        <v>6.4208913768089904E-2</v>
      </c>
      <c r="K437" s="1">
        <v>6.8804262322281901E-2</v>
      </c>
      <c r="L437" s="1">
        <v>5.2296141983169103E-3</v>
      </c>
      <c r="M437" s="1">
        <v>5.2366509858123703E-2</v>
      </c>
      <c r="N437" s="1">
        <v>1.0612822730654999E-2</v>
      </c>
      <c r="O437" s="1">
        <v>0.100388541399557</v>
      </c>
      <c r="P437" s="1">
        <v>0.138825778335216</v>
      </c>
      <c r="Q437" s="1">
        <v>5.03736156320592E-2</v>
      </c>
      <c r="R437" s="1">
        <v>6.9728189310890301E-3</v>
      </c>
      <c r="S437" s="1">
        <v>4.2805942512059797E-2</v>
      </c>
      <c r="T437" s="1">
        <v>4.4986112436813698E-2</v>
      </c>
      <c r="U437" s="1">
        <v>3.9904234479393598E-2</v>
      </c>
      <c r="V437" s="1">
        <v>1.38774290228405E-3</v>
      </c>
      <c r="W437" s="1">
        <v>6.5718741457070299E-3</v>
      </c>
      <c r="Y437" s="10">
        <f t="shared" si="30"/>
        <v>5.651617327131464E-2</v>
      </c>
      <c r="Z437" s="1">
        <f t="shared" si="31"/>
        <v>1.38774290228405E-3</v>
      </c>
      <c r="AA437" s="1">
        <f t="shared" si="32"/>
        <v>0.138825778335216</v>
      </c>
      <c r="AB437" s="1">
        <f t="shared" si="33"/>
        <v>4.9276908904728703E-2</v>
      </c>
      <c r="AC437">
        <f t="shared" si="34"/>
        <v>4.0582969451685019E-2</v>
      </c>
    </row>
    <row r="438" spans="1:29" x14ac:dyDescent="0.2">
      <c r="A438" s="8" t="s">
        <v>459</v>
      </c>
      <c r="B438" s="2">
        <v>144572.592432857</v>
      </c>
      <c r="C438" s="2">
        <v>255315.32602514201</v>
      </c>
      <c r="D438" s="1">
        <v>0.110271574905155</v>
      </c>
      <c r="E438" s="1">
        <v>0.110271574905155</v>
      </c>
      <c r="F438" s="1">
        <v>0.116498182356779</v>
      </c>
      <c r="G438" s="1">
        <v>5.3088705781297901E-2</v>
      </c>
      <c r="H438" s="1">
        <v>5.3088705781297901E-2</v>
      </c>
      <c r="I438" s="1">
        <v>5.5668898479843902E-2</v>
      </c>
      <c r="J438" s="1">
        <v>6.6802678175812702E-2</v>
      </c>
      <c r="K438" s="1">
        <v>6.6162944943093493E-2</v>
      </c>
      <c r="L438" s="1">
        <v>6.9344998800968602E-3</v>
      </c>
      <c r="M438" s="1">
        <v>6.3109075865940695E-2</v>
      </c>
      <c r="N438" s="1">
        <v>9.2436668976653095E-3</v>
      </c>
      <c r="O438" s="1">
        <v>0.107442861785328</v>
      </c>
      <c r="P438" s="1">
        <v>0.119892892050595</v>
      </c>
      <c r="Q438" s="1">
        <v>4.8439829818059998E-2</v>
      </c>
      <c r="R438" s="1">
        <v>9.2459998401289694E-3</v>
      </c>
      <c r="S438" s="1">
        <v>4.4535118783874998E-2</v>
      </c>
      <c r="T438" s="1">
        <v>4.9520673917644101E-2</v>
      </c>
      <c r="U438" s="1">
        <v>3.4462346873271703E-2</v>
      </c>
      <c r="V438" s="1">
        <v>1.3463185576666401E-3</v>
      </c>
      <c r="W438" s="1">
        <v>5.58643161558203E-3</v>
      </c>
      <c r="Y438" s="10">
        <f t="shared" si="30"/>
        <v>5.6580649060714458E-2</v>
      </c>
      <c r="Z438" s="1">
        <f t="shared" si="31"/>
        <v>1.3463185576666401E-3</v>
      </c>
      <c r="AA438" s="1">
        <f t="shared" si="32"/>
        <v>0.119892892050595</v>
      </c>
      <c r="AB438" s="1">
        <f t="shared" si="33"/>
        <v>5.3088705781297901E-2</v>
      </c>
      <c r="AC438">
        <f t="shared" si="34"/>
        <v>3.8446629674038037E-2</v>
      </c>
    </row>
    <row r="439" spans="1:29" x14ac:dyDescent="0.2">
      <c r="A439" s="8" t="s">
        <v>460</v>
      </c>
      <c r="B439" s="2">
        <v>33579.802251223497</v>
      </c>
      <c r="C439" s="2">
        <v>33156.715871000502</v>
      </c>
      <c r="D439" s="1">
        <v>9.8467383745318701E-2</v>
      </c>
      <c r="E439" s="1">
        <v>9.8467383745318701E-2</v>
      </c>
      <c r="F439" s="1">
        <v>0.116142576755382</v>
      </c>
      <c r="G439" s="1">
        <v>0.107635622006233</v>
      </c>
      <c r="H439" s="1">
        <v>0.107635622006233</v>
      </c>
      <c r="I439" s="1">
        <v>8.2853455191961994E-2</v>
      </c>
      <c r="J439" s="1">
        <v>9.9424146230354393E-2</v>
      </c>
      <c r="K439" s="1">
        <v>5.9080430247191298E-2</v>
      </c>
      <c r="L439" s="1">
        <v>6.8129167206186702E-3</v>
      </c>
      <c r="M439" s="1">
        <v>6.2896676359173898E-2</v>
      </c>
      <c r="N439" s="1">
        <v>6.1826191460857497E-3</v>
      </c>
      <c r="O439" s="1">
        <v>0.101786825248582</v>
      </c>
      <c r="P439" s="1">
        <v>8.2064806606080995E-2</v>
      </c>
      <c r="Q439" s="1">
        <v>4.3254513371694198E-2</v>
      </c>
      <c r="R439" s="1">
        <v>9.0838889608250099E-3</v>
      </c>
      <c r="S439" s="1">
        <v>6.6282764153569595E-2</v>
      </c>
      <c r="T439" s="1">
        <v>4.6960693877714899E-2</v>
      </c>
      <c r="U439" s="1">
        <v>2.3589312816991202E-2</v>
      </c>
      <c r="V439" s="1">
        <v>9.7917431062954897E-4</v>
      </c>
      <c r="W439" s="1">
        <v>3.65779004893496E-3</v>
      </c>
      <c r="Y439" s="10">
        <f t="shared" si="30"/>
        <v>6.1162930077444687E-2</v>
      </c>
      <c r="Z439" s="1">
        <f t="shared" si="31"/>
        <v>9.7917431062954897E-4</v>
      </c>
      <c r="AA439" s="1">
        <f t="shared" si="32"/>
        <v>0.116142576755382</v>
      </c>
      <c r="AB439" s="1">
        <f t="shared" si="33"/>
        <v>6.4589720256371747E-2</v>
      </c>
      <c r="AC439">
        <f t="shared" si="34"/>
        <v>3.9832571320915375E-2</v>
      </c>
    </row>
    <row r="440" spans="1:29" x14ac:dyDescent="0.2">
      <c r="A440" s="8" t="s">
        <v>461</v>
      </c>
      <c r="B440" s="2">
        <v>383245.52045694698</v>
      </c>
      <c r="C440" s="2">
        <v>382492.92998269998</v>
      </c>
      <c r="D440" s="1">
        <v>0.11242768632943199</v>
      </c>
      <c r="E440" s="1">
        <v>0.11242768632943199</v>
      </c>
      <c r="F440" s="1">
        <v>0.111058379099882</v>
      </c>
      <c r="G440" s="1">
        <v>7.2014052108188301E-2</v>
      </c>
      <c r="H440" s="1">
        <v>7.2014052108188301E-2</v>
      </c>
      <c r="I440" s="1">
        <v>6.3771620829064901E-2</v>
      </c>
      <c r="J440" s="1">
        <v>7.6525944994877707E-2</v>
      </c>
      <c r="K440" s="1">
        <v>6.7456611797659105E-2</v>
      </c>
      <c r="L440" s="1">
        <v>8.2155235260052903E-3</v>
      </c>
      <c r="M440" s="1">
        <v>6.8956473136353405E-2</v>
      </c>
      <c r="N440" s="1">
        <v>7.7889726914759302E-3</v>
      </c>
      <c r="O440" s="1">
        <v>0.108071027761916</v>
      </c>
      <c r="P440" s="1">
        <v>9.2765417072594503E-2</v>
      </c>
      <c r="Q440" s="1">
        <v>4.9386961212079999E-2</v>
      </c>
      <c r="R440" s="1">
        <v>1.09540313680068E-2</v>
      </c>
      <c r="S440" s="1">
        <v>5.1017296663251901E-2</v>
      </c>
      <c r="T440" s="1">
        <v>4.9999521045453799E-2</v>
      </c>
      <c r="U440" s="1">
        <v>2.66650119487374E-2</v>
      </c>
      <c r="V440" s="1">
        <v>1.6349631803915701E-3</v>
      </c>
      <c r="W440" s="1">
        <v>4.20676633821504E-3</v>
      </c>
      <c r="Y440" s="10">
        <f t="shared" si="30"/>
        <v>5.8367899977060309E-2</v>
      </c>
      <c r="Z440" s="1">
        <f t="shared" si="31"/>
        <v>1.6349631803915701E-3</v>
      </c>
      <c r="AA440" s="1">
        <f t="shared" si="32"/>
        <v>0.11242768632943199</v>
      </c>
      <c r="AB440" s="1">
        <f t="shared" si="33"/>
        <v>6.5614116313362003E-2</v>
      </c>
      <c r="AC440">
        <f t="shared" si="34"/>
        <v>3.7339174929725223E-2</v>
      </c>
    </row>
    <row r="441" spans="1:29" x14ac:dyDescent="0.2">
      <c r="A441" s="8" t="s">
        <v>462</v>
      </c>
      <c r="B441" s="2">
        <v>26355.6271636852</v>
      </c>
      <c r="C441" s="2">
        <v>11993.733154596001</v>
      </c>
      <c r="D441" s="1">
        <v>0.101631864956317</v>
      </c>
      <c r="E441" s="1">
        <v>0.101631864956317</v>
      </c>
      <c r="F441" s="1">
        <v>0.114572555431235</v>
      </c>
      <c r="G441" s="1">
        <v>0.11350295022762701</v>
      </c>
      <c r="H441" s="1">
        <v>0.11350295022762701</v>
      </c>
      <c r="I441" s="1">
        <v>8.5394613971622693E-2</v>
      </c>
      <c r="J441" s="1">
        <v>0.102473536765947</v>
      </c>
      <c r="K441" s="1">
        <v>6.0979118973790297E-2</v>
      </c>
      <c r="L441" s="1">
        <v>8.4439131620511702E-3</v>
      </c>
      <c r="M441" s="1">
        <v>6.8943665436248899E-2</v>
      </c>
      <c r="N441" s="1">
        <v>5.0511261407621896E-3</v>
      </c>
      <c r="O441" s="1">
        <v>0.103253489019959</v>
      </c>
      <c r="P441" s="1">
        <v>6.5885698259282699E-2</v>
      </c>
      <c r="Q441" s="1">
        <v>4.4644598998521003E-2</v>
      </c>
      <c r="R441" s="1">
        <v>1.12585508827347E-2</v>
      </c>
      <c r="S441" s="1">
        <v>6.8315691177298105E-2</v>
      </c>
      <c r="T441" s="1">
        <v>4.7631651019653998E-2</v>
      </c>
      <c r="U441" s="1">
        <v>1.89387915955638E-2</v>
      </c>
      <c r="V441" s="1">
        <v>9.0505672771479197E-4</v>
      </c>
      <c r="W441" s="1">
        <v>2.8832878778565201E-3</v>
      </c>
      <c r="Y441" s="10">
        <f t="shared" si="30"/>
        <v>6.199224879040649E-2</v>
      </c>
      <c r="Z441" s="1">
        <f t="shared" si="31"/>
        <v>9.0505672771479197E-4</v>
      </c>
      <c r="AA441" s="1">
        <f t="shared" si="32"/>
        <v>0.114572555431235</v>
      </c>
      <c r="AB441" s="1">
        <f t="shared" si="33"/>
        <v>6.7100694718290402E-2</v>
      </c>
      <c r="AC441">
        <f t="shared" si="34"/>
        <v>4.091288704021602E-2</v>
      </c>
    </row>
    <row r="442" spans="1:29" x14ac:dyDescent="0.2">
      <c r="A442" s="8" t="s">
        <v>463</v>
      </c>
      <c r="B442" s="2">
        <v>138986.89114175501</v>
      </c>
      <c r="C442" s="2">
        <v>445432.76128326898</v>
      </c>
      <c r="D442" s="1">
        <v>0.12401913326084001</v>
      </c>
      <c r="E442" s="1">
        <v>0.12401913326084001</v>
      </c>
      <c r="F442" s="1">
        <v>0.127841450183694</v>
      </c>
      <c r="G442" s="1">
        <v>4.01251247158027E-2</v>
      </c>
      <c r="H442" s="1">
        <v>4.01251247158027E-2</v>
      </c>
      <c r="I442" s="1">
        <v>5.2022924903824902E-2</v>
      </c>
      <c r="J442" s="1">
        <v>6.2427509884590199E-2</v>
      </c>
      <c r="K442" s="1">
        <v>7.4411479956504295E-2</v>
      </c>
      <c r="L442" s="1">
        <v>4.5792081266150496E-3</v>
      </c>
      <c r="M442" s="1">
        <v>4.9187992991025803E-2</v>
      </c>
      <c r="N442" s="1">
        <v>1.05198144716827E-2</v>
      </c>
      <c r="O442" s="1">
        <v>9.9947410471442594E-2</v>
      </c>
      <c r="P442" s="1">
        <v>0.13691219442851099</v>
      </c>
      <c r="Q442" s="1">
        <v>5.4478823890067897E-2</v>
      </c>
      <c r="R442" s="1">
        <v>6.1056108354865498E-3</v>
      </c>
      <c r="S442" s="1">
        <v>4.1618339923060001E-2</v>
      </c>
      <c r="T442" s="1">
        <v>4.3475442032536803E-2</v>
      </c>
      <c r="U442" s="1">
        <v>3.93541707988877E-2</v>
      </c>
      <c r="V442" s="1">
        <v>1.3992981768222699E-3</v>
      </c>
      <c r="W442" s="1">
        <v>6.4905626769395904E-3</v>
      </c>
      <c r="Y442" s="10">
        <f t="shared" si="30"/>
        <v>5.6953037485248839E-2</v>
      </c>
      <c r="Z442" s="1">
        <f t="shared" si="31"/>
        <v>1.3992981768222699E-3</v>
      </c>
      <c r="AA442" s="1">
        <f t="shared" si="32"/>
        <v>0.13691219442851099</v>
      </c>
      <c r="AB442" s="1">
        <f t="shared" si="33"/>
        <v>4.6331717511781306E-2</v>
      </c>
      <c r="AC442">
        <f t="shared" si="34"/>
        <v>4.3068806179544492E-2</v>
      </c>
    </row>
    <row r="443" spans="1:29" x14ac:dyDescent="0.2">
      <c r="A443" s="8" t="s">
        <v>464</v>
      </c>
      <c r="B443" s="2">
        <v>825713.33376315003</v>
      </c>
      <c r="C443" s="2">
        <v>1017627.74470229</v>
      </c>
      <c r="D443" s="1">
        <v>0.117581115867343</v>
      </c>
      <c r="E443" s="1">
        <v>0.117581115867343</v>
      </c>
      <c r="F443" s="1">
        <v>0.124093773010494</v>
      </c>
      <c r="G443" s="1">
        <v>6.43070528737541E-2</v>
      </c>
      <c r="H443" s="1">
        <v>6.43070528737541E-2</v>
      </c>
      <c r="I443" s="1">
        <v>6.3176969689500803E-2</v>
      </c>
      <c r="J443" s="1">
        <v>7.5812363627400903E-2</v>
      </c>
      <c r="K443" s="1">
        <v>7.0548669520406199E-2</v>
      </c>
      <c r="L443" s="1">
        <v>8.8640252191791707E-3</v>
      </c>
      <c r="M443" s="1">
        <v>6.7349504126076806E-2</v>
      </c>
      <c r="N443" s="1">
        <v>7.4286805342268503E-3</v>
      </c>
      <c r="O443" s="1">
        <v>0.105351748436908</v>
      </c>
      <c r="P443" s="1">
        <v>9.4273137330063803E-2</v>
      </c>
      <c r="Q443" s="1">
        <v>5.1650747233187702E-2</v>
      </c>
      <c r="R443" s="1">
        <v>1.1818700292239E-2</v>
      </c>
      <c r="S443" s="1">
        <v>5.0541575751600502E-2</v>
      </c>
      <c r="T443" s="1">
        <v>4.7190813759344398E-2</v>
      </c>
      <c r="U443" s="1">
        <v>2.7098227867971302E-2</v>
      </c>
      <c r="V443" s="1">
        <v>1.2206138198969001E-3</v>
      </c>
      <c r="W443" s="1">
        <v>4.3508965807731396E-3</v>
      </c>
      <c r="Y443" s="10">
        <f t="shared" si="30"/>
        <v>5.8727339214073172E-2</v>
      </c>
      <c r="Z443" s="1">
        <f t="shared" si="31"/>
        <v>1.2206138198969001E-3</v>
      </c>
      <c r="AA443" s="1">
        <f t="shared" si="32"/>
        <v>0.124093773010494</v>
      </c>
      <c r="AB443" s="1">
        <f t="shared" si="33"/>
        <v>6.3742011281627459E-2</v>
      </c>
      <c r="AC443">
        <f t="shared" si="34"/>
        <v>3.876752126955426E-2</v>
      </c>
    </row>
    <row r="444" spans="1:29" x14ac:dyDescent="0.2">
      <c r="A444" s="8" t="s">
        <v>465</v>
      </c>
      <c r="B444" s="2">
        <v>1276642.94224872</v>
      </c>
      <c r="C444" s="2">
        <v>1791215.9584325601</v>
      </c>
      <c r="D444" s="1">
        <v>9.0822703704436597E-2</v>
      </c>
      <c r="E444" s="1">
        <v>9.0822703704436597E-2</v>
      </c>
      <c r="F444" s="1">
        <v>9.6640518843588E-2</v>
      </c>
      <c r="G444" s="1">
        <v>5.6043225160719599E-2</v>
      </c>
      <c r="H444" s="1">
        <v>5.6043225160719599E-2</v>
      </c>
      <c r="I444" s="1">
        <v>5.2181742291256897E-2</v>
      </c>
      <c r="J444" s="1">
        <v>6.2618090749508401E-2</v>
      </c>
      <c r="K444" s="1">
        <v>5.4493622222661901E-2</v>
      </c>
      <c r="L444" s="1">
        <v>1.6057822188272598E-2</v>
      </c>
      <c r="M444" s="1">
        <v>0.10468432730874799</v>
      </c>
      <c r="N444" s="1">
        <v>6.5506142162601302E-3</v>
      </c>
      <c r="O444" s="1">
        <v>0.127402737397769</v>
      </c>
      <c r="P444" s="1">
        <v>7.9261158958550904E-2</v>
      </c>
      <c r="Q444" s="1">
        <v>3.9896376875390903E-2</v>
      </c>
      <c r="R444" s="1">
        <v>2.1410429584363701E-2</v>
      </c>
      <c r="S444" s="1">
        <v>4.1745393833005497E-2</v>
      </c>
      <c r="T444" s="1">
        <v>6.3662914461396894E-2</v>
      </c>
      <c r="U444" s="1">
        <v>2.2783221455478501E-2</v>
      </c>
      <c r="V444" s="1">
        <v>1.2961820734549399E-3</v>
      </c>
      <c r="W444" s="1">
        <v>3.6167785887404299E-3</v>
      </c>
      <c r="Y444" s="10">
        <f t="shared" si="30"/>
        <v>5.4401689438937938E-2</v>
      </c>
      <c r="Z444" s="1">
        <f t="shared" si="31"/>
        <v>1.2961820734549399E-3</v>
      </c>
      <c r="AA444" s="1">
        <f t="shared" si="32"/>
        <v>0.127402737397769</v>
      </c>
      <c r="AB444" s="1">
        <f t="shared" si="33"/>
        <v>5.526842369169075E-2</v>
      </c>
      <c r="AC444">
        <f t="shared" si="34"/>
        <v>3.5138448242598826E-2</v>
      </c>
    </row>
    <row r="445" spans="1:29" x14ac:dyDescent="0.2">
      <c r="A445" s="8" t="s">
        <v>466</v>
      </c>
      <c r="B445" s="2">
        <v>322966.32842381799</v>
      </c>
      <c r="C445" s="2">
        <v>342961.66769933299</v>
      </c>
      <c r="D445" s="1">
        <v>0.11558856608899599</v>
      </c>
      <c r="E445" s="1">
        <v>0.11558856608899599</v>
      </c>
      <c r="F445" s="1">
        <v>0.10559053832712</v>
      </c>
      <c r="G445" s="1">
        <v>6.7713550162089298E-2</v>
      </c>
      <c r="H445" s="1">
        <v>6.7713550162089298E-2</v>
      </c>
      <c r="I445" s="1">
        <v>6.0254409662824901E-2</v>
      </c>
      <c r="J445" s="1">
        <v>7.2305291595389898E-2</v>
      </c>
      <c r="K445" s="1">
        <v>6.9353139653397899E-2</v>
      </c>
      <c r="L445" s="1">
        <v>9.3015975125632002E-3</v>
      </c>
      <c r="M445" s="1">
        <v>7.2035837112525203E-2</v>
      </c>
      <c r="N445" s="1">
        <v>7.5153164670546096E-3</v>
      </c>
      <c r="O445" s="1">
        <v>0.108578950929721</v>
      </c>
      <c r="P445" s="1">
        <v>9.3316866202247203E-2</v>
      </c>
      <c r="Q445" s="1">
        <v>5.0775464802060903E-2</v>
      </c>
      <c r="R445" s="1">
        <v>1.24021300167511E-2</v>
      </c>
      <c r="S445" s="1">
        <v>4.82035277302598E-2</v>
      </c>
      <c r="T445" s="1">
        <v>5.0362859774759898E-2</v>
      </c>
      <c r="U445" s="1">
        <v>2.68234469462252E-2</v>
      </c>
      <c r="V445" s="1">
        <v>1.3708913681335E-3</v>
      </c>
      <c r="W445" s="1">
        <v>4.2655959821574704E-3</v>
      </c>
      <c r="Y445" s="10">
        <f t="shared" si="30"/>
        <v>5.7953004829268108E-2</v>
      </c>
      <c r="Z445" s="1">
        <f t="shared" si="31"/>
        <v>1.3708913681335E-3</v>
      </c>
      <c r="AA445" s="1">
        <f t="shared" si="32"/>
        <v>0.11558856608899599</v>
      </c>
      <c r="AB445" s="1">
        <f t="shared" si="33"/>
        <v>6.3983979912457106E-2</v>
      </c>
      <c r="AC445">
        <f t="shared" si="34"/>
        <v>3.7215355977377726E-2</v>
      </c>
    </row>
    <row r="446" spans="1:29" x14ac:dyDescent="0.2">
      <c r="A446" s="8" t="s">
        <v>467</v>
      </c>
      <c r="B446" s="2">
        <v>1211599.73268011</v>
      </c>
      <c r="C446" s="2">
        <v>1282896.36094072</v>
      </c>
      <c r="D446" s="1">
        <v>0.11044181823404001</v>
      </c>
      <c r="E446" s="1">
        <v>0.11044181823404001</v>
      </c>
      <c r="F446" s="1">
        <v>0.11897985653503999</v>
      </c>
      <c r="G446" s="1">
        <v>4.6598208860709901E-2</v>
      </c>
      <c r="H446" s="1">
        <v>4.6598208860709901E-2</v>
      </c>
      <c r="I446" s="1">
        <v>5.3044068564114998E-2</v>
      </c>
      <c r="J446" s="1">
        <v>6.3652882276938202E-2</v>
      </c>
      <c r="K446" s="1">
        <v>6.6265090940424404E-2</v>
      </c>
      <c r="L446" s="1">
        <v>7.7945083035285603E-3</v>
      </c>
      <c r="M446" s="1">
        <v>6.8079112360581895E-2</v>
      </c>
      <c r="N446" s="1">
        <v>9.0132433281084803E-3</v>
      </c>
      <c r="O446" s="1">
        <v>0.111559067063039</v>
      </c>
      <c r="P446" s="1">
        <v>0.11576517820686499</v>
      </c>
      <c r="Q446" s="1">
        <v>4.85146138944271E-2</v>
      </c>
      <c r="R446" s="1">
        <v>1.03926777380383E-2</v>
      </c>
      <c r="S446" s="1">
        <v>4.2435254851292098E-2</v>
      </c>
      <c r="T446" s="1">
        <v>5.1792882776022002E-2</v>
      </c>
      <c r="U446" s="1">
        <v>3.3275898750273099E-2</v>
      </c>
      <c r="V446" s="1">
        <v>1.38059230251841E-3</v>
      </c>
      <c r="W446" s="1">
        <v>5.3793401935632304E-3</v>
      </c>
      <c r="Y446" s="10">
        <f t="shared" si="30"/>
        <v>5.6070216113713725E-2</v>
      </c>
      <c r="Z446" s="1">
        <f t="shared" si="31"/>
        <v>1.38059230251841E-3</v>
      </c>
      <c r="AA446" s="1">
        <f t="shared" si="32"/>
        <v>0.11897985653503999</v>
      </c>
      <c r="AB446" s="1">
        <f t="shared" si="33"/>
        <v>5.0153748335224554E-2</v>
      </c>
      <c r="AC446">
        <f t="shared" si="34"/>
        <v>3.8716691017914279E-2</v>
      </c>
    </row>
    <row r="447" spans="1:29" x14ac:dyDescent="0.2">
      <c r="A447" s="8" t="s">
        <v>468</v>
      </c>
      <c r="B447" s="2">
        <v>83579.539906239195</v>
      </c>
      <c r="C447" s="2">
        <v>92367.703109219801</v>
      </c>
      <c r="D447" s="1">
        <v>0.11965406423073301</v>
      </c>
      <c r="E447" s="1">
        <v>0.11965406423073301</v>
      </c>
      <c r="F447" s="1">
        <v>0.10321312477676201</v>
      </c>
      <c r="G447" s="1">
        <v>3.9100153011056203E-2</v>
      </c>
      <c r="H447" s="1">
        <v>3.9100153011056203E-2</v>
      </c>
      <c r="I447" s="1">
        <v>4.5353357699718898E-2</v>
      </c>
      <c r="J447" s="1">
        <v>5.4424029239662601E-2</v>
      </c>
      <c r="K447" s="1">
        <v>7.1792438538440195E-2</v>
      </c>
      <c r="L447" s="1">
        <v>7.2508297400318798E-3</v>
      </c>
      <c r="M447" s="1">
        <v>6.4350665748596297E-2</v>
      </c>
      <c r="N447" s="1">
        <v>9.8000053001743304E-3</v>
      </c>
      <c r="O447" s="1">
        <v>0.10849721150809399</v>
      </c>
      <c r="P447" s="1">
        <v>0.127883503392656</v>
      </c>
      <c r="Q447" s="1">
        <v>5.2561346959641299E-2</v>
      </c>
      <c r="R447" s="1">
        <v>9.6677729867091708E-3</v>
      </c>
      <c r="S447" s="1">
        <v>3.6282686159775202E-2</v>
      </c>
      <c r="T447" s="1">
        <v>5.02776050842422E-2</v>
      </c>
      <c r="U447" s="1">
        <v>3.6759445450390199E-2</v>
      </c>
      <c r="V447" s="1">
        <v>1.50378899924419E-3</v>
      </c>
      <c r="W447" s="1">
        <v>5.8462149758867696E-3</v>
      </c>
      <c r="Y447" s="10">
        <f t="shared" si="30"/>
        <v>5.5148623052180171E-2</v>
      </c>
      <c r="Z447" s="1">
        <f t="shared" si="31"/>
        <v>1.50378899924419E-3</v>
      </c>
      <c r="AA447" s="1">
        <f t="shared" si="32"/>
        <v>0.127883503392656</v>
      </c>
      <c r="AB447" s="1">
        <f t="shared" si="33"/>
        <v>4.7815481391980552E-2</v>
      </c>
      <c r="AC447">
        <f t="shared" si="34"/>
        <v>4.0121075200659433E-2</v>
      </c>
    </row>
    <row r="448" spans="1:29" x14ac:dyDescent="0.2">
      <c r="A448" s="8" t="s">
        <v>469</v>
      </c>
      <c r="B448" s="2">
        <v>700003.69471896195</v>
      </c>
      <c r="C448" s="2">
        <v>739793.47214960295</v>
      </c>
      <c r="D448" s="1">
        <v>8.9150256687224594E-2</v>
      </c>
      <c r="E448" s="1">
        <v>8.9150256687224594E-2</v>
      </c>
      <c r="F448" s="1">
        <v>0.10353860018271201</v>
      </c>
      <c r="G448" s="1">
        <v>5.3701547580441503E-2</v>
      </c>
      <c r="H448" s="1">
        <v>5.3701547580441503E-2</v>
      </c>
      <c r="I448" s="1">
        <v>5.2735423835898999E-2</v>
      </c>
      <c r="J448" s="1">
        <v>6.3282508603078699E-2</v>
      </c>
      <c r="K448" s="1">
        <v>5.3490154012334798E-2</v>
      </c>
      <c r="L448" s="1">
        <v>1.6736220340781E-2</v>
      </c>
      <c r="M448" s="1">
        <v>0.109264766669276</v>
      </c>
      <c r="N448" s="1">
        <v>6.1299286312689301E-3</v>
      </c>
      <c r="O448" s="1">
        <v>0.13142048501068099</v>
      </c>
      <c r="P448" s="1">
        <v>7.1225151965174899E-2</v>
      </c>
      <c r="Q448" s="1">
        <v>3.9161708408352501E-2</v>
      </c>
      <c r="R448" s="1">
        <v>2.23149604543748E-2</v>
      </c>
      <c r="S448" s="1">
        <v>4.2188339068719098E-2</v>
      </c>
      <c r="T448" s="1">
        <v>6.5746669598560695E-2</v>
      </c>
      <c r="U448" s="1">
        <v>2.04733733191843E-2</v>
      </c>
      <c r="V448" s="1">
        <v>1.37457032433974E-3</v>
      </c>
      <c r="W448" s="1">
        <v>3.2228761491118699E-3</v>
      </c>
      <c r="Y448" s="10">
        <f t="shared" si="30"/>
        <v>5.4400467255459065E-2</v>
      </c>
      <c r="Z448" s="1">
        <f t="shared" si="31"/>
        <v>1.37457032433974E-3</v>
      </c>
      <c r="AA448" s="1">
        <f t="shared" si="32"/>
        <v>0.13142048501068099</v>
      </c>
      <c r="AB448" s="1">
        <f t="shared" si="33"/>
        <v>5.359585079638815E-2</v>
      </c>
      <c r="AC448">
        <f t="shared" si="34"/>
        <v>3.6061417463808247E-2</v>
      </c>
    </row>
    <row r="449" spans="1:29" x14ac:dyDescent="0.2">
      <c r="A449" s="8" t="s">
        <v>470</v>
      </c>
      <c r="B449" s="2">
        <v>448175.48044039001</v>
      </c>
      <c r="C449" s="2">
        <v>479838.277776565</v>
      </c>
      <c r="D449" s="1">
        <v>0.10159847048114699</v>
      </c>
      <c r="E449" s="1">
        <v>0.10159847048114699</v>
      </c>
      <c r="F449" s="1">
        <v>0.10190758855776701</v>
      </c>
      <c r="G449" s="1">
        <v>5.8940554716656803E-2</v>
      </c>
      <c r="H449" s="1">
        <v>5.8940554716656803E-2</v>
      </c>
      <c r="I449" s="1">
        <v>5.4947174497770403E-2</v>
      </c>
      <c r="J449" s="1">
        <v>6.5936609397324597E-2</v>
      </c>
      <c r="K449" s="1">
        <v>6.0959082288688501E-2</v>
      </c>
      <c r="L449" s="1">
        <v>1.30735171201163E-2</v>
      </c>
      <c r="M449" s="1">
        <v>9.0782145167194406E-2</v>
      </c>
      <c r="N449" s="1">
        <v>6.9372813373342803E-3</v>
      </c>
      <c r="O449" s="1">
        <v>0.119818023027375</v>
      </c>
      <c r="P449" s="1">
        <v>8.4646439448854499E-2</v>
      </c>
      <c r="Q449" s="1">
        <v>4.4629929554509999E-2</v>
      </c>
      <c r="R449" s="1">
        <v>1.7431356160155301E-2</v>
      </c>
      <c r="S449" s="1">
        <v>4.3957739598216299E-2</v>
      </c>
      <c r="T449" s="1">
        <v>5.8158439551184597E-2</v>
      </c>
      <c r="U449" s="1">
        <v>2.4331278786794801E-2</v>
      </c>
      <c r="V449" s="1">
        <v>1.3781997622649401E-3</v>
      </c>
      <c r="W449" s="1">
        <v>3.82476124073583E-3</v>
      </c>
      <c r="Y449" s="10">
        <f t="shared" si="30"/>
        <v>5.5689880794594714E-2</v>
      </c>
      <c r="Z449" s="1">
        <f t="shared" si="31"/>
        <v>1.3781997622649401E-3</v>
      </c>
      <c r="AA449" s="1">
        <f t="shared" si="32"/>
        <v>0.119818023027375</v>
      </c>
      <c r="AB449" s="1">
        <f t="shared" si="33"/>
        <v>5.85494971339207E-2</v>
      </c>
      <c r="AC449">
        <f t="shared" si="34"/>
        <v>3.5520376379254641E-2</v>
      </c>
    </row>
    <row r="450" spans="1:29" x14ac:dyDescent="0.2">
      <c r="A450" s="8" t="s">
        <v>471</v>
      </c>
      <c r="B450" s="2">
        <v>1249304.7989153101</v>
      </c>
      <c r="C450" s="2">
        <v>1707088.6703689101</v>
      </c>
      <c r="D450" s="1">
        <v>0.113950229471578</v>
      </c>
      <c r="E450" s="1">
        <v>0.113950229471578</v>
      </c>
      <c r="F450" s="1">
        <v>8.7547783976991395E-2</v>
      </c>
      <c r="G450" s="1">
        <v>3.7772716112382997E-2</v>
      </c>
      <c r="H450" s="1">
        <v>3.7772716112382997E-2</v>
      </c>
      <c r="I450" s="1">
        <v>4.0773304050439399E-2</v>
      </c>
      <c r="J450" s="1">
        <v>4.8927964860527001E-2</v>
      </c>
      <c r="K450" s="1">
        <v>6.8370137682947404E-2</v>
      </c>
      <c r="L450" s="1">
        <v>1.45703618485297E-2</v>
      </c>
      <c r="M450" s="1">
        <v>9.7371117112432598E-2</v>
      </c>
      <c r="N450" s="1">
        <v>7.1785868849055801E-3</v>
      </c>
      <c r="O450" s="1">
        <v>0.12476843192963701</v>
      </c>
      <c r="P450" s="1">
        <v>9.0049788993641605E-2</v>
      </c>
      <c r="Q450" s="1">
        <v>5.0055780268665598E-2</v>
      </c>
      <c r="R450" s="1">
        <v>1.9427149131373E-2</v>
      </c>
      <c r="S450" s="1">
        <v>3.2618643240351401E-2</v>
      </c>
      <c r="T450" s="1">
        <v>6.1059329206926402E-2</v>
      </c>
      <c r="U450" s="1">
        <v>2.5884425160915901E-2</v>
      </c>
      <c r="V450" s="1">
        <v>1.30411154762577E-3</v>
      </c>
      <c r="W450" s="1">
        <v>4.0798286160534901E-3</v>
      </c>
      <c r="Y450" s="10">
        <f t="shared" si="30"/>
        <v>5.3871631783994255E-2</v>
      </c>
      <c r="Z450" s="1">
        <f t="shared" si="31"/>
        <v>1.30411154762577E-3</v>
      </c>
      <c r="AA450" s="1">
        <f t="shared" si="32"/>
        <v>0.12476843192963701</v>
      </c>
      <c r="AB450" s="1">
        <f t="shared" si="33"/>
        <v>4.48506344554832E-2</v>
      </c>
      <c r="AC450">
        <f t="shared" si="34"/>
        <v>3.8052568851108644E-2</v>
      </c>
    </row>
    <row r="451" spans="1:29" x14ac:dyDescent="0.2">
      <c r="A451" s="8" t="s">
        <v>472</v>
      </c>
      <c r="B451" s="2">
        <v>922405.55089474202</v>
      </c>
      <c r="C451" s="2">
        <v>999126.39825544995</v>
      </c>
      <c r="D451" s="1">
        <v>0.121790501432161</v>
      </c>
      <c r="E451" s="1">
        <v>0.121790501432161</v>
      </c>
      <c r="F451" s="1">
        <v>0.11198506462864601</v>
      </c>
      <c r="G451" s="1">
        <v>6.5400718893941098E-2</v>
      </c>
      <c r="H451" s="1">
        <v>6.5400718893941098E-2</v>
      </c>
      <c r="I451" s="1">
        <v>6.06966256041322E-2</v>
      </c>
      <c r="J451" s="1">
        <v>7.2835950724958604E-2</v>
      </c>
      <c r="K451" s="1">
        <v>7.3074300859297003E-2</v>
      </c>
      <c r="L451" s="1">
        <v>9.1063025426200098E-3</v>
      </c>
      <c r="M451" s="1">
        <v>6.6497659809932594E-2</v>
      </c>
      <c r="N451" s="1">
        <v>7.5173496921677697E-3</v>
      </c>
      <c r="O451" s="1">
        <v>0.102849216573017</v>
      </c>
      <c r="P451" s="1">
        <v>9.7982751568855594E-2</v>
      </c>
      <c r="Q451" s="1">
        <v>5.3499835908794001E-2</v>
      </c>
      <c r="R451" s="1">
        <v>1.21417367234933E-2</v>
      </c>
      <c r="S451" s="1">
        <v>4.8557300483305699E-2</v>
      </c>
      <c r="T451" s="1">
        <v>4.6108484780500301E-2</v>
      </c>
      <c r="U451" s="1">
        <v>2.8164471640952302E-2</v>
      </c>
      <c r="V451" s="1">
        <v>1.08863316779261E-3</v>
      </c>
      <c r="W451" s="1">
        <v>4.5493791013327903E-3</v>
      </c>
      <c r="Y451" s="10">
        <f t="shared" ref="Y451:Y514" si="35">AVERAGE(D451:W451)</f>
        <v>5.8551875223100104E-2</v>
      </c>
      <c r="Z451" s="1">
        <f t="shared" ref="Z451:Z514" si="36">MIN(D451:W451)</f>
        <v>1.08863316779261E-3</v>
      </c>
      <c r="AA451" s="1">
        <f t="shared" ref="AA451:AA514" si="37">MAX(D451:W451)</f>
        <v>0.121790501432161</v>
      </c>
      <c r="AB451" s="1">
        <f t="shared" ref="AB451:AB514" si="38">MEDIAN(D451:W451)</f>
        <v>6.3048672249036652E-2</v>
      </c>
      <c r="AC451">
        <f t="shared" ref="AC451:AC514" si="39">_xlfn.STDEV.P(D451:W451)</f>
        <v>3.8452643197269355E-2</v>
      </c>
    </row>
    <row r="452" spans="1:29" x14ac:dyDescent="0.2">
      <c r="A452" s="8" t="s">
        <v>473</v>
      </c>
      <c r="B452" s="2">
        <v>284649.29899410001</v>
      </c>
      <c r="C452" s="2">
        <v>313880.86288906902</v>
      </c>
      <c r="D452" s="1">
        <v>0.121458680731378</v>
      </c>
      <c r="E452" s="1">
        <v>0.121458680731378</v>
      </c>
      <c r="F452" s="1">
        <v>0.104879903897279</v>
      </c>
      <c r="G452" s="1">
        <v>5.6561141809808597E-2</v>
      </c>
      <c r="H452" s="1">
        <v>5.6561141809808597E-2</v>
      </c>
      <c r="I452" s="1">
        <v>5.4500546879224197E-2</v>
      </c>
      <c r="J452" s="1">
        <v>6.54006562550693E-2</v>
      </c>
      <c r="K452" s="1">
        <v>7.2875208438826694E-2</v>
      </c>
      <c r="L452" s="1">
        <v>8.5363333426798898E-3</v>
      </c>
      <c r="M452" s="1">
        <v>6.7366565904887696E-2</v>
      </c>
      <c r="N452" s="1">
        <v>8.1980966258843307E-3</v>
      </c>
      <c r="O452" s="1">
        <v>0.106274305492702</v>
      </c>
      <c r="P452" s="1">
        <v>0.10690263035329001</v>
      </c>
      <c r="Q452" s="1">
        <v>5.3354074516613698E-2</v>
      </c>
      <c r="R452" s="1">
        <v>1.13817777902396E-2</v>
      </c>
      <c r="S452" s="1">
        <v>4.3600437503379601E-2</v>
      </c>
      <c r="T452" s="1">
        <v>4.8645456932156002E-2</v>
      </c>
      <c r="U452" s="1">
        <v>3.07287166132202E-2</v>
      </c>
      <c r="V452" s="1">
        <v>1.3116340554437599E-3</v>
      </c>
      <c r="W452" s="1">
        <v>4.8369384139699198E-3</v>
      </c>
      <c r="Y452" s="10">
        <f t="shared" si="35"/>
        <v>5.7241646404861943E-2</v>
      </c>
      <c r="Z452" s="1">
        <f t="shared" si="36"/>
        <v>1.3116340554437599E-3</v>
      </c>
      <c r="AA452" s="1">
        <f t="shared" si="37"/>
        <v>0.121458680731378</v>
      </c>
      <c r="AB452" s="1">
        <f t="shared" si="38"/>
        <v>5.5530844344516397E-2</v>
      </c>
      <c r="AC452">
        <f t="shared" si="39"/>
        <v>3.8433354859547256E-2</v>
      </c>
    </row>
    <row r="453" spans="1:29" x14ac:dyDescent="0.2">
      <c r="A453" s="8" t="s">
        <v>474</v>
      </c>
      <c r="B453" s="2">
        <v>1767415.1042134699</v>
      </c>
      <c r="C453" s="2">
        <v>1966973.1668855499</v>
      </c>
      <c r="D453" s="1">
        <v>0.10493829752532401</v>
      </c>
      <c r="E453" s="1">
        <v>0.10493829752532401</v>
      </c>
      <c r="F453" s="1">
        <v>0.107249634419194</v>
      </c>
      <c r="G453" s="1">
        <v>6.90693818829025E-2</v>
      </c>
      <c r="H453" s="1">
        <v>6.90693818829025E-2</v>
      </c>
      <c r="I453" s="1">
        <v>6.1347099546249999E-2</v>
      </c>
      <c r="J453" s="1">
        <v>7.3616519455499796E-2</v>
      </c>
      <c r="K453" s="1">
        <v>6.2962978515194806E-2</v>
      </c>
      <c r="L453" s="1">
        <v>1.29432562436153E-2</v>
      </c>
      <c r="M453" s="1">
        <v>8.7339077867242307E-2</v>
      </c>
      <c r="N453" s="1">
        <v>6.3573001378427396E-3</v>
      </c>
      <c r="O453" s="1">
        <v>0.11542259507206799</v>
      </c>
      <c r="P453" s="1">
        <v>7.8761058264724099E-2</v>
      </c>
      <c r="Q453" s="1">
        <v>4.6097040673407599E-2</v>
      </c>
      <c r="R453" s="1">
        <v>1.72576749914868E-2</v>
      </c>
      <c r="S453" s="1">
        <v>4.9077679636999799E-2</v>
      </c>
      <c r="T453" s="1">
        <v>5.4962469263658997E-2</v>
      </c>
      <c r="U453" s="1">
        <v>2.2639490217321499E-2</v>
      </c>
      <c r="V453" s="1">
        <v>1.1829278135293501E-3</v>
      </c>
      <c r="W453" s="1">
        <v>3.5850472898527599E-3</v>
      </c>
      <c r="Y453" s="10">
        <f t="shared" si="35"/>
        <v>5.7440860411217029E-2</v>
      </c>
      <c r="Z453" s="1">
        <f t="shared" si="36"/>
        <v>1.1829278135293501E-3</v>
      </c>
      <c r="AA453" s="1">
        <f t="shared" si="37"/>
        <v>0.11542259507206799</v>
      </c>
      <c r="AB453" s="1">
        <f t="shared" si="38"/>
        <v>6.2155039030722406E-2</v>
      </c>
      <c r="AC453">
        <f t="shared" si="39"/>
        <v>3.6032397925719238E-2</v>
      </c>
    </row>
    <row r="454" spans="1:29" x14ac:dyDescent="0.2">
      <c r="A454" s="8" t="s">
        <v>475</v>
      </c>
      <c r="B454" s="2">
        <v>4422760.6867242502</v>
      </c>
      <c r="C454" s="2">
        <v>5041417.6212614598</v>
      </c>
      <c r="D454" s="1">
        <v>0.11417710658850801</v>
      </c>
      <c r="E454" s="1">
        <v>0.11417710658850801</v>
      </c>
      <c r="F454" s="1">
        <v>0.114585211170639</v>
      </c>
      <c r="G454" s="1">
        <v>5.4939124239980201E-2</v>
      </c>
      <c r="H454" s="1">
        <v>5.4939124239980201E-2</v>
      </c>
      <c r="I454" s="1">
        <v>5.61158649126497E-2</v>
      </c>
      <c r="J454" s="1">
        <v>6.7339037895179699E-2</v>
      </c>
      <c r="K454" s="1">
        <v>6.8506263953105703E-2</v>
      </c>
      <c r="L454" s="1">
        <v>8.3562667834670094E-3</v>
      </c>
      <c r="M454" s="1">
        <v>6.9645281835765502E-2</v>
      </c>
      <c r="N454" s="1">
        <v>8.1938092240686402E-3</v>
      </c>
      <c r="O454" s="1">
        <v>0.110541467934804</v>
      </c>
      <c r="P454" s="1">
        <v>0.104779676778049</v>
      </c>
      <c r="Q454" s="1">
        <v>5.0155442298007002E-2</v>
      </c>
      <c r="R454" s="1">
        <v>1.11416890446228E-2</v>
      </c>
      <c r="S454" s="1">
        <v>4.4892691930119903E-2</v>
      </c>
      <c r="T454" s="1">
        <v>5.1149659235230099E-2</v>
      </c>
      <c r="U454" s="1">
        <v>3.0118296902357001E-2</v>
      </c>
      <c r="V454" s="1">
        <v>1.3225899203000899E-3</v>
      </c>
      <c r="W454" s="1">
        <v>4.8227669977517398E-3</v>
      </c>
      <c r="Y454" s="10">
        <f t="shared" si="35"/>
        <v>5.6994923923654649E-2</v>
      </c>
      <c r="Z454" s="1">
        <f t="shared" si="36"/>
        <v>1.3225899203000899E-3</v>
      </c>
      <c r="AA454" s="1">
        <f t="shared" si="37"/>
        <v>0.114585211170639</v>
      </c>
      <c r="AB454" s="1">
        <f t="shared" si="38"/>
        <v>5.4939124239980201E-2</v>
      </c>
      <c r="AC454">
        <f t="shared" si="39"/>
        <v>3.8102835284860317E-2</v>
      </c>
    </row>
    <row r="455" spans="1:29" x14ac:dyDescent="0.2">
      <c r="A455" s="8" t="s">
        <v>476</v>
      </c>
      <c r="B455" s="2">
        <v>199919.10860356901</v>
      </c>
      <c r="C455" s="2">
        <v>5279437.7895975001</v>
      </c>
      <c r="D455" s="1">
        <v>0.10012481591149799</v>
      </c>
      <c r="E455" s="1">
        <v>0.10012481591149799</v>
      </c>
      <c r="F455" s="1">
        <v>0.107335448288121</v>
      </c>
      <c r="G455" s="1">
        <v>0.120458933728271</v>
      </c>
      <c r="H455" s="1">
        <v>0.120458933728271</v>
      </c>
      <c r="I455" s="1">
        <v>8.7063328936165807E-2</v>
      </c>
      <c r="J455" s="1">
        <v>0.104475994723399</v>
      </c>
      <c r="K455" s="1">
        <v>6.0074889546898901E-2</v>
      </c>
      <c r="L455" s="1">
        <v>5.6399626504571804E-3</v>
      </c>
      <c r="M455" s="1">
        <v>5.9880201283803301E-2</v>
      </c>
      <c r="N455" s="1">
        <v>6.7197016634853403E-3</v>
      </c>
      <c r="O455" s="1">
        <v>0.100039716155274</v>
      </c>
      <c r="P455" s="1">
        <v>7.4175872141523699E-2</v>
      </c>
      <c r="Q455" s="1">
        <v>4.3982586151409001E-2</v>
      </c>
      <c r="R455" s="1">
        <v>7.5199502006095802E-3</v>
      </c>
      <c r="S455" s="1">
        <v>6.9650663148932701E-2</v>
      </c>
      <c r="T455" s="1">
        <v>4.6368737380385702E-2</v>
      </c>
      <c r="U455" s="1">
        <v>2.1321805499256299E-2</v>
      </c>
      <c r="V455" s="1">
        <v>1.79811221254233E-3</v>
      </c>
      <c r="W455" s="1">
        <v>3.2416640350718599E-3</v>
      </c>
      <c r="Y455" s="10">
        <f t="shared" si="35"/>
        <v>6.202280666484368E-2</v>
      </c>
      <c r="Z455" s="1">
        <f t="shared" si="36"/>
        <v>1.79811221254233E-3</v>
      </c>
      <c r="AA455" s="1">
        <f t="shared" si="37"/>
        <v>0.120458933728271</v>
      </c>
      <c r="AB455" s="1">
        <f t="shared" si="38"/>
        <v>6.4862776347915804E-2</v>
      </c>
      <c r="AC455">
        <f t="shared" si="39"/>
        <v>4.146836363195635E-2</v>
      </c>
    </row>
    <row r="456" spans="1:29" x14ac:dyDescent="0.2">
      <c r="A456" s="8" t="s">
        <v>477</v>
      </c>
      <c r="B456" s="2">
        <v>655565.86951078603</v>
      </c>
      <c r="C456" s="2">
        <v>726002.31459102698</v>
      </c>
      <c r="D456" s="1">
        <v>0.10782422034972799</v>
      </c>
      <c r="E456" s="1">
        <v>0.10782422034972799</v>
      </c>
      <c r="F456" s="1">
        <v>9.5331885285131299E-2</v>
      </c>
      <c r="G456" s="1">
        <v>6.21224701479106E-2</v>
      </c>
      <c r="H456" s="1">
        <v>6.21224701479106E-2</v>
      </c>
      <c r="I456" s="1">
        <v>5.4894206395238197E-2</v>
      </c>
      <c r="J456" s="1">
        <v>6.5873047674285895E-2</v>
      </c>
      <c r="K456" s="1">
        <v>6.4694532209837299E-2</v>
      </c>
      <c r="L456" s="1">
        <v>1.1477386976033699E-2</v>
      </c>
      <c r="M456" s="1">
        <v>8.3534344845177994E-2</v>
      </c>
      <c r="N456" s="1">
        <v>7.4230517100137804E-3</v>
      </c>
      <c r="O456" s="1">
        <v>0.115702824917766</v>
      </c>
      <c r="P456" s="1">
        <v>9.1752368995157194E-2</v>
      </c>
      <c r="Q456" s="1">
        <v>4.7364761848174702E-2</v>
      </c>
      <c r="R456" s="1">
        <v>1.5303182634711299E-2</v>
      </c>
      <c r="S456" s="1">
        <v>4.3915365116190402E-2</v>
      </c>
      <c r="T456" s="1">
        <v>5.5713811056534203E-2</v>
      </c>
      <c r="U456" s="1">
        <v>2.6373786881520301E-2</v>
      </c>
      <c r="V456" s="1">
        <v>1.3937323470798401E-3</v>
      </c>
      <c r="W456" s="1">
        <v>4.1735564354305997E-3</v>
      </c>
      <c r="Y456" s="10">
        <f t="shared" si="35"/>
        <v>5.6240761316178001E-2</v>
      </c>
      <c r="Z456" s="1">
        <f t="shared" si="36"/>
        <v>1.3937323470798401E-3</v>
      </c>
      <c r="AA456" s="1">
        <f t="shared" si="37"/>
        <v>0.115702824917766</v>
      </c>
      <c r="AB456" s="1">
        <f t="shared" si="38"/>
        <v>5.8918140602222405E-2</v>
      </c>
      <c r="AC456">
        <f t="shared" si="39"/>
        <v>3.572942740522949E-2</v>
      </c>
    </row>
    <row r="457" spans="1:29" x14ac:dyDescent="0.2">
      <c r="A457" s="8" t="s">
        <v>478</v>
      </c>
      <c r="B457" s="2">
        <v>424475.02280545799</v>
      </c>
      <c r="C457" s="2">
        <v>428363.87660233799</v>
      </c>
      <c r="D457" s="1">
        <v>0.124640514417408</v>
      </c>
      <c r="E457" s="1">
        <v>0.124640514417408</v>
      </c>
      <c r="F457" s="1">
        <v>0.109238953517899</v>
      </c>
      <c r="G457" s="1">
        <v>4.7274868907640197E-2</v>
      </c>
      <c r="H457" s="1">
        <v>4.7274868907640197E-2</v>
      </c>
      <c r="I457" s="1">
        <v>5.09471728332948E-2</v>
      </c>
      <c r="J457" s="1">
        <v>6.1136607399954003E-2</v>
      </c>
      <c r="K457" s="1">
        <v>7.4784308650445303E-2</v>
      </c>
      <c r="L457" s="1">
        <v>7.5227712822193401E-3</v>
      </c>
      <c r="M457" s="1">
        <v>6.2501306110382904E-2</v>
      </c>
      <c r="N457" s="1">
        <v>8.9908595977632403E-3</v>
      </c>
      <c r="O457" s="1">
        <v>0.104853240982531</v>
      </c>
      <c r="P457" s="1">
        <v>0.11821262889300301</v>
      </c>
      <c r="Q457" s="1">
        <v>5.4751782696561703E-2</v>
      </c>
      <c r="R457" s="1">
        <v>1.0030361709625599E-2</v>
      </c>
      <c r="S457" s="1">
        <v>4.0757738266635903E-2</v>
      </c>
      <c r="T457" s="1">
        <v>4.7355747975128697E-2</v>
      </c>
      <c r="U457" s="1">
        <v>3.3979553865015E-2</v>
      </c>
      <c r="V457" s="1">
        <v>1.31732279599006E-3</v>
      </c>
      <c r="W457" s="1">
        <v>5.4258219023325298E-3</v>
      </c>
      <c r="Y457" s="10">
        <f t="shared" si="35"/>
        <v>5.6781847256443904E-2</v>
      </c>
      <c r="Z457" s="1">
        <f t="shared" si="36"/>
        <v>1.31732279599006E-3</v>
      </c>
      <c r="AA457" s="1">
        <f t="shared" si="37"/>
        <v>0.124640514417408</v>
      </c>
      <c r="AB457" s="1">
        <f t="shared" si="38"/>
        <v>4.9151460404211748E-2</v>
      </c>
      <c r="AC457">
        <f t="shared" si="39"/>
        <v>4.0072496271610629E-2</v>
      </c>
    </row>
    <row r="458" spans="1:29" x14ac:dyDescent="0.2">
      <c r="A458" s="8" t="s">
        <v>479</v>
      </c>
      <c r="B458" s="2">
        <v>885639.238439398</v>
      </c>
      <c r="C458" s="2">
        <v>950565.24383356702</v>
      </c>
      <c r="D458" s="1">
        <v>0.115879217397274</v>
      </c>
      <c r="E458" s="1">
        <v>0.115879217397274</v>
      </c>
      <c r="F458" s="1">
        <v>0.11431540827337799</v>
      </c>
      <c r="G458" s="1">
        <v>2.9910917762954799E-2</v>
      </c>
      <c r="H458" s="1">
        <v>2.9910917762954799E-2</v>
      </c>
      <c r="I458" s="1">
        <v>4.3534310949822297E-2</v>
      </c>
      <c r="J458" s="1">
        <v>5.2241173139786198E-2</v>
      </c>
      <c r="K458" s="1">
        <v>6.9527530438365001E-2</v>
      </c>
      <c r="L458" s="1">
        <v>8.5209327168550494E-3</v>
      </c>
      <c r="M458" s="1">
        <v>7.2043290798741805E-2</v>
      </c>
      <c r="N458" s="1">
        <v>9.4560122520853593E-3</v>
      </c>
      <c r="O458" s="1">
        <v>0.115313845782689</v>
      </c>
      <c r="P458" s="1">
        <v>0.120683201836843</v>
      </c>
      <c r="Q458" s="1">
        <v>5.0903141403410998E-2</v>
      </c>
      <c r="R458" s="1">
        <v>1.13612436224733E-2</v>
      </c>
      <c r="S458" s="1">
        <v>3.4827448759857299E-2</v>
      </c>
      <c r="T458" s="1">
        <v>5.3914337340074399E-2</v>
      </c>
      <c r="U458" s="1">
        <v>3.4689775988065399E-2</v>
      </c>
      <c r="V458" s="1">
        <v>1.58362151196289E-3</v>
      </c>
      <c r="W458" s="1">
        <v>5.50838767710093E-3</v>
      </c>
      <c r="Y458" s="10">
        <f t="shared" si="35"/>
        <v>5.4500196640598422E-2</v>
      </c>
      <c r="Z458" s="1">
        <f t="shared" si="36"/>
        <v>1.58362151196289E-3</v>
      </c>
      <c r="AA458" s="1">
        <f t="shared" si="37"/>
        <v>0.120683201836843</v>
      </c>
      <c r="AB458" s="1">
        <f t="shared" si="38"/>
        <v>4.7218726176616647E-2</v>
      </c>
      <c r="AC458">
        <f t="shared" si="39"/>
        <v>4.065493306385818E-2</v>
      </c>
    </row>
    <row r="459" spans="1:29" x14ac:dyDescent="0.2">
      <c r="A459" s="8" t="s">
        <v>480</v>
      </c>
      <c r="B459" s="2">
        <v>622403.41473274305</v>
      </c>
      <c r="C459" s="2">
        <v>694192.62870767596</v>
      </c>
      <c r="D459" s="1">
        <v>0.106737503430073</v>
      </c>
      <c r="E459" s="1">
        <v>0.106737503430073</v>
      </c>
      <c r="F459" s="1">
        <v>0.101314634368248</v>
      </c>
      <c r="G459" s="1">
        <v>4.2501426733701303E-2</v>
      </c>
      <c r="H459" s="1">
        <v>4.2501426733701303E-2</v>
      </c>
      <c r="I459" s="1">
        <v>4.6579371958912902E-2</v>
      </c>
      <c r="J459" s="1">
        <v>5.5895246350695302E-2</v>
      </c>
      <c r="K459" s="1">
        <v>6.4042502058044598E-2</v>
      </c>
      <c r="L459" s="1">
        <v>1.22758326833821E-2</v>
      </c>
      <c r="M459" s="1">
        <v>9.3098090402512795E-2</v>
      </c>
      <c r="N459" s="1">
        <v>7.6809842279172902E-3</v>
      </c>
      <c r="O459" s="1">
        <v>0.127156087446399</v>
      </c>
      <c r="P459" s="1">
        <v>8.7240473673763502E-2</v>
      </c>
      <c r="Q459" s="1">
        <v>4.6887391476945803E-2</v>
      </c>
      <c r="R459" s="1">
        <v>1.6367776911176499E-2</v>
      </c>
      <c r="S459" s="1">
        <v>3.7263497567130502E-2</v>
      </c>
      <c r="T459" s="1">
        <v>6.2275371003636601E-2</v>
      </c>
      <c r="U459" s="1">
        <v>2.50770146560183E-2</v>
      </c>
      <c r="V459" s="1">
        <v>1.8589973677625099E-3</v>
      </c>
      <c r="W459" s="1">
        <v>3.9017408031756201E-3</v>
      </c>
      <c r="Y459" s="10">
        <f t="shared" si="35"/>
        <v>5.436964366416349E-2</v>
      </c>
      <c r="Z459" s="1">
        <f t="shared" si="36"/>
        <v>1.8589973677625099E-3</v>
      </c>
      <c r="AA459" s="1">
        <f t="shared" si="37"/>
        <v>0.127156087446399</v>
      </c>
      <c r="AB459" s="1">
        <f t="shared" si="38"/>
        <v>4.6733381717929352E-2</v>
      </c>
      <c r="AC459">
        <f t="shared" si="39"/>
        <v>3.7399571583554503E-2</v>
      </c>
    </row>
    <row r="460" spans="1:29" x14ac:dyDescent="0.2">
      <c r="A460" s="8" t="s">
        <v>481</v>
      </c>
      <c r="B460" s="2">
        <v>849522.06109732797</v>
      </c>
      <c r="C460" s="2">
        <v>904422.985300801</v>
      </c>
      <c r="D460" s="1">
        <v>0.116040606602364</v>
      </c>
      <c r="E460" s="1">
        <v>0.116040606602364</v>
      </c>
      <c r="F460" s="1">
        <v>0.10247585544033</v>
      </c>
      <c r="G460" s="1">
        <v>2.8444380611297299E-2</v>
      </c>
      <c r="H460" s="1">
        <v>2.8444380611297299E-2</v>
      </c>
      <c r="I460" s="1">
        <v>3.9841154165731398E-2</v>
      </c>
      <c r="J460" s="1">
        <v>4.7809384998878199E-2</v>
      </c>
      <c r="K460" s="1">
        <v>6.9624363961419203E-2</v>
      </c>
      <c r="L460" s="1">
        <v>9.9612580964002495E-3</v>
      </c>
      <c r="M460" s="1">
        <v>7.8414308198375596E-2</v>
      </c>
      <c r="N460" s="1">
        <v>9.0878285310794695E-3</v>
      </c>
      <c r="O460" s="1">
        <v>0.117886335830423</v>
      </c>
      <c r="P460" s="1">
        <v>0.117978281373337</v>
      </c>
      <c r="Q460" s="1">
        <v>5.0974036061764899E-2</v>
      </c>
      <c r="R460" s="1">
        <v>1.32816774618665E-2</v>
      </c>
      <c r="S460" s="1">
        <v>3.1872923332584999E-2</v>
      </c>
      <c r="T460" s="1">
        <v>5.6094658509339701E-2</v>
      </c>
      <c r="U460" s="1">
        <v>3.39124787855569E-2</v>
      </c>
      <c r="V460" s="1">
        <v>1.5273814511016499E-3</v>
      </c>
      <c r="W460" s="1">
        <v>5.2884899472084301E-3</v>
      </c>
      <c r="Y460" s="10">
        <f t="shared" si="35"/>
        <v>5.3750019528635985E-2</v>
      </c>
      <c r="Z460" s="1">
        <f t="shared" si="36"/>
        <v>1.5273814511016499E-3</v>
      </c>
      <c r="AA460" s="1">
        <f t="shared" si="37"/>
        <v>0.117978281373337</v>
      </c>
      <c r="AB460" s="1">
        <f t="shared" si="38"/>
        <v>4.3825269582304802E-2</v>
      </c>
      <c r="AC460">
        <f t="shared" si="39"/>
        <v>4.0158383177629917E-2</v>
      </c>
    </row>
    <row r="461" spans="1:29" x14ac:dyDescent="0.2">
      <c r="A461" s="8" t="s">
        <v>482</v>
      </c>
      <c r="B461" s="2">
        <v>322731.08778950502</v>
      </c>
      <c r="C461" s="2">
        <v>422108.67003863998</v>
      </c>
      <c r="D461" s="1">
        <v>0.10354669239261199</v>
      </c>
      <c r="E461" s="1">
        <v>0.10354669239261199</v>
      </c>
      <c r="F461" s="1">
        <v>0.103517087843918</v>
      </c>
      <c r="G461" s="1">
        <v>4.6387121634234099E-2</v>
      </c>
      <c r="H461" s="1">
        <v>4.6387121634234099E-2</v>
      </c>
      <c r="I461" s="1">
        <v>4.9072832778096397E-2</v>
      </c>
      <c r="J461" s="1">
        <v>5.8887399333715999E-2</v>
      </c>
      <c r="K461" s="1">
        <v>6.2128015435567598E-2</v>
      </c>
      <c r="L461" s="1">
        <v>1.1533229160740901E-2</v>
      </c>
      <c r="M461" s="1">
        <v>8.7154319665505506E-2</v>
      </c>
      <c r="N461" s="1">
        <v>8.0346619137027196E-3</v>
      </c>
      <c r="O461" s="1">
        <v>0.121950406535639</v>
      </c>
      <c r="P461" s="1">
        <v>9.7392671685027493E-2</v>
      </c>
      <c r="Q461" s="1">
        <v>4.5485739747847198E-2</v>
      </c>
      <c r="R461" s="1">
        <v>1.5377638880988E-2</v>
      </c>
      <c r="S461" s="1">
        <v>3.9258266222477398E-2</v>
      </c>
      <c r="T461" s="1">
        <v>5.9279813433701797E-2</v>
      </c>
      <c r="U461" s="1">
        <v>2.79950509296936E-2</v>
      </c>
      <c r="V461" s="1">
        <v>1.5895103085876701E-3</v>
      </c>
      <c r="W461" s="1">
        <v>4.4364861266895598E-3</v>
      </c>
      <c r="Y461" s="10">
        <f t="shared" si="35"/>
        <v>5.4648037902779542E-2</v>
      </c>
      <c r="Z461" s="1">
        <f t="shared" si="36"/>
        <v>1.5895103085876701E-3</v>
      </c>
      <c r="AA461" s="1">
        <f t="shared" si="37"/>
        <v>0.121950406535639</v>
      </c>
      <c r="AB461" s="1">
        <f t="shared" si="38"/>
        <v>4.7729977206165244E-2</v>
      </c>
      <c r="AC461">
        <f t="shared" si="39"/>
        <v>3.6597879248615794E-2</v>
      </c>
    </row>
    <row r="462" spans="1:29" x14ac:dyDescent="0.2">
      <c r="A462" s="8" t="s">
        <v>483</v>
      </c>
      <c r="B462" s="2">
        <v>573590.68240786402</v>
      </c>
      <c r="C462" s="2">
        <v>685141.63924340496</v>
      </c>
      <c r="D462" s="1">
        <v>0.119431904335336</v>
      </c>
      <c r="E462" s="1">
        <v>0.119431904335336</v>
      </c>
      <c r="F462" s="1">
        <v>0.10755418063573</v>
      </c>
      <c r="G462" s="1">
        <v>6.4359831114214797E-2</v>
      </c>
      <c r="H462" s="1">
        <v>6.4359831114214797E-2</v>
      </c>
      <c r="I462" s="1">
        <v>5.9068460716040098E-2</v>
      </c>
      <c r="J462" s="1">
        <v>7.0882152859248204E-2</v>
      </c>
      <c r="K462" s="1">
        <v>7.1659142601201903E-2</v>
      </c>
      <c r="L462" s="1">
        <v>1.1360782972990299E-2</v>
      </c>
      <c r="M462" s="1">
        <v>7.75763955528396E-2</v>
      </c>
      <c r="N462" s="1">
        <v>6.6546594990870497E-3</v>
      </c>
      <c r="O462" s="1">
        <v>0.10902004497229099</v>
      </c>
      <c r="P462" s="1">
        <v>8.5154083250087595E-2</v>
      </c>
      <c r="Q462" s="1">
        <v>5.2463757099927101E-2</v>
      </c>
      <c r="R462" s="1">
        <v>1.5147710630653601E-2</v>
      </c>
      <c r="S462" s="1">
        <v>4.7254768572832E-2</v>
      </c>
      <c r="T462" s="1">
        <v>5.01437089244232E-2</v>
      </c>
      <c r="U462" s="1">
        <v>2.4477043919270899E-2</v>
      </c>
      <c r="V462" s="1">
        <v>1.0748700229801201E-3</v>
      </c>
      <c r="W462" s="1">
        <v>3.9161246013351596E-3</v>
      </c>
      <c r="Y462" s="10">
        <f t="shared" si="35"/>
        <v>5.8049567886501965E-2</v>
      </c>
      <c r="Z462" s="1">
        <f t="shared" si="36"/>
        <v>1.0748700229801201E-3</v>
      </c>
      <c r="AA462" s="1">
        <f t="shared" si="37"/>
        <v>0.119431904335336</v>
      </c>
      <c r="AB462" s="1">
        <f t="shared" si="38"/>
        <v>6.1714145915127444E-2</v>
      </c>
      <c r="AC462">
        <f t="shared" si="39"/>
        <v>3.7620834386196018E-2</v>
      </c>
    </row>
    <row r="463" spans="1:29" x14ac:dyDescent="0.2">
      <c r="A463" s="8" t="s">
        <v>484</v>
      </c>
      <c r="B463" s="2">
        <v>276078.58843136003</v>
      </c>
      <c r="C463" s="2">
        <v>472736.53702207998</v>
      </c>
      <c r="D463" s="1">
        <v>8.9595653321014199E-2</v>
      </c>
      <c r="E463" s="1">
        <v>8.9595653321014199E-2</v>
      </c>
      <c r="F463" s="1">
        <v>0.104980449512204</v>
      </c>
      <c r="G463" s="1">
        <v>7.8334313298285593E-2</v>
      </c>
      <c r="H463" s="1">
        <v>7.8334313298285593E-2</v>
      </c>
      <c r="I463" s="1">
        <v>6.5412269027193798E-2</v>
      </c>
      <c r="J463" s="1">
        <v>7.8494722832632494E-2</v>
      </c>
      <c r="K463" s="1">
        <v>5.3757391992608497E-2</v>
      </c>
      <c r="L463" s="1">
        <v>1.6064580164327501E-2</v>
      </c>
      <c r="M463" s="1">
        <v>0.100615924293985</v>
      </c>
      <c r="N463" s="1">
        <v>5.3222896673391596E-3</v>
      </c>
      <c r="O463" s="1">
        <v>0.120277586214746</v>
      </c>
      <c r="P463" s="1">
        <v>6.4429673424433898E-2</v>
      </c>
      <c r="Q463" s="1">
        <v>3.9357361160758303E-2</v>
      </c>
      <c r="R463" s="1">
        <v>2.14194402191034E-2</v>
      </c>
      <c r="S463" s="1">
        <v>5.2329815221754998E-2</v>
      </c>
      <c r="T463" s="1">
        <v>5.8958433740374197E-2</v>
      </c>
      <c r="U463" s="1">
        <v>1.8520000755046499E-2</v>
      </c>
      <c r="V463" s="1">
        <v>1.0584308928413E-3</v>
      </c>
      <c r="W463" s="1">
        <v>2.93328635766321E-3</v>
      </c>
      <c r="Y463" s="10">
        <f t="shared" si="35"/>
        <v>5.6989579435780612E-2</v>
      </c>
      <c r="Z463" s="1">
        <f t="shared" si="36"/>
        <v>1.0584308928413E-3</v>
      </c>
      <c r="AA463" s="1">
        <f t="shared" si="37"/>
        <v>0.120277586214746</v>
      </c>
      <c r="AB463" s="1">
        <f t="shared" si="38"/>
        <v>6.1694053582404047E-2</v>
      </c>
      <c r="AC463">
        <f t="shared" si="39"/>
        <v>3.558429747501482E-2</v>
      </c>
    </row>
    <row r="464" spans="1:29" x14ac:dyDescent="0.2">
      <c r="A464" s="8" t="s">
        <v>485</v>
      </c>
      <c r="B464" s="2">
        <v>2694633.9301249501</v>
      </c>
      <c r="C464" s="2">
        <v>3023444.07523232</v>
      </c>
      <c r="D464" s="1">
        <v>0.11846358121228701</v>
      </c>
      <c r="E464" s="1">
        <v>0.11846358121228701</v>
      </c>
      <c r="F464" s="1">
        <v>0.114262612394569</v>
      </c>
      <c r="G464" s="1">
        <v>6.5433028954162406E-2</v>
      </c>
      <c r="H464" s="1">
        <v>6.5433028954162406E-2</v>
      </c>
      <c r="I464" s="1">
        <v>6.1282167575723197E-2</v>
      </c>
      <c r="J464" s="1">
        <v>7.3538601090868003E-2</v>
      </c>
      <c r="K464" s="1">
        <v>7.1078148727372698E-2</v>
      </c>
      <c r="L464" s="1">
        <v>7.5130673045555804E-3</v>
      </c>
      <c r="M464" s="1">
        <v>6.0760202625324597E-2</v>
      </c>
      <c r="N464" s="1">
        <v>8.3714280585833693E-3</v>
      </c>
      <c r="O464" s="1">
        <v>0.101153726184912</v>
      </c>
      <c r="P464" s="1">
        <v>0.10860592082074701</v>
      </c>
      <c r="Q464" s="1">
        <v>5.2038394468354003E-2</v>
      </c>
      <c r="R464" s="1">
        <v>1.0017423072740299E-2</v>
      </c>
      <c r="S464" s="1">
        <v>4.9025734060578897E-2</v>
      </c>
      <c r="T464" s="1">
        <v>4.5264052650741897E-2</v>
      </c>
      <c r="U464" s="1">
        <v>3.1218001561510701E-2</v>
      </c>
      <c r="V464" s="1">
        <v>1.2238574014978799E-3</v>
      </c>
      <c r="W464" s="1">
        <v>5.0547136424397001E-3</v>
      </c>
      <c r="Y464" s="10">
        <f t="shared" si="35"/>
        <v>5.8410063598670882E-2</v>
      </c>
      <c r="Z464" s="1">
        <f t="shared" si="36"/>
        <v>1.2238574014978799E-3</v>
      </c>
      <c r="AA464" s="1">
        <f t="shared" si="37"/>
        <v>0.11846358121228701</v>
      </c>
      <c r="AB464" s="1">
        <f t="shared" si="38"/>
        <v>6.10211851005239E-2</v>
      </c>
      <c r="AC464">
        <f t="shared" si="39"/>
        <v>3.858428003528034E-2</v>
      </c>
    </row>
    <row r="465" spans="1:29" x14ac:dyDescent="0.2">
      <c r="A465" s="8" t="s">
        <v>486</v>
      </c>
      <c r="B465" s="2">
        <v>971631.49266585498</v>
      </c>
      <c r="C465" s="2">
        <v>1483892.6135096899</v>
      </c>
      <c r="D465" s="1">
        <v>0.11772854867891699</v>
      </c>
      <c r="E465" s="1">
        <v>0.11772854867891699</v>
      </c>
      <c r="F465" s="1">
        <v>0.112627095371199</v>
      </c>
      <c r="G465" s="1">
        <v>5.6710991054881602E-2</v>
      </c>
      <c r="H465" s="1">
        <v>5.6710991054881602E-2</v>
      </c>
      <c r="I465" s="1">
        <v>5.6512269370240897E-2</v>
      </c>
      <c r="J465" s="1">
        <v>6.7814723244288902E-2</v>
      </c>
      <c r="K465" s="1">
        <v>7.0637129207350297E-2</v>
      </c>
      <c r="L465" s="1">
        <v>1.2783452283405199E-2</v>
      </c>
      <c r="M465" s="1">
        <v>8.5396489785015503E-2</v>
      </c>
      <c r="N465" s="1">
        <v>6.2574772906379599E-3</v>
      </c>
      <c r="O465" s="1">
        <v>0.115023442908644</v>
      </c>
      <c r="P465" s="1">
        <v>7.7615919789138996E-2</v>
      </c>
      <c r="Q465" s="1">
        <v>5.1715511160866798E-2</v>
      </c>
      <c r="R465" s="1">
        <v>1.7044603044540502E-2</v>
      </c>
      <c r="S465" s="1">
        <v>4.52098154961924E-2</v>
      </c>
      <c r="T465" s="1">
        <v>5.3500401627187999E-2</v>
      </c>
      <c r="U465" s="1">
        <v>2.2310286376442001E-2</v>
      </c>
      <c r="V465" s="1">
        <v>1.1428611000504599E-3</v>
      </c>
      <c r="W465" s="1">
        <v>3.5502468679280402E-3</v>
      </c>
      <c r="Y465" s="10">
        <f t="shared" si="35"/>
        <v>5.7401040219536306E-2</v>
      </c>
      <c r="Z465" s="1">
        <f t="shared" si="36"/>
        <v>1.1428611000504599E-3</v>
      </c>
      <c r="AA465" s="1">
        <f t="shared" si="37"/>
        <v>0.11772854867891699</v>
      </c>
      <c r="AB465" s="1">
        <f t="shared" si="38"/>
        <v>5.6611630212561249E-2</v>
      </c>
      <c r="AC465">
        <f t="shared" si="39"/>
        <v>3.7983085521380446E-2</v>
      </c>
    </row>
    <row r="466" spans="1:29" x14ac:dyDescent="0.2">
      <c r="A466" s="8" t="s">
        <v>487</v>
      </c>
      <c r="B466" s="2">
        <v>200027.70281877599</v>
      </c>
      <c r="C466" s="2">
        <v>741400.28228714003</v>
      </c>
      <c r="D466" s="1">
        <v>0.115445384188709</v>
      </c>
      <c r="E466" s="1">
        <v>0.115445384188709</v>
      </c>
      <c r="F466" s="1">
        <v>0.110313608441527</v>
      </c>
      <c r="G466" s="1">
        <v>9.0143312955453997E-2</v>
      </c>
      <c r="H466" s="1">
        <v>9.0143312955453997E-2</v>
      </c>
      <c r="I466" s="1">
        <v>7.2650058588108801E-2</v>
      </c>
      <c r="J466" s="1">
        <v>8.7180070305730703E-2</v>
      </c>
      <c r="K466" s="1">
        <v>6.9267230513225794E-2</v>
      </c>
      <c r="L466" s="1">
        <v>5.9581666592339799E-3</v>
      </c>
      <c r="M466" s="1">
        <v>6.1584144563372502E-2</v>
      </c>
      <c r="N466" s="1">
        <v>7.2701396654301E-3</v>
      </c>
      <c r="O466" s="1">
        <v>0.104482369936893</v>
      </c>
      <c r="P466" s="1">
        <v>8.2476704453056701E-2</v>
      </c>
      <c r="Q466" s="1">
        <v>5.0712568204375703E-2</v>
      </c>
      <c r="R466" s="1">
        <v>7.9442222123118304E-3</v>
      </c>
      <c r="S466" s="1">
        <v>5.8120046870486997E-2</v>
      </c>
      <c r="T466" s="1">
        <v>4.7765870251108102E-2</v>
      </c>
      <c r="U466" s="1">
        <v>2.37077473085303E-2</v>
      </c>
      <c r="V466" s="1">
        <v>1.7921405254542799E-3</v>
      </c>
      <c r="W466" s="1">
        <v>3.66046422361832E-3</v>
      </c>
      <c r="Y466" s="10">
        <f t="shared" si="35"/>
        <v>6.0303147350539488E-2</v>
      </c>
      <c r="Z466" s="1">
        <f t="shared" si="36"/>
        <v>1.7921405254542799E-3</v>
      </c>
      <c r="AA466" s="1">
        <f t="shared" si="37"/>
        <v>0.115445384188709</v>
      </c>
      <c r="AB466" s="1">
        <f t="shared" si="38"/>
        <v>6.5425687538299152E-2</v>
      </c>
      <c r="AC466">
        <f t="shared" si="39"/>
        <v>3.904865435681433E-2</v>
      </c>
    </row>
    <row r="467" spans="1:29" x14ac:dyDescent="0.2">
      <c r="A467" s="8" t="s">
        <v>488</v>
      </c>
      <c r="B467" s="2">
        <v>202949.48140267699</v>
      </c>
      <c r="C467" s="2">
        <v>249421.84125194</v>
      </c>
      <c r="D467" s="1">
        <v>0.11201348032622099</v>
      </c>
      <c r="E467" s="1">
        <v>0.11201348032622099</v>
      </c>
      <c r="F467" s="1">
        <v>0.103876558750953</v>
      </c>
      <c r="G467" s="1">
        <v>5.4189469526513399E-2</v>
      </c>
      <c r="H467" s="1">
        <v>5.4189469526513399E-2</v>
      </c>
      <c r="I467" s="1">
        <v>5.3063874450995099E-2</v>
      </c>
      <c r="J467" s="1">
        <v>6.36766493411942E-2</v>
      </c>
      <c r="K467" s="1">
        <v>6.7208088195732693E-2</v>
      </c>
      <c r="L467" s="1">
        <v>1.0216982944431701E-2</v>
      </c>
      <c r="M467" s="1">
        <v>8.3299615956375903E-2</v>
      </c>
      <c r="N467" s="1">
        <v>7.4855171270801204E-3</v>
      </c>
      <c r="O467" s="1">
        <v>0.12076514292014499</v>
      </c>
      <c r="P467" s="1">
        <v>8.6259045181843297E-2</v>
      </c>
      <c r="Q467" s="1">
        <v>4.9205009804181903E-2</v>
      </c>
      <c r="R467" s="1">
        <v>1.3622643925909001E-2</v>
      </c>
      <c r="S467" s="1">
        <v>4.2451099560795798E-2</v>
      </c>
      <c r="T467" s="1">
        <v>5.7996460962786101E-2</v>
      </c>
      <c r="U467" s="1">
        <v>2.47949599188254E-2</v>
      </c>
      <c r="V467" s="1">
        <v>1.78010704132913E-3</v>
      </c>
      <c r="W467" s="1">
        <v>3.83403080398092E-3</v>
      </c>
      <c r="Y467" s="10">
        <f t="shared" si="35"/>
        <v>5.6097084329601379E-2</v>
      </c>
      <c r="Z467" s="1">
        <f t="shared" si="36"/>
        <v>1.78010704132913E-3</v>
      </c>
      <c r="AA467" s="1">
        <f t="shared" si="37"/>
        <v>0.12076514292014499</v>
      </c>
      <c r="AB467" s="1">
        <f t="shared" si="38"/>
        <v>5.4189469526513399E-2</v>
      </c>
      <c r="AC467">
        <f t="shared" si="39"/>
        <v>3.723995038328369E-2</v>
      </c>
    </row>
    <row r="468" spans="1:29" x14ac:dyDescent="0.2">
      <c r="A468" s="8" t="s">
        <v>489</v>
      </c>
      <c r="B468" s="2">
        <v>58188.431905620397</v>
      </c>
      <c r="C468" s="2">
        <v>63878.167698694597</v>
      </c>
      <c r="D468" s="1">
        <v>0.13288741575544899</v>
      </c>
      <c r="E468" s="1">
        <v>0.13288741575544899</v>
      </c>
      <c r="F468" s="1">
        <v>0.101195275933241</v>
      </c>
      <c r="G468" s="1">
        <v>3.8950555565315098E-2</v>
      </c>
      <c r="H468" s="1">
        <v>3.8950555565315098E-2</v>
      </c>
      <c r="I468" s="1">
        <v>4.4774096765967997E-2</v>
      </c>
      <c r="J468" s="1">
        <v>5.3728916119161599E-2</v>
      </c>
      <c r="K468" s="1">
        <v>7.9732449453269696E-2</v>
      </c>
      <c r="L468" s="1">
        <v>5.90047871428889E-3</v>
      </c>
      <c r="M468" s="1">
        <v>5.3767341243789603E-2</v>
      </c>
      <c r="N468" s="1">
        <v>1.0307182072878699E-2</v>
      </c>
      <c r="O468" s="1">
        <v>9.9996767470366496E-2</v>
      </c>
      <c r="P468" s="1">
        <v>0.13563825041510699</v>
      </c>
      <c r="Q468" s="1">
        <v>5.8374461502814598E-2</v>
      </c>
      <c r="R468" s="1">
        <v>7.8673049523850704E-3</v>
      </c>
      <c r="S468" s="1">
        <v>3.5819277412774402E-2</v>
      </c>
      <c r="T468" s="1">
        <v>4.4419238678971601E-2</v>
      </c>
      <c r="U468" s="1">
        <v>3.8988126737209999E-2</v>
      </c>
      <c r="V468" s="1">
        <v>1.3618346193621201E-3</v>
      </c>
      <c r="W468" s="1">
        <v>6.36855193529684E-3</v>
      </c>
      <c r="Y468" s="10">
        <f t="shared" si="35"/>
        <v>5.6095774833420695E-2</v>
      </c>
      <c r="Z468" s="1">
        <f t="shared" si="36"/>
        <v>1.3618346193621201E-3</v>
      </c>
      <c r="AA468" s="1">
        <f t="shared" si="37"/>
        <v>0.13563825041510699</v>
      </c>
      <c r="AB468" s="1">
        <f t="shared" si="38"/>
        <v>4.4596667722469799E-2</v>
      </c>
      <c r="AC468">
        <f t="shared" si="39"/>
        <v>4.2792572003925E-2</v>
      </c>
    </row>
    <row r="469" spans="1:29" x14ac:dyDescent="0.2">
      <c r="A469" s="8" t="s">
        <v>490</v>
      </c>
      <c r="B469" s="2">
        <v>146690.46641862899</v>
      </c>
      <c r="C469" s="2">
        <v>146656.52710479501</v>
      </c>
      <c r="D469" s="1">
        <v>0.109636543768385</v>
      </c>
      <c r="E469" s="1">
        <v>0.109636543768385</v>
      </c>
      <c r="F469" s="1">
        <v>0.12658673619081301</v>
      </c>
      <c r="G469" s="1">
        <v>7.1921187412501503E-2</v>
      </c>
      <c r="H469" s="1">
        <v>7.1921187412501503E-2</v>
      </c>
      <c r="I469" s="1">
        <v>6.7607277753954101E-2</v>
      </c>
      <c r="J469" s="1">
        <v>8.1128733304744793E-2</v>
      </c>
      <c r="K469" s="1">
        <v>6.5781926261030896E-2</v>
      </c>
      <c r="L469" s="1">
        <v>8.7024879657546794E-3</v>
      </c>
      <c r="M469" s="1">
        <v>7.2580803440680006E-2</v>
      </c>
      <c r="N469" s="1">
        <v>6.2468433665631099E-3</v>
      </c>
      <c r="O469" s="1">
        <v>0.11184932358663401</v>
      </c>
      <c r="P469" s="1">
        <v>8.2609694030820094E-2</v>
      </c>
      <c r="Q469" s="1">
        <v>4.8160874881388399E-2</v>
      </c>
      <c r="R469" s="1">
        <v>1.16033172876729E-2</v>
      </c>
      <c r="S469" s="1">
        <v>5.4085822203162999E-2</v>
      </c>
      <c r="T469" s="1">
        <v>5.1507048483166999E-2</v>
      </c>
      <c r="U469" s="1">
        <v>2.3745882869277E-2</v>
      </c>
      <c r="V469" s="1">
        <v>9.7816168276632001E-4</v>
      </c>
      <c r="W469" s="1">
        <v>3.70697084215576E-3</v>
      </c>
      <c r="Y469" s="10">
        <f t="shared" si="35"/>
        <v>5.8999868325617891E-2</v>
      </c>
      <c r="Z469" s="1">
        <f t="shared" si="36"/>
        <v>9.7816168276632001E-4</v>
      </c>
      <c r="AA469" s="1">
        <f t="shared" si="37"/>
        <v>0.12658673619081301</v>
      </c>
      <c r="AB469" s="1">
        <f t="shared" si="38"/>
        <v>6.6694602007492498E-2</v>
      </c>
      <c r="AC469">
        <f t="shared" si="39"/>
        <v>3.8469685551726911E-2</v>
      </c>
    </row>
    <row r="470" spans="1:29" x14ac:dyDescent="0.2">
      <c r="A470" s="8" t="s">
        <v>491</v>
      </c>
      <c r="B470" s="2">
        <v>1179963.75858965</v>
      </c>
      <c r="C470" s="2">
        <v>2472472.9824428102</v>
      </c>
      <c r="D470" s="1">
        <v>0.102734762640876</v>
      </c>
      <c r="E470" s="1">
        <v>0.102734762640876</v>
      </c>
      <c r="F470" s="1">
        <v>9.2954730000010505E-2</v>
      </c>
      <c r="G470" s="1">
        <v>3.3350586377201799E-2</v>
      </c>
      <c r="H470" s="1">
        <v>3.3350586377201799E-2</v>
      </c>
      <c r="I470" s="1">
        <v>3.9913975688603602E-2</v>
      </c>
      <c r="J470" s="1">
        <v>4.7896770826324403E-2</v>
      </c>
      <c r="K470" s="1">
        <v>6.1640857584525997E-2</v>
      </c>
      <c r="L470" s="1">
        <v>1.49883439502614E-2</v>
      </c>
      <c r="M470" s="1">
        <v>0.104133298227059</v>
      </c>
      <c r="N470" s="1">
        <v>7.3862267714135399E-3</v>
      </c>
      <c r="O470" s="1">
        <v>0.13244677884401301</v>
      </c>
      <c r="P470" s="1">
        <v>8.7230559975283603E-2</v>
      </c>
      <c r="Q470" s="1">
        <v>4.51290772168901E-2</v>
      </c>
      <c r="R470" s="1">
        <v>1.9984458600348799E-2</v>
      </c>
      <c r="S470" s="1">
        <v>3.1931180550882898E-2</v>
      </c>
      <c r="T470" s="1">
        <v>6.6122588251444098E-2</v>
      </c>
      <c r="U470" s="1">
        <v>2.50740657549198E-2</v>
      </c>
      <c r="V470" s="1">
        <v>1.5945743024251501E-3</v>
      </c>
      <c r="W470" s="1">
        <v>3.9450957761349896E-3</v>
      </c>
      <c r="Y470" s="10">
        <f t="shared" si="35"/>
        <v>5.2727164017834803E-2</v>
      </c>
      <c r="Z470" s="1">
        <f t="shared" si="36"/>
        <v>1.5945743024251501E-3</v>
      </c>
      <c r="AA470" s="1">
        <f t="shared" si="37"/>
        <v>0.13244677884401301</v>
      </c>
      <c r="AB470" s="1">
        <f t="shared" si="38"/>
        <v>4.2521526452746851E-2</v>
      </c>
      <c r="AC470">
        <f t="shared" si="39"/>
        <v>3.795168487391657E-2</v>
      </c>
    </row>
    <row r="471" spans="1:29" x14ac:dyDescent="0.2">
      <c r="A471" s="8" t="s">
        <v>492</v>
      </c>
      <c r="B471" s="2">
        <v>2939358.2760628099</v>
      </c>
      <c r="C471" s="2">
        <v>3482434.77752238</v>
      </c>
      <c r="D471" s="1">
        <v>0.114668924298333</v>
      </c>
      <c r="E471" s="1">
        <v>0.114668924298333</v>
      </c>
      <c r="F471" s="1">
        <v>0.122073573711317</v>
      </c>
      <c r="G471" s="1">
        <v>7.1939339496041907E-2</v>
      </c>
      <c r="H471" s="1">
        <v>7.1939339496041907E-2</v>
      </c>
      <c r="I471" s="1">
        <v>6.6488063175850098E-2</v>
      </c>
      <c r="J471" s="1">
        <v>7.9785675811020196E-2</v>
      </c>
      <c r="K471" s="1">
        <v>6.8801354578999899E-2</v>
      </c>
      <c r="L471" s="1">
        <v>9.8375890057254001E-3</v>
      </c>
      <c r="M471" s="1">
        <v>7.0792235674263501E-2</v>
      </c>
      <c r="N471" s="1">
        <v>6.8376340437427104E-3</v>
      </c>
      <c r="O471" s="1">
        <v>0.105533707900776</v>
      </c>
      <c r="P471" s="1">
        <v>8.6047622566278195E-2</v>
      </c>
      <c r="Q471" s="1">
        <v>5.03714867880386E-2</v>
      </c>
      <c r="R471" s="1">
        <v>1.3116785340967101E-2</v>
      </c>
      <c r="S471" s="1">
        <v>5.3190450540680202E-2</v>
      </c>
      <c r="T471" s="1">
        <v>4.7580894704068302E-2</v>
      </c>
      <c r="U471" s="1">
        <v>2.47338058143028E-2</v>
      </c>
      <c r="V471" s="1">
        <v>1.1353637315881699E-3</v>
      </c>
      <c r="W471" s="1">
        <v>3.9928618012190498E-3</v>
      </c>
      <c r="Y471" s="10">
        <f t="shared" si="35"/>
        <v>5.917678163887935E-2</v>
      </c>
      <c r="Z471" s="1">
        <f t="shared" si="36"/>
        <v>1.1353637315881699E-3</v>
      </c>
      <c r="AA471" s="1">
        <f t="shared" si="37"/>
        <v>0.122073573711317</v>
      </c>
      <c r="AB471" s="1">
        <f t="shared" si="38"/>
        <v>6.7644708877424992E-2</v>
      </c>
      <c r="AC471">
        <f t="shared" si="39"/>
        <v>3.8184261526767724E-2</v>
      </c>
    </row>
    <row r="472" spans="1:29" x14ac:dyDescent="0.2">
      <c r="A472" s="8" t="s">
        <v>493</v>
      </c>
      <c r="B472" s="2">
        <v>1746931.0606247799</v>
      </c>
      <c r="C472" s="2">
        <v>2217872.5527955899</v>
      </c>
      <c r="D472" s="1">
        <v>0.11541677571945599</v>
      </c>
      <c r="E472" s="1">
        <v>0.11541677571945599</v>
      </c>
      <c r="F472" s="1">
        <v>0.103525911348003</v>
      </c>
      <c r="G472" s="1">
        <v>6.5533357657779706E-2</v>
      </c>
      <c r="H472" s="1">
        <v>6.5533357657779706E-2</v>
      </c>
      <c r="I472" s="1">
        <v>5.8648156665890502E-2</v>
      </c>
      <c r="J472" s="1">
        <v>7.0377787999068894E-2</v>
      </c>
      <c r="K472" s="1">
        <v>6.9250065431674099E-2</v>
      </c>
      <c r="L472" s="1">
        <v>1.0871154326016E-2</v>
      </c>
      <c r="M472" s="1">
        <v>7.9669998247052107E-2</v>
      </c>
      <c r="N472" s="1">
        <v>6.9521391795570597E-3</v>
      </c>
      <c r="O472" s="1">
        <v>0.113028908732455</v>
      </c>
      <c r="P472" s="1">
        <v>8.4142106069154204E-2</v>
      </c>
      <c r="Q472" s="1">
        <v>5.0700001145429302E-2</v>
      </c>
      <c r="R472" s="1">
        <v>1.4494872434687899E-2</v>
      </c>
      <c r="S472" s="1">
        <v>4.6918525332712298E-2</v>
      </c>
      <c r="T472" s="1">
        <v>5.3099210804028199E-2</v>
      </c>
      <c r="U472" s="1">
        <v>2.41862591796763E-2</v>
      </c>
      <c r="V472" s="1">
        <v>1.3896209483835701E-3</v>
      </c>
      <c r="W472" s="1">
        <v>3.8244834362840502E-3</v>
      </c>
      <c r="Y472" s="10">
        <f t="shared" si="35"/>
        <v>5.7648973401727178E-2</v>
      </c>
      <c r="Z472" s="1">
        <f t="shared" si="36"/>
        <v>1.3896209483835701E-3</v>
      </c>
      <c r="AA472" s="1">
        <f t="shared" si="37"/>
        <v>0.11541677571945599</v>
      </c>
      <c r="AB472" s="1">
        <f t="shared" si="38"/>
        <v>6.2090757161835104E-2</v>
      </c>
      <c r="AC472">
        <f t="shared" si="39"/>
        <v>3.7041394594899517E-2</v>
      </c>
    </row>
    <row r="473" spans="1:29" x14ac:dyDescent="0.2">
      <c r="A473" s="8" t="s">
        <v>494</v>
      </c>
      <c r="B473" s="2">
        <v>747658.95373794099</v>
      </c>
      <c r="C473" s="2">
        <v>771619.813594918</v>
      </c>
      <c r="D473" s="1">
        <v>0.11645139776879</v>
      </c>
      <c r="E473" s="1">
        <v>0.11645139776879</v>
      </c>
      <c r="F473" s="1">
        <v>0.102835100957672</v>
      </c>
      <c r="G473" s="1">
        <v>3.7979122981953203E-2</v>
      </c>
      <c r="H473" s="1">
        <v>3.7979122981953203E-2</v>
      </c>
      <c r="I473" s="1">
        <v>4.46983367303945E-2</v>
      </c>
      <c r="J473" s="1">
        <v>5.36380040764734E-2</v>
      </c>
      <c r="K473" s="1">
        <v>6.9870838661274096E-2</v>
      </c>
      <c r="L473" s="1">
        <v>6.67199734079726E-3</v>
      </c>
      <c r="M473" s="1">
        <v>6.2780448967779706E-2</v>
      </c>
      <c r="N473" s="1">
        <v>1.0250745328648E-2</v>
      </c>
      <c r="O473" s="1">
        <v>0.108486657603243</v>
      </c>
      <c r="P473" s="1">
        <v>0.13302754026001701</v>
      </c>
      <c r="Q473" s="1">
        <v>5.1154487408446997E-2</v>
      </c>
      <c r="R473" s="1">
        <v>8.8959964543963103E-3</v>
      </c>
      <c r="S473" s="1">
        <v>3.5758669384315898E-2</v>
      </c>
      <c r="T473" s="1">
        <v>5.05491773437729E-2</v>
      </c>
      <c r="U473" s="1">
        <v>3.8238016616712001E-2</v>
      </c>
      <c r="V473" s="1">
        <v>1.58224290911213E-3</v>
      </c>
      <c r="W473" s="1">
        <v>6.1058160873737003E-3</v>
      </c>
      <c r="Y473" s="10">
        <f t="shared" si="35"/>
        <v>5.4670255881595763E-2</v>
      </c>
      <c r="Z473" s="1">
        <f t="shared" si="36"/>
        <v>1.58224290911213E-3</v>
      </c>
      <c r="AA473" s="1">
        <f t="shared" si="37"/>
        <v>0.13302754026001701</v>
      </c>
      <c r="AB473" s="1">
        <f t="shared" si="38"/>
        <v>4.76237570370837E-2</v>
      </c>
      <c r="AC473">
        <f t="shared" si="39"/>
        <v>4.009384423045529E-2</v>
      </c>
    </row>
    <row r="474" spans="1:29" x14ac:dyDescent="0.2">
      <c r="A474" s="8" t="s">
        <v>495</v>
      </c>
      <c r="B474" s="2">
        <v>57515.491968599803</v>
      </c>
      <c r="C474" s="2">
        <v>156330.18411880999</v>
      </c>
      <c r="D474" s="1">
        <v>0.108934155594639</v>
      </c>
      <c r="E474" s="1">
        <v>0.108934155594639</v>
      </c>
      <c r="F474" s="1">
        <v>0.12786396784984599</v>
      </c>
      <c r="G474" s="1">
        <v>2.9636530266610301E-2</v>
      </c>
      <c r="H474" s="1">
        <v>2.9636530266610301E-2</v>
      </c>
      <c r="I474" s="1">
        <v>4.6784257095766703E-2</v>
      </c>
      <c r="J474" s="1">
        <v>5.6141108514920102E-2</v>
      </c>
      <c r="K474" s="1">
        <v>6.53604933567839E-2</v>
      </c>
      <c r="L474" s="1">
        <v>7.0108923564377E-3</v>
      </c>
      <c r="M474" s="1">
        <v>7.2454621352741902E-2</v>
      </c>
      <c r="N474" s="1">
        <v>9.8321883140358706E-3</v>
      </c>
      <c r="O474" s="1">
        <v>0.12178986475650801</v>
      </c>
      <c r="P474" s="1">
        <v>0.11399376861534299</v>
      </c>
      <c r="Q474" s="1">
        <v>4.7852331508976199E-2</v>
      </c>
      <c r="R474" s="1">
        <v>9.3478564752502696E-3</v>
      </c>
      <c r="S474" s="1">
        <v>3.7427405676613498E-2</v>
      </c>
      <c r="T474" s="1">
        <v>5.75465494664536E-2</v>
      </c>
      <c r="U474" s="1">
        <v>3.2766734678656199E-2</v>
      </c>
      <c r="V474" s="1">
        <v>2.0838879938230798E-3</v>
      </c>
      <c r="W474" s="1">
        <v>5.2902532417039502E-3</v>
      </c>
      <c r="Y474" s="10">
        <f t="shared" si="35"/>
        <v>5.4534377648817925E-2</v>
      </c>
      <c r="Z474" s="1">
        <f t="shared" si="36"/>
        <v>2.0838879938230798E-3</v>
      </c>
      <c r="AA474" s="1">
        <f t="shared" si="37"/>
        <v>0.12786396784984599</v>
      </c>
      <c r="AB474" s="1">
        <f t="shared" si="38"/>
        <v>4.7318294302371451E-2</v>
      </c>
      <c r="AC474">
        <f t="shared" si="39"/>
        <v>4.0859662322759484E-2</v>
      </c>
    </row>
    <row r="475" spans="1:29" x14ac:dyDescent="0.2">
      <c r="A475" s="8" t="s">
        <v>496</v>
      </c>
      <c r="B475" s="2">
        <v>125234.935461806</v>
      </c>
      <c r="C475" s="2">
        <v>150963.11931578699</v>
      </c>
      <c r="D475" s="1">
        <v>0.10536004604079501</v>
      </c>
      <c r="E475" s="1">
        <v>0.10536004604079501</v>
      </c>
      <c r="F475" s="1">
        <v>0.106491016466632</v>
      </c>
      <c r="G475" s="1">
        <v>0.12378093425391699</v>
      </c>
      <c r="H475" s="1">
        <v>0.12378093425391699</v>
      </c>
      <c r="I475" s="1">
        <v>8.8513221243616699E-2</v>
      </c>
      <c r="J475" s="1">
        <v>0.10621586549233999</v>
      </c>
      <c r="K475" s="1">
        <v>6.3216027624477006E-2</v>
      </c>
      <c r="L475" s="1">
        <v>8.3478041212843301E-3</v>
      </c>
      <c r="M475" s="1">
        <v>6.3967972178449697E-2</v>
      </c>
      <c r="N475" s="1">
        <v>5.0265602634450499E-3</v>
      </c>
      <c r="O475" s="1">
        <v>9.5962210287259E-2</v>
      </c>
      <c r="P475" s="1">
        <v>6.7867477937917003E-2</v>
      </c>
      <c r="Q475" s="1">
        <v>4.6282305337787197E-2</v>
      </c>
      <c r="R475" s="1">
        <v>1.1130405495045801E-2</v>
      </c>
      <c r="S475" s="1">
        <v>7.0810576994893404E-2</v>
      </c>
      <c r="T475" s="1">
        <v>4.34779918611111E-2</v>
      </c>
      <c r="U475" s="1">
        <v>1.9508309955607501E-2</v>
      </c>
      <c r="V475" s="1">
        <v>7.3695496259107397E-4</v>
      </c>
      <c r="W475" s="1">
        <v>3.03296523499274E-3</v>
      </c>
      <c r="Y475" s="10">
        <f t="shared" si="35"/>
        <v>6.2943481302343687E-2</v>
      </c>
      <c r="Z475" s="1">
        <f t="shared" si="36"/>
        <v>7.3695496259107397E-4</v>
      </c>
      <c r="AA475" s="1">
        <f t="shared" si="37"/>
        <v>0.12378093425391699</v>
      </c>
      <c r="AB475" s="1">
        <f t="shared" si="38"/>
        <v>6.5917725058183357E-2</v>
      </c>
      <c r="AC475">
        <f t="shared" si="39"/>
        <v>4.2203439297943568E-2</v>
      </c>
    </row>
    <row r="476" spans="1:29" x14ac:dyDescent="0.2">
      <c r="A476" s="8" t="s">
        <v>497</v>
      </c>
      <c r="B476" s="2">
        <v>757365.80555219296</v>
      </c>
      <c r="C476" s="2">
        <v>1080225.97046457</v>
      </c>
      <c r="D476" s="1">
        <v>0.11494217912299701</v>
      </c>
      <c r="E476" s="1">
        <v>0.11494217912299701</v>
      </c>
      <c r="F476" s="1">
        <v>9.6066275601598999E-2</v>
      </c>
      <c r="G476" s="1">
        <v>5.8401701717723097E-2</v>
      </c>
      <c r="H476" s="1">
        <v>5.8401701717723097E-2</v>
      </c>
      <c r="I476" s="1">
        <v>5.3217419759261503E-2</v>
      </c>
      <c r="J476" s="1">
        <v>6.3860903711113706E-2</v>
      </c>
      <c r="K476" s="1">
        <v>6.8965307473798504E-2</v>
      </c>
      <c r="L476" s="1">
        <v>1.1525935684739599E-2</v>
      </c>
      <c r="M476" s="1">
        <v>8.0655158257728801E-2</v>
      </c>
      <c r="N476" s="1">
        <v>7.4051450302562404E-3</v>
      </c>
      <c r="O476" s="1">
        <v>0.11235456365792899</v>
      </c>
      <c r="P476" s="1">
        <v>9.5101254570065602E-2</v>
      </c>
      <c r="Q476" s="1">
        <v>5.0491521504284702E-2</v>
      </c>
      <c r="R476" s="1">
        <v>1.5367914246319701E-2</v>
      </c>
      <c r="S476" s="1">
        <v>4.2573935807409001E-2</v>
      </c>
      <c r="T476" s="1">
        <v>5.3153455720972E-2</v>
      </c>
      <c r="U476" s="1">
        <v>2.7336411705514999E-2</v>
      </c>
      <c r="V476" s="1">
        <v>1.22947951352558E-3</v>
      </c>
      <c r="W476" s="1">
        <v>4.3243792591668396E-3</v>
      </c>
      <c r="Y476" s="10">
        <f t="shared" si="35"/>
        <v>5.6515841159256251E-2</v>
      </c>
      <c r="Z476" s="1">
        <f t="shared" si="36"/>
        <v>1.22947951352558E-3</v>
      </c>
      <c r="AA476" s="1">
        <f t="shared" si="37"/>
        <v>0.11494217912299701</v>
      </c>
      <c r="AB476" s="1">
        <f t="shared" si="38"/>
        <v>5.5809560738492303E-2</v>
      </c>
      <c r="AC476">
        <f t="shared" si="39"/>
        <v>3.6613518334417443E-2</v>
      </c>
    </row>
    <row r="477" spans="1:29" x14ac:dyDescent="0.2">
      <c r="A477" s="8" t="s">
        <v>498</v>
      </c>
      <c r="B477" s="2">
        <v>1019045.78964676</v>
      </c>
      <c r="C477" s="2">
        <v>1052595.2387642099</v>
      </c>
      <c r="D477" s="1">
        <v>0.10746884881244601</v>
      </c>
      <c r="E477" s="1">
        <v>0.10746884881244601</v>
      </c>
      <c r="F477" s="1">
        <v>0.10434152249315801</v>
      </c>
      <c r="G477" s="1">
        <v>7.6039952373039399E-2</v>
      </c>
      <c r="H477" s="1">
        <v>7.6039952373039399E-2</v>
      </c>
      <c r="I477" s="1">
        <v>6.4105356809809305E-2</v>
      </c>
      <c r="J477" s="1">
        <v>7.6926428171771297E-2</v>
      </c>
      <c r="K477" s="1">
        <v>6.4481309287467606E-2</v>
      </c>
      <c r="L477" s="1">
        <v>1.2698271983465501E-2</v>
      </c>
      <c r="M477" s="1">
        <v>8.4508947510398003E-2</v>
      </c>
      <c r="N477" s="1">
        <v>6.1469978995669604E-3</v>
      </c>
      <c r="O477" s="1">
        <v>0.111886347275846</v>
      </c>
      <c r="P477" s="1">
        <v>7.6496902393467694E-2</v>
      </c>
      <c r="Q477" s="1">
        <v>4.72086551016902E-2</v>
      </c>
      <c r="R477" s="1">
        <v>1.6931029311287499E-2</v>
      </c>
      <c r="S477" s="1">
        <v>5.1284285447847501E-2</v>
      </c>
      <c r="T477" s="1">
        <v>5.28430016603057E-2</v>
      </c>
      <c r="U477" s="1">
        <v>2.1988580513754699E-2</v>
      </c>
      <c r="V477" s="1">
        <v>1.0890223150789001E-3</v>
      </c>
      <c r="W477" s="1">
        <v>3.5212261095963699E-3</v>
      </c>
      <c r="Y477" s="10">
        <f t="shared" si="35"/>
        <v>5.8173774332774097E-2</v>
      </c>
      <c r="Z477" s="1">
        <f t="shared" si="36"/>
        <v>1.0890223150789001E-3</v>
      </c>
      <c r="AA477" s="1">
        <f t="shared" si="37"/>
        <v>0.111886347275846</v>
      </c>
      <c r="AB477" s="1">
        <f t="shared" si="38"/>
        <v>6.4293333048638462E-2</v>
      </c>
      <c r="AC477">
        <f t="shared" si="39"/>
        <v>3.6192295394772013E-2</v>
      </c>
    </row>
    <row r="478" spans="1:29" x14ac:dyDescent="0.2">
      <c r="A478" s="8" t="s">
        <v>499</v>
      </c>
      <c r="B478" s="2">
        <v>975845.43236956198</v>
      </c>
      <c r="C478" s="2">
        <v>1348556.6877963899</v>
      </c>
      <c r="D478" s="1">
        <v>0.113593927439555</v>
      </c>
      <c r="E478" s="1">
        <v>0.113593927439555</v>
      </c>
      <c r="F478" s="1">
        <v>0.10313738165490199</v>
      </c>
      <c r="G478" s="1">
        <v>4.2325008961251603E-2</v>
      </c>
      <c r="H478" s="1">
        <v>4.2325008961251603E-2</v>
      </c>
      <c r="I478" s="1">
        <v>4.69468498943513E-2</v>
      </c>
      <c r="J478" s="1">
        <v>5.6336219873221502E-2</v>
      </c>
      <c r="K478" s="1">
        <v>6.8156356463732998E-2</v>
      </c>
      <c r="L478" s="1">
        <v>1.16971908608816E-2</v>
      </c>
      <c r="M478" s="1">
        <v>8.5067118779861103E-2</v>
      </c>
      <c r="N478" s="1">
        <v>7.8365908652531201E-3</v>
      </c>
      <c r="O478" s="1">
        <v>0.11933283289574199</v>
      </c>
      <c r="P478" s="1">
        <v>9.7219585626481905E-2</v>
      </c>
      <c r="Q478" s="1">
        <v>4.9899264776709203E-2</v>
      </c>
      <c r="R478" s="1">
        <v>1.5596254481175799E-2</v>
      </c>
      <c r="S478" s="1">
        <v>3.7557479915480897E-2</v>
      </c>
      <c r="T478" s="1">
        <v>5.70115445978761E-2</v>
      </c>
      <c r="U478" s="1">
        <v>2.79452126825664E-2</v>
      </c>
      <c r="V478" s="1">
        <v>1.4111066493583901E-3</v>
      </c>
      <c r="W478" s="1">
        <v>4.46633649958161E-3</v>
      </c>
      <c r="Y478" s="10">
        <f t="shared" si="35"/>
        <v>5.5072759965939445E-2</v>
      </c>
      <c r="Z478" s="1">
        <f t="shared" si="36"/>
        <v>1.4111066493583901E-3</v>
      </c>
      <c r="AA478" s="1">
        <f t="shared" si="37"/>
        <v>0.11933283289574199</v>
      </c>
      <c r="AB478" s="1">
        <f t="shared" si="38"/>
        <v>4.8423057335530248E-2</v>
      </c>
      <c r="AC478">
        <f t="shared" si="39"/>
        <v>3.7890459896724502E-2</v>
      </c>
    </row>
    <row r="479" spans="1:29" x14ac:dyDescent="0.2">
      <c r="A479" s="8" t="s">
        <v>500</v>
      </c>
      <c r="B479" s="2">
        <v>154525.859836783</v>
      </c>
      <c r="C479" s="2">
        <v>188278.57963112599</v>
      </c>
      <c r="D479" s="1">
        <v>0.11774225487555701</v>
      </c>
      <c r="E479" s="1">
        <v>0.11774225487555701</v>
      </c>
      <c r="F479" s="1">
        <v>0.11930672200103</v>
      </c>
      <c r="G479" s="1">
        <v>5.7174710972014202E-2</v>
      </c>
      <c r="H479" s="1">
        <v>5.7174710972014202E-2</v>
      </c>
      <c r="I479" s="1">
        <v>5.8414035986264802E-2</v>
      </c>
      <c r="J479" s="1">
        <v>7.0096843183517707E-2</v>
      </c>
      <c r="K479" s="1">
        <v>7.0645352925334595E-2</v>
      </c>
      <c r="L479" s="1">
        <v>7.4107444333747496E-3</v>
      </c>
      <c r="M479" s="1">
        <v>6.3842230670028699E-2</v>
      </c>
      <c r="N479" s="1">
        <v>8.3445045200241097E-3</v>
      </c>
      <c r="O479" s="1">
        <v>0.10654695934330299</v>
      </c>
      <c r="P479" s="1">
        <v>0.10693444219293299</v>
      </c>
      <c r="Q479" s="1">
        <v>5.1721531985664801E-2</v>
      </c>
      <c r="R479" s="1">
        <v>9.8809925778331406E-3</v>
      </c>
      <c r="S479" s="1">
        <v>4.6731228789012001E-2</v>
      </c>
      <c r="T479" s="1">
        <v>4.8256491136444798E-2</v>
      </c>
      <c r="U479" s="1">
        <v>3.0737516759454901E-2</v>
      </c>
      <c r="V479" s="1">
        <v>1.26816196106815E-3</v>
      </c>
      <c r="W479" s="1">
        <v>4.9902164289499203E-3</v>
      </c>
      <c r="Y479" s="10">
        <f t="shared" si="35"/>
        <v>5.7748095329469028E-2</v>
      </c>
      <c r="Z479" s="1">
        <f t="shared" si="36"/>
        <v>1.26816196106815E-3</v>
      </c>
      <c r="AA479" s="1">
        <f t="shared" si="37"/>
        <v>0.11930672200103</v>
      </c>
      <c r="AB479" s="1">
        <f t="shared" si="38"/>
        <v>5.7174710972014202E-2</v>
      </c>
      <c r="AC479">
        <f t="shared" si="39"/>
        <v>3.896300273134988E-2</v>
      </c>
    </row>
    <row r="480" spans="1:29" x14ac:dyDescent="0.2">
      <c r="A480" s="8" t="s">
        <v>501</v>
      </c>
      <c r="B480" s="2">
        <v>1033475.50154737</v>
      </c>
      <c r="C480" s="2">
        <v>1243959.58365564</v>
      </c>
      <c r="D480" s="1">
        <v>9.6294990869885203E-2</v>
      </c>
      <c r="E480" s="1">
        <v>9.6294990869885203E-2</v>
      </c>
      <c r="F480" s="1">
        <v>0.10268359168645499</v>
      </c>
      <c r="G480" s="1">
        <v>5.2716051957243201E-2</v>
      </c>
      <c r="H480" s="1">
        <v>5.2716051957243201E-2</v>
      </c>
      <c r="I480" s="1">
        <v>5.2028923900235197E-2</v>
      </c>
      <c r="J480" s="1">
        <v>6.2434708680282502E-2</v>
      </c>
      <c r="K480" s="1">
        <v>5.7776994521931101E-2</v>
      </c>
      <c r="L480" s="1">
        <v>1.5764995844905001E-2</v>
      </c>
      <c r="M480" s="1">
        <v>0.10503276319240699</v>
      </c>
      <c r="N480" s="1">
        <v>6.0997256321639803E-3</v>
      </c>
      <c r="O480" s="1">
        <v>0.129336589896759</v>
      </c>
      <c r="P480" s="1">
        <v>7.1545476108343997E-2</v>
      </c>
      <c r="Q480" s="1">
        <v>4.2300229901321602E-2</v>
      </c>
      <c r="R480" s="1">
        <v>2.1019994459873299E-2</v>
      </c>
      <c r="S480" s="1">
        <v>4.1623139120188099E-2</v>
      </c>
      <c r="T480" s="1">
        <v>6.4081841808665996E-2</v>
      </c>
      <c r="U480" s="1">
        <v>2.0565564219957401E-2</v>
      </c>
      <c r="V480" s="1">
        <v>1.38820495376579E-3</v>
      </c>
      <c r="W480" s="1">
        <v>3.18658927035764E-3</v>
      </c>
      <c r="Y480" s="10">
        <f t="shared" si="35"/>
        <v>5.4744570942593454E-2</v>
      </c>
      <c r="Z480" s="1">
        <f t="shared" si="36"/>
        <v>1.38820495376579E-3</v>
      </c>
      <c r="AA480" s="1">
        <f t="shared" si="37"/>
        <v>0.129336589896759</v>
      </c>
      <c r="AB480" s="1">
        <f t="shared" si="38"/>
        <v>5.2716051957243201E-2</v>
      </c>
      <c r="AC480">
        <f t="shared" si="39"/>
        <v>3.6277217448420059E-2</v>
      </c>
    </row>
    <row r="481" spans="1:29" x14ac:dyDescent="0.2">
      <c r="A481" s="8" t="s">
        <v>502</v>
      </c>
      <c r="B481" s="2">
        <v>293155.81996590202</v>
      </c>
      <c r="C481" s="2">
        <v>296378.96022654802</v>
      </c>
      <c r="D481" s="1">
        <v>0.11753635192737601</v>
      </c>
      <c r="E481" s="1">
        <v>0.11753635192737601</v>
      </c>
      <c r="F481" s="1">
        <v>0.111025132739853</v>
      </c>
      <c r="G481" s="1">
        <v>6.7137030018302096E-2</v>
      </c>
      <c r="H481" s="1">
        <v>6.7137030018302096E-2</v>
      </c>
      <c r="I481" s="1">
        <v>6.1324798194114398E-2</v>
      </c>
      <c r="J481" s="1">
        <v>7.3589757832937294E-2</v>
      </c>
      <c r="K481" s="1">
        <v>7.0521811156426195E-2</v>
      </c>
      <c r="L481" s="1">
        <v>8.8897710332631608E-3</v>
      </c>
      <c r="M481" s="1">
        <v>6.9220594399926699E-2</v>
      </c>
      <c r="N481" s="1">
        <v>7.5398944650238997E-3</v>
      </c>
      <c r="O481" s="1">
        <v>0.106758906536791</v>
      </c>
      <c r="P481" s="1">
        <v>9.3683583895729103E-2</v>
      </c>
      <c r="Q481" s="1">
        <v>5.1631083438271899E-2</v>
      </c>
      <c r="R481" s="1">
        <v>1.1853028044351E-2</v>
      </c>
      <c r="S481" s="1">
        <v>4.9059838555291599E-2</v>
      </c>
      <c r="T481" s="1">
        <v>4.8823439889664998E-2</v>
      </c>
      <c r="U481" s="1">
        <v>2.69287541011002E-2</v>
      </c>
      <c r="V481" s="1">
        <v>1.3266903822096701E-3</v>
      </c>
      <c r="W481" s="1">
        <v>4.3282304665580498E-3</v>
      </c>
      <c r="Y481" s="10">
        <f t="shared" si="35"/>
        <v>5.8292603951143405E-2</v>
      </c>
      <c r="Z481" s="1">
        <f t="shared" si="36"/>
        <v>1.3266903822096701E-3</v>
      </c>
      <c r="AA481" s="1">
        <f t="shared" si="37"/>
        <v>0.11753635192737601</v>
      </c>
      <c r="AB481" s="1">
        <f t="shared" si="38"/>
        <v>6.4230914106208251E-2</v>
      </c>
      <c r="AC481">
        <f t="shared" si="39"/>
        <v>3.781788118050896E-2</v>
      </c>
    </row>
    <row r="482" spans="1:29" x14ac:dyDescent="0.2">
      <c r="A482" s="8" t="s">
        <v>503</v>
      </c>
      <c r="B482" s="2">
        <v>568589.96550452895</v>
      </c>
      <c r="C482" s="2">
        <v>627942.55330431799</v>
      </c>
      <c r="D482" s="1">
        <v>0.119003843696785</v>
      </c>
      <c r="E482" s="1">
        <v>0.119003843696785</v>
      </c>
      <c r="F482" s="1">
        <v>0.112561051941494</v>
      </c>
      <c r="G482" s="1">
        <v>8.1000566015652406E-2</v>
      </c>
      <c r="H482" s="1">
        <v>8.1000566015652406E-2</v>
      </c>
      <c r="I482" s="1">
        <v>6.8640545993199797E-2</v>
      </c>
      <c r="J482" s="1">
        <v>8.2368655191839696E-2</v>
      </c>
      <c r="K482" s="1">
        <v>7.1402306218071504E-2</v>
      </c>
      <c r="L482" s="1">
        <v>9.6736104003453099E-3</v>
      </c>
      <c r="M482" s="1">
        <v>6.8433504729728395E-2</v>
      </c>
      <c r="N482" s="1">
        <v>6.4550442046505899E-3</v>
      </c>
      <c r="O482" s="1">
        <v>0.101653146654774</v>
      </c>
      <c r="P482" s="1">
        <v>8.3068699256107104E-2</v>
      </c>
      <c r="Q482" s="1">
        <v>5.2275719661439603E-2</v>
      </c>
      <c r="R482" s="1">
        <v>1.2898147200460499E-2</v>
      </c>
      <c r="S482" s="1">
        <v>5.49124367945601E-2</v>
      </c>
      <c r="T482" s="1">
        <v>4.5518423561048203E-2</v>
      </c>
      <c r="U482" s="1">
        <v>2.3877673971496299E-2</v>
      </c>
      <c r="V482" s="1">
        <v>1.04820650370129E-3</v>
      </c>
      <c r="W482" s="1">
        <v>3.79307664978667E-3</v>
      </c>
      <c r="Y482" s="10">
        <f t="shared" si="35"/>
        <v>5.9929453417878899E-2</v>
      </c>
      <c r="Z482" s="1">
        <f t="shared" si="36"/>
        <v>1.04820650370129E-3</v>
      </c>
      <c r="AA482" s="1">
        <f t="shared" si="37"/>
        <v>0.119003843696785</v>
      </c>
      <c r="AB482" s="1">
        <f t="shared" si="38"/>
        <v>6.8537025361464096E-2</v>
      </c>
      <c r="AC482">
        <f t="shared" si="39"/>
        <v>3.8408223084999346E-2</v>
      </c>
    </row>
    <row r="483" spans="1:29" x14ac:dyDescent="0.2">
      <c r="A483" s="8" t="s">
        <v>504</v>
      </c>
      <c r="B483" s="2">
        <v>22551.051089844099</v>
      </c>
      <c r="C483" s="2">
        <v>2081438.2128188601</v>
      </c>
      <c r="D483" s="1">
        <v>7.8188519108463903E-2</v>
      </c>
      <c r="E483" s="1">
        <v>7.8188519108463903E-2</v>
      </c>
      <c r="F483" s="1">
        <v>0.12944555859781501</v>
      </c>
      <c r="G483" s="1">
        <v>0.103396800148799</v>
      </c>
      <c r="H483" s="1">
        <v>0.103396800148799</v>
      </c>
      <c r="I483" s="1">
        <v>8.4059789723853695E-2</v>
      </c>
      <c r="J483" s="1">
        <v>0.100871747668624</v>
      </c>
      <c r="K483" s="1">
        <v>4.69131114650784E-2</v>
      </c>
      <c r="L483" s="1">
        <v>8.0118904414118106E-3</v>
      </c>
      <c r="M483" s="1">
        <v>7.3851529475556899E-2</v>
      </c>
      <c r="N483" s="1">
        <v>6.6752164195345003E-3</v>
      </c>
      <c r="O483" s="1">
        <v>0.11218566133101</v>
      </c>
      <c r="P483" s="1">
        <v>7.7705326796826499E-2</v>
      </c>
      <c r="Q483" s="1">
        <v>3.4346462926621801E-2</v>
      </c>
      <c r="R483" s="1">
        <v>1.06825205885489E-2</v>
      </c>
      <c r="S483" s="1">
        <v>6.7247831779083098E-2</v>
      </c>
      <c r="T483" s="1">
        <v>5.3789579660169201E-2</v>
      </c>
      <c r="U483" s="1">
        <v>2.2336486635578301E-2</v>
      </c>
      <c r="V483" s="1">
        <v>1.67305236156523E-3</v>
      </c>
      <c r="W483" s="1">
        <v>3.3333599530858101E-3</v>
      </c>
      <c r="Y483" s="10">
        <f t="shared" si="35"/>
        <v>5.9814988216944434E-2</v>
      </c>
      <c r="Z483" s="1">
        <f t="shared" si="36"/>
        <v>1.67305236156523E-3</v>
      </c>
      <c r="AA483" s="1">
        <f t="shared" si="37"/>
        <v>0.12944555859781501</v>
      </c>
      <c r="AB483" s="1">
        <f t="shared" si="38"/>
        <v>7.0549680627320005E-2</v>
      </c>
      <c r="AC483">
        <f t="shared" si="39"/>
        <v>3.9786261427303828E-2</v>
      </c>
    </row>
    <row r="484" spans="1:29" x14ac:dyDescent="0.2">
      <c r="A484" s="8" t="s">
        <v>505</v>
      </c>
      <c r="B484" s="2">
        <v>461870.91387914302</v>
      </c>
      <c r="C484" s="2">
        <v>536699.55712766503</v>
      </c>
      <c r="D484" s="1">
        <v>0.104722285005138</v>
      </c>
      <c r="E484" s="1">
        <v>0.104722285005138</v>
      </c>
      <c r="F484" s="1">
        <v>0.113008103554605</v>
      </c>
      <c r="G484" s="1">
        <v>5.4530534773388199E-2</v>
      </c>
      <c r="H484" s="1">
        <v>5.4530534773388199E-2</v>
      </c>
      <c r="I484" s="1">
        <v>5.5517293275345297E-2</v>
      </c>
      <c r="J484" s="1">
        <v>6.6620751930414598E-2</v>
      </c>
      <c r="K484" s="1">
        <v>6.2833371003082894E-2</v>
      </c>
      <c r="L484" s="1">
        <v>7.3510870535511402E-3</v>
      </c>
      <c r="M484" s="1">
        <v>6.7424249768686703E-2</v>
      </c>
      <c r="N484" s="1">
        <v>9.2332049565398908E-3</v>
      </c>
      <c r="O484" s="1">
        <v>0.111169972614307</v>
      </c>
      <c r="P484" s="1">
        <v>0.117919044458436</v>
      </c>
      <c r="Q484" s="1">
        <v>4.6002151217757699E-2</v>
      </c>
      <c r="R484" s="1">
        <v>9.8014494047345899E-3</v>
      </c>
      <c r="S484" s="1">
        <v>4.4413834620276302E-2</v>
      </c>
      <c r="T484" s="1">
        <v>5.2343217218142703E-2</v>
      </c>
      <c r="U484" s="1">
        <v>3.3895057204880598E-2</v>
      </c>
      <c r="V484" s="1">
        <v>1.46512580547464E-3</v>
      </c>
      <c r="W484" s="1">
        <v>5.4597779119301901E-3</v>
      </c>
      <c r="Y484" s="10">
        <f t="shared" si="35"/>
        <v>5.6148166577760873E-2</v>
      </c>
      <c r="Z484" s="1">
        <f t="shared" si="36"/>
        <v>1.46512580547464E-3</v>
      </c>
      <c r="AA484" s="1">
        <f t="shared" si="37"/>
        <v>0.117919044458436</v>
      </c>
      <c r="AB484" s="1">
        <f t="shared" si="38"/>
        <v>5.4530534773388199E-2</v>
      </c>
      <c r="AC484">
        <f t="shared" si="39"/>
        <v>3.7498120339792287E-2</v>
      </c>
    </row>
    <row r="485" spans="1:29" x14ac:dyDescent="0.2">
      <c r="A485" s="8" t="s">
        <v>506</v>
      </c>
      <c r="B485" s="2">
        <v>976045.55095111404</v>
      </c>
      <c r="C485" s="2">
        <v>1039523.61104986</v>
      </c>
      <c r="D485" s="1">
        <v>0.112145884873405</v>
      </c>
      <c r="E485" s="1">
        <v>0.112145884873405</v>
      </c>
      <c r="F485" s="1">
        <v>0.109326464100791</v>
      </c>
      <c r="G485" s="1">
        <v>4.85647464341602E-2</v>
      </c>
      <c r="H485" s="1">
        <v>4.85647464341602E-2</v>
      </c>
      <c r="I485" s="1">
        <v>5.16139892422776E-2</v>
      </c>
      <c r="J485" s="1">
        <v>6.1936787090733601E-2</v>
      </c>
      <c r="K485" s="1">
        <v>6.7287530924043701E-2</v>
      </c>
      <c r="L485" s="1">
        <v>8.6500576138827095E-3</v>
      </c>
      <c r="M485" s="1">
        <v>6.9555123617988907E-2</v>
      </c>
      <c r="N485" s="1">
        <v>8.9285312245277401E-3</v>
      </c>
      <c r="O485" s="1">
        <v>0.109587727212868</v>
      </c>
      <c r="P485" s="1">
        <v>0.114992392008524</v>
      </c>
      <c r="Q485" s="1">
        <v>4.9263172152350598E-2</v>
      </c>
      <c r="R485" s="1">
        <v>1.1533410151843899E-2</v>
      </c>
      <c r="S485" s="1">
        <v>4.1291191393822299E-2</v>
      </c>
      <c r="T485" s="1">
        <v>5.10294260068309E-2</v>
      </c>
      <c r="U485" s="1">
        <v>3.30538679259978E-2</v>
      </c>
      <c r="V485" s="1">
        <v>1.39763941048753E-3</v>
      </c>
      <c r="W485" s="1">
        <v>5.29875900790777E-3</v>
      </c>
      <c r="Y485" s="10">
        <f t="shared" si="35"/>
        <v>5.5808366585000414E-2</v>
      </c>
      <c r="Z485" s="1">
        <f t="shared" si="36"/>
        <v>1.39763941048753E-3</v>
      </c>
      <c r="AA485" s="1">
        <f t="shared" si="37"/>
        <v>0.114992392008524</v>
      </c>
      <c r="AB485" s="1">
        <f t="shared" si="38"/>
        <v>5.0146299079590749E-2</v>
      </c>
      <c r="AC485">
        <f t="shared" si="39"/>
        <v>3.7931293209568714E-2</v>
      </c>
    </row>
    <row r="486" spans="1:29" x14ac:dyDescent="0.2">
      <c r="A486" s="8" t="s">
        <v>507</v>
      </c>
      <c r="B486" s="2">
        <v>2414311.85842082</v>
      </c>
      <c r="C486" s="2">
        <v>2574051.9085510699</v>
      </c>
      <c r="D486" s="1">
        <v>0.109127424751938</v>
      </c>
      <c r="E486" s="1">
        <v>0.109127424751938</v>
      </c>
      <c r="F486" s="1">
        <v>0.103325291541102</v>
      </c>
      <c r="G486" s="1">
        <v>3.4150290930588703E-2</v>
      </c>
      <c r="H486" s="1">
        <v>3.4150290930588703E-2</v>
      </c>
      <c r="I486" s="1">
        <v>4.2906468350570402E-2</v>
      </c>
      <c r="J486" s="1">
        <v>5.14877620206841E-2</v>
      </c>
      <c r="K486" s="1">
        <v>6.5476454851163199E-2</v>
      </c>
      <c r="L486" s="1">
        <v>9.7872982599160798E-3</v>
      </c>
      <c r="M486" s="1">
        <v>8.1422127029349506E-2</v>
      </c>
      <c r="N486" s="1">
        <v>8.9961321378093598E-3</v>
      </c>
      <c r="O486" s="1">
        <v>0.121728473591906</v>
      </c>
      <c r="P486" s="1">
        <v>0.10994121408643499</v>
      </c>
      <c r="Q486" s="1">
        <v>4.79372303153697E-2</v>
      </c>
      <c r="R486" s="1">
        <v>1.30497310132214E-2</v>
      </c>
      <c r="S486" s="1">
        <v>3.4325174680456198E-2</v>
      </c>
      <c r="T486" s="1">
        <v>5.8845582995957102E-2</v>
      </c>
      <c r="U486" s="1">
        <v>3.1602142764684801E-2</v>
      </c>
      <c r="V486" s="1">
        <v>1.7717456160494199E-3</v>
      </c>
      <c r="W486" s="1">
        <v>4.9753534873077099E-3</v>
      </c>
      <c r="Y486" s="10">
        <f t="shared" si="35"/>
        <v>5.3706680705351763E-2</v>
      </c>
      <c r="Z486" s="1">
        <f t="shared" si="36"/>
        <v>1.7717456160494199E-3</v>
      </c>
      <c r="AA486" s="1">
        <f t="shared" si="37"/>
        <v>0.121728473591906</v>
      </c>
      <c r="AB486" s="1">
        <f t="shared" si="38"/>
        <v>4.5421849332970055E-2</v>
      </c>
      <c r="AC486">
        <f t="shared" si="39"/>
        <v>3.8577337052423451E-2</v>
      </c>
    </row>
    <row r="487" spans="1:29" x14ac:dyDescent="0.2">
      <c r="A487" s="8" t="s">
        <v>508</v>
      </c>
      <c r="B487" s="2">
        <v>1505499.4486357099</v>
      </c>
      <c r="C487" s="2">
        <v>1605559.14470271</v>
      </c>
      <c r="D487" s="1">
        <v>0.111682522002869</v>
      </c>
      <c r="E487" s="1">
        <v>0.111682522002869</v>
      </c>
      <c r="F487" s="1">
        <v>0.111572700170362</v>
      </c>
      <c r="G487" s="1">
        <v>4.7801245978679997E-2</v>
      </c>
      <c r="H487" s="1">
        <v>4.7801245978679997E-2</v>
      </c>
      <c r="I487" s="1">
        <v>5.17937980319308E-2</v>
      </c>
      <c r="J487" s="1">
        <v>6.2152557638316903E-2</v>
      </c>
      <c r="K487" s="1">
        <v>6.7009513201722298E-2</v>
      </c>
      <c r="L487" s="1">
        <v>1.0187746535661599E-2</v>
      </c>
      <c r="M487" s="1">
        <v>7.7618930313533105E-2</v>
      </c>
      <c r="N487" s="1">
        <v>8.0336308316807294E-3</v>
      </c>
      <c r="O487" s="1">
        <v>0.11463094626207</v>
      </c>
      <c r="P487" s="1">
        <v>0.101760254936377</v>
      </c>
      <c r="Q487" s="1">
        <v>4.9059627235067203E-2</v>
      </c>
      <c r="R487" s="1">
        <v>1.3583662047548999E-2</v>
      </c>
      <c r="S487" s="1">
        <v>4.1435038425544697E-2</v>
      </c>
      <c r="T487" s="1">
        <v>5.38820863440512E-2</v>
      </c>
      <c r="U487" s="1">
        <v>2.92505727823964E-2</v>
      </c>
      <c r="V487" s="1">
        <v>1.42563671187123E-3</v>
      </c>
      <c r="W487" s="1">
        <v>4.5995864118891696E-3</v>
      </c>
      <c r="Y487" s="10">
        <f t="shared" si="35"/>
        <v>5.584819119215606E-2</v>
      </c>
      <c r="Z487" s="1">
        <f t="shared" si="36"/>
        <v>1.42563671187123E-3</v>
      </c>
      <c r="AA487" s="1">
        <f t="shared" si="37"/>
        <v>0.11463094626207</v>
      </c>
      <c r="AB487" s="1">
        <f t="shared" si="38"/>
        <v>5.0426712633499002E-2</v>
      </c>
      <c r="AC487">
        <f t="shared" si="39"/>
        <v>3.7681879570100704E-2</v>
      </c>
    </row>
    <row r="488" spans="1:29" x14ac:dyDescent="0.2">
      <c r="A488" s="8" t="s">
        <v>509</v>
      </c>
      <c r="B488" s="2">
        <v>1490861.7504805501</v>
      </c>
      <c r="C488" s="2">
        <v>1572353.7278135</v>
      </c>
      <c r="D488" s="1">
        <v>0.118614672245393</v>
      </c>
      <c r="E488" s="1">
        <v>0.118614672245393</v>
      </c>
      <c r="F488" s="1">
        <v>9.7650782534115799E-2</v>
      </c>
      <c r="G488" s="1">
        <v>5.1590411782651002E-2</v>
      </c>
      <c r="H488" s="1">
        <v>5.1590411782651002E-2</v>
      </c>
      <c r="I488" s="1">
        <v>5.0207901524853903E-2</v>
      </c>
      <c r="J488" s="1">
        <v>6.0249481829824897E-2</v>
      </c>
      <c r="K488" s="1">
        <v>7.1168803347235396E-2</v>
      </c>
      <c r="L488" s="1">
        <v>8.63610499623612E-3</v>
      </c>
      <c r="M488" s="1">
        <v>6.7895370190376794E-2</v>
      </c>
      <c r="N488" s="1">
        <v>8.9050106056005607E-3</v>
      </c>
      <c r="O488" s="1">
        <v>0.106873456486481</v>
      </c>
      <c r="P488" s="1">
        <v>0.117130591460825</v>
      </c>
      <c r="Q488" s="1">
        <v>5.2104765370709703E-2</v>
      </c>
      <c r="R488" s="1">
        <v>1.15148066616478E-2</v>
      </c>
      <c r="S488" s="1">
        <v>4.0166321219882999E-2</v>
      </c>
      <c r="T488" s="1">
        <v>4.9643585461452699E-2</v>
      </c>
      <c r="U488" s="1">
        <v>3.3668520788650597E-2</v>
      </c>
      <c r="V488" s="1">
        <v>1.2992833973340899E-3</v>
      </c>
      <c r="W488" s="1">
        <v>5.3794745568659296E-3</v>
      </c>
      <c r="Y488" s="10">
        <f t="shared" si="35"/>
        <v>5.6145221424409066E-2</v>
      </c>
      <c r="Z488" s="1">
        <f t="shared" si="36"/>
        <v>1.2992833973340899E-3</v>
      </c>
      <c r="AA488" s="1">
        <f t="shared" si="37"/>
        <v>0.118614672245393</v>
      </c>
      <c r="AB488" s="1">
        <f t="shared" si="38"/>
        <v>5.1590411782651002E-2</v>
      </c>
      <c r="AC488">
        <f t="shared" si="39"/>
        <v>3.8185401735419254E-2</v>
      </c>
    </row>
    <row r="489" spans="1:29" x14ac:dyDescent="0.2">
      <c r="A489" s="8" t="s">
        <v>510</v>
      </c>
      <c r="B489" s="2">
        <v>1212045.0414714599</v>
      </c>
      <c r="C489" s="2">
        <v>1270488.8077887499</v>
      </c>
      <c r="D489" s="1">
        <v>0.101969091978535</v>
      </c>
      <c r="E489" s="1">
        <v>0.101969091978535</v>
      </c>
      <c r="F489" s="1">
        <v>0.11337415914254199</v>
      </c>
      <c r="G489" s="1">
        <v>5.9280490607968798E-2</v>
      </c>
      <c r="H489" s="1">
        <v>5.9280490607968798E-2</v>
      </c>
      <c r="I489" s="1">
        <v>5.7983785089619801E-2</v>
      </c>
      <c r="J489" s="1">
        <v>6.95805421075439E-2</v>
      </c>
      <c r="K489" s="1">
        <v>6.11814551871213E-2</v>
      </c>
      <c r="L489" s="1">
        <v>1.27318454506856E-2</v>
      </c>
      <c r="M489" s="1">
        <v>8.9284442687861204E-2</v>
      </c>
      <c r="N489" s="1">
        <v>6.8053302034125603E-3</v>
      </c>
      <c r="O489" s="1">
        <v>0.11975751284248801</v>
      </c>
      <c r="P489" s="1">
        <v>8.1634722175920299E-2</v>
      </c>
      <c r="Q489" s="1">
        <v>4.4792735266461103E-2</v>
      </c>
      <c r="R489" s="1">
        <v>1.6975793934247502E-2</v>
      </c>
      <c r="S489" s="1">
        <v>4.6387028071695903E-2</v>
      </c>
      <c r="T489" s="1">
        <v>5.7420256525096303E-2</v>
      </c>
      <c r="U489" s="1">
        <v>2.34655312688247E-2</v>
      </c>
      <c r="V489" s="1">
        <v>1.39700832977551E-3</v>
      </c>
      <c r="W489" s="1">
        <v>3.70698932278401E-3</v>
      </c>
      <c r="Y489" s="10">
        <f t="shared" si="35"/>
        <v>5.6448915138954357E-2</v>
      </c>
      <c r="Z489" s="1">
        <f t="shared" si="36"/>
        <v>1.39700832977551E-3</v>
      </c>
      <c r="AA489" s="1">
        <f t="shared" si="37"/>
        <v>0.11975751284248801</v>
      </c>
      <c r="AB489" s="1">
        <f t="shared" si="38"/>
        <v>5.86321378487943E-2</v>
      </c>
      <c r="AC489">
        <f t="shared" si="39"/>
        <v>3.6325289484814019E-2</v>
      </c>
    </row>
    <row r="490" spans="1:29" x14ac:dyDescent="0.2">
      <c r="A490" s="8" t="s">
        <v>511</v>
      </c>
      <c r="B490" s="2">
        <v>129834.950338525</v>
      </c>
      <c r="C490" s="2">
        <v>214790.764013284</v>
      </c>
      <c r="D490" s="1">
        <v>0.12285501848501</v>
      </c>
      <c r="E490" s="1">
        <v>0.12285501848501</v>
      </c>
      <c r="F490" s="1">
        <v>0.110849308734444</v>
      </c>
      <c r="G490" s="1">
        <v>6.5347888442419497E-2</v>
      </c>
      <c r="H490" s="1">
        <v>6.5347888442419497E-2</v>
      </c>
      <c r="I490" s="1">
        <v>6.03862714048208E-2</v>
      </c>
      <c r="J490" s="1">
        <v>7.2463525685785096E-2</v>
      </c>
      <c r="K490" s="1">
        <v>7.3713011091006198E-2</v>
      </c>
      <c r="L490" s="1">
        <v>7.44683711552796E-3</v>
      </c>
      <c r="M490" s="1">
        <v>6.07799605812556E-2</v>
      </c>
      <c r="N490" s="1">
        <v>8.1858654122859403E-3</v>
      </c>
      <c r="O490" s="1">
        <v>0.10124059666236999</v>
      </c>
      <c r="P490" s="1">
        <v>0.106202038099489</v>
      </c>
      <c r="Q490" s="1">
        <v>5.39674543764068E-2</v>
      </c>
      <c r="R490" s="1">
        <v>9.9291161540376802E-3</v>
      </c>
      <c r="S490" s="1">
        <v>4.8309017123856698E-2</v>
      </c>
      <c r="T490" s="1">
        <v>4.5211275840307701E-2</v>
      </c>
      <c r="U490" s="1">
        <v>3.05271430048005E-2</v>
      </c>
      <c r="V490" s="1">
        <v>1.2497398582002001E-3</v>
      </c>
      <c r="W490" s="1">
        <v>4.8896592010143599E-3</v>
      </c>
      <c r="Y490" s="10">
        <f t="shared" si="35"/>
        <v>5.8587831710023353E-2</v>
      </c>
      <c r="Z490" s="1">
        <f t="shared" si="36"/>
        <v>1.2497398582002001E-3</v>
      </c>
      <c r="AA490" s="1">
        <f t="shared" si="37"/>
        <v>0.12285501848501</v>
      </c>
      <c r="AB490" s="1">
        <f t="shared" si="38"/>
        <v>6.05831159930382E-2</v>
      </c>
      <c r="AC490">
        <f t="shared" si="39"/>
        <v>3.8978734663788248E-2</v>
      </c>
    </row>
    <row r="491" spans="1:29" x14ac:dyDescent="0.2">
      <c r="A491" s="8" t="s">
        <v>512</v>
      </c>
      <c r="B491" s="2">
        <v>188995.56641977699</v>
      </c>
      <c r="C491" s="2">
        <v>194650.52912386501</v>
      </c>
      <c r="D491" s="1">
        <v>0.107153144827538</v>
      </c>
      <c r="E491" s="1">
        <v>0.107153144827538</v>
      </c>
      <c r="F491" s="1">
        <v>0.10120358496401501</v>
      </c>
      <c r="G491" s="1">
        <v>6.02130373429028E-2</v>
      </c>
      <c r="H491" s="1">
        <v>6.02130373429028E-2</v>
      </c>
      <c r="I491" s="1">
        <v>5.5407414912455301E-2</v>
      </c>
      <c r="J491" s="1">
        <v>6.6488897894946206E-2</v>
      </c>
      <c r="K491" s="1">
        <v>6.4291886896523195E-2</v>
      </c>
      <c r="L491" s="1">
        <v>1.5241854566655499E-2</v>
      </c>
      <c r="M491" s="1">
        <v>9.7921050269962104E-2</v>
      </c>
      <c r="N491" s="1">
        <v>5.7967504717816301E-3</v>
      </c>
      <c r="O491" s="1">
        <v>0.121667913168389</v>
      </c>
      <c r="P491" s="1">
        <v>7.0503117580736893E-2</v>
      </c>
      <c r="Q491" s="1">
        <v>4.7069973421348298E-2</v>
      </c>
      <c r="R491" s="1">
        <v>2.0322472755540701E-2</v>
      </c>
      <c r="S491" s="1">
        <v>4.4325931929964202E-2</v>
      </c>
      <c r="T491" s="1">
        <v>5.8817173188767002E-2</v>
      </c>
      <c r="U491" s="1">
        <v>2.0265739386538899E-2</v>
      </c>
      <c r="V491" s="1">
        <v>1.1184508938339899E-3</v>
      </c>
      <c r="W491" s="1">
        <v>3.2291119600024098E-3</v>
      </c>
      <c r="Y491" s="10">
        <f t="shared" si="35"/>
        <v>5.6420184430117093E-2</v>
      </c>
      <c r="Z491" s="1">
        <f t="shared" si="36"/>
        <v>1.1184508938339899E-3</v>
      </c>
      <c r="AA491" s="1">
        <f t="shared" si="37"/>
        <v>0.121667913168389</v>
      </c>
      <c r="AB491" s="1">
        <f t="shared" si="38"/>
        <v>5.9515105265834901E-2</v>
      </c>
      <c r="AC491">
        <f t="shared" si="39"/>
        <v>3.64141914703233E-2</v>
      </c>
    </row>
    <row r="492" spans="1:29" x14ac:dyDescent="0.2">
      <c r="A492" s="8" t="s">
        <v>513</v>
      </c>
      <c r="B492" s="2">
        <v>170364.256507632</v>
      </c>
      <c r="C492" s="2">
        <v>178785.86558565</v>
      </c>
      <c r="D492" s="1">
        <v>0.12097466166965599</v>
      </c>
      <c r="E492" s="1">
        <v>0.12097466166965599</v>
      </c>
      <c r="F492" s="1">
        <v>0.10157752943862899</v>
      </c>
      <c r="G492" s="1">
        <v>6.9129976325184098E-2</v>
      </c>
      <c r="H492" s="1">
        <v>6.9129976325184098E-2</v>
      </c>
      <c r="I492" s="1">
        <v>5.9959370522249297E-2</v>
      </c>
      <c r="J492" s="1">
        <v>7.1951244626699204E-2</v>
      </c>
      <c r="K492" s="1">
        <v>7.25847970017936E-2</v>
      </c>
      <c r="L492" s="1">
        <v>1.0285548527594999E-2</v>
      </c>
      <c r="M492" s="1">
        <v>7.5277573280506896E-2</v>
      </c>
      <c r="N492" s="1">
        <v>6.7926868704720703E-3</v>
      </c>
      <c r="O492" s="1">
        <v>0.10899779178568</v>
      </c>
      <c r="P492" s="1">
        <v>8.4669412806755606E-2</v>
      </c>
      <c r="Q492" s="1">
        <v>5.3141455797794501E-2</v>
      </c>
      <c r="R492" s="1">
        <v>1.3714064703459899E-2</v>
      </c>
      <c r="S492" s="1">
        <v>4.7967496417799398E-2</v>
      </c>
      <c r="T492" s="1">
        <v>5.0425960843114501E-2</v>
      </c>
      <c r="U492" s="1">
        <v>2.4337890551650001E-2</v>
      </c>
      <c r="V492" s="1">
        <v>1.2723196601601701E-3</v>
      </c>
      <c r="W492" s="1">
        <v>3.8221954926936901E-3</v>
      </c>
      <c r="Y492" s="10">
        <f t="shared" si="35"/>
        <v>5.8349330715836645E-2</v>
      </c>
      <c r="Z492" s="1">
        <f t="shared" si="36"/>
        <v>1.2723196601601701E-3</v>
      </c>
      <c r="AA492" s="1">
        <f t="shared" si="37"/>
        <v>0.12097466166965599</v>
      </c>
      <c r="AB492" s="1">
        <f t="shared" si="38"/>
        <v>6.4544673423716697E-2</v>
      </c>
      <c r="AC492">
        <f t="shared" si="39"/>
        <v>3.7699996746470212E-2</v>
      </c>
    </row>
    <row r="493" spans="1:29" x14ac:dyDescent="0.2">
      <c r="A493" s="8" t="s">
        <v>514</v>
      </c>
      <c r="B493" s="2">
        <v>537365.06530785596</v>
      </c>
      <c r="C493" s="2">
        <v>1187344.85405563</v>
      </c>
      <c r="D493" s="1">
        <v>0.11135903154174399</v>
      </c>
      <c r="E493" s="1">
        <v>0.11135903154174399</v>
      </c>
      <c r="F493" s="1">
        <v>0.121730956853738</v>
      </c>
      <c r="G493" s="1">
        <v>7.5027542200866895E-2</v>
      </c>
      <c r="H493" s="1">
        <v>7.5027542200866895E-2</v>
      </c>
      <c r="I493" s="1">
        <v>6.79465103138681E-2</v>
      </c>
      <c r="J493" s="1">
        <v>8.1535812376641606E-2</v>
      </c>
      <c r="K493" s="1">
        <v>6.6815418925046902E-2</v>
      </c>
      <c r="L493" s="1">
        <v>7.8946820064614807E-3</v>
      </c>
      <c r="M493" s="1">
        <v>6.5199049340491394E-2</v>
      </c>
      <c r="N493" s="1">
        <v>7.3851947586767103E-3</v>
      </c>
      <c r="O493" s="1">
        <v>0.104730500749231</v>
      </c>
      <c r="P493" s="1">
        <v>9.4057584659541005E-2</v>
      </c>
      <c r="Q493" s="1">
        <v>4.89175251303487E-2</v>
      </c>
      <c r="R493" s="1">
        <v>1.0526242675282E-2</v>
      </c>
      <c r="S493" s="1">
        <v>5.4357208251094302E-2</v>
      </c>
      <c r="T493" s="1">
        <v>4.7441880224857201E-2</v>
      </c>
      <c r="U493" s="1">
        <v>2.7036324942168202E-2</v>
      </c>
      <c r="V493" s="1">
        <v>1.22281788441303E-3</v>
      </c>
      <c r="W493" s="1">
        <v>4.3160781845944501E-3</v>
      </c>
      <c r="Y493" s="10">
        <f t="shared" si="35"/>
        <v>5.9194346738083783E-2</v>
      </c>
      <c r="Z493" s="1">
        <f t="shared" si="36"/>
        <v>1.22281788441303E-3</v>
      </c>
      <c r="AA493" s="1">
        <f t="shared" si="37"/>
        <v>0.121730956853738</v>
      </c>
      <c r="AB493" s="1">
        <f t="shared" si="38"/>
        <v>6.6007234132769155E-2</v>
      </c>
      <c r="AC493">
        <f t="shared" si="39"/>
        <v>3.8191230851510945E-2</v>
      </c>
    </row>
    <row r="494" spans="1:29" x14ac:dyDescent="0.2">
      <c r="A494" s="8" t="s">
        <v>515</v>
      </c>
      <c r="B494" s="2">
        <v>6463031.94372926</v>
      </c>
      <c r="C494" s="2">
        <v>7664617.0338166105</v>
      </c>
      <c r="D494" s="1">
        <v>8.9280207565833297E-2</v>
      </c>
      <c r="E494" s="1">
        <v>8.9280207565833297E-2</v>
      </c>
      <c r="F494" s="1">
        <v>0.101021548784823</v>
      </c>
      <c r="G494" s="1">
        <v>5.5751305739540201E-2</v>
      </c>
      <c r="H494" s="1">
        <v>5.5751305739540201E-2</v>
      </c>
      <c r="I494" s="1">
        <v>5.3131040065976E-2</v>
      </c>
      <c r="J494" s="1">
        <v>6.3757248079171297E-2</v>
      </c>
      <c r="K494" s="1">
        <v>5.3568124539500099E-2</v>
      </c>
      <c r="L494" s="1">
        <v>1.2172019557758901E-2</v>
      </c>
      <c r="M494" s="1">
        <v>9.1212358114268505E-2</v>
      </c>
      <c r="N494" s="1">
        <v>8.0567833627265203E-3</v>
      </c>
      <c r="O494" s="1">
        <v>0.123624025505089</v>
      </c>
      <c r="P494" s="1">
        <v>9.6406301117675897E-2</v>
      </c>
      <c r="Q494" s="1">
        <v>3.9218792914943901E-2</v>
      </c>
      <c r="R494" s="1">
        <v>1.6229359410345701E-2</v>
      </c>
      <c r="S494" s="1">
        <v>4.2504832052780397E-2</v>
      </c>
      <c r="T494" s="1">
        <v>6.1416855163431601E-2</v>
      </c>
      <c r="U494" s="1">
        <v>2.7711586188301201E-2</v>
      </c>
      <c r="V494" s="1">
        <v>1.6787021738717801E-3</v>
      </c>
      <c r="W494" s="1">
        <v>4.3638853481733301E-3</v>
      </c>
      <c r="Y494" s="10">
        <f t="shared" si="35"/>
        <v>5.4306824449479221E-2</v>
      </c>
      <c r="Z494" s="1">
        <f t="shared" si="36"/>
        <v>1.6787021738717801E-3</v>
      </c>
      <c r="AA494" s="1">
        <f t="shared" si="37"/>
        <v>0.123624025505089</v>
      </c>
      <c r="AB494" s="1">
        <f t="shared" si="38"/>
        <v>5.465971513952015E-2</v>
      </c>
      <c r="AC494">
        <f t="shared" si="39"/>
        <v>3.4940180125863286E-2</v>
      </c>
    </row>
    <row r="495" spans="1:29" x14ac:dyDescent="0.2">
      <c r="A495" s="8" t="s">
        <v>516</v>
      </c>
      <c r="B495" s="2">
        <v>481217.04593747802</v>
      </c>
      <c r="C495" s="2">
        <v>590017.71292555705</v>
      </c>
      <c r="D495" s="1">
        <v>0.125085050214537</v>
      </c>
      <c r="E495" s="1">
        <v>0.125085050214537</v>
      </c>
      <c r="F495" s="1">
        <v>0.120888595374017</v>
      </c>
      <c r="G495" s="1">
        <v>4.3156372311222602E-2</v>
      </c>
      <c r="H495" s="1">
        <v>4.3156372311222602E-2</v>
      </c>
      <c r="I495" s="1">
        <v>5.1800334999115599E-2</v>
      </c>
      <c r="J495" s="1">
        <v>6.2160401998938498E-2</v>
      </c>
      <c r="K495" s="1">
        <v>7.5051030128722607E-2</v>
      </c>
      <c r="L495" s="1">
        <v>1.0591233548885999E-2</v>
      </c>
      <c r="M495" s="1">
        <v>7.6463790209715998E-2</v>
      </c>
      <c r="N495" s="1">
        <v>7.3584022038092299E-3</v>
      </c>
      <c r="O495" s="1">
        <v>0.113027275059103</v>
      </c>
      <c r="P495" s="1">
        <v>9.2831673504886594E-2</v>
      </c>
      <c r="Q495" s="1">
        <v>5.4947057302728503E-2</v>
      </c>
      <c r="R495" s="1">
        <v>1.41216447318481E-2</v>
      </c>
      <c r="S495" s="1">
        <v>4.1440267999292499E-2</v>
      </c>
      <c r="T495" s="1">
        <v>5.1387775509744903E-2</v>
      </c>
      <c r="U495" s="1">
        <v>2.6683965957559699E-2</v>
      </c>
      <c r="V495" s="1">
        <v>1.2688187855005499E-3</v>
      </c>
      <c r="W495" s="1">
        <v>4.2499828673563302E-3</v>
      </c>
      <c r="Y495" s="10">
        <f t="shared" si="35"/>
        <v>5.7037754761637229E-2</v>
      </c>
      <c r="Z495" s="1">
        <f t="shared" si="36"/>
        <v>1.2688187855005499E-3</v>
      </c>
      <c r="AA495" s="1">
        <f t="shared" si="37"/>
        <v>0.125085050214537</v>
      </c>
      <c r="AB495" s="1">
        <f t="shared" si="38"/>
        <v>5.1594055254430254E-2</v>
      </c>
      <c r="AC495">
        <f t="shared" si="39"/>
        <v>4.0286161781038561E-2</v>
      </c>
    </row>
    <row r="496" spans="1:29" x14ac:dyDescent="0.2">
      <c r="A496" s="8" t="s">
        <v>517</v>
      </c>
      <c r="B496" s="2">
        <v>2829554.79177015</v>
      </c>
      <c r="C496" s="2">
        <v>3012306.49895566</v>
      </c>
      <c r="D496" s="1">
        <v>0.11674848700044201</v>
      </c>
      <c r="E496" s="1">
        <v>0.11674848700044201</v>
      </c>
      <c r="F496" s="1">
        <v>0.113248706672397</v>
      </c>
      <c r="G496" s="1">
        <v>4.6011879660096497E-2</v>
      </c>
      <c r="H496" s="1">
        <v>4.6011879660096497E-2</v>
      </c>
      <c r="I496" s="1">
        <v>5.1318116498147701E-2</v>
      </c>
      <c r="J496" s="1">
        <v>6.1581739797777202E-2</v>
      </c>
      <c r="K496" s="1">
        <v>7.0049092200265201E-2</v>
      </c>
      <c r="L496" s="1">
        <v>9.6484048977329897E-3</v>
      </c>
      <c r="M496" s="1">
        <v>7.5876319393100994E-2</v>
      </c>
      <c r="N496" s="1">
        <v>8.0670876259896201E-3</v>
      </c>
      <c r="O496" s="1">
        <v>0.114709580365336</v>
      </c>
      <c r="P496" s="1">
        <v>0.10020678200998</v>
      </c>
      <c r="Q496" s="1">
        <v>5.1284992045152598E-2</v>
      </c>
      <c r="R496" s="1">
        <v>1.28645398636438E-2</v>
      </c>
      <c r="S496" s="1">
        <v>4.1054493198517998E-2</v>
      </c>
      <c r="T496" s="1">
        <v>5.3492974068377601E-2</v>
      </c>
      <c r="U496" s="1">
        <v>2.8803960184497001E-2</v>
      </c>
      <c r="V496" s="1">
        <v>1.4886831161152699E-3</v>
      </c>
      <c r="W496" s="1">
        <v>4.5616326033761602E-3</v>
      </c>
      <c r="Y496" s="10">
        <f t="shared" si="35"/>
        <v>5.6188891893074203E-2</v>
      </c>
      <c r="Z496" s="1">
        <f t="shared" si="36"/>
        <v>1.4886831161152699E-3</v>
      </c>
      <c r="AA496" s="1">
        <f t="shared" si="37"/>
        <v>0.11674848700044201</v>
      </c>
      <c r="AB496" s="1">
        <f t="shared" si="38"/>
        <v>5.1301554271650146E-2</v>
      </c>
      <c r="AC496">
        <f t="shared" si="39"/>
        <v>3.8612924969886331E-2</v>
      </c>
    </row>
    <row r="497" spans="1:29" x14ac:dyDescent="0.2">
      <c r="A497" s="8" t="s">
        <v>518</v>
      </c>
      <c r="B497" s="2">
        <v>414113.56344911701</v>
      </c>
      <c r="C497" s="2">
        <v>582307.67844503198</v>
      </c>
      <c r="D497" s="1">
        <v>0.117481378633256</v>
      </c>
      <c r="E497" s="1">
        <v>0.117481378633256</v>
      </c>
      <c r="F497" s="1">
        <v>0.107973741253682</v>
      </c>
      <c r="G497" s="1">
        <v>6.7923837064500101E-2</v>
      </c>
      <c r="H497" s="1">
        <v>6.7923837064500101E-2</v>
      </c>
      <c r="I497" s="1">
        <v>6.09553538456706E-2</v>
      </c>
      <c r="J497" s="1">
        <v>7.3146424614804806E-2</v>
      </c>
      <c r="K497" s="1">
        <v>7.0488827179954E-2</v>
      </c>
      <c r="L497" s="1">
        <v>9.7534202005325997E-3</v>
      </c>
      <c r="M497" s="1">
        <v>7.3676304338855803E-2</v>
      </c>
      <c r="N497" s="1">
        <v>7.0990947310739499E-3</v>
      </c>
      <c r="O497" s="1">
        <v>0.109189921837212</v>
      </c>
      <c r="P497" s="1">
        <v>8.7930151169592394E-2</v>
      </c>
      <c r="Q497" s="1">
        <v>5.1606934903039803E-2</v>
      </c>
      <c r="R497" s="1">
        <v>1.30045602673768E-2</v>
      </c>
      <c r="S497" s="1">
        <v>4.8764283076536401E-2</v>
      </c>
      <c r="T497" s="1">
        <v>5.04296439747422E-2</v>
      </c>
      <c r="U497" s="1">
        <v>2.5275135653510201E-2</v>
      </c>
      <c r="V497" s="1">
        <v>1.3366783510977401E-3</v>
      </c>
      <c r="W497" s="1">
        <v>3.9876426972076297E-3</v>
      </c>
      <c r="Y497" s="10">
        <f t="shared" si="35"/>
        <v>5.8271427474520056E-2</v>
      </c>
      <c r="Z497" s="1">
        <f t="shared" si="36"/>
        <v>1.3366783510977401E-3</v>
      </c>
      <c r="AA497" s="1">
        <f t="shared" si="37"/>
        <v>0.117481378633256</v>
      </c>
      <c r="AB497" s="1">
        <f t="shared" si="38"/>
        <v>6.4439595455085347E-2</v>
      </c>
      <c r="AC497">
        <f t="shared" si="39"/>
        <v>3.7583713678129974E-2</v>
      </c>
    </row>
    <row r="498" spans="1:29" x14ac:dyDescent="0.2">
      <c r="A498" s="8" t="s">
        <v>519</v>
      </c>
      <c r="B498" s="2">
        <v>69030.676247696101</v>
      </c>
      <c r="C498" s="2">
        <v>77278.165642787993</v>
      </c>
      <c r="D498" s="1">
        <v>0.104590149201546</v>
      </c>
      <c r="E498" s="1">
        <v>0.104590149201546</v>
      </c>
      <c r="F498" s="1">
        <v>0.12673171097326699</v>
      </c>
      <c r="G498" s="1">
        <v>5.7699886176641998E-2</v>
      </c>
      <c r="H498" s="1">
        <v>5.7699886176641998E-2</v>
      </c>
      <c r="I498" s="1">
        <v>6.0532870831637602E-2</v>
      </c>
      <c r="J498" s="1">
        <v>7.2639444997965194E-2</v>
      </c>
      <c r="K498" s="1">
        <v>6.2754089520927994E-2</v>
      </c>
      <c r="L498" s="1">
        <v>5.5844718069636397E-3</v>
      </c>
      <c r="M498" s="1">
        <v>5.8481036955922099E-2</v>
      </c>
      <c r="N498" s="1">
        <v>9.5164675830827702E-3</v>
      </c>
      <c r="O498" s="1">
        <v>0.106077655826304</v>
      </c>
      <c r="P498" s="1">
        <v>0.12096845045431701</v>
      </c>
      <c r="Q498" s="1">
        <v>4.5944106922622199E-2</v>
      </c>
      <c r="R498" s="1">
        <v>7.4459624092848503E-3</v>
      </c>
      <c r="S498" s="1">
        <v>4.8426296665310099E-2</v>
      </c>
      <c r="T498" s="1">
        <v>4.85475589803364E-2</v>
      </c>
      <c r="U498" s="1">
        <v>3.4771431395686697E-2</v>
      </c>
      <c r="V498" s="1">
        <v>1.4668277778723199E-3</v>
      </c>
      <c r="W498" s="1">
        <v>5.6705229094396997E-3</v>
      </c>
      <c r="Y498" s="10">
        <f t="shared" si="35"/>
        <v>5.7006948838365767E-2</v>
      </c>
      <c r="Z498" s="1">
        <f t="shared" si="36"/>
        <v>1.4668277778723199E-3</v>
      </c>
      <c r="AA498" s="1">
        <f t="shared" si="37"/>
        <v>0.12673171097326699</v>
      </c>
      <c r="AB498" s="1">
        <f t="shared" si="38"/>
        <v>5.7699886176641998E-2</v>
      </c>
      <c r="AC498">
        <f t="shared" si="39"/>
        <v>3.8742662447108334E-2</v>
      </c>
    </row>
    <row r="499" spans="1:29" x14ac:dyDescent="0.2">
      <c r="A499" s="8" t="s">
        <v>520</v>
      </c>
      <c r="B499" s="2">
        <v>2361203.0362467798</v>
      </c>
      <c r="C499" s="2">
        <v>2396030.4099304499</v>
      </c>
      <c r="D499" s="1">
        <v>0.12185720610263</v>
      </c>
      <c r="E499" s="1">
        <v>0.12185720610263</v>
      </c>
      <c r="F499" s="1">
        <v>0.108740630204084</v>
      </c>
      <c r="G499" s="1">
        <v>4.5458640735837497E-2</v>
      </c>
      <c r="H499" s="1">
        <v>4.5458640735837497E-2</v>
      </c>
      <c r="I499" s="1">
        <v>4.9914477918939902E-2</v>
      </c>
      <c r="J499" s="1">
        <v>5.9897373502727898E-2</v>
      </c>
      <c r="K499" s="1">
        <v>7.3114323661578398E-2</v>
      </c>
      <c r="L499" s="1">
        <v>7.9936573643036805E-3</v>
      </c>
      <c r="M499" s="1">
        <v>6.58139417631112E-2</v>
      </c>
      <c r="N499" s="1">
        <v>9.0186482535948801E-3</v>
      </c>
      <c r="O499" s="1">
        <v>0.107668168989309</v>
      </c>
      <c r="P499" s="1">
        <v>0.11659245103296099</v>
      </c>
      <c r="Q499" s="1">
        <v>5.3529137774559303E-2</v>
      </c>
      <c r="R499" s="1">
        <v>1.06582098190713E-2</v>
      </c>
      <c r="S499" s="1">
        <v>3.9931582335151802E-2</v>
      </c>
      <c r="T499" s="1">
        <v>4.9253304902869E-2</v>
      </c>
      <c r="U499" s="1">
        <v>3.3513752466902601E-2</v>
      </c>
      <c r="V499" s="1">
        <v>1.3726288545684499E-3</v>
      </c>
      <c r="W499" s="1">
        <v>5.3913573356285599E-3</v>
      </c>
      <c r="Y499" s="10">
        <f t="shared" si="35"/>
        <v>5.6351766992814786E-2</v>
      </c>
      <c r="Z499" s="1">
        <f t="shared" si="36"/>
        <v>1.3726288545684499E-3</v>
      </c>
      <c r="AA499" s="1">
        <f t="shared" si="37"/>
        <v>0.12185720610263</v>
      </c>
      <c r="AB499" s="1">
        <f t="shared" si="38"/>
        <v>4.9583891410904454E-2</v>
      </c>
      <c r="AC499">
        <f t="shared" si="39"/>
        <v>3.961485296753698E-2</v>
      </c>
    </row>
    <row r="500" spans="1:29" x14ac:dyDescent="0.2">
      <c r="A500" s="8" t="s">
        <v>521</v>
      </c>
      <c r="B500" s="2">
        <v>1315761.03011088</v>
      </c>
      <c r="C500" s="2">
        <v>1629495.93924878</v>
      </c>
      <c r="D500" s="1">
        <v>0.11170589060234901</v>
      </c>
      <c r="E500" s="1">
        <v>0.11170589060234901</v>
      </c>
      <c r="F500" s="1">
        <v>0.103938921153888</v>
      </c>
      <c r="G500" s="1">
        <v>5.9653952256454902E-2</v>
      </c>
      <c r="H500" s="1">
        <v>5.9653952256454902E-2</v>
      </c>
      <c r="I500" s="1">
        <v>5.5811706416699601E-2</v>
      </c>
      <c r="J500" s="1">
        <v>6.6974047700039299E-2</v>
      </c>
      <c r="K500" s="1">
        <v>6.7023534361409703E-2</v>
      </c>
      <c r="L500" s="1">
        <v>1.14456054117463E-2</v>
      </c>
      <c r="M500" s="1">
        <v>8.0628483885595403E-2</v>
      </c>
      <c r="N500" s="1">
        <v>7.2513770271349599E-3</v>
      </c>
      <c r="O500" s="1">
        <v>0.11277399348113799</v>
      </c>
      <c r="P500" s="1">
        <v>9.2619466262357897E-2</v>
      </c>
      <c r="Q500" s="1">
        <v>4.9069892536736298E-2</v>
      </c>
      <c r="R500" s="1">
        <v>1.52608072156614E-2</v>
      </c>
      <c r="S500" s="1">
        <v>4.4649365133359598E-2</v>
      </c>
      <c r="T500" s="1">
        <v>5.3163692779422497E-2</v>
      </c>
      <c r="U500" s="1">
        <v>2.6623031771701E-2</v>
      </c>
      <c r="V500" s="1">
        <v>1.2263551612790001E-3</v>
      </c>
      <c r="W500" s="1">
        <v>4.2121776090721097E-3</v>
      </c>
      <c r="Y500" s="10">
        <f t="shared" si="35"/>
        <v>5.6769607181242465E-2</v>
      </c>
      <c r="Z500" s="1">
        <f t="shared" si="36"/>
        <v>1.2263551612790001E-3</v>
      </c>
      <c r="AA500" s="1">
        <f t="shared" si="37"/>
        <v>0.11277399348113799</v>
      </c>
      <c r="AB500" s="1">
        <f t="shared" si="38"/>
        <v>5.7732829336577252E-2</v>
      </c>
      <c r="AC500">
        <f t="shared" si="39"/>
        <v>3.6526261719851842E-2</v>
      </c>
    </row>
    <row r="501" spans="1:29" x14ac:dyDescent="0.2">
      <c r="A501" s="8" t="s">
        <v>522</v>
      </c>
      <c r="B501" s="2">
        <v>53289.311338300897</v>
      </c>
      <c r="C501" s="2">
        <v>61617.897839136502</v>
      </c>
      <c r="D501" s="1">
        <v>0.109960014403751</v>
      </c>
      <c r="E501" s="1">
        <v>0.109960014403751</v>
      </c>
      <c r="F501" s="1">
        <v>0.120720819168765</v>
      </c>
      <c r="G501" s="1">
        <v>5.0859584621918502E-2</v>
      </c>
      <c r="H501" s="1">
        <v>5.0859584621918502E-2</v>
      </c>
      <c r="I501" s="1">
        <v>5.5609997103150198E-2</v>
      </c>
      <c r="J501" s="1">
        <v>6.6731996523780396E-2</v>
      </c>
      <c r="K501" s="1">
        <v>6.59760086422507E-2</v>
      </c>
      <c r="L501" s="1">
        <v>4.45877929099336E-3</v>
      </c>
      <c r="M501" s="1">
        <v>5.0972603253646102E-2</v>
      </c>
      <c r="N501" s="1">
        <v>1.0628937689475801E-2</v>
      </c>
      <c r="O501" s="1">
        <v>0.10106693013041899</v>
      </c>
      <c r="P501" s="1">
        <v>0.14036977499852099</v>
      </c>
      <c r="Q501" s="1">
        <v>4.8302968277095903E-2</v>
      </c>
      <c r="R501" s="1">
        <v>5.9450390546578096E-3</v>
      </c>
      <c r="S501" s="1">
        <v>4.4487997682520403E-2</v>
      </c>
      <c r="T501" s="1">
        <v>4.5578325177365098E-2</v>
      </c>
      <c r="U501" s="1">
        <v>4.0348104075434203E-2</v>
      </c>
      <c r="V501" s="1">
        <v>1.3538790183999999E-3</v>
      </c>
      <c r="W501" s="1">
        <v>6.6178242487071604E-3</v>
      </c>
      <c r="Y501" s="10">
        <f t="shared" si="35"/>
        <v>5.654045911932605E-2</v>
      </c>
      <c r="Z501" s="1">
        <f t="shared" si="36"/>
        <v>1.3538790183999999E-3</v>
      </c>
      <c r="AA501" s="1">
        <f t="shared" si="37"/>
        <v>0.14036977499852099</v>
      </c>
      <c r="AB501" s="1">
        <f t="shared" si="38"/>
        <v>5.0859584621918502E-2</v>
      </c>
      <c r="AC501">
        <f t="shared" si="39"/>
        <v>4.0397560764617986E-2</v>
      </c>
    </row>
    <row r="502" spans="1:29" x14ac:dyDescent="0.2">
      <c r="A502" s="8" t="s">
        <v>523</v>
      </c>
      <c r="B502" s="2">
        <v>222748.41337775</v>
      </c>
      <c r="C502" s="2">
        <v>319187.77559426997</v>
      </c>
      <c r="D502" s="1">
        <v>0.118771755750087</v>
      </c>
      <c r="E502" s="1">
        <v>0.118771755750087</v>
      </c>
      <c r="F502" s="1">
        <v>0.115725169949978</v>
      </c>
      <c r="G502" s="1">
        <v>5.3390670380409302E-2</v>
      </c>
      <c r="H502" s="1">
        <v>5.3390670380409302E-2</v>
      </c>
      <c r="I502" s="1">
        <v>5.5626627677699401E-2</v>
      </c>
      <c r="J502" s="1">
        <v>6.6751953213239207E-2</v>
      </c>
      <c r="K502" s="1">
        <v>7.1263053450052793E-2</v>
      </c>
      <c r="L502" s="1">
        <v>1.04043986723589E-2</v>
      </c>
      <c r="M502" s="1">
        <v>7.8315843390055206E-2</v>
      </c>
      <c r="N502" s="1">
        <v>6.9665139621281E-3</v>
      </c>
      <c r="O502" s="1">
        <v>0.11471761228956</v>
      </c>
      <c r="P502" s="1">
        <v>8.8147545659319093E-2</v>
      </c>
      <c r="Q502" s="1">
        <v>5.2173768631443102E-2</v>
      </c>
      <c r="R502" s="1">
        <v>1.38725315631453E-2</v>
      </c>
      <c r="S502" s="1">
        <v>4.4501302142159603E-2</v>
      </c>
      <c r="T502" s="1">
        <v>5.3165633723217899E-2</v>
      </c>
      <c r="U502" s="1">
        <v>2.5337660336331998E-2</v>
      </c>
      <c r="V502" s="1">
        <v>1.24309224397312E-3</v>
      </c>
      <c r="W502" s="1">
        <v>3.9817932276230402E-3</v>
      </c>
      <c r="Y502" s="10">
        <f t="shared" si="35"/>
        <v>5.7325967619663867E-2</v>
      </c>
      <c r="Z502" s="1">
        <f t="shared" si="36"/>
        <v>1.24309224397312E-3</v>
      </c>
      <c r="AA502" s="1">
        <f t="shared" si="37"/>
        <v>0.118771755750087</v>
      </c>
      <c r="AB502" s="1">
        <f t="shared" si="38"/>
        <v>5.3390670380409302E-2</v>
      </c>
      <c r="AC502">
        <f t="shared" si="39"/>
        <v>3.8607843127696787E-2</v>
      </c>
    </row>
    <row r="503" spans="1:29" x14ac:dyDescent="0.2">
      <c r="A503" s="8" t="s">
        <v>524</v>
      </c>
      <c r="B503" s="2">
        <v>56208.445031483498</v>
      </c>
      <c r="C503" s="2">
        <v>55649.3409523175</v>
      </c>
      <c r="D503" s="1">
        <v>9.6644426468423195E-2</v>
      </c>
      <c r="E503" s="1">
        <v>9.6644426468423195E-2</v>
      </c>
      <c r="F503" s="1">
        <v>0.109541450706377</v>
      </c>
      <c r="G503" s="1">
        <v>0.113302245826433</v>
      </c>
      <c r="H503" s="1">
        <v>0.113302245826433</v>
      </c>
      <c r="I503" s="1">
        <v>8.4036485589811097E-2</v>
      </c>
      <c r="J503" s="1">
        <v>0.100843782707773</v>
      </c>
      <c r="K503" s="1">
        <v>5.7986655881053999E-2</v>
      </c>
      <c r="L503" s="1">
        <v>7.6903096126063001E-3</v>
      </c>
      <c r="M503" s="1">
        <v>6.6645252146074002E-2</v>
      </c>
      <c r="N503" s="1">
        <v>6.6723494782192604E-3</v>
      </c>
      <c r="O503" s="1">
        <v>0.102525673254972</v>
      </c>
      <c r="P503" s="1">
        <v>7.4836069966561794E-2</v>
      </c>
      <c r="Q503" s="1">
        <v>4.2453729123039401E-2</v>
      </c>
      <c r="R503" s="1">
        <v>1.02537461501416E-2</v>
      </c>
      <c r="S503" s="1">
        <v>6.7229188471848805E-2</v>
      </c>
      <c r="T503" s="1">
        <v>4.7888007286385002E-2</v>
      </c>
      <c r="U503" s="1">
        <v>2.15114647003402E-2</v>
      </c>
      <c r="V503" s="1">
        <v>1.6833316523320299E-3</v>
      </c>
      <c r="W503" s="1">
        <v>3.3209304563324099E-3</v>
      </c>
      <c r="Y503" s="10">
        <f t="shared" si="35"/>
        <v>6.1250588588679003E-2</v>
      </c>
      <c r="Z503" s="1">
        <f t="shared" si="36"/>
        <v>1.6833316523320299E-3</v>
      </c>
      <c r="AA503" s="1">
        <f t="shared" si="37"/>
        <v>0.113302245826433</v>
      </c>
      <c r="AB503" s="1">
        <f t="shared" si="38"/>
        <v>6.6937220308961404E-2</v>
      </c>
      <c r="AC503">
        <f t="shared" si="39"/>
        <v>3.985603326042754E-2</v>
      </c>
    </row>
    <row r="504" spans="1:29" x14ac:dyDescent="0.2">
      <c r="A504" s="8" t="s">
        <v>525</v>
      </c>
      <c r="B504" s="2">
        <v>144737.00350785401</v>
      </c>
      <c r="C504" s="2">
        <v>337274.50836719002</v>
      </c>
      <c r="D504" s="1">
        <v>8.2689064991552194E-2</v>
      </c>
      <c r="E504" s="1">
        <v>8.2689064991552194E-2</v>
      </c>
      <c r="F504" s="1">
        <v>0.104426346942156</v>
      </c>
      <c r="G504" s="1">
        <v>8.3643532436040197E-2</v>
      </c>
      <c r="H504" s="1">
        <v>8.3643532436040197E-2</v>
      </c>
      <c r="I504" s="1">
        <v>6.7928352953559007E-2</v>
      </c>
      <c r="J504" s="1">
        <v>8.1514023544270994E-2</v>
      </c>
      <c r="K504" s="1">
        <v>4.96134389949313E-2</v>
      </c>
      <c r="L504" s="1">
        <v>1.71663825578873E-2</v>
      </c>
      <c r="M504" s="1">
        <v>0.105044964191861</v>
      </c>
      <c r="N504" s="1">
        <v>5.0340627294059798E-3</v>
      </c>
      <c r="O504" s="1">
        <v>0.121640749166778</v>
      </c>
      <c r="P504" s="1">
        <v>6.0861572629349901E-2</v>
      </c>
      <c r="Q504" s="1">
        <v>3.6323451800251601E-2</v>
      </c>
      <c r="R504" s="1">
        <v>2.2888510077183202E-2</v>
      </c>
      <c r="S504" s="1">
        <v>5.4342682362847103E-2</v>
      </c>
      <c r="T504" s="1">
        <v>6.0250074409387601E-2</v>
      </c>
      <c r="U504" s="1">
        <v>1.74943251548316E-2</v>
      </c>
      <c r="V504" s="1">
        <v>9.8611066475251508E-4</v>
      </c>
      <c r="W504" s="1">
        <v>2.78943638230189E-3</v>
      </c>
      <c r="Y504" s="10">
        <f t="shared" si="35"/>
        <v>5.7048483970846983E-2</v>
      </c>
      <c r="Z504" s="1">
        <f t="shared" si="36"/>
        <v>9.8611066475251508E-4</v>
      </c>
      <c r="AA504" s="1">
        <f t="shared" si="37"/>
        <v>0.121640749166778</v>
      </c>
      <c r="AB504" s="1">
        <f t="shared" si="38"/>
        <v>6.0555823519368751E-2</v>
      </c>
      <c r="AC504">
        <f t="shared" si="39"/>
        <v>3.5915428593648907E-2</v>
      </c>
    </row>
    <row r="505" spans="1:29" x14ac:dyDescent="0.2">
      <c r="A505" s="8" t="s">
        <v>526</v>
      </c>
      <c r="B505" s="2">
        <v>533279.16541971697</v>
      </c>
      <c r="C505" s="2">
        <v>633456.50868971297</v>
      </c>
      <c r="D505" s="1">
        <v>0.11200393225929101</v>
      </c>
      <c r="E505" s="1">
        <v>0.11200393225929101</v>
      </c>
      <c r="F505" s="1">
        <v>0.116153201872628</v>
      </c>
      <c r="G505" s="1">
        <v>8.0699044844482606E-2</v>
      </c>
      <c r="H505" s="1">
        <v>8.0699044844482606E-2</v>
      </c>
      <c r="I505" s="1">
        <v>6.9387822890398104E-2</v>
      </c>
      <c r="J505" s="1">
        <v>8.3265387468478003E-2</v>
      </c>
      <c r="K505" s="1">
        <v>6.7202359355574601E-2</v>
      </c>
      <c r="L505" s="1">
        <v>6.7673968682123702E-3</v>
      </c>
      <c r="M505" s="1">
        <v>6.0697671826807902E-2</v>
      </c>
      <c r="N505" s="1">
        <v>7.7740777686783301E-3</v>
      </c>
      <c r="O505" s="1">
        <v>0.102194923105171</v>
      </c>
      <c r="P505" s="1">
        <v>9.8359548881769399E-2</v>
      </c>
      <c r="Q505" s="1">
        <v>4.92008155525121E-2</v>
      </c>
      <c r="R505" s="1">
        <v>9.0231958242832297E-3</v>
      </c>
      <c r="S505" s="1">
        <v>5.5510258312318803E-2</v>
      </c>
      <c r="T505" s="1">
        <v>4.6259713670180697E-2</v>
      </c>
      <c r="U505" s="1">
        <v>2.8272830204193501E-2</v>
      </c>
      <c r="V505" s="1">
        <v>1.28608417965703E-3</v>
      </c>
      <c r="W505" s="1">
        <v>4.5444741468518802E-3</v>
      </c>
      <c r="Y505" s="10">
        <f t="shared" si="35"/>
        <v>5.9565285806763103E-2</v>
      </c>
      <c r="Z505" s="1">
        <f t="shared" si="36"/>
        <v>1.28608417965703E-3</v>
      </c>
      <c r="AA505" s="1">
        <f t="shared" si="37"/>
        <v>0.116153201872628</v>
      </c>
      <c r="AB505" s="1">
        <f t="shared" si="38"/>
        <v>6.3950015591191248E-2</v>
      </c>
      <c r="AC505">
        <f t="shared" si="39"/>
        <v>3.8316757353325341E-2</v>
      </c>
    </row>
    <row r="506" spans="1:29" x14ac:dyDescent="0.2">
      <c r="A506" s="8" t="s">
        <v>527</v>
      </c>
      <c r="B506" s="2">
        <v>884233.50556181697</v>
      </c>
      <c r="C506" s="2">
        <v>1066348.78505176</v>
      </c>
      <c r="D506" s="1">
        <v>0.106479319342682</v>
      </c>
      <c r="E506" s="1">
        <v>0.106479319342682</v>
      </c>
      <c r="F506" s="1">
        <v>0.112939152033472</v>
      </c>
      <c r="G506" s="1">
        <v>7.4619349398623303E-2</v>
      </c>
      <c r="H506" s="1">
        <v>7.4619349398623303E-2</v>
      </c>
      <c r="I506" s="1">
        <v>6.5544462707679496E-2</v>
      </c>
      <c r="J506" s="1">
        <v>7.8653355249215601E-2</v>
      </c>
      <c r="K506" s="1">
        <v>6.3887591605609695E-2</v>
      </c>
      <c r="L506" s="1">
        <v>7.4862215275828198E-3</v>
      </c>
      <c r="M506" s="1">
        <v>6.6972662042269995E-2</v>
      </c>
      <c r="N506" s="1">
        <v>7.8924968783777808E-3</v>
      </c>
      <c r="O506" s="1">
        <v>0.107970097491947</v>
      </c>
      <c r="P506" s="1">
        <v>9.8989309695462102E-2</v>
      </c>
      <c r="Q506" s="1">
        <v>4.6773976997595598E-2</v>
      </c>
      <c r="R506" s="1">
        <v>9.9816287034435406E-3</v>
      </c>
      <c r="S506" s="1">
        <v>5.2435570166143801E-2</v>
      </c>
      <c r="T506" s="1">
        <v>5.0282370457563598E-2</v>
      </c>
      <c r="U506" s="1">
        <v>2.8454030547328899E-2</v>
      </c>
      <c r="V506" s="1">
        <v>1.4250591358212399E-3</v>
      </c>
      <c r="W506" s="1">
        <v>4.4943135229620302E-3</v>
      </c>
      <c r="Y506" s="10">
        <f t="shared" si="35"/>
        <v>5.8318981812254297E-2</v>
      </c>
      <c r="Z506" s="1">
        <f t="shared" si="36"/>
        <v>1.4250591358212399E-3</v>
      </c>
      <c r="AA506" s="1">
        <f t="shared" si="37"/>
        <v>0.112939152033472</v>
      </c>
      <c r="AB506" s="1">
        <f t="shared" si="38"/>
        <v>6.4716027156644595E-2</v>
      </c>
      <c r="AC506">
        <f t="shared" si="39"/>
        <v>3.7125610447180428E-2</v>
      </c>
    </row>
    <row r="507" spans="1:29" x14ac:dyDescent="0.2">
      <c r="A507" s="8" t="s">
        <v>528</v>
      </c>
      <c r="B507" s="2">
        <v>2982773.9512934498</v>
      </c>
      <c r="C507" s="2">
        <v>3072299.3542230101</v>
      </c>
      <c r="D507" s="1">
        <v>0.124811974016697</v>
      </c>
      <c r="E507" s="1">
        <v>0.124811974016697</v>
      </c>
      <c r="F507" s="1">
        <v>0.10855145703569</v>
      </c>
      <c r="G507" s="1">
        <v>4.5738786799804997E-2</v>
      </c>
      <c r="H507" s="1">
        <v>4.5738786799804997E-2</v>
      </c>
      <c r="I507" s="1">
        <v>5.0007257658825001E-2</v>
      </c>
      <c r="J507" s="1">
        <v>6.0008709190590002E-2</v>
      </c>
      <c r="K507" s="1">
        <v>7.4887184410018501E-2</v>
      </c>
      <c r="L507" s="1">
        <v>8.4174451552846401E-3</v>
      </c>
      <c r="M507" s="1">
        <v>6.6037079307839197E-2</v>
      </c>
      <c r="N507" s="1">
        <v>8.7180625924002594E-3</v>
      </c>
      <c r="O507" s="1">
        <v>0.10646216825890301</v>
      </c>
      <c r="P507" s="1">
        <v>0.114183285719982</v>
      </c>
      <c r="Q507" s="1">
        <v>5.4827101053240498E-2</v>
      </c>
      <c r="R507" s="1">
        <v>1.12232602070465E-2</v>
      </c>
      <c r="S507" s="1">
        <v>4.0005806127059701E-2</v>
      </c>
      <c r="T507" s="1">
        <v>4.8310942947081097E-2</v>
      </c>
      <c r="U507" s="1">
        <v>3.2821249724519101E-2</v>
      </c>
      <c r="V507" s="1">
        <v>1.25699401792611E-3</v>
      </c>
      <c r="W507" s="1">
        <v>5.2815529263747704E-3</v>
      </c>
      <c r="Y507" s="10">
        <f t="shared" si="35"/>
        <v>5.6605053898289216E-2</v>
      </c>
      <c r="Z507" s="1">
        <f t="shared" si="36"/>
        <v>1.25699401792611E-3</v>
      </c>
      <c r="AA507" s="1">
        <f t="shared" si="37"/>
        <v>0.124811974016697</v>
      </c>
      <c r="AB507" s="1">
        <f t="shared" si="38"/>
        <v>4.9159100302953049E-2</v>
      </c>
      <c r="AC507">
        <f t="shared" si="39"/>
        <v>3.9877081172352592E-2</v>
      </c>
    </row>
    <row r="508" spans="1:29" x14ac:dyDescent="0.2">
      <c r="A508" s="8" t="s">
        <v>529</v>
      </c>
      <c r="B508" s="2">
        <v>333468.046748619</v>
      </c>
      <c r="C508" s="2">
        <v>343422.27421249298</v>
      </c>
      <c r="D508" s="1">
        <v>0.105465103760929</v>
      </c>
      <c r="E508" s="1">
        <v>0.105465103760929</v>
      </c>
      <c r="F508" s="1">
        <v>0.100205381604193</v>
      </c>
      <c r="G508" s="1">
        <v>5.8077841777355997E-2</v>
      </c>
      <c r="H508" s="1">
        <v>5.8077841777355997E-2</v>
      </c>
      <c r="I508" s="1">
        <v>5.4090266289726303E-2</v>
      </c>
      <c r="J508" s="1">
        <v>6.4908319547671803E-2</v>
      </c>
      <c r="K508" s="1">
        <v>6.3279062256557994E-2</v>
      </c>
      <c r="L508" s="1">
        <v>1.27097476249582E-2</v>
      </c>
      <c r="M508" s="1">
        <v>9.0981797835734096E-2</v>
      </c>
      <c r="N508" s="1">
        <v>6.9970441281024202E-3</v>
      </c>
      <c r="O508" s="1">
        <v>0.12144604197747901</v>
      </c>
      <c r="P508" s="1">
        <v>8.2254040687522595E-2</v>
      </c>
      <c r="Q508" s="1">
        <v>4.63284548381344E-2</v>
      </c>
      <c r="R508" s="1">
        <v>1.69463301666112E-2</v>
      </c>
      <c r="S508" s="1">
        <v>4.3272213031780901E-2</v>
      </c>
      <c r="T508" s="1">
        <v>5.89791196786595E-2</v>
      </c>
      <c r="U508" s="1">
        <v>2.36437098837598E-2</v>
      </c>
      <c r="V508" s="1">
        <v>1.58254173079297E-3</v>
      </c>
      <c r="W508" s="1">
        <v>3.6652413652837799E-3</v>
      </c>
      <c r="Y508" s="10">
        <f t="shared" si="35"/>
        <v>5.5918760186176898E-2</v>
      </c>
      <c r="Z508" s="1">
        <f t="shared" si="36"/>
        <v>1.58254173079297E-3</v>
      </c>
      <c r="AA508" s="1">
        <f t="shared" si="37"/>
        <v>0.12144604197747901</v>
      </c>
      <c r="AB508" s="1">
        <f t="shared" si="38"/>
        <v>5.8077841777355997E-2</v>
      </c>
      <c r="AC508">
        <f t="shared" si="39"/>
        <v>3.6055816678471596E-2</v>
      </c>
    </row>
    <row r="509" spans="1:29" x14ac:dyDescent="0.2">
      <c r="A509" s="8" t="s">
        <v>530</v>
      </c>
      <c r="B509" s="2">
        <v>542369.455748596</v>
      </c>
      <c r="C509" s="2">
        <v>743860.29446491494</v>
      </c>
      <c r="D509" s="1">
        <v>8.8616154603073302E-2</v>
      </c>
      <c r="E509" s="1">
        <v>8.8616154603073302E-2</v>
      </c>
      <c r="F509" s="1">
        <v>0.108637235071703</v>
      </c>
      <c r="G509" s="1">
        <v>7.0976886405741998E-2</v>
      </c>
      <c r="H509" s="1">
        <v>7.0976886405741998E-2</v>
      </c>
      <c r="I509" s="1">
        <v>6.2647751970796806E-2</v>
      </c>
      <c r="J509" s="1">
        <v>7.5177302364956303E-2</v>
      </c>
      <c r="K509" s="1">
        <v>5.3169692761843801E-2</v>
      </c>
      <c r="L509" s="1">
        <v>1.6223525580429301E-2</v>
      </c>
      <c r="M509" s="1">
        <v>0.102558697980685</v>
      </c>
      <c r="N509" s="1">
        <v>5.4911554690135703E-3</v>
      </c>
      <c r="O509" s="1">
        <v>0.12309044953704</v>
      </c>
      <c r="P509" s="1">
        <v>6.5959383821544607E-2</v>
      </c>
      <c r="Q509" s="1">
        <v>3.8927089340981602E-2</v>
      </c>
      <c r="R509" s="1">
        <v>2.16313674405724E-2</v>
      </c>
      <c r="S509" s="1">
        <v>5.01182015766376E-2</v>
      </c>
      <c r="T509" s="1">
        <v>6.0492426259780303E-2</v>
      </c>
      <c r="U509" s="1">
        <v>1.8959672642360498E-2</v>
      </c>
      <c r="V509" s="1">
        <v>1.0995341405419801E-3</v>
      </c>
      <c r="W509" s="1">
        <v>3.01883246121814E-3</v>
      </c>
      <c r="Y509" s="10">
        <f t="shared" si="35"/>
        <v>5.6319420021886779E-2</v>
      </c>
      <c r="Z509" s="1">
        <f t="shared" si="36"/>
        <v>1.0995341405419801E-3</v>
      </c>
      <c r="AA509" s="1">
        <f t="shared" si="37"/>
        <v>0.12309044953704</v>
      </c>
      <c r="AB509" s="1">
        <f t="shared" si="38"/>
        <v>6.1570089115288551E-2</v>
      </c>
      <c r="AC509">
        <f t="shared" si="39"/>
        <v>3.5627733986426914E-2</v>
      </c>
    </row>
    <row r="510" spans="1:29" x14ac:dyDescent="0.2">
      <c r="A510" s="8" t="s">
        <v>531</v>
      </c>
      <c r="B510" s="2">
        <v>763176.80988999701</v>
      </c>
      <c r="C510" s="2">
        <v>906296.96119287505</v>
      </c>
      <c r="D510" s="1">
        <v>0.107121300483472</v>
      </c>
      <c r="E510" s="1">
        <v>0.107121300483472</v>
      </c>
      <c r="F510" s="1">
        <v>9.66962198647318E-2</v>
      </c>
      <c r="G510" s="1">
        <v>5.6471096779956903E-2</v>
      </c>
      <c r="H510" s="1">
        <v>5.6471096779956903E-2</v>
      </c>
      <c r="I510" s="1">
        <v>5.2409603356161398E-2</v>
      </c>
      <c r="J510" s="1">
        <v>6.28915240273938E-2</v>
      </c>
      <c r="K510" s="1">
        <v>6.4272780290083598E-2</v>
      </c>
      <c r="L510" s="1">
        <v>1.3408081770156E-2</v>
      </c>
      <c r="M510" s="1">
        <v>9.1884629934409906E-2</v>
      </c>
      <c r="N510" s="1">
        <v>6.8119389414215102E-3</v>
      </c>
      <c r="O510" s="1">
        <v>0.120222841959264</v>
      </c>
      <c r="P510" s="1">
        <v>8.3506992362327101E-2</v>
      </c>
      <c r="Q510" s="1">
        <v>4.7055984915166403E-2</v>
      </c>
      <c r="R510" s="1">
        <v>1.7877442360207899E-2</v>
      </c>
      <c r="S510" s="1">
        <v>4.1927682684929003E-2</v>
      </c>
      <c r="T510" s="1">
        <v>5.8308506804297403E-2</v>
      </c>
      <c r="U510" s="1">
        <v>2.4003762531189299E-2</v>
      </c>
      <c r="V510" s="1">
        <v>1.3415178201157099E-3</v>
      </c>
      <c r="W510" s="1">
        <v>3.7674363859501099E-3</v>
      </c>
      <c r="Y510" s="10">
        <f t="shared" si="35"/>
        <v>5.5678587026733138E-2</v>
      </c>
      <c r="Z510" s="1">
        <f t="shared" si="36"/>
        <v>1.3415178201157099E-3</v>
      </c>
      <c r="AA510" s="1">
        <f t="shared" si="37"/>
        <v>0.120222841959264</v>
      </c>
      <c r="AB510" s="1">
        <f t="shared" si="38"/>
        <v>5.6471096779956903E-2</v>
      </c>
      <c r="AC510">
        <f t="shared" si="39"/>
        <v>3.5978356693401929E-2</v>
      </c>
    </row>
    <row r="511" spans="1:29" x14ac:dyDescent="0.2">
      <c r="A511" s="8" t="s">
        <v>532</v>
      </c>
      <c r="B511" s="2">
        <v>1666588.44268669</v>
      </c>
      <c r="C511" s="2">
        <v>1780817.04736084</v>
      </c>
      <c r="D511" s="1">
        <v>0.122794857777418</v>
      </c>
      <c r="E511" s="1">
        <v>0.122794857777418</v>
      </c>
      <c r="F511" s="1">
        <v>0.10773286474685299</v>
      </c>
      <c r="G511" s="1">
        <v>3.9737722150306798E-2</v>
      </c>
      <c r="H511" s="1">
        <v>3.9737722150306798E-2</v>
      </c>
      <c r="I511" s="1">
        <v>4.6802077261866401E-2</v>
      </c>
      <c r="J511" s="1">
        <v>5.6162492714240397E-2</v>
      </c>
      <c r="K511" s="1">
        <v>7.3676914666451099E-2</v>
      </c>
      <c r="L511" s="1">
        <v>7.1083796660371601E-3</v>
      </c>
      <c r="M511" s="1">
        <v>6.0126465128689202E-2</v>
      </c>
      <c r="N511" s="1">
        <v>9.8125545324285694E-3</v>
      </c>
      <c r="O511" s="1">
        <v>0.10390268122785901</v>
      </c>
      <c r="P511" s="1">
        <v>0.131699163947577</v>
      </c>
      <c r="Q511" s="1">
        <v>5.3941027126773497E-2</v>
      </c>
      <c r="R511" s="1">
        <v>9.4778395547163701E-3</v>
      </c>
      <c r="S511" s="1">
        <v>3.7441661809493702E-2</v>
      </c>
      <c r="T511" s="1">
        <v>4.7031774702898897E-2</v>
      </c>
      <c r="U511" s="1">
        <v>3.7856118080568199E-2</v>
      </c>
      <c r="V511" s="1">
        <v>1.2862130677200299E-3</v>
      </c>
      <c r="W511" s="1">
        <v>6.0732028316015096E-3</v>
      </c>
      <c r="Y511" s="10">
        <f t="shared" si="35"/>
        <v>5.5759829546061179E-2</v>
      </c>
      <c r="Z511" s="1">
        <f t="shared" si="36"/>
        <v>1.2862130677200299E-3</v>
      </c>
      <c r="AA511" s="1">
        <f t="shared" si="37"/>
        <v>0.131699163947577</v>
      </c>
      <c r="AB511" s="1">
        <f t="shared" si="38"/>
        <v>4.6916925982382646E-2</v>
      </c>
      <c r="AC511">
        <f t="shared" si="39"/>
        <v>4.0926074208862094E-2</v>
      </c>
    </row>
    <row r="512" spans="1:29" x14ac:dyDescent="0.2">
      <c r="A512" s="8" t="s">
        <v>533</v>
      </c>
      <c r="B512" s="2">
        <v>768236.24737025402</v>
      </c>
      <c r="C512" s="2">
        <v>2422177.3871388901</v>
      </c>
      <c r="D512" s="1">
        <v>0.101528031600746</v>
      </c>
      <c r="E512" s="1">
        <v>0.101528031600746</v>
      </c>
      <c r="F512" s="1">
        <v>0.12008020813879999</v>
      </c>
      <c r="G512" s="1">
        <v>4.6713029474608397E-2</v>
      </c>
      <c r="H512" s="1">
        <v>4.6713029474608397E-2</v>
      </c>
      <c r="I512" s="1">
        <v>5.3376566772004398E-2</v>
      </c>
      <c r="J512" s="1">
        <v>6.40518801264051E-2</v>
      </c>
      <c r="K512" s="1">
        <v>6.0916818960448399E-2</v>
      </c>
      <c r="L512" s="1">
        <v>1.14126178727835E-2</v>
      </c>
      <c r="M512" s="1">
        <v>8.9787135060421602E-2</v>
      </c>
      <c r="N512" s="1">
        <v>7.38194428639971E-3</v>
      </c>
      <c r="O512" s="1">
        <v>0.12627421100372499</v>
      </c>
      <c r="P512" s="1">
        <v>8.4512774022880793E-2</v>
      </c>
      <c r="Q512" s="1">
        <v>4.4598987334067898E-2</v>
      </c>
      <c r="R512" s="1">
        <v>1.5216823830378E-2</v>
      </c>
      <c r="S512" s="1">
        <v>4.2701253417603398E-2</v>
      </c>
      <c r="T512" s="1">
        <v>6.10222359489671E-2</v>
      </c>
      <c r="U512" s="1">
        <v>2.4293053033271401E-2</v>
      </c>
      <c r="V512" s="1">
        <v>1.80416821188889E-3</v>
      </c>
      <c r="W512" s="1">
        <v>3.73229000291053E-3</v>
      </c>
      <c r="Y512" s="10">
        <f t="shared" si="35"/>
        <v>5.5382254508683212E-2</v>
      </c>
      <c r="Z512" s="1">
        <f t="shared" si="36"/>
        <v>1.80416821188889E-3</v>
      </c>
      <c r="AA512" s="1">
        <f t="shared" si="37"/>
        <v>0.12627421100372499</v>
      </c>
      <c r="AB512" s="1">
        <f t="shared" si="38"/>
        <v>5.0044798123306394E-2</v>
      </c>
      <c r="AC512">
        <f t="shared" si="39"/>
        <v>3.7700899108882059E-2</v>
      </c>
    </row>
    <row r="513" spans="1:29" x14ac:dyDescent="0.2">
      <c r="A513" s="8" t="s">
        <v>534</v>
      </c>
      <c r="B513" s="2">
        <v>679728.81557646999</v>
      </c>
      <c r="C513" s="2">
        <v>4568815.8051554896</v>
      </c>
      <c r="D513" s="1">
        <v>0.10606563435258</v>
      </c>
      <c r="E513" s="1">
        <v>0.10606563435258</v>
      </c>
      <c r="F513" s="1">
        <v>0.113276856415588</v>
      </c>
      <c r="G513" s="1">
        <v>3.5708336896922599E-2</v>
      </c>
      <c r="H513" s="1">
        <v>3.5708336896922599E-2</v>
      </c>
      <c r="I513" s="1">
        <v>4.6173382552358297E-2</v>
      </c>
      <c r="J513" s="1">
        <v>5.5408059062829897E-2</v>
      </c>
      <c r="K513" s="1">
        <v>6.3639380611548196E-2</v>
      </c>
      <c r="L513" s="1">
        <v>1.1661715280527901E-2</v>
      </c>
      <c r="M513" s="1">
        <v>9.3416252299620306E-2</v>
      </c>
      <c r="N513" s="1">
        <v>7.6024492795300196E-3</v>
      </c>
      <c r="O513" s="1">
        <v>0.13078983993339799</v>
      </c>
      <c r="P513" s="1">
        <v>8.5694286898785305E-2</v>
      </c>
      <c r="Q513" s="1">
        <v>4.6592254459071503E-2</v>
      </c>
      <c r="R513" s="1">
        <v>1.55489537073706E-2</v>
      </c>
      <c r="S513" s="1">
        <v>3.69387060418866E-2</v>
      </c>
      <c r="T513" s="1">
        <v>6.3812632568681693E-2</v>
      </c>
      <c r="U513" s="1">
        <v>2.4632742390263099E-2</v>
      </c>
      <c r="V513" s="1">
        <v>1.9462731575132701E-3</v>
      </c>
      <c r="W513" s="1">
        <v>3.7555638021341499E-3</v>
      </c>
      <c r="Y513" s="10">
        <f t="shared" si="35"/>
        <v>5.4221864548005608E-2</v>
      </c>
      <c r="Z513" s="1">
        <f t="shared" si="36"/>
        <v>1.9462731575132701E-3</v>
      </c>
      <c r="AA513" s="1">
        <f t="shared" si="37"/>
        <v>0.13078983993339799</v>
      </c>
      <c r="AB513" s="1">
        <f t="shared" si="38"/>
        <v>4.63828185057149E-2</v>
      </c>
      <c r="AC513">
        <f t="shared" si="39"/>
        <v>3.8843997013033024E-2</v>
      </c>
    </row>
    <row r="514" spans="1:29" x14ac:dyDescent="0.2">
      <c r="A514" s="8" t="s">
        <v>535</v>
      </c>
      <c r="B514" s="2">
        <v>2335226.78086469</v>
      </c>
      <c r="C514" s="2">
        <v>3207671.8883963502</v>
      </c>
      <c r="D514" s="1">
        <v>0.106839229752687</v>
      </c>
      <c r="E514" s="1">
        <v>0.106839229752687</v>
      </c>
      <c r="F514" s="1">
        <v>0.111256316535968</v>
      </c>
      <c r="G514" s="1">
        <v>8.5026628368015805E-2</v>
      </c>
      <c r="H514" s="1">
        <v>8.5026628368015805E-2</v>
      </c>
      <c r="I514" s="1">
        <v>7.0327393317999906E-2</v>
      </c>
      <c r="J514" s="1">
        <v>8.4392871981600198E-2</v>
      </c>
      <c r="K514" s="1">
        <v>6.41035378516122E-2</v>
      </c>
      <c r="L514" s="1">
        <v>7.5863634803434703E-3</v>
      </c>
      <c r="M514" s="1">
        <v>6.1154488828273901E-2</v>
      </c>
      <c r="N514" s="1">
        <v>8.0255903049717397E-3</v>
      </c>
      <c r="O514" s="1">
        <v>9.9201078993422995E-2</v>
      </c>
      <c r="P514" s="1">
        <v>0.102648882877638</v>
      </c>
      <c r="Q514" s="1">
        <v>4.6932077569074297E-2</v>
      </c>
      <c r="R514" s="1">
        <v>1.01151513071244E-2</v>
      </c>
      <c r="S514" s="1">
        <v>5.6261914654399801E-2</v>
      </c>
      <c r="T514" s="1">
        <v>4.5087942373842102E-2</v>
      </c>
      <c r="U514" s="1">
        <v>2.95056702193233E-2</v>
      </c>
      <c r="V514" s="1">
        <v>1.2315613308112501E-3</v>
      </c>
      <c r="W514" s="1">
        <v>4.78763139791793E-3</v>
      </c>
      <c r="Y514" s="10">
        <f t="shared" si="35"/>
        <v>5.9317509463286441E-2</v>
      </c>
      <c r="Z514" s="1">
        <f t="shared" si="36"/>
        <v>1.2315613308112501E-3</v>
      </c>
      <c r="AA514" s="1">
        <f t="shared" si="37"/>
        <v>0.111256316535968</v>
      </c>
      <c r="AB514" s="1">
        <f t="shared" si="38"/>
        <v>6.2629013339943057E-2</v>
      </c>
      <c r="AC514">
        <f t="shared" si="39"/>
        <v>3.7490035606285131E-2</v>
      </c>
    </row>
    <row r="515" spans="1:29" x14ac:dyDescent="0.2">
      <c r="A515" s="8" t="s">
        <v>536</v>
      </c>
      <c r="B515" s="2">
        <v>1802415.04521802</v>
      </c>
      <c r="C515" s="2">
        <v>2939391.1988246199</v>
      </c>
      <c r="D515" s="1">
        <v>9.3244429183265101E-2</v>
      </c>
      <c r="E515" s="1">
        <v>9.3244429183265101E-2</v>
      </c>
      <c r="F515" s="1">
        <v>8.7867750408265693E-2</v>
      </c>
      <c r="G515" s="1">
        <v>5.4867844754305201E-2</v>
      </c>
      <c r="H515" s="1">
        <v>5.4867844754305201E-2</v>
      </c>
      <c r="I515" s="1">
        <v>4.9400859979218899E-2</v>
      </c>
      <c r="J515" s="1">
        <v>5.9281031975062702E-2</v>
      </c>
      <c r="K515" s="1">
        <v>5.5946657509958898E-2</v>
      </c>
      <c r="L515" s="1">
        <v>1.7797042864785801E-2</v>
      </c>
      <c r="M515" s="1">
        <v>0.11157608233317901</v>
      </c>
      <c r="N515" s="1">
        <v>5.9686064658039904E-3</v>
      </c>
      <c r="O515" s="1">
        <v>0.129974834404434</v>
      </c>
      <c r="P515" s="1">
        <v>7.2081206606483095E-2</v>
      </c>
      <c r="Q515" s="1">
        <v>4.09601865667047E-2</v>
      </c>
      <c r="R515" s="1">
        <v>2.3729390486380699E-2</v>
      </c>
      <c r="S515" s="1">
        <v>3.9520687983375297E-2</v>
      </c>
      <c r="T515" s="1">
        <v>6.54844267155031E-2</v>
      </c>
      <c r="U515" s="1">
        <v>2.07193590241284E-2</v>
      </c>
      <c r="V515" s="1">
        <v>1.17814323232523E-3</v>
      </c>
      <c r="W515" s="1">
        <v>3.2983116170279799E-3</v>
      </c>
      <c r="Y515" s="10">
        <f t="shared" ref="Y515:Y578" si="40">AVERAGE(D515:W515)</f>
        <v>5.4050456302388895E-2</v>
      </c>
      <c r="Z515" s="1">
        <f t="shared" ref="Z515:Z578" si="41">MIN(D515:W515)</f>
        <v>1.17814323232523E-3</v>
      </c>
      <c r="AA515" s="1">
        <f t="shared" ref="AA515:AA578" si="42">MAX(D515:W515)</f>
        <v>0.129974834404434</v>
      </c>
      <c r="AB515" s="1">
        <f t="shared" ref="AB515:AB578" si="43">MEDIAN(D515:W515)</f>
        <v>5.4867844754305201E-2</v>
      </c>
      <c r="AC515">
        <f t="shared" ref="AC515:AC578" si="44">_xlfn.STDEV.P(D515:W515)</f>
        <v>3.5503267968079788E-2</v>
      </c>
    </row>
    <row r="516" spans="1:29" x14ac:dyDescent="0.2">
      <c r="A516" s="8" t="s">
        <v>537</v>
      </c>
      <c r="B516" s="2">
        <v>1027981.09884588</v>
      </c>
      <c r="C516" s="2">
        <v>1208623.78060283</v>
      </c>
      <c r="D516" s="1">
        <v>9.5774720499061494E-2</v>
      </c>
      <c r="E516" s="1">
        <v>9.5774720499061494E-2</v>
      </c>
      <c r="F516" s="1">
        <v>0.10403168504553401</v>
      </c>
      <c r="G516" s="1">
        <v>8.3297848670051397E-2</v>
      </c>
      <c r="H516" s="1">
        <v>8.3297848670051397E-2</v>
      </c>
      <c r="I516" s="1">
        <v>6.7656845596409304E-2</v>
      </c>
      <c r="J516" s="1">
        <v>8.1188214715690904E-2</v>
      </c>
      <c r="K516" s="1">
        <v>5.7464832299436698E-2</v>
      </c>
      <c r="L516" s="1">
        <v>1.5523056532531301E-2</v>
      </c>
      <c r="M516" s="1">
        <v>9.6791510248137702E-2</v>
      </c>
      <c r="N516" s="1">
        <v>5.0732428002196999E-3</v>
      </c>
      <c r="O516" s="1">
        <v>0.11689867607657101</v>
      </c>
      <c r="P516" s="1">
        <v>6.2190291853645198E-2</v>
      </c>
      <c r="Q516" s="1">
        <v>4.2071686795414502E-2</v>
      </c>
      <c r="R516" s="1">
        <v>2.06974087100418E-2</v>
      </c>
      <c r="S516" s="1">
        <v>5.4125476477127198E-2</v>
      </c>
      <c r="T516" s="1">
        <v>5.6569913876767901E-2</v>
      </c>
      <c r="U516" s="1">
        <v>1.78762980573751E-2</v>
      </c>
      <c r="V516" s="1">
        <v>9.72185389206514E-4</v>
      </c>
      <c r="W516" s="1">
        <v>2.8327467109581202E-3</v>
      </c>
      <c r="Y516" s="10">
        <f t="shared" si="40"/>
        <v>5.800546047616463E-2</v>
      </c>
      <c r="Z516" s="1">
        <f t="shared" si="41"/>
        <v>9.72185389206514E-4</v>
      </c>
      <c r="AA516" s="1">
        <f t="shared" si="42"/>
        <v>0.11689867607657101</v>
      </c>
      <c r="AB516" s="1">
        <f t="shared" si="43"/>
        <v>5.9827562076540948E-2</v>
      </c>
      <c r="AC516">
        <f t="shared" si="44"/>
        <v>3.6089235110675313E-2</v>
      </c>
    </row>
    <row r="517" spans="1:29" x14ac:dyDescent="0.2">
      <c r="A517" s="8" t="s">
        <v>538</v>
      </c>
      <c r="B517" s="2">
        <v>652655.87584218895</v>
      </c>
      <c r="C517" s="2">
        <v>672155.90160222398</v>
      </c>
      <c r="D517" s="1">
        <v>0.108940898380948</v>
      </c>
      <c r="E517" s="1">
        <v>0.108940898380948</v>
      </c>
      <c r="F517" s="1">
        <v>0.106869861604831</v>
      </c>
      <c r="G517" s="1">
        <v>2.4046975484023299E-2</v>
      </c>
      <c r="H517" s="1">
        <v>2.4046975484023299E-2</v>
      </c>
      <c r="I517" s="1">
        <v>3.8740953143219403E-2</v>
      </c>
      <c r="J517" s="1">
        <v>4.6489143771863403E-2</v>
      </c>
      <c r="K517" s="1">
        <v>6.5364539028568702E-2</v>
      </c>
      <c r="L517" s="1">
        <v>6.7778542153112903E-3</v>
      </c>
      <c r="M517" s="1">
        <v>6.4120198780980103E-2</v>
      </c>
      <c r="N517" s="1">
        <v>1.1252075375814999E-2</v>
      </c>
      <c r="O517" s="1">
        <v>0.11128582637592301</v>
      </c>
      <c r="P517" s="1">
        <v>0.14679412183009199</v>
      </c>
      <c r="Q517" s="1">
        <v>4.7855293463782297E-2</v>
      </c>
      <c r="R517" s="1">
        <v>9.0371389537483495E-3</v>
      </c>
      <c r="S517" s="1">
        <v>3.0992762514575702E-2</v>
      </c>
      <c r="T517" s="1">
        <v>5.2524789368916497E-2</v>
      </c>
      <c r="U517" s="1">
        <v>4.2194942241905897E-2</v>
      </c>
      <c r="V517" s="1">
        <v>1.6128136217617901E-3</v>
      </c>
      <c r="W517" s="1">
        <v>6.8262429100994703E-3</v>
      </c>
      <c r="Y517" s="10">
        <f t="shared" si="40"/>
        <v>5.2735715246566818E-2</v>
      </c>
      <c r="Z517" s="1">
        <f t="shared" si="41"/>
        <v>1.6128136217617901E-3</v>
      </c>
      <c r="AA517" s="1">
        <f t="shared" si="42"/>
        <v>0.14679412183009199</v>
      </c>
      <c r="AB517" s="1">
        <f t="shared" si="43"/>
        <v>4.434204300688465E-2</v>
      </c>
      <c r="AC517">
        <f t="shared" si="44"/>
        <v>4.1692472459477298E-2</v>
      </c>
    </row>
    <row r="518" spans="1:29" x14ac:dyDescent="0.2">
      <c r="A518" s="8" t="s">
        <v>539</v>
      </c>
      <c r="B518" s="2">
        <v>246689.72717345299</v>
      </c>
      <c r="C518" s="2">
        <v>275845.54477244499</v>
      </c>
      <c r="D518" s="1">
        <v>0.11095933164343599</v>
      </c>
      <c r="E518" s="1">
        <v>0.11095933164343599</v>
      </c>
      <c r="F518" s="1">
        <v>0.115330551875437</v>
      </c>
      <c r="G518" s="1">
        <v>6.9265136700990396E-2</v>
      </c>
      <c r="H518" s="1">
        <v>6.9265136700990396E-2</v>
      </c>
      <c r="I518" s="1">
        <v>6.34652063193544E-2</v>
      </c>
      <c r="J518" s="1">
        <v>7.6158247583225702E-2</v>
      </c>
      <c r="K518" s="1">
        <v>6.6575598986061801E-2</v>
      </c>
      <c r="L518" s="1">
        <v>7.5150105510696204E-3</v>
      </c>
      <c r="M518" s="1">
        <v>6.8054216623406799E-2</v>
      </c>
      <c r="N518" s="1">
        <v>7.6354055656813096E-3</v>
      </c>
      <c r="O518" s="1">
        <v>0.109723286678723</v>
      </c>
      <c r="P518" s="1">
        <v>9.5002828321090499E-2</v>
      </c>
      <c r="Q518" s="1">
        <v>4.8741945929008698E-2</v>
      </c>
      <c r="R518" s="1">
        <v>1.00200140680929E-2</v>
      </c>
      <c r="S518" s="1">
        <v>5.0772165055483799E-2</v>
      </c>
      <c r="T518" s="1">
        <v>5.0870646263577901E-2</v>
      </c>
      <c r="U518" s="1">
        <v>2.7308286154663099E-2</v>
      </c>
      <c r="V518" s="1">
        <v>1.4801854675747701E-3</v>
      </c>
      <c r="W518" s="1">
        <v>4.2463687066861501E-3</v>
      </c>
      <c r="Y518" s="10">
        <f t="shared" si="40"/>
        <v>5.816744504189951E-2</v>
      </c>
      <c r="Z518" s="1">
        <f t="shared" si="41"/>
        <v>1.4801854675747701E-3</v>
      </c>
      <c r="AA518" s="1">
        <f t="shared" si="42"/>
        <v>0.115330551875437</v>
      </c>
      <c r="AB518" s="1">
        <f t="shared" si="43"/>
        <v>6.5020402652708101E-2</v>
      </c>
      <c r="AC518">
        <f t="shared" si="44"/>
        <v>3.7636588569014383E-2</v>
      </c>
    </row>
    <row r="519" spans="1:29" x14ac:dyDescent="0.2">
      <c r="A519" s="8" t="s">
        <v>540</v>
      </c>
      <c r="B519" s="2">
        <v>657093.92809815297</v>
      </c>
      <c r="C519" s="2">
        <v>691421.82183275803</v>
      </c>
      <c r="D519" s="1">
        <v>0.117689731650676</v>
      </c>
      <c r="E519" s="1">
        <v>0.117689731650676</v>
      </c>
      <c r="F519" s="1">
        <v>0.102157961995008</v>
      </c>
      <c r="G519" s="1">
        <v>3.1605796084650903E-2</v>
      </c>
      <c r="H519" s="1">
        <v>3.1605796084650903E-2</v>
      </c>
      <c r="I519" s="1">
        <v>4.1342388541077503E-2</v>
      </c>
      <c r="J519" s="1">
        <v>4.9610866249293201E-2</v>
      </c>
      <c r="K519" s="1">
        <v>7.0613838990405603E-2</v>
      </c>
      <c r="L519" s="1">
        <v>7.4417278510254797E-3</v>
      </c>
      <c r="M519" s="1">
        <v>6.54200902085567E-2</v>
      </c>
      <c r="N519" s="1">
        <v>1.04129723100326E-2</v>
      </c>
      <c r="O519" s="1">
        <v>0.110122284414942</v>
      </c>
      <c r="P519" s="1">
        <v>0.135464436323117</v>
      </c>
      <c r="Q519" s="1">
        <v>5.1698459710902103E-2</v>
      </c>
      <c r="R519" s="1">
        <v>9.9223038013673808E-3</v>
      </c>
      <c r="S519" s="1">
        <v>3.3073910832862097E-2</v>
      </c>
      <c r="T519" s="1">
        <v>5.1454012903545003E-2</v>
      </c>
      <c r="U519" s="1">
        <v>3.8938275023416E-2</v>
      </c>
      <c r="V519" s="1">
        <v>1.4977771165387501E-3</v>
      </c>
      <c r="W519" s="1">
        <v>6.3119521159854504E-3</v>
      </c>
      <c r="Y519" s="10">
        <f t="shared" si="40"/>
        <v>5.420371569293643E-2</v>
      </c>
      <c r="Z519" s="1">
        <f t="shared" si="41"/>
        <v>1.4977771165387501E-3</v>
      </c>
      <c r="AA519" s="1">
        <f t="shared" si="42"/>
        <v>0.135464436323117</v>
      </c>
      <c r="AB519" s="1">
        <f t="shared" si="43"/>
        <v>4.5476627395185348E-2</v>
      </c>
      <c r="AC519">
        <f t="shared" si="44"/>
        <v>4.09412512097048E-2</v>
      </c>
    </row>
    <row r="520" spans="1:29" x14ac:dyDescent="0.2">
      <c r="A520" s="8" t="s">
        <v>541</v>
      </c>
      <c r="B520" s="2">
        <v>2465628.4029481099</v>
      </c>
      <c r="C520" s="2">
        <v>2755150.5482803201</v>
      </c>
      <c r="D520" s="1">
        <v>9.9851179836499701E-2</v>
      </c>
      <c r="E520" s="1">
        <v>9.9851179836499701E-2</v>
      </c>
      <c r="F520" s="1">
        <v>9.7097959107022902E-2</v>
      </c>
      <c r="G520" s="1">
        <v>4.9756410427037601E-2</v>
      </c>
      <c r="H520" s="1">
        <v>4.9756410427037601E-2</v>
      </c>
      <c r="I520" s="1">
        <v>4.9152694990274401E-2</v>
      </c>
      <c r="J520" s="1">
        <v>5.8983233988330101E-2</v>
      </c>
      <c r="K520" s="1">
        <v>5.99107079018995E-2</v>
      </c>
      <c r="L520" s="1">
        <v>1.29885543801996E-2</v>
      </c>
      <c r="M520" s="1">
        <v>9.4154197825147501E-2</v>
      </c>
      <c r="N520" s="1">
        <v>7.4717715221388403E-3</v>
      </c>
      <c r="O520" s="1">
        <v>0.1251001295561</v>
      </c>
      <c r="P520" s="1">
        <v>8.9846938161680295E-2</v>
      </c>
      <c r="Q520" s="1">
        <v>4.3862383960441703E-2</v>
      </c>
      <c r="R520" s="1">
        <v>1.7318072506932899E-2</v>
      </c>
      <c r="S520" s="1">
        <v>3.9322155992219998E-2</v>
      </c>
      <c r="T520" s="1">
        <v>6.1751452207991102E-2</v>
      </c>
      <c r="U520" s="1">
        <v>2.5826202909604402E-2</v>
      </c>
      <c r="V520" s="1">
        <v>1.57130043058595E-3</v>
      </c>
      <c r="W520" s="1">
        <v>4.0325282110172901E-3</v>
      </c>
      <c r="Y520" s="10">
        <f t="shared" si="40"/>
        <v>5.4380273208933051E-2</v>
      </c>
      <c r="Z520" s="1">
        <f t="shared" si="41"/>
        <v>1.57130043058595E-3</v>
      </c>
      <c r="AA520" s="1">
        <f t="shared" si="42"/>
        <v>0.1251001295561</v>
      </c>
      <c r="AB520" s="1">
        <f t="shared" si="43"/>
        <v>4.9756410427037601E-2</v>
      </c>
      <c r="AC520">
        <f t="shared" si="44"/>
        <v>3.5875499568354799E-2</v>
      </c>
    </row>
    <row r="521" spans="1:29" x14ac:dyDescent="0.2">
      <c r="A521" s="8" t="s">
        <v>542</v>
      </c>
      <c r="B521" s="2">
        <v>668488.95694932505</v>
      </c>
      <c r="C521" s="2">
        <v>712962.21645094501</v>
      </c>
      <c r="D521" s="1">
        <v>0.114256595813372</v>
      </c>
      <c r="E521" s="1">
        <v>0.114256595813372</v>
      </c>
      <c r="F521" s="1">
        <v>0.11018751199417499</v>
      </c>
      <c r="G521" s="1">
        <v>6.7187854851034401E-2</v>
      </c>
      <c r="H521" s="1">
        <v>6.7187854851034401E-2</v>
      </c>
      <c r="I521" s="1">
        <v>6.1140805424061397E-2</v>
      </c>
      <c r="J521" s="1">
        <v>7.3368966508873298E-2</v>
      </c>
      <c r="K521" s="1">
        <v>6.8553957488023495E-2</v>
      </c>
      <c r="L521" s="1">
        <v>9.3649746354237395E-3</v>
      </c>
      <c r="M521" s="1">
        <v>7.2961289713350294E-2</v>
      </c>
      <c r="N521" s="1">
        <v>7.3937453736786498E-3</v>
      </c>
      <c r="O521" s="1">
        <v>0.109760941758314</v>
      </c>
      <c r="P521" s="1">
        <v>9.0187536606187002E-2</v>
      </c>
      <c r="Q521" s="1">
        <v>5.0190360131800803E-2</v>
      </c>
      <c r="R521" s="1">
        <v>1.2486632847231499E-2</v>
      </c>
      <c r="S521" s="1">
        <v>4.8912644339248898E-2</v>
      </c>
      <c r="T521" s="1">
        <v>5.0886824219774703E-2</v>
      </c>
      <c r="U521" s="1">
        <v>2.59239097980326E-2</v>
      </c>
      <c r="V521" s="1">
        <v>1.4105490454272499E-3</v>
      </c>
      <c r="W521" s="1">
        <v>4.1347599848318099E-3</v>
      </c>
      <c r="Y521" s="10">
        <f t="shared" si="40"/>
        <v>5.7987715559862353E-2</v>
      </c>
      <c r="Z521" s="1">
        <f t="shared" si="41"/>
        <v>1.4105490454272499E-3</v>
      </c>
      <c r="AA521" s="1">
        <f t="shared" si="42"/>
        <v>0.114256595813372</v>
      </c>
      <c r="AB521" s="1">
        <f t="shared" si="43"/>
        <v>6.4164330137547895E-2</v>
      </c>
      <c r="AC521">
        <f t="shared" si="44"/>
        <v>3.7311662494628639E-2</v>
      </c>
    </row>
    <row r="522" spans="1:29" x14ac:dyDescent="0.2">
      <c r="A522" s="8" t="s">
        <v>543</v>
      </c>
      <c r="B522" s="2">
        <v>358321.69094211498</v>
      </c>
      <c r="C522" s="2">
        <v>389741.36900200398</v>
      </c>
      <c r="D522" s="1">
        <v>0.11286880765636401</v>
      </c>
      <c r="E522" s="1">
        <v>0.11286880765636401</v>
      </c>
      <c r="F522" s="1">
        <v>0.122935201942746</v>
      </c>
      <c r="G522" s="1">
        <v>8.7017908458334098E-2</v>
      </c>
      <c r="H522" s="1">
        <v>8.7017908458334098E-2</v>
      </c>
      <c r="I522" s="1">
        <v>7.4242754714853601E-2</v>
      </c>
      <c r="J522" s="1">
        <v>8.9091305657824402E-2</v>
      </c>
      <c r="K522" s="1">
        <v>6.7721284593818598E-2</v>
      </c>
      <c r="L522" s="1">
        <v>6.9551877686603297E-3</v>
      </c>
      <c r="M522" s="1">
        <v>5.7219835706811398E-2</v>
      </c>
      <c r="N522" s="1">
        <v>7.3663469505775804E-3</v>
      </c>
      <c r="O522" s="1">
        <v>9.67592502737636E-2</v>
      </c>
      <c r="P522" s="1">
        <v>9.5245406845988395E-2</v>
      </c>
      <c r="Q522" s="1">
        <v>4.9580735918064701E-2</v>
      </c>
      <c r="R522" s="1">
        <v>9.2735836915469605E-3</v>
      </c>
      <c r="S522" s="1">
        <v>5.9394203771882897E-2</v>
      </c>
      <c r="T522" s="1">
        <v>4.25155865430005E-2</v>
      </c>
      <c r="U522" s="1">
        <v>2.7377524029247799E-2</v>
      </c>
      <c r="V522" s="1">
        <v>1.0510173354528699E-3</v>
      </c>
      <c r="W522" s="1">
        <v>4.4737428774803602E-3</v>
      </c>
      <c r="Y522" s="10">
        <f t="shared" si="40"/>
        <v>6.0548820042555809E-2</v>
      </c>
      <c r="Z522" s="1">
        <f t="shared" si="41"/>
        <v>1.0510173354528699E-3</v>
      </c>
      <c r="AA522" s="1">
        <f t="shared" si="42"/>
        <v>0.122935201942746</v>
      </c>
      <c r="AB522" s="1">
        <f t="shared" si="43"/>
        <v>6.3557744182850748E-2</v>
      </c>
      <c r="AC522">
        <f t="shared" si="44"/>
        <v>3.9312332783974641E-2</v>
      </c>
    </row>
    <row r="523" spans="1:29" x14ac:dyDescent="0.2">
      <c r="A523" s="8" t="s">
        <v>544</v>
      </c>
      <c r="B523" s="2">
        <v>188016.925813949</v>
      </c>
      <c r="C523" s="2">
        <v>332115.54499124602</v>
      </c>
      <c r="D523" s="1">
        <v>0.112062201563268</v>
      </c>
      <c r="E523" s="1">
        <v>0.112062201563268</v>
      </c>
      <c r="F523" s="1">
        <v>0.122955948395788</v>
      </c>
      <c r="G523" s="1">
        <v>8.3372575212330796E-2</v>
      </c>
      <c r="H523" s="1">
        <v>8.3372575212330796E-2</v>
      </c>
      <c r="I523" s="1">
        <v>7.2425274705112702E-2</v>
      </c>
      <c r="J523" s="1">
        <v>8.6910329646134904E-2</v>
      </c>
      <c r="K523" s="1">
        <v>6.7237320937961004E-2</v>
      </c>
      <c r="L523" s="1">
        <v>9.6601865002718893E-3</v>
      </c>
      <c r="M523" s="1">
        <v>6.94381774169473E-2</v>
      </c>
      <c r="N523" s="1">
        <v>6.5139187982137204E-3</v>
      </c>
      <c r="O523" s="1">
        <v>0.103418339936827</v>
      </c>
      <c r="P523" s="1">
        <v>8.2233161500524093E-2</v>
      </c>
      <c r="Q523" s="1">
        <v>4.92264119509555E-2</v>
      </c>
      <c r="R523" s="1">
        <v>1.28802486670289E-2</v>
      </c>
      <c r="S523" s="1">
        <v>5.7940219764090001E-2</v>
      </c>
      <c r="T523" s="1">
        <v>4.6446328296023798E-2</v>
      </c>
      <c r="U523" s="1">
        <v>2.3637465200036799E-2</v>
      </c>
      <c r="V523" s="1">
        <v>1.1138738844133E-3</v>
      </c>
      <c r="W523" s="1">
        <v>3.7715652142469298E-3</v>
      </c>
      <c r="Y523" s="10">
        <f t="shared" si="40"/>
        <v>6.0333916218288673E-2</v>
      </c>
      <c r="Z523" s="1">
        <f t="shared" si="41"/>
        <v>1.1138738844133E-3</v>
      </c>
      <c r="AA523" s="1">
        <f t="shared" si="42"/>
        <v>0.122955948395788</v>
      </c>
      <c r="AB523" s="1">
        <f t="shared" si="43"/>
        <v>6.8337749177454152E-2</v>
      </c>
      <c r="AC523">
        <f t="shared" si="44"/>
        <v>3.8564743552205093E-2</v>
      </c>
    </row>
    <row r="524" spans="1:29" x14ac:dyDescent="0.2">
      <c r="A524" s="8" t="s">
        <v>545</v>
      </c>
      <c r="B524" s="2">
        <v>375443.69162885798</v>
      </c>
      <c r="C524" s="2">
        <v>435541.98394749599</v>
      </c>
      <c r="D524" s="1">
        <v>0.104663909614008</v>
      </c>
      <c r="E524" s="1">
        <v>0.104663909614008</v>
      </c>
      <c r="F524" s="1">
        <v>0.118563924362295</v>
      </c>
      <c r="G524" s="1">
        <v>0.11493205371923799</v>
      </c>
      <c r="H524" s="1">
        <v>0.11493205371923799</v>
      </c>
      <c r="I524" s="1">
        <v>8.7107007950193202E-2</v>
      </c>
      <c r="J524" s="1">
        <v>0.104528409540231</v>
      </c>
      <c r="K524" s="1">
        <v>6.27983457684054E-2</v>
      </c>
      <c r="L524" s="1">
        <v>7.9519586093226204E-3</v>
      </c>
      <c r="M524" s="1">
        <v>6.2333425432490201E-2</v>
      </c>
      <c r="N524" s="1">
        <v>5.3789669464027103E-3</v>
      </c>
      <c r="O524" s="1">
        <v>9.6676348725619504E-2</v>
      </c>
      <c r="P524" s="1">
        <v>7.3160159765502206E-2</v>
      </c>
      <c r="Q524" s="1">
        <v>4.5976508217607501E-2</v>
      </c>
      <c r="R524" s="1">
        <v>1.06026114790968E-2</v>
      </c>
      <c r="S524" s="1">
        <v>6.9685606360154695E-2</v>
      </c>
      <c r="T524" s="1">
        <v>4.3251324737696599E-2</v>
      </c>
      <c r="U524" s="1">
        <v>2.10296376098566E-2</v>
      </c>
      <c r="V524" s="1">
        <v>7.4778179604695295E-4</v>
      </c>
      <c r="W524" s="1">
        <v>3.2864434137550502E-3</v>
      </c>
      <c r="Y524" s="10">
        <f t="shared" si="40"/>
        <v>6.2613519369058401E-2</v>
      </c>
      <c r="Z524" s="1">
        <f t="shared" si="41"/>
        <v>7.4778179604695295E-4</v>
      </c>
      <c r="AA524" s="1">
        <f t="shared" si="42"/>
        <v>0.118563924362295</v>
      </c>
      <c r="AB524" s="1">
        <f t="shared" si="43"/>
        <v>6.6241976064280048E-2</v>
      </c>
      <c r="AC524">
        <f t="shared" si="44"/>
        <v>4.1543104513845241E-2</v>
      </c>
    </row>
    <row r="525" spans="1:29" x14ac:dyDescent="0.2">
      <c r="A525" s="8" t="s">
        <v>546</v>
      </c>
      <c r="B525" s="2">
        <v>213452.766971454</v>
      </c>
      <c r="C525" s="2">
        <v>373933.84049146099</v>
      </c>
      <c r="D525" s="1">
        <v>0.121933647666414</v>
      </c>
      <c r="E525" s="1">
        <v>0.121933647666414</v>
      </c>
      <c r="F525" s="1">
        <v>0.10152277639591301</v>
      </c>
      <c r="G525" s="1">
        <v>6.0079060472277103E-2</v>
      </c>
      <c r="H525" s="1">
        <v>6.0079060472277103E-2</v>
      </c>
      <c r="I525" s="1">
        <v>5.5420224335116897E-2</v>
      </c>
      <c r="J525" s="1">
        <v>6.6504269202140198E-2</v>
      </c>
      <c r="K525" s="1">
        <v>7.3160188599848797E-2</v>
      </c>
      <c r="L525" s="1">
        <v>1.2508611985455701E-2</v>
      </c>
      <c r="M525" s="1">
        <v>8.5435601942196598E-2</v>
      </c>
      <c r="N525" s="1">
        <v>6.2966946500142501E-3</v>
      </c>
      <c r="O525" s="1">
        <v>0.115246861201142</v>
      </c>
      <c r="P525" s="1">
        <v>7.5618358904341099E-2</v>
      </c>
      <c r="Q525" s="1">
        <v>5.3562716839190103E-2</v>
      </c>
      <c r="R525" s="1">
        <v>1.66781493139408E-2</v>
      </c>
      <c r="S525" s="1">
        <v>4.4336179468093401E-2</v>
      </c>
      <c r="T525" s="1">
        <v>5.4014641771588601E-2</v>
      </c>
      <c r="U525" s="1">
        <v>2.1736168784296898E-2</v>
      </c>
      <c r="V525" s="1">
        <v>1.2948650809585501E-3</v>
      </c>
      <c r="W525" s="1">
        <v>3.4276559065521402E-3</v>
      </c>
      <c r="Y525" s="10">
        <f t="shared" si="40"/>
        <v>5.7539469032908554E-2</v>
      </c>
      <c r="Z525" s="1">
        <f t="shared" si="41"/>
        <v>1.2948650809585501E-3</v>
      </c>
      <c r="AA525" s="1">
        <f t="shared" si="42"/>
        <v>0.121933647666414</v>
      </c>
      <c r="AB525" s="1">
        <f t="shared" si="43"/>
        <v>5.7749642403696996E-2</v>
      </c>
      <c r="AC525">
        <f t="shared" si="44"/>
        <v>3.8015742506000809E-2</v>
      </c>
    </row>
    <row r="526" spans="1:29" x14ac:dyDescent="0.2">
      <c r="A526" s="8" t="s">
        <v>547</v>
      </c>
      <c r="B526" s="2">
        <v>1321605.5185825799</v>
      </c>
      <c r="C526" s="2">
        <v>1602631.53175294</v>
      </c>
      <c r="D526" s="1">
        <v>0.11849625105402201</v>
      </c>
      <c r="E526" s="1">
        <v>0.11849625105402201</v>
      </c>
      <c r="F526" s="1">
        <v>0.11703258209258199</v>
      </c>
      <c r="G526" s="1">
        <v>6.2112629187007197E-2</v>
      </c>
      <c r="H526" s="1">
        <v>6.2112629187007197E-2</v>
      </c>
      <c r="I526" s="1">
        <v>6.0314460116649503E-2</v>
      </c>
      <c r="J526" s="1">
        <v>7.2377352139979007E-2</v>
      </c>
      <c r="K526" s="1">
        <v>7.1097750632413401E-2</v>
      </c>
      <c r="L526" s="1">
        <v>6.0318008445648897E-3</v>
      </c>
      <c r="M526" s="1">
        <v>5.41867554228102E-2</v>
      </c>
      <c r="N526" s="1">
        <v>9.2066021500364307E-3</v>
      </c>
      <c r="O526" s="1">
        <v>9.8356825679550702E-2</v>
      </c>
      <c r="P526" s="1">
        <v>0.120467353400955</v>
      </c>
      <c r="Q526" s="1">
        <v>5.2052745597148398E-2</v>
      </c>
      <c r="R526" s="1">
        <v>8.0424011260865607E-3</v>
      </c>
      <c r="S526" s="1">
        <v>4.82515680933195E-2</v>
      </c>
      <c r="T526" s="1">
        <v>4.3486333486787501E-2</v>
      </c>
      <c r="U526" s="1">
        <v>3.4627426223294601E-2</v>
      </c>
      <c r="V526" s="1">
        <v>1.2717065462838301E-3</v>
      </c>
      <c r="W526" s="1">
        <v>5.6332450662432898E-3</v>
      </c>
      <c r="Y526" s="10">
        <f t="shared" si="40"/>
        <v>5.8182733455038146E-2</v>
      </c>
      <c r="Z526" s="1">
        <f t="shared" si="41"/>
        <v>1.2717065462838301E-3</v>
      </c>
      <c r="AA526" s="1">
        <f t="shared" si="42"/>
        <v>0.120467353400955</v>
      </c>
      <c r="AB526" s="1">
        <f t="shared" si="43"/>
        <v>5.7250607769729851E-2</v>
      </c>
      <c r="AC526">
        <f t="shared" si="44"/>
        <v>3.9491487378933682E-2</v>
      </c>
    </row>
    <row r="527" spans="1:29" x14ac:dyDescent="0.2">
      <c r="A527" s="8" t="s">
        <v>548</v>
      </c>
      <c r="B527" s="2">
        <v>1241877.0737437501</v>
      </c>
      <c r="C527" s="2">
        <v>1542870.17537512</v>
      </c>
      <c r="D527" s="1">
        <v>0.115597651420748</v>
      </c>
      <c r="E527" s="1">
        <v>0.115597651420748</v>
      </c>
      <c r="F527" s="1">
        <v>0.105290070228776</v>
      </c>
      <c r="G527" s="1">
        <v>6.6040324064944297E-2</v>
      </c>
      <c r="H527" s="1">
        <v>6.6040324064944297E-2</v>
      </c>
      <c r="I527" s="1">
        <v>5.9342679589666297E-2</v>
      </c>
      <c r="J527" s="1">
        <v>7.1211215507599596E-2</v>
      </c>
      <c r="K527" s="1">
        <v>6.9358590852449095E-2</v>
      </c>
      <c r="L527" s="1">
        <v>1.10044468320119E-2</v>
      </c>
      <c r="M527" s="1">
        <v>7.9739302269458204E-2</v>
      </c>
      <c r="N527" s="1">
        <v>6.8807362861645904E-3</v>
      </c>
      <c r="O527" s="1">
        <v>0.11263509139826899</v>
      </c>
      <c r="P527" s="1">
        <v>8.2495953087541193E-2</v>
      </c>
      <c r="Q527" s="1">
        <v>5.0779455784544701E-2</v>
      </c>
      <c r="R527" s="1">
        <v>1.4672595776016199E-2</v>
      </c>
      <c r="S527" s="1">
        <v>4.7474143671733103E-2</v>
      </c>
      <c r="T527" s="1">
        <v>5.2736930928401399E-2</v>
      </c>
      <c r="U527" s="1">
        <v>2.3713096133800699E-2</v>
      </c>
      <c r="V527" s="1">
        <v>1.41795864353166E-3</v>
      </c>
      <c r="W527" s="1">
        <v>3.7425935710916299E-3</v>
      </c>
      <c r="Y527" s="10">
        <f t="shared" si="40"/>
        <v>5.7788540576621993E-2</v>
      </c>
      <c r="Z527" s="1">
        <f t="shared" si="41"/>
        <v>1.41795864353166E-3</v>
      </c>
      <c r="AA527" s="1">
        <f t="shared" si="42"/>
        <v>0.115597651420748</v>
      </c>
      <c r="AB527" s="1">
        <f t="shared" si="43"/>
        <v>6.269150182730529E-2</v>
      </c>
      <c r="AC527">
        <f t="shared" si="44"/>
        <v>3.7130424169537803E-2</v>
      </c>
    </row>
    <row r="528" spans="1:29" x14ac:dyDescent="0.2">
      <c r="A528" s="8" t="s">
        <v>549</v>
      </c>
      <c r="B528" s="2">
        <v>453901.79445208103</v>
      </c>
      <c r="C528" s="2">
        <v>542120.880864818</v>
      </c>
      <c r="D528" s="1">
        <v>0.113779515192181</v>
      </c>
      <c r="E528" s="1">
        <v>0.113779515192181</v>
      </c>
      <c r="F528" s="1">
        <v>0.113694552546508</v>
      </c>
      <c r="G528" s="1">
        <v>0.104438460230972</v>
      </c>
      <c r="H528" s="1">
        <v>0.104438460230972</v>
      </c>
      <c r="I528" s="1">
        <v>8.0642868252113697E-2</v>
      </c>
      <c r="J528" s="1">
        <v>9.6771441902536295E-2</v>
      </c>
      <c r="K528" s="1">
        <v>6.8267709115308703E-2</v>
      </c>
      <c r="L528" s="1">
        <v>7.0178460756472596E-3</v>
      </c>
      <c r="M528" s="1">
        <v>5.8638131373138301E-2</v>
      </c>
      <c r="N528" s="1">
        <v>6.5384142942011003E-3</v>
      </c>
      <c r="O528" s="1">
        <v>9.5940097959701306E-2</v>
      </c>
      <c r="P528" s="1">
        <v>8.0244942206091796E-2</v>
      </c>
      <c r="Q528" s="1">
        <v>4.9980789314299903E-2</v>
      </c>
      <c r="R528" s="1">
        <v>9.3571281008628607E-3</v>
      </c>
      <c r="S528" s="1">
        <v>6.4514294601690794E-2</v>
      </c>
      <c r="T528" s="1">
        <v>4.2500895620444498E-2</v>
      </c>
      <c r="U528" s="1">
        <v>2.3066101284005599E-2</v>
      </c>
      <c r="V528" s="1">
        <v>1.28463492992203E-3</v>
      </c>
      <c r="W528" s="1">
        <v>3.6191757907289E-3</v>
      </c>
      <c r="Y528" s="10">
        <f t="shared" si="40"/>
        <v>6.1925748710675355E-2</v>
      </c>
      <c r="Z528" s="1">
        <f t="shared" si="41"/>
        <v>1.28463492992203E-3</v>
      </c>
      <c r="AA528" s="1">
        <f t="shared" si="42"/>
        <v>0.113779515192181</v>
      </c>
      <c r="AB528" s="1">
        <f t="shared" si="43"/>
        <v>6.6391001858499749E-2</v>
      </c>
      <c r="AC528">
        <f t="shared" si="44"/>
        <v>4.0460055886389838E-2</v>
      </c>
    </row>
    <row r="529" spans="1:29" x14ac:dyDescent="0.2">
      <c r="A529" s="8" t="s">
        <v>550</v>
      </c>
      <c r="B529" s="2">
        <v>790250.22905042698</v>
      </c>
      <c r="C529" s="2">
        <v>834515.34223631804</v>
      </c>
      <c r="D529" s="1">
        <v>0.119658471315797</v>
      </c>
      <c r="E529" s="1">
        <v>0.119658471315797</v>
      </c>
      <c r="F529" s="1">
        <v>0.107814045839669</v>
      </c>
      <c r="G529" s="1">
        <v>4.3265789800401799E-2</v>
      </c>
      <c r="H529" s="1">
        <v>4.3265789800401799E-2</v>
      </c>
      <c r="I529" s="1">
        <v>4.8586406360117997E-2</v>
      </c>
      <c r="J529" s="1">
        <v>5.83036876321417E-2</v>
      </c>
      <c r="K529" s="1">
        <v>7.1795082789478604E-2</v>
      </c>
      <c r="L529" s="1">
        <v>8.4066158937285904E-3</v>
      </c>
      <c r="M529" s="1">
        <v>6.7356413743815999E-2</v>
      </c>
      <c r="N529" s="1">
        <v>9.0719317432046403E-3</v>
      </c>
      <c r="O529" s="1">
        <v>0.108269069637417</v>
      </c>
      <c r="P529" s="1">
        <v>0.11952660854493501</v>
      </c>
      <c r="Q529" s="1">
        <v>5.2563282893273097E-2</v>
      </c>
      <c r="R529" s="1">
        <v>1.12088211916384E-2</v>
      </c>
      <c r="S529" s="1">
        <v>3.8869125088094703E-2</v>
      </c>
      <c r="T529" s="1">
        <v>4.98086888371349E-2</v>
      </c>
      <c r="U529" s="1">
        <v>3.4357290681855099E-2</v>
      </c>
      <c r="V529" s="1">
        <v>1.3358114455505E-3</v>
      </c>
      <c r="W529" s="1">
        <v>5.4681373618525797E-3</v>
      </c>
      <c r="Y529" s="10">
        <f t="shared" si="40"/>
        <v>5.5929477095815264E-2</v>
      </c>
      <c r="Z529" s="1">
        <f t="shared" si="41"/>
        <v>1.3358114455505E-3</v>
      </c>
      <c r="AA529" s="1">
        <f t="shared" si="42"/>
        <v>0.119658471315797</v>
      </c>
      <c r="AB529" s="1">
        <f t="shared" si="43"/>
        <v>4.9197547598626448E-2</v>
      </c>
      <c r="AC529">
        <f t="shared" si="44"/>
        <v>3.9463532560528147E-2</v>
      </c>
    </row>
    <row r="530" spans="1:29" x14ac:dyDescent="0.2">
      <c r="A530" s="8" t="s">
        <v>551</v>
      </c>
      <c r="B530" s="2">
        <v>770158.199479323</v>
      </c>
      <c r="C530" s="2">
        <v>944166.98669685004</v>
      </c>
      <c r="D530" s="1">
        <v>0.11479656554751599</v>
      </c>
      <c r="E530" s="1">
        <v>0.11479656554751599</v>
      </c>
      <c r="F530" s="1">
        <v>0.10137332424646101</v>
      </c>
      <c r="G530" s="1">
        <v>5.58450221620687E-2</v>
      </c>
      <c r="H530" s="1">
        <v>5.58450221620687E-2</v>
      </c>
      <c r="I530" s="1">
        <v>5.3265842142649698E-2</v>
      </c>
      <c r="J530" s="1">
        <v>6.3919010571179699E-2</v>
      </c>
      <c r="K530" s="1">
        <v>6.8877939328509802E-2</v>
      </c>
      <c r="L530" s="1">
        <v>1.11431256437747E-2</v>
      </c>
      <c r="M530" s="1">
        <v>8.0746718808605497E-2</v>
      </c>
      <c r="N530" s="1">
        <v>7.4127991264181202E-3</v>
      </c>
      <c r="O530" s="1">
        <v>0.114196025220262</v>
      </c>
      <c r="P530" s="1">
        <v>9.2920352315884594E-2</v>
      </c>
      <c r="Q530" s="1">
        <v>5.0427556726220901E-2</v>
      </c>
      <c r="R530" s="1">
        <v>1.48575008583661E-2</v>
      </c>
      <c r="S530" s="1">
        <v>4.2612673714119503E-2</v>
      </c>
      <c r="T530" s="1">
        <v>5.3966550357806002E-2</v>
      </c>
      <c r="U530" s="1">
        <v>2.6709580402271001E-2</v>
      </c>
      <c r="V530" s="1">
        <v>1.36037046593384E-3</v>
      </c>
      <c r="W530" s="1">
        <v>4.1992288788792404E-3</v>
      </c>
      <c r="Y530" s="10">
        <f t="shared" si="40"/>
        <v>5.6463588711325542E-2</v>
      </c>
      <c r="Z530" s="1">
        <f t="shared" si="41"/>
        <v>1.36037046593384E-3</v>
      </c>
      <c r="AA530" s="1">
        <f t="shared" si="42"/>
        <v>0.11479656554751599</v>
      </c>
      <c r="AB530" s="1">
        <f t="shared" si="43"/>
        <v>5.4905786259937348E-2</v>
      </c>
      <c r="AC530">
        <f t="shared" si="44"/>
        <v>3.6995664475559589E-2</v>
      </c>
    </row>
    <row r="531" spans="1:29" x14ac:dyDescent="0.2">
      <c r="A531" s="8" t="s">
        <v>552</v>
      </c>
      <c r="B531" s="2">
        <v>113253.152126552</v>
      </c>
      <c r="C531" s="2">
        <v>117631.53900732299</v>
      </c>
      <c r="D531" s="1">
        <v>9.6504830712085696E-2</v>
      </c>
      <c r="E531" s="1">
        <v>9.6504830712085696E-2</v>
      </c>
      <c r="F531" s="1">
        <v>0.112866886840891</v>
      </c>
      <c r="G531" s="1">
        <v>0.12580966463370999</v>
      </c>
      <c r="H531" s="1">
        <v>0.12580966463370999</v>
      </c>
      <c r="I531" s="1">
        <v>9.1121554027078194E-2</v>
      </c>
      <c r="J531" s="1">
        <v>0.10934586483249301</v>
      </c>
      <c r="K531" s="1">
        <v>5.7902898427251402E-2</v>
      </c>
      <c r="L531" s="1">
        <v>8.5942837836826495E-3</v>
      </c>
      <c r="M531" s="1">
        <v>6.6551682091456899E-2</v>
      </c>
      <c r="N531" s="1">
        <v>4.9719408454879099E-3</v>
      </c>
      <c r="O531" s="1">
        <v>9.8365074338457398E-2</v>
      </c>
      <c r="P531" s="1">
        <v>6.6579127168432603E-2</v>
      </c>
      <c r="Q531" s="1">
        <v>4.2392407837965398E-2</v>
      </c>
      <c r="R531" s="1">
        <v>1.1459045044910099E-2</v>
      </c>
      <c r="S531" s="1">
        <v>7.2897243221662397E-2</v>
      </c>
      <c r="T531" s="1">
        <v>4.5153880519567001E-2</v>
      </c>
      <c r="U531" s="1">
        <v>1.91380533423657E-2</v>
      </c>
      <c r="V531" s="1">
        <v>7.8714549741609697E-4</v>
      </c>
      <c r="W531" s="1">
        <v>2.9418101366997999E-3</v>
      </c>
      <c r="Y531" s="10">
        <f t="shared" si="40"/>
        <v>6.2784894432370439E-2</v>
      </c>
      <c r="Z531" s="1">
        <f t="shared" si="41"/>
        <v>7.8714549741609697E-4</v>
      </c>
      <c r="AA531" s="1">
        <f t="shared" si="42"/>
        <v>0.12580966463370999</v>
      </c>
      <c r="AB531" s="1">
        <f t="shared" si="43"/>
        <v>6.6565404629944758E-2</v>
      </c>
      <c r="AC531">
        <f t="shared" si="44"/>
        <v>4.2478233552309917E-2</v>
      </c>
    </row>
    <row r="532" spans="1:29" x14ac:dyDescent="0.2">
      <c r="A532" s="8" t="s">
        <v>553</v>
      </c>
      <c r="B532" s="2">
        <v>114722.500836084</v>
      </c>
      <c r="C532" s="2">
        <v>131710.717680651</v>
      </c>
      <c r="D532" s="1">
        <v>9.9189440443020499E-2</v>
      </c>
      <c r="E532" s="1">
        <v>9.9189440443020499E-2</v>
      </c>
      <c r="F532" s="1">
        <v>0.112284471031151</v>
      </c>
      <c r="G532" s="1">
        <v>9.3552746682044705E-2</v>
      </c>
      <c r="H532" s="1">
        <v>9.3552746682044705E-2</v>
      </c>
      <c r="I532" s="1">
        <v>7.4847491098810198E-2</v>
      </c>
      <c r="J532" s="1">
        <v>8.9816989318572293E-2</v>
      </c>
      <c r="K532" s="1">
        <v>5.9513664265812199E-2</v>
      </c>
      <c r="L532" s="1">
        <v>6.54693150408092E-3</v>
      </c>
      <c r="M532" s="1">
        <v>6.15378359443534E-2</v>
      </c>
      <c r="N532" s="1">
        <v>8.0786931881189298E-3</v>
      </c>
      <c r="O532" s="1">
        <v>0.102271775442239</v>
      </c>
      <c r="P532" s="1">
        <v>9.7582189868551703E-2</v>
      </c>
      <c r="Q532" s="1">
        <v>4.35716966855784E-2</v>
      </c>
      <c r="R532" s="1">
        <v>8.72924200544134E-3</v>
      </c>
      <c r="S532" s="1">
        <v>5.98779928790482E-2</v>
      </c>
      <c r="T532" s="1">
        <v>4.7454438456190302E-2</v>
      </c>
      <c r="U532" s="1">
        <v>2.8049463926261901E-2</v>
      </c>
      <c r="V532" s="1">
        <v>1.58605803299394E-3</v>
      </c>
      <c r="W532" s="1">
        <v>4.4729618580953102E-3</v>
      </c>
      <c r="Y532" s="10">
        <f t="shared" si="40"/>
        <v>5.9585313487771449E-2</v>
      </c>
      <c r="Z532" s="1">
        <f t="shared" si="41"/>
        <v>1.58605803299394E-3</v>
      </c>
      <c r="AA532" s="1">
        <f t="shared" si="42"/>
        <v>0.112284471031151</v>
      </c>
      <c r="AB532" s="1">
        <f t="shared" si="43"/>
        <v>6.07079144117008E-2</v>
      </c>
      <c r="AC532">
        <f t="shared" si="44"/>
        <v>3.774265939339181E-2</v>
      </c>
    </row>
    <row r="533" spans="1:29" x14ac:dyDescent="0.2">
      <c r="A533" s="8" t="s">
        <v>554</v>
      </c>
      <c r="B533" s="2">
        <v>164445.86683169301</v>
      </c>
      <c r="C533" s="2">
        <v>251738.54847051899</v>
      </c>
      <c r="D533" s="1">
        <v>0.103151998592487</v>
      </c>
      <c r="E533" s="1">
        <v>0.103151998592487</v>
      </c>
      <c r="F533" s="1">
        <v>0.104233832379539</v>
      </c>
      <c r="G533" s="1">
        <v>5.2707807777202603E-2</v>
      </c>
      <c r="H533" s="1">
        <v>5.2707807777202603E-2</v>
      </c>
      <c r="I533" s="1">
        <v>5.2412361983486297E-2</v>
      </c>
      <c r="J533" s="1">
        <v>6.2894834380183506E-2</v>
      </c>
      <c r="K533" s="1">
        <v>6.1891199155492703E-2</v>
      </c>
      <c r="L533" s="1">
        <v>1.2743553323537099E-2</v>
      </c>
      <c r="M533" s="1">
        <v>9.4479697077945998E-2</v>
      </c>
      <c r="N533" s="1">
        <v>6.8937891118410199E-3</v>
      </c>
      <c r="O533" s="1">
        <v>0.126413030059043</v>
      </c>
      <c r="P533" s="1">
        <v>7.8353210903362794E-2</v>
      </c>
      <c r="Q533" s="1">
        <v>4.5312359613168499E-2</v>
      </c>
      <c r="R533" s="1">
        <v>1.6991404431382601E-2</v>
      </c>
      <c r="S533" s="1">
        <v>4.1929889586788803E-2</v>
      </c>
      <c r="T533" s="1">
        <v>6.1881863003514698E-2</v>
      </c>
      <c r="U533" s="1">
        <v>2.2522430524272701E-2</v>
      </c>
      <c r="V533" s="1">
        <v>1.6806903758084201E-3</v>
      </c>
      <c r="W533" s="1">
        <v>3.4896514580722202E-3</v>
      </c>
      <c r="Y533" s="10">
        <f t="shared" si="40"/>
        <v>5.5292170505340923E-2</v>
      </c>
      <c r="Z533" s="1">
        <f t="shared" si="41"/>
        <v>1.6806903758084201E-3</v>
      </c>
      <c r="AA533" s="1">
        <f t="shared" si="42"/>
        <v>0.126413030059043</v>
      </c>
      <c r="AB533" s="1">
        <f t="shared" si="43"/>
        <v>5.2707807777202603E-2</v>
      </c>
      <c r="AC533">
        <f t="shared" si="44"/>
        <v>3.6604588216311421E-2</v>
      </c>
    </row>
    <row r="534" spans="1:29" x14ac:dyDescent="0.2">
      <c r="A534" s="8" t="s">
        <v>555</v>
      </c>
      <c r="B534" s="2">
        <v>938625.670406605</v>
      </c>
      <c r="C534" s="2">
        <v>1148668.5810330401</v>
      </c>
      <c r="D534" s="1">
        <v>0.1191542861317</v>
      </c>
      <c r="E534" s="1">
        <v>0.1191542861317</v>
      </c>
      <c r="F534" s="1">
        <v>0.113657292058561</v>
      </c>
      <c r="G534" s="1">
        <v>4.7082233400518599E-2</v>
      </c>
      <c r="H534" s="1">
        <v>4.7082233400518599E-2</v>
      </c>
      <c r="I534" s="1">
        <v>5.19554397148995E-2</v>
      </c>
      <c r="J534" s="1">
        <v>6.2346527657879597E-2</v>
      </c>
      <c r="K534" s="1">
        <v>7.1492571679019901E-2</v>
      </c>
      <c r="L534" s="1">
        <v>7.8085480196118297E-3</v>
      </c>
      <c r="M534" s="1">
        <v>6.5950212708077299E-2</v>
      </c>
      <c r="N534" s="1">
        <v>8.9302928896555205E-3</v>
      </c>
      <c r="O534" s="1">
        <v>0.108372878578295</v>
      </c>
      <c r="P534" s="1">
        <v>0.11312197651693399</v>
      </c>
      <c r="Q534" s="1">
        <v>5.2341805649156102E-2</v>
      </c>
      <c r="R534" s="1">
        <v>1.04113973594822E-2</v>
      </c>
      <c r="S534" s="1">
        <v>4.1564351771919597E-2</v>
      </c>
      <c r="T534" s="1">
        <v>4.9578664120389401E-2</v>
      </c>
      <c r="U534" s="1">
        <v>3.2516211935366801E-2</v>
      </c>
      <c r="V534" s="1">
        <v>1.4779254322324601E-3</v>
      </c>
      <c r="W534" s="1">
        <v>5.2197942350092896E-3</v>
      </c>
      <c r="Y534" s="10">
        <f t="shared" si="40"/>
        <v>5.6460946469546337E-2</v>
      </c>
      <c r="Z534" s="1">
        <f t="shared" si="41"/>
        <v>1.4779254322324601E-3</v>
      </c>
      <c r="AA534" s="1">
        <f t="shared" si="42"/>
        <v>0.1191542861317</v>
      </c>
      <c r="AB534" s="1">
        <f t="shared" si="43"/>
        <v>5.0767051917644454E-2</v>
      </c>
      <c r="AC534">
        <f t="shared" si="44"/>
        <v>3.9268097032102579E-2</v>
      </c>
    </row>
    <row r="535" spans="1:29" x14ac:dyDescent="0.2">
      <c r="A535" s="8" t="s">
        <v>556</v>
      </c>
      <c r="B535" s="2">
        <v>612209.01994527702</v>
      </c>
      <c r="C535" s="2">
        <v>678089.78210918803</v>
      </c>
      <c r="D535" s="1">
        <v>0.110471528435025</v>
      </c>
      <c r="E535" s="1">
        <v>0.110471528435025</v>
      </c>
      <c r="F535" s="1">
        <v>0.10755375959782899</v>
      </c>
      <c r="G535" s="1">
        <v>6.5360901436942703E-2</v>
      </c>
      <c r="H535" s="1">
        <v>6.5360901436942703E-2</v>
      </c>
      <c r="I535" s="1">
        <v>5.9568890617928902E-2</v>
      </c>
      <c r="J535" s="1">
        <v>7.1482668741514793E-2</v>
      </c>
      <c r="K535" s="1">
        <v>6.6282917061015301E-2</v>
      </c>
      <c r="L535" s="1">
        <v>1.15628885823745E-2</v>
      </c>
      <c r="M535" s="1">
        <v>8.0263717007412305E-2</v>
      </c>
      <c r="N535" s="1">
        <v>6.9270947594501902E-3</v>
      </c>
      <c r="O535" s="1">
        <v>0.111550970607695</v>
      </c>
      <c r="P535" s="1">
        <v>8.8150744031096503E-2</v>
      </c>
      <c r="Q535" s="1">
        <v>4.85276649194155E-2</v>
      </c>
      <c r="R535" s="1">
        <v>1.54171847764997E-2</v>
      </c>
      <c r="S535" s="1">
        <v>4.7655112494343101E-2</v>
      </c>
      <c r="T535" s="1">
        <v>5.2291518785585099E-2</v>
      </c>
      <c r="U535" s="1">
        <v>2.53384868217831E-2</v>
      </c>
      <c r="V535" s="1">
        <v>1.1723938327558E-3</v>
      </c>
      <c r="W535" s="1">
        <v>4.0229272368319498E-3</v>
      </c>
      <c r="Y535" s="10">
        <f t="shared" si="40"/>
        <v>5.7471689980873306E-2</v>
      </c>
      <c r="Z535" s="1">
        <f t="shared" si="41"/>
        <v>1.1723938327558E-3</v>
      </c>
      <c r="AA535" s="1">
        <f t="shared" si="42"/>
        <v>0.111550970607695</v>
      </c>
      <c r="AB535" s="1">
        <f t="shared" si="43"/>
        <v>6.2464896027435803E-2</v>
      </c>
      <c r="AC535">
        <f t="shared" si="44"/>
        <v>3.6474186729832554E-2</v>
      </c>
    </row>
    <row r="536" spans="1:29" x14ac:dyDescent="0.2">
      <c r="A536" s="8" t="s">
        <v>557</v>
      </c>
      <c r="B536" s="2">
        <v>877595.09254157403</v>
      </c>
      <c r="C536" s="2">
        <v>929336.36187169596</v>
      </c>
      <c r="D536" s="1">
        <v>0.10187808579462999</v>
      </c>
      <c r="E536" s="1">
        <v>0.10187808579462999</v>
      </c>
      <c r="F536" s="1">
        <v>0.115191215637759</v>
      </c>
      <c r="G536" s="1">
        <v>0.105404184937453</v>
      </c>
      <c r="H536" s="1">
        <v>0.105404184937453</v>
      </c>
      <c r="I536" s="1">
        <v>8.1499896378167097E-2</v>
      </c>
      <c r="J536" s="1">
        <v>9.7799875653800203E-2</v>
      </c>
      <c r="K536" s="1">
        <v>6.11268514767783E-2</v>
      </c>
      <c r="L536" s="1">
        <v>8.7552603493660196E-3</v>
      </c>
      <c r="M536" s="1">
        <v>6.7377766778837805E-2</v>
      </c>
      <c r="N536" s="1">
        <v>5.7453793617324696E-3</v>
      </c>
      <c r="O536" s="1">
        <v>0.101213680274196</v>
      </c>
      <c r="P536" s="1">
        <v>7.8275277957221598E-2</v>
      </c>
      <c r="Q536" s="1">
        <v>4.4752758290848502E-2</v>
      </c>
      <c r="R536" s="1">
        <v>1.1673680465821099E-2</v>
      </c>
      <c r="S536" s="1">
        <v>6.5199917102533506E-2</v>
      </c>
      <c r="T536" s="1">
        <v>4.6345713494647098E-2</v>
      </c>
      <c r="U536" s="1">
        <v>2.24999279504043E-2</v>
      </c>
      <c r="V536" s="1">
        <v>7.7830119784305597E-4</v>
      </c>
      <c r="W536" s="1">
        <v>3.5307333234564299E-3</v>
      </c>
      <c r="Y536" s="10">
        <f t="shared" si="40"/>
        <v>6.1316538857878924E-2</v>
      </c>
      <c r="Z536" s="1">
        <f t="shared" si="41"/>
        <v>7.7830119784305597E-4</v>
      </c>
      <c r="AA536" s="1">
        <f t="shared" si="42"/>
        <v>0.115191215637759</v>
      </c>
      <c r="AB536" s="1">
        <f t="shared" si="43"/>
        <v>6.6288841940685655E-2</v>
      </c>
      <c r="AC536">
        <f t="shared" si="44"/>
        <v>3.9417371849132479E-2</v>
      </c>
    </row>
    <row r="537" spans="1:29" x14ac:dyDescent="0.2">
      <c r="A537" s="8" t="s">
        <v>558</v>
      </c>
      <c r="B537" s="2">
        <v>203213.248556248</v>
      </c>
      <c r="C537" s="2">
        <v>256082.20927961601</v>
      </c>
      <c r="D537" s="1">
        <v>0.107618438905657</v>
      </c>
      <c r="E537" s="1">
        <v>0.107618438905657</v>
      </c>
      <c r="F537" s="1">
        <v>8.8218610065782299E-2</v>
      </c>
      <c r="G537" s="1">
        <v>2.1504578201379999E-2</v>
      </c>
      <c r="H537" s="1">
        <v>2.1504578201379999E-2</v>
      </c>
      <c r="I537" s="1">
        <v>3.2806941617135703E-2</v>
      </c>
      <c r="J537" s="1">
        <v>3.9368329940562698E-2</v>
      </c>
      <c r="K537" s="1">
        <v>6.4571063343394505E-2</v>
      </c>
      <c r="L537" s="1">
        <v>1.73536775981139E-2</v>
      </c>
      <c r="M537" s="1">
        <v>0.11742340315534</v>
      </c>
      <c r="N537" s="1">
        <v>6.4855323379722201E-3</v>
      </c>
      <c r="O537" s="1">
        <v>0.142196295790435</v>
      </c>
      <c r="P537" s="1">
        <v>7.3783918929407694E-2</v>
      </c>
      <c r="Q537" s="1">
        <v>4.72743666748121E-2</v>
      </c>
      <c r="R537" s="1">
        <v>2.31382367974853E-2</v>
      </c>
      <c r="S537" s="1">
        <v>2.6245553293708399E-2</v>
      </c>
      <c r="T537" s="1">
        <v>7.1807824562365105E-2</v>
      </c>
      <c r="U537" s="1">
        <v>2.1209150569553799E-2</v>
      </c>
      <c r="V537" s="1">
        <v>1.6448058469290499E-3</v>
      </c>
      <c r="W537" s="1">
        <v>3.2193434065499399E-3</v>
      </c>
      <c r="Y537" s="10">
        <f t="shared" si="40"/>
        <v>5.174965440718108E-2</v>
      </c>
      <c r="Z537" s="1">
        <f t="shared" si="41"/>
        <v>1.6448058469290499E-3</v>
      </c>
      <c r="AA537" s="1">
        <f t="shared" si="42"/>
        <v>0.142196295790435</v>
      </c>
      <c r="AB537" s="1">
        <f t="shared" si="43"/>
        <v>3.60876357788492E-2</v>
      </c>
      <c r="AC537">
        <f t="shared" si="44"/>
        <v>4.1218671335421141E-2</v>
      </c>
    </row>
    <row r="538" spans="1:29" x14ac:dyDescent="0.2">
      <c r="A538" s="8" t="s">
        <v>559</v>
      </c>
      <c r="B538" s="2">
        <v>1009962.39369919</v>
      </c>
      <c r="C538" s="2">
        <v>1302246.0438455599</v>
      </c>
      <c r="D538" s="1">
        <v>9.7847064133881098E-2</v>
      </c>
      <c r="E538" s="1">
        <v>9.7847064133881098E-2</v>
      </c>
      <c r="F538" s="1">
        <v>0.104004615985461</v>
      </c>
      <c r="G538" s="1">
        <v>5.5922527704065098E-2</v>
      </c>
      <c r="H538" s="1">
        <v>5.5922527704065098E-2</v>
      </c>
      <c r="I538" s="1">
        <v>5.3962417848398003E-2</v>
      </c>
      <c r="J538" s="1">
        <v>6.4754901418077604E-2</v>
      </c>
      <c r="K538" s="1">
        <v>5.8708238480328502E-2</v>
      </c>
      <c r="L538" s="1">
        <v>1.42400471427096E-2</v>
      </c>
      <c r="M538" s="1">
        <v>9.7667017898752595E-2</v>
      </c>
      <c r="N538" s="1">
        <v>6.6388969882494797E-3</v>
      </c>
      <c r="O538" s="1">
        <v>0.125011082135048</v>
      </c>
      <c r="P538" s="1">
        <v>7.8822368934805501E-2</v>
      </c>
      <c r="Q538" s="1">
        <v>4.2982020878169103E-2</v>
      </c>
      <c r="R538" s="1">
        <v>1.89867295236129E-2</v>
      </c>
      <c r="S538" s="1">
        <v>4.31699342787185E-2</v>
      </c>
      <c r="T538" s="1">
        <v>6.1364171032748299E-2</v>
      </c>
      <c r="U538" s="1">
        <v>2.2657227361497601E-2</v>
      </c>
      <c r="V538" s="1">
        <v>1.44150910392115E-3</v>
      </c>
      <c r="W538" s="1">
        <v>3.5376636372653702E-3</v>
      </c>
      <c r="Y538" s="10">
        <f t="shared" si="40"/>
        <v>5.5274401316182775E-2</v>
      </c>
      <c r="Z538" s="1">
        <f t="shared" si="41"/>
        <v>1.44150910392115E-3</v>
      </c>
      <c r="AA538" s="1">
        <f t="shared" si="42"/>
        <v>0.125011082135048</v>
      </c>
      <c r="AB538" s="1">
        <f t="shared" si="43"/>
        <v>5.5922527704065098E-2</v>
      </c>
      <c r="AC538">
        <f t="shared" si="44"/>
        <v>3.5817493628380298E-2</v>
      </c>
    </row>
    <row r="539" spans="1:29" x14ac:dyDescent="0.2">
      <c r="A539" s="8" t="s">
        <v>560</v>
      </c>
      <c r="B539" s="2">
        <v>1184214.92619257</v>
      </c>
      <c r="C539" s="2">
        <v>1494611.5756358199</v>
      </c>
      <c r="D539" s="1">
        <v>0.100100188940907</v>
      </c>
      <c r="E539" s="1">
        <v>0.100100188940907</v>
      </c>
      <c r="F539" s="1">
        <v>0.107924535260921</v>
      </c>
      <c r="G539" s="1">
        <v>4.9108943437521903E-2</v>
      </c>
      <c r="H539" s="1">
        <v>4.9108943437521903E-2</v>
      </c>
      <c r="I539" s="1">
        <v>5.1535605533991301E-2</v>
      </c>
      <c r="J539" s="1">
        <v>6.1842726640789797E-2</v>
      </c>
      <c r="K539" s="1">
        <v>6.00601133645444E-2</v>
      </c>
      <c r="L539" s="1">
        <v>1.4945976679506701E-2</v>
      </c>
      <c r="M539" s="1">
        <v>9.8408625142086301E-2</v>
      </c>
      <c r="N539" s="1">
        <v>6.6275436378865297E-3</v>
      </c>
      <c r="O539" s="1">
        <v>0.12448934927966</v>
      </c>
      <c r="P539" s="1">
        <v>8.0918903170647094E-2</v>
      </c>
      <c r="Q539" s="1">
        <v>4.3971768075532297E-2</v>
      </c>
      <c r="R539" s="1">
        <v>1.9927968906008599E-2</v>
      </c>
      <c r="S539" s="1">
        <v>4.1228484427193103E-2</v>
      </c>
      <c r="T539" s="1">
        <v>6.0626953436529997E-2</v>
      </c>
      <c r="U539" s="1">
        <v>2.3259686161035301E-2</v>
      </c>
      <c r="V539" s="1">
        <v>1.2581399703166501E-3</v>
      </c>
      <c r="W539" s="1">
        <v>3.7125177580984402E-3</v>
      </c>
      <c r="Y539" s="10">
        <f t="shared" si="40"/>
        <v>5.4957858110080263E-2</v>
      </c>
      <c r="Z539" s="1">
        <f t="shared" si="41"/>
        <v>1.2581399703166501E-3</v>
      </c>
      <c r="AA539" s="1">
        <f t="shared" si="42"/>
        <v>0.12448934927966</v>
      </c>
      <c r="AB539" s="1">
        <f t="shared" si="43"/>
        <v>5.0322274485756602E-2</v>
      </c>
      <c r="AC539">
        <f t="shared" si="44"/>
        <v>3.6366865705911869E-2</v>
      </c>
    </row>
    <row r="540" spans="1:29" x14ac:dyDescent="0.2">
      <c r="A540" s="8" t="s">
        <v>561</v>
      </c>
      <c r="B540" s="2">
        <v>1753782.07640527</v>
      </c>
      <c r="C540" s="2">
        <v>1894071.10232753</v>
      </c>
      <c r="D540" s="1">
        <v>0.119637668817217</v>
      </c>
      <c r="E540" s="1">
        <v>0.119637668817217</v>
      </c>
      <c r="F540" s="1">
        <v>0.103844591234603</v>
      </c>
      <c r="G540" s="1">
        <v>4.4385344743159402E-2</v>
      </c>
      <c r="H540" s="1">
        <v>4.4385344743159402E-2</v>
      </c>
      <c r="I540" s="1">
        <v>4.8153820180230497E-2</v>
      </c>
      <c r="J540" s="1">
        <v>5.7784584216276601E-2</v>
      </c>
      <c r="K540" s="1">
        <v>7.1782601290330303E-2</v>
      </c>
      <c r="L540" s="1">
        <v>7.6528042636757601E-3</v>
      </c>
      <c r="M540" s="1">
        <v>6.4247696735271795E-2</v>
      </c>
      <c r="N540" s="1">
        <v>9.5209033389080898E-3</v>
      </c>
      <c r="O540" s="1">
        <v>0.10667451371770099</v>
      </c>
      <c r="P540" s="1">
        <v>0.12461473000345399</v>
      </c>
      <c r="Q540" s="1">
        <v>5.2554144822180099E-2</v>
      </c>
      <c r="R540" s="1">
        <v>1.0203739018234501E-2</v>
      </c>
      <c r="S540" s="1">
        <v>3.8523056144184199E-2</v>
      </c>
      <c r="T540" s="1">
        <v>4.9127050983550802E-2</v>
      </c>
      <c r="U540" s="1">
        <v>3.5819696186319999E-2</v>
      </c>
      <c r="V540" s="1">
        <v>1.37441929594572E-3</v>
      </c>
      <c r="W540" s="1">
        <v>5.7662582082358398E-3</v>
      </c>
      <c r="Y540" s="10">
        <f t="shared" si="40"/>
        <v>5.5784531837992757E-2</v>
      </c>
      <c r="Z540" s="1">
        <f t="shared" si="41"/>
        <v>1.37441929594572E-3</v>
      </c>
      <c r="AA540" s="1">
        <f t="shared" si="42"/>
        <v>0.12461473000345399</v>
      </c>
      <c r="AB540" s="1">
        <f t="shared" si="43"/>
        <v>4.8640435581890649E-2</v>
      </c>
      <c r="AC540">
        <f t="shared" si="44"/>
        <v>3.9490169747655506E-2</v>
      </c>
    </row>
    <row r="541" spans="1:29" x14ac:dyDescent="0.2">
      <c r="A541" s="8" t="s">
        <v>562</v>
      </c>
      <c r="B541" s="2">
        <v>353104.30541544198</v>
      </c>
      <c r="C541" s="2">
        <v>370113.02335556602</v>
      </c>
      <c r="D541" s="1">
        <v>0.12031385327489599</v>
      </c>
      <c r="E541" s="1">
        <v>0.12031385327489599</v>
      </c>
      <c r="F541" s="1">
        <v>0.1025507106118</v>
      </c>
      <c r="G541" s="1">
        <v>4.2712487321263697E-2</v>
      </c>
      <c r="H541" s="1">
        <v>4.2712487321263697E-2</v>
      </c>
      <c r="I541" s="1">
        <v>4.6993921313582002E-2</v>
      </c>
      <c r="J541" s="1">
        <v>5.6392705576298302E-2</v>
      </c>
      <c r="K541" s="1">
        <v>7.2188311964937898E-2</v>
      </c>
      <c r="L541" s="1">
        <v>9.2819580776762802E-3</v>
      </c>
      <c r="M541" s="1">
        <v>7.4941780244282802E-2</v>
      </c>
      <c r="N541" s="1">
        <v>8.5559144990496796E-3</v>
      </c>
      <c r="O541" s="1">
        <v>0.114753578680396</v>
      </c>
      <c r="P541" s="1">
        <v>0.10655675639283101</v>
      </c>
      <c r="Q541" s="1">
        <v>5.2851177489789902E-2</v>
      </c>
      <c r="R541" s="1">
        <v>1.23759441035686E-2</v>
      </c>
      <c r="S541" s="1">
        <v>3.75951370508655E-2</v>
      </c>
      <c r="T541" s="1">
        <v>5.3929687058573199E-2</v>
      </c>
      <c r="U541" s="1">
        <v>3.0629166403673299E-2</v>
      </c>
      <c r="V541" s="1">
        <v>1.5381934393403601E-3</v>
      </c>
      <c r="W541" s="1">
        <v>4.87874243494701E-3</v>
      </c>
      <c r="Y541" s="10">
        <f t="shared" si="40"/>
        <v>5.5603318326696557E-2</v>
      </c>
      <c r="Z541" s="1">
        <f t="shared" si="41"/>
        <v>1.5381934393403601E-3</v>
      </c>
      <c r="AA541" s="1">
        <f t="shared" si="42"/>
        <v>0.12031385327489599</v>
      </c>
      <c r="AB541" s="1">
        <f t="shared" si="43"/>
        <v>4.9922549401685952E-2</v>
      </c>
      <c r="AC541">
        <f t="shared" si="44"/>
        <v>3.8995019868568181E-2</v>
      </c>
    </row>
    <row r="542" spans="1:29" x14ac:dyDescent="0.2">
      <c r="A542" s="8" t="s">
        <v>563</v>
      </c>
      <c r="B542" s="2">
        <v>467569.26110088499</v>
      </c>
      <c r="C542" s="2">
        <v>525479.44547685399</v>
      </c>
      <c r="D542" s="1">
        <v>0.108590880418884</v>
      </c>
      <c r="E542" s="1">
        <v>0.108590880418884</v>
      </c>
      <c r="F542" s="1">
        <v>0.11291005485227</v>
      </c>
      <c r="G542" s="1">
        <v>5.7527584616176998E-2</v>
      </c>
      <c r="H542" s="1">
        <v>5.7527584616176998E-2</v>
      </c>
      <c r="I542" s="1">
        <v>5.6991306021156402E-2</v>
      </c>
      <c r="J542" s="1">
        <v>6.8389567225387499E-2</v>
      </c>
      <c r="K542" s="1">
        <v>6.5154528251330807E-2</v>
      </c>
      <c r="L542" s="1">
        <v>1.31625560555801E-2</v>
      </c>
      <c r="M542" s="1">
        <v>8.8118456999066397E-2</v>
      </c>
      <c r="N542" s="1">
        <v>6.43704254845167E-3</v>
      </c>
      <c r="O542" s="1">
        <v>0.116959238086195</v>
      </c>
      <c r="P542" s="1">
        <v>8.0611222772863894E-2</v>
      </c>
      <c r="Q542" s="1">
        <v>4.7701538422828399E-2</v>
      </c>
      <c r="R542" s="1">
        <v>1.75500747407735E-2</v>
      </c>
      <c r="S542" s="1">
        <v>4.5593044816924999E-2</v>
      </c>
      <c r="T542" s="1">
        <v>5.5278538221236698E-2</v>
      </c>
      <c r="U542" s="1">
        <v>2.3171314364749299E-2</v>
      </c>
      <c r="V542" s="1">
        <v>1.15992743496529E-3</v>
      </c>
      <c r="W542" s="1">
        <v>3.6678544763733001E-3</v>
      </c>
      <c r="Y542" s="10">
        <f t="shared" si="40"/>
        <v>5.675465976801377E-2</v>
      </c>
      <c r="Z542" s="1">
        <f t="shared" si="41"/>
        <v>1.15992743496529E-3</v>
      </c>
      <c r="AA542" s="1">
        <f t="shared" si="42"/>
        <v>0.116959238086195</v>
      </c>
      <c r="AB542" s="1">
        <f t="shared" si="43"/>
        <v>5.7259445318666696E-2</v>
      </c>
      <c r="AC542">
        <f t="shared" si="44"/>
        <v>3.682844531570785E-2</v>
      </c>
    </row>
    <row r="543" spans="1:29" x14ac:dyDescent="0.2">
      <c r="A543" s="8" t="s">
        <v>564</v>
      </c>
      <c r="B543" s="2">
        <v>1044706.05552675</v>
      </c>
      <c r="C543" s="2">
        <v>1146305.8198036801</v>
      </c>
      <c r="D543" s="1">
        <v>0.110671715343615</v>
      </c>
      <c r="E543" s="1">
        <v>0.110671715343615</v>
      </c>
      <c r="F543" s="1">
        <v>0.111077652689894</v>
      </c>
      <c r="G543" s="1">
        <v>6.8811293203677501E-2</v>
      </c>
      <c r="H543" s="1">
        <v>6.8811293203677501E-2</v>
      </c>
      <c r="I543" s="1">
        <v>6.21750597743123E-2</v>
      </c>
      <c r="J543" s="1">
        <v>7.4610071729174804E-2</v>
      </c>
      <c r="K543" s="1">
        <v>6.6403029206169306E-2</v>
      </c>
      <c r="L543" s="1">
        <v>6.6733085608459098E-3</v>
      </c>
      <c r="M543" s="1">
        <v>6.0480226557959003E-2</v>
      </c>
      <c r="N543" s="1">
        <v>8.7567324417635595E-3</v>
      </c>
      <c r="O543" s="1">
        <v>0.103233058966087</v>
      </c>
      <c r="P543" s="1">
        <v>0.11313911248385899</v>
      </c>
      <c r="Q543" s="1">
        <v>4.8615602538808103E-2</v>
      </c>
      <c r="R543" s="1">
        <v>8.8977447477942492E-3</v>
      </c>
      <c r="S543" s="1">
        <v>4.9740047819449698E-2</v>
      </c>
      <c r="T543" s="1">
        <v>4.7296045155395698E-2</v>
      </c>
      <c r="U543" s="1">
        <v>3.2520995353760698E-2</v>
      </c>
      <c r="V543" s="1">
        <v>1.2842008063819099E-3</v>
      </c>
      <c r="W543" s="1">
        <v>5.2833485249411602E-3</v>
      </c>
      <c r="Y543" s="10">
        <f t="shared" si="40"/>
        <v>5.7957612722559046E-2</v>
      </c>
      <c r="Z543" s="1">
        <f t="shared" si="41"/>
        <v>1.2842008063819099E-3</v>
      </c>
      <c r="AA543" s="1">
        <f t="shared" si="42"/>
        <v>0.11313911248385899</v>
      </c>
      <c r="AB543" s="1">
        <f t="shared" si="43"/>
        <v>6.1327643166135648E-2</v>
      </c>
      <c r="AC543">
        <f t="shared" si="44"/>
        <v>3.7710849483535494E-2</v>
      </c>
    </row>
    <row r="544" spans="1:29" x14ac:dyDescent="0.2">
      <c r="A544" s="8" t="s">
        <v>565</v>
      </c>
      <c r="B544" s="2">
        <v>155648.736684723</v>
      </c>
      <c r="C544" s="2">
        <v>167126.25876134</v>
      </c>
      <c r="D544" s="1">
        <v>0.118482047050742</v>
      </c>
      <c r="E544" s="1">
        <v>0.118482047050742</v>
      </c>
      <c r="F544" s="1">
        <v>0.10948516367531699</v>
      </c>
      <c r="G544" s="1">
        <v>8.1125842304807197E-2</v>
      </c>
      <c r="H544" s="1">
        <v>8.1125842304807197E-2</v>
      </c>
      <c r="I544" s="1">
        <v>6.7934212071232999E-2</v>
      </c>
      <c r="J544" s="1">
        <v>8.1521054485479694E-2</v>
      </c>
      <c r="K544" s="1">
        <v>7.1089228230445195E-2</v>
      </c>
      <c r="L544" s="1">
        <v>8.3631746167298592E-3</v>
      </c>
      <c r="M544" s="1">
        <v>6.5079075080577906E-2</v>
      </c>
      <c r="N544" s="1">
        <v>7.1942160036653196E-3</v>
      </c>
      <c r="O544" s="1">
        <v>0.101777209532704</v>
      </c>
      <c r="P544" s="1">
        <v>8.9565851729830406E-2</v>
      </c>
      <c r="Q544" s="1">
        <v>5.20465060970575E-2</v>
      </c>
      <c r="R544" s="1">
        <v>1.11508994889731E-2</v>
      </c>
      <c r="S544" s="1">
        <v>5.4347369656986097E-2</v>
      </c>
      <c r="T544" s="1">
        <v>4.5875150232891203E-2</v>
      </c>
      <c r="U544" s="1">
        <v>2.57453179769646E-2</v>
      </c>
      <c r="V544" s="1">
        <v>1.3370987657289599E-3</v>
      </c>
      <c r="W544" s="1">
        <v>4.0585632370196897E-3</v>
      </c>
      <c r="Y544" s="10">
        <f t="shared" si="40"/>
        <v>5.9789293479635075E-2</v>
      </c>
      <c r="Z544" s="1">
        <f t="shared" si="41"/>
        <v>1.3370987657289599E-3</v>
      </c>
      <c r="AA544" s="1">
        <f t="shared" si="42"/>
        <v>0.118482047050742</v>
      </c>
      <c r="AB544" s="1">
        <f t="shared" si="43"/>
        <v>6.6506643575905453E-2</v>
      </c>
      <c r="AC544">
        <f t="shared" si="44"/>
        <v>3.8311276605726273E-2</v>
      </c>
    </row>
    <row r="545" spans="1:29" x14ac:dyDescent="0.2">
      <c r="A545" s="8" t="s">
        <v>566</v>
      </c>
      <c r="B545" s="2">
        <v>1382131.7673529601</v>
      </c>
      <c r="C545" s="2">
        <v>1708902.1433850899</v>
      </c>
      <c r="D545" s="1">
        <v>0.115002911085101</v>
      </c>
      <c r="E545" s="1">
        <v>0.115002911085101</v>
      </c>
      <c r="F545" s="1">
        <v>0.10754566929913</v>
      </c>
      <c r="G545" s="1">
        <v>5.4239256243220201E-2</v>
      </c>
      <c r="H545" s="1">
        <v>5.4239256243220201E-2</v>
      </c>
      <c r="I545" s="1">
        <v>5.4006045446392703E-2</v>
      </c>
      <c r="J545" s="1">
        <v>6.4807254535670794E-2</v>
      </c>
      <c r="K545" s="1">
        <v>6.9001746651061097E-2</v>
      </c>
      <c r="L545" s="1">
        <v>1.3538168093485001E-2</v>
      </c>
      <c r="M545" s="1">
        <v>8.9418170664035596E-2</v>
      </c>
      <c r="N545" s="1">
        <v>6.3490496287909003E-3</v>
      </c>
      <c r="O545" s="1">
        <v>0.11766320736534799</v>
      </c>
      <c r="P545" s="1">
        <v>7.9252679121793498E-2</v>
      </c>
      <c r="Q545" s="1">
        <v>5.05181996932135E-2</v>
      </c>
      <c r="R545" s="1">
        <v>1.8050890791313199E-2</v>
      </c>
      <c r="S545" s="1">
        <v>4.3204836357114001E-2</v>
      </c>
      <c r="T545" s="1">
        <v>5.5553162454958803E-2</v>
      </c>
      <c r="U545" s="1">
        <v>2.2780731909698201E-2</v>
      </c>
      <c r="V545" s="1">
        <v>1.12260483928061E-3</v>
      </c>
      <c r="W545" s="1">
        <v>3.6391823823126398E-3</v>
      </c>
      <c r="Y545" s="10">
        <f t="shared" si="40"/>
        <v>5.6746796694512026E-2</v>
      </c>
      <c r="Z545" s="1">
        <f t="shared" si="41"/>
        <v>1.12260483928061E-3</v>
      </c>
      <c r="AA545" s="1">
        <f t="shared" si="42"/>
        <v>0.11766320736534799</v>
      </c>
      <c r="AB545" s="1">
        <f t="shared" si="43"/>
        <v>5.4239256243220201E-2</v>
      </c>
      <c r="AC545">
        <f t="shared" si="44"/>
        <v>3.7472736213375685E-2</v>
      </c>
    </row>
    <row r="546" spans="1:29" x14ac:dyDescent="0.2">
      <c r="A546" s="8" t="s">
        <v>567</v>
      </c>
      <c r="B546" s="2">
        <v>103744.290268375</v>
      </c>
      <c r="C546" s="2">
        <v>101984.61910371701</v>
      </c>
      <c r="D546" s="1">
        <v>9.8363120992860098E-2</v>
      </c>
      <c r="E546" s="1">
        <v>9.8363120992860098E-2</v>
      </c>
      <c r="F546" s="1">
        <v>0.123311083843862</v>
      </c>
      <c r="G546" s="1">
        <v>9.5117777330210596E-2</v>
      </c>
      <c r="H546" s="1">
        <v>9.5117777330210596E-2</v>
      </c>
      <c r="I546" s="1">
        <v>7.8386659626070901E-2</v>
      </c>
      <c r="J546" s="1">
        <v>9.4063991551284906E-2</v>
      </c>
      <c r="K546" s="1">
        <v>5.9017872595716302E-2</v>
      </c>
      <c r="L546" s="1">
        <v>7.9480519785640694E-3</v>
      </c>
      <c r="M546" s="1">
        <v>6.86378291641314E-2</v>
      </c>
      <c r="N546" s="1">
        <v>6.1782368650049602E-3</v>
      </c>
      <c r="O546" s="1">
        <v>0.106933360294744</v>
      </c>
      <c r="P546" s="1">
        <v>8.0803993883585307E-2</v>
      </c>
      <c r="Q546" s="1">
        <v>4.3208713082818297E-2</v>
      </c>
      <c r="R546" s="1">
        <v>1.05974026380855E-2</v>
      </c>
      <c r="S546" s="1">
        <v>6.2709327700856493E-2</v>
      </c>
      <c r="T546" s="1">
        <v>4.95803832064768E-2</v>
      </c>
      <c r="U546" s="1">
        <v>2.32267688620563E-2</v>
      </c>
      <c r="V546" s="1">
        <v>9.7618618613137798E-4</v>
      </c>
      <c r="W546" s="1">
        <v>3.6574914626224999E-3</v>
      </c>
      <c r="Y546" s="10">
        <f t="shared" si="40"/>
        <v>6.0309957479407615E-2</v>
      </c>
      <c r="Z546" s="1">
        <f t="shared" si="41"/>
        <v>9.7618618613137798E-4</v>
      </c>
      <c r="AA546" s="1">
        <f t="shared" si="42"/>
        <v>0.123311083843862</v>
      </c>
      <c r="AB546" s="1">
        <f t="shared" si="43"/>
        <v>6.567357843249394E-2</v>
      </c>
      <c r="AC546">
        <f t="shared" si="44"/>
        <v>3.8782157066634716E-2</v>
      </c>
    </row>
    <row r="547" spans="1:29" x14ac:dyDescent="0.2">
      <c r="A547" s="8" t="s">
        <v>568</v>
      </c>
      <c r="B547" s="2">
        <v>608167.86960114294</v>
      </c>
      <c r="C547" s="2">
        <v>1038839.5396798101</v>
      </c>
      <c r="D547" s="1">
        <v>0.11685087072986</v>
      </c>
      <c r="E547" s="1">
        <v>0.11685087072986</v>
      </c>
      <c r="F547" s="1">
        <v>0.12024373846547599</v>
      </c>
      <c r="G547" s="1">
        <v>8.2641509702520793E-2</v>
      </c>
      <c r="H547" s="1">
        <v>8.2641509702520793E-2</v>
      </c>
      <c r="I547" s="1">
        <v>7.1381689467629406E-2</v>
      </c>
      <c r="J547" s="1">
        <v>8.5658027361155506E-2</v>
      </c>
      <c r="K547" s="1">
        <v>7.0110522437916198E-2</v>
      </c>
      <c r="L547" s="1">
        <v>9.5797812673332709E-3</v>
      </c>
      <c r="M547" s="1">
        <v>6.8421798561575306E-2</v>
      </c>
      <c r="N547" s="1">
        <v>6.3751966464105003E-3</v>
      </c>
      <c r="O547" s="1">
        <v>0.102304995422449</v>
      </c>
      <c r="P547" s="1">
        <v>8.0840898334669994E-2</v>
      </c>
      <c r="Q547" s="1">
        <v>5.1329966921347697E-2</v>
      </c>
      <c r="R547" s="1">
        <v>1.27730416897775E-2</v>
      </c>
      <c r="S547" s="1">
        <v>5.7105351574103597E-2</v>
      </c>
      <c r="T547" s="1">
        <v>4.56038852671952E-2</v>
      </c>
      <c r="U547" s="1">
        <v>2.3237278774203701E-2</v>
      </c>
      <c r="V547" s="1">
        <v>1.0789317871040499E-3</v>
      </c>
      <c r="W547" s="1">
        <v>3.7024656977040402E-3</v>
      </c>
      <c r="Y547" s="10">
        <f t="shared" si="40"/>
        <v>6.0436616527040611E-2</v>
      </c>
      <c r="Z547" s="1">
        <f t="shared" si="41"/>
        <v>1.0789317871040499E-3</v>
      </c>
      <c r="AA547" s="1">
        <f t="shared" si="42"/>
        <v>0.12024373846547599</v>
      </c>
      <c r="AB547" s="1">
        <f t="shared" si="43"/>
        <v>6.9266160499745752E-2</v>
      </c>
      <c r="AC547">
        <f t="shared" si="44"/>
        <v>3.887897826443238E-2</v>
      </c>
    </row>
    <row r="548" spans="1:29" x14ac:dyDescent="0.2">
      <c r="A548" s="8" t="s">
        <v>569</v>
      </c>
      <c r="B548" s="2">
        <v>960187.274027301</v>
      </c>
      <c r="C548" s="2">
        <v>1136098.11746768</v>
      </c>
      <c r="D548" s="1">
        <v>0.101586764594003</v>
      </c>
      <c r="E548" s="1">
        <v>0.101586764594003</v>
      </c>
      <c r="F548" s="1">
        <v>0.116382438564159</v>
      </c>
      <c r="G548" s="1">
        <v>4.3973959738560602E-2</v>
      </c>
      <c r="H548" s="1">
        <v>4.3973959738560602E-2</v>
      </c>
      <c r="I548" s="1">
        <v>5.1082589510320603E-2</v>
      </c>
      <c r="J548" s="1">
        <v>6.1299107412384202E-2</v>
      </c>
      <c r="K548" s="1">
        <v>6.0952058756401799E-2</v>
      </c>
      <c r="L548" s="1">
        <v>1.1029627551364E-2</v>
      </c>
      <c r="M548" s="1">
        <v>8.4910601952232503E-2</v>
      </c>
      <c r="N548" s="1">
        <v>7.9783376760156292E-3</v>
      </c>
      <c r="O548" s="1">
        <v>0.121809565454902</v>
      </c>
      <c r="P548" s="1">
        <v>9.9943161869138805E-2</v>
      </c>
      <c r="Q548" s="1">
        <v>4.4624787420813203E-2</v>
      </c>
      <c r="R548" s="1">
        <v>1.4706170068484899E-2</v>
      </c>
      <c r="S548" s="1">
        <v>4.0866071608256199E-2</v>
      </c>
      <c r="T548" s="1">
        <v>5.85845122833029E-2</v>
      </c>
      <c r="U548" s="1">
        <v>2.8728130956616901E-2</v>
      </c>
      <c r="V548" s="1">
        <v>1.4107830988136999E-3</v>
      </c>
      <c r="W548" s="1">
        <v>4.5729701581981299E-3</v>
      </c>
      <c r="Y548" s="10">
        <f t="shared" si="40"/>
        <v>5.5000118150326585E-2</v>
      </c>
      <c r="Z548" s="1">
        <f t="shared" si="41"/>
        <v>1.4107830988136999E-3</v>
      </c>
      <c r="AA548" s="1">
        <f t="shared" si="42"/>
        <v>0.121809565454902</v>
      </c>
      <c r="AB548" s="1">
        <f t="shared" si="43"/>
        <v>4.7853688465566903E-2</v>
      </c>
      <c r="AC548">
        <f t="shared" si="44"/>
        <v>3.7425453495202134E-2</v>
      </c>
    </row>
    <row r="549" spans="1:29" x14ac:dyDescent="0.2">
      <c r="A549" s="8" t="s">
        <v>570</v>
      </c>
      <c r="B549" s="2">
        <v>3279118.5770258298</v>
      </c>
      <c r="C549" s="2">
        <v>3501364.5539670102</v>
      </c>
      <c r="D549" s="1">
        <v>0.119034416034519</v>
      </c>
      <c r="E549" s="1">
        <v>0.119034416034519</v>
      </c>
      <c r="F549" s="1">
        <v>0.10931827945764599</v>
      </c>
      <c r="G549" s="1">
        <v>5.87448141069664E-2</v>
      </c>
      <c r="H549" s="1">
        <v>5.87448141069664E-2</v>
      </c>
      <c r="I549" s="1">
        <v>5.6701976917894803E-2</v>
      </c>
      <c r="J549" s="1">
        <v>6.8042372301474002E-2</v>
      </c>
      <c r="K549" s="1">
        <v>7.1420649620711693E-2</v>
      </c>
      <c r="L549" s="1">
        <v>1.08815831302661E-2</v>
      </c>
      <c r="M549" s="1">
        <v>7.7886568647125995E-2</v>
      </c>
      <c r="N549" s="1">
        <v>6.99899660628655E-3</v>
      </c>
      <c r="O549" s="1">
        <v>0.111676717203726</v>
      </c>
      <c r="P549" s="1">
        <v>8.7472317647387998E-2</v>
      </c>
      <c r="Q549" s="1">
        <v>5.2289149403766298E-2</v>
      </c>
      <c r="R549" s="1">
        <v>1.4508777507021699E-2</v>
      </c>
      <c r="S549" s="1">
        <v>4.5361581534316402E-2</v>
      </c>
      <c r="T549" s="1">
        <v>5.16842769707761E-2</v>
      </c>
      <c r="U549" s="1">
        <v>2.5143438630128401E-2</v>
      </c>
      <c r="V549" s="1">
        <v>1.2405328276771099E-3</v>
      </c>
      <c r="W549" s="1">
        <v>4.0087146270378904E-3</v>
      </c>
      <c r="Y549" s="10">
        <f t="shared" si="40"/>
        <v>5.7509719665810685E-2</v>
      </c>
      <c r="Z549" s="1">
        <f t="shared" si="41"/>
        <v>1.2405328276771099E-3</v>
      </c>
      <c r="AA549" s="1">
        <f t="shared" si="42"/>
        <v>0.119034416034519</v>
      </c>
      <c r="AB549" s="1">
        <f t="shared" si="43"/>
        <v>5.7723395512430602E-2</v>
      </c>
      <c r="AC549">
        <f t="shared" si="44"/>
        <v>3.7861203188004955E-2</v>
      </c>
    </row>
    <row r="550" spans="1:29" x14ac:dyDescent="0.2">
      <c r="A550" s="8" t="s">
        <v>571</v>
      </c>
      <c r="B550" s="2">
        <v>156607.95210043</v>
      </c>
      <c r="C550" s="2">
        <v>560105.03219001403</v>
      </c>
      <c r="D550" s="1">
        <v>9.3532684742404504E-2</v>
      </c>
      <c r="E550" s="1">
        <v>9.3532684742404504E-2</v>
      </c>
      <c r="F550" s="1">
        <v>0.12602216784746501</v>
      </c>
      <c r="G550" s="1">
        <v>4.9606235827328898E-2</v>
      </c>
      <c r="H550" s="1">
        <v>4.9606235827328898E-2</v>
      </c>
      <c r="I550" s="1">
        <v>5.6308659875530902E-2</v>
      </c>
      <c r="J550" s="1">
        <v>6.7570391850637193E-2</v>
      </c>
      <c r="K550" s="1">
        <v>5.6119610845442397E-2</v>
      </c>
      <c r="L550" s="1">
        <v>1.32433270398711E-2</v>
      </c>
      <c r="M550" s="1">
        <v>9.5951494785601596E-2</v>
      </c>
      <c r="N550" s="1">
        <v>6.6385192783375803E-3</v>
      </c>
      <c r="O550" s="1">
        <v>0.12750401622103399</v>
      </c>
      <c r="P550" s="1">
        <v>7.7114810805321898E-2</v>
      </c>
      <c r="Q550" s="1">
        <v>4.1086810769186702E-2</v>
      </c>
      <c r="R550" s="1">
        <v>1.7657769386494899E-2</v>
      </c>
      <c r="S550" s="1">
        <v>4.5046927900424603E-2</v>
      </c>
      <c r="T550" s="1">
        <v>6.1885907997039899E-2</v>
      </c>
      <c r="U550" s="1">
        <v>2.2166621516729101E-2</v>
      </c>
      <c r="V550" s="1">
        <v>1.61763041339335E-3</v>
      </c>
      <c r="W550" s="1">
        <v>3.3612590453596602E-3</v>
      </c>
      <c r="Y550" s="10">
        <f t="shared" si="40"/>
        <v>5.5278688335866834E-2</v>
      </c>
      <c r="Z550" s="1">
        <f t="shared" si="41"/>
        <v>1.61763041339335E-3</v>
      </c>
      <c r="AA550" s="1">
        <f t="shared" si="42"/>
        <v>0.12750401622103399</v>
      </c>
      <c r="AB550" s="1">
        <f t="shared" si="43"/>
        <v>5.2862923336385648E-2</v>
      </c>
      <c r="AC550">
        <f t="shared" si="44"/>
        <v>3.7460270698039609E-2</v>
      </c>
    </row>
    <row r="551" spans="1:29" x14ac:dyDescent="0.2">
      <c r="A551" s="8" t="s">
        <v>572</v>
      </c>
      <c r="B551" s="2">
        <v>757297.43847518705</v>
      </c>
      <c r="C551" s="2">
        <v>860731.00309546199</v>
      </c>
      <c r="D551" s="1">
        <v>0.100530351303245</v>
      </c>
      <c r="E551" s="1">
        <v>0.100530351303245</v>
      </c>
      <c r="F551" s="1">
        <v>0.10711016911372701</v>
      </c>
      <c r="G551" s="1">
        <v>6.42121815904593E-2</v>
      </c>
      <c r="H551" s="1">
        <v>6.42121815904593E-2</v>
      </c>
      <c r="I551" s="1">
        <v>5.8883633073661498E-2</v>
      </c>
      <c r="J551" s="1">
        <v>7.0660359688393903E-2</v>
      </c>
      <c r="K551" s="1">
        <v>6.0318210781947303E-2</v>
      </c>
      <c r="L551" s="1">
        <v>1.44108603239286E-2</v>
      </c>
      <c r="M551" s="1">
        <v>9.4995912181442502E-2</v>
      </c>
      <c r="N551" s="1">
        <v>6.0560963743897496E-3</v>
      </c>
      <c r="O551" s="1">
        <v>0.120449012352481</v>
      </c>
      <c r="P551" s="1">
        <v>7.3822982330472797E-2</v>
      </c>
      <c r="Q551" s="1">
        <v>4.4160728754145298E-2</v>
      </c>
      <c r="R551" s="1">
        <v>1.92144804319049E-2</v>
      </c>
      <c r="S551" s="1">
        <v>4.7106906458929197E-2</v>
      </c>
      <c r="T551" s="1">
        <v>5.8236400611864997E-2</v>
      </c>
      <c r="U551" s="1">
        <v>2.12200976410837E-2</v>
      </c>
      <c r="V551" s="1">
        <v>1.1967043296418E-3</v>
      </c>
      <c r="W551" s="1">
        <v>3.3453679511509199E-3</v>
      </c>
      <c r="Y551" s="10">
        <f t="shared" si="40"/>
        <v>5.653364940932868E-2</v>
      </c>
      <c r="Z551" s="1">
        <f t="shared" si="41"/>
        <v>1.1967043296418E-3</v>
      </c>
      <c r="AA551" s="1">
        <f t="shared" si="42"/>
        <v>0.120449012352481</v>
      </c>
      <c r="AB551" s="1">
        <f t="shared" si="43"/>
        <v>5.9600921927804404E-2</v>
      </c>
      <c r="AC551">
        <f t="shared" si="44"/>
        <v>3.5866611223214634E-2</v>
      </c>
    </row>
    <row r="552" spans="1:29" x14ac:dyDescent="0.2">
      <c r="A552" s="8" t="s">
        <v>573</v>
      </c>
      <c r="B552" s="2">
        <v>216680.73836213499</v>
      </c>
      <c r="C552" s="2">
        <v>241316.66768831899</v>
      </c>
      <c r="D552" s="1">
        <v>9.2744024010339404E-2</v>
      </c>
      <c r="E552" s="1">
        <v>9.2744024010339404E-2</v>
      </c>
      <c r="F552" s="1">
        <v>0.13690738263456101</v>
      </c>
      <c r="G552" s="1">
        <v>7.2600248173534193E-2</v>
      </c>
      <c r="H552" s="1">
        <v>7.2600248173534193E-2</v>
      </c>
      <c r="I552" s="1">
        <v>7.0526969745407495E-2</v>
      </c>
      <c r="J552" s="1">
        <v>8.4632363694489093E-2</v>
      </c>
      <c r="K552" s="1">
        <v>5.5646414406203597E-2</v>
      </c>
      <c r="L552" s="1">
        <v>1.4493089406023301E-2</v>
      </c>
      <c r="M552" s="1">
        <v>9.0995117158893093E-2</v>
      </c>
      <c r="N552" s="1">
        <v>4.9278223410895699E-3</v>
      </c>
      <c r="O552" s="1">
        <v>0.11471660319278799</v>
      </c>
      <c r="P552" s="1">
        <v>5.9761211647088003E-2</v>
      </c>
      <c r="Q552" s="1">
        <v>4.0740369796721201E-2</v>
      </c>
      <c r="R552" s="1">
        <v>1.93241192080311E-2</v>
      </c>
      <c r="S552" s="1">
        <v>5.6421575796325701E-2</v>
      </c>
      <c r="T552" s="1">
        <v>5.3541714203264097E-2</v>
      </c>
      <c r="U552" s="1">
        <v>1.7178000980561201E-2</v>
      </c>
      <c r="V552" s="1">
        <v>9.4298374058743295E-4</v>
      </c>
      <c r="W552" s="1">
        <v>2.7528830152297999E-3</v>
      </c>
      <c r="Y552" s="10">
        <f t="shared" si="40"/>
        <v>5.7709858266750534E-2</v>
      </c>
      <c r="Z552" s="1">
        <f t="shared" si="41"/>
        <v>9.4298374058743295E-4</v>
      </c>
      <c r="AA552" s="1">
        <f t="shared" si="42"/>
        <v>0.13690738263456101</v>
      </c>
      <c r="AB552" s="1">
        <f t="shared" si="43"/>
        <v>5.8091393721706852E-2</v>
      </c>
      <c r="AC552">
        <f t="shared" si="44"/>
        <v>3.7911341577467443E-2</v>
      </c>
    </row>
    <row r="553" spans="1:29" x14ac:dyDescent="0.2">
      <c r="A553" s="8" t="s">
        <v>574</v>
      </c>
      <c r="B553" s="2">
        <v>670852.51505365199</v>
      </c>
      <c r="C553" s="2">
        <v>747721.73926862201</v>
      </c>
      <c r="D553" s="1">
        <v>0.110205517351302</v>
      </c>
      <c r="E553" s="1">
        <v>0.110205517351302</v>
      </c>
      <c r="F553" s="1">
        <v>9.9852164225410101E-2</v>
      </c>
      <c r="G553" s="1">
        <v>5.6284413378779097E-2</v>
      </c>
      <c r="H553" s="1">
        <v>5.6284413378779097E-2</v>
      </c>
      <c r="I553" s="1">
        <v>5.3105247745742303E-2</v>
      </c>
      <c r="J553" s="1">
        <v>6.3726297294890294E-2</v>
      </c>
      <c r="K553" s="1">
        <v>6.6123310410781205E-2</v>
      </c>
      <c r="L553" s="1">
        <v>1.3437428255395499E-2</v>
      </c>
      <c r="M553" s="1">
        <v>9.1085933338459102E-2</v>
      </c>
      <c r="N553" s="1">
        <v>6.6782674507216396E-3</v>
      </c>
      <c r="O553" s="1">
        <v>0.119539247381707</v>
      </c>
      <c r="P553" s="1">
        <v>8.2071932568272193E-2</v>
      </c>
      <c r="Q553" s="1">
        <v>4.84108122161113E-2</v>
      </c>
      <c r="R553" s="1">
        <v>1.79165710071943E-2</v>
      </c>
      <c r="S553" s="1">
        <v>4.2484198196593499E-2</v>
      </c>
      <c r="T553" s="1">
        <v>5.7488298251745701E-2</v>
      </c>
      <c r="U553" s="1">
        <v>2.3591137504197699E-2</v>
      </c>
      <c r="V553" s="1">
        <v>1.25225409208284E-3</v>
      </c>
      <c r="W553" s="1">
        <v>3.75644649595818E-3</v>
      </c>
      <c r="Y553" s="10">
        <f t="shared" si="40"/>
        <v>5.6174970394771248E-2</v>
      </c>
      <c r="Z553" s="1">
        <f t="shared" si="41"/>
        <v>1.25225409208284E-3</v>
      </c>
      <c r="AA553" s="1">
        <f t="shared" si="42"/>
        <v>0.119539247381707</v>
      </c>
      <c r="AB553" s="1">
        <f t="shared" si="43"/>
        <v>5.6284413378779097E-2</v>
      </c>
      <c r="AC553">
        <f t="shared" si="44"/>
        <v>3.6490874921315308E-2</v>
      </c>
    </row>
    <row r="554" spans="1:29" x14ac:dyDescent="0.2">
      <c r="A554" s="8" t="s">
        <v>575</v>
      </c>
      <c r="B554" s="2">
        <v>60621.204957182599</v>
      </c>
      <c r="C554" s="2">
        <v>72464.878704236195</v>
      </c>
      <c r="D554" s="1">
        <v>0.100762485831244</v>
      </c>
      <c r="E554" s="1">
        <v>0.100762485831244</v>
      </c>
      <c r="F554" s="1">
        <v>0.12226881601194101</v>
      </c>
      <c r="G554" s="1">
        <v>0.10873905610041799</v>
      </c>
      <c r="H554" s="1">
        <v>0.10873905610041799</v>
      </c>
      <c r="I554" s="1">
        <v>8.4936732053194394E-2</v>
      </c>
      <c r="J554" s="1">
        <v>0.101924078463833</v>
      </c>
      <c r="K554" s="1">
        <v>6.0457491498746699E-2</v>
      </c>
      <c r="L554" s="1">
        <v>7.8344349741252799E-3</v>
      </c>
      <c r="M554" s="1">
        <v>6.3938752327247703E-2</v>
      </c>
      <c r="N554" s="1">
        <v>5.6853298145135202E-3</v>
      </c>
      <c r="O554" s="1">
        <v>9.98415117646103E-2</v>
      </c>
      <c r="P554" s="1">
        <v>7.7778325061989298E-2</v>
      </c>
      <c r="Q554" s="1">
        <v>4.4262700246262297E-2</v>
      </c>
      <c r="R554" s="1">
        <v>1.04459132988337E-2</v>
      </c>
      <c r="S554" s="1">
        <v>6.7949385642555704E-2</v>
      </c>
      <c r="T554" s="1">
        <v>4.5213864017536298E-2</v>
      </c>
      <c r="U554" s="1">
        <v>2.23572428298686E-2</v>
      </c>
      <c r="V554" s="1">
        <v>8.2721344561031897E-4</v>
      </c>
      <c r="W554" s="1">
        <v>3.4367839152749098E-3</v>
      </c>
      <c r="Y554" s="10">
        <f t="shared" si="40"/>
        <v>6.1908082961473355E-2</v>
      </c>
      <c r="Z554" s="1">
        <f t="shared" si="41"/>
        <v>8.2721344561031897E-4</v>
      </c>
      <c r="AA554" s="1">
        <f t="shared" si="42"/>
        <v>0.12226881601194101</v>
      </c>
      <c r="AB554" s="1">
        <f t="shared" si="43"/>
        <v>6.594406898490171E-2</v>
      </c>
      <c r="AC554">
        <f t="shared" si="44"/>
        <v>4.0590370736877435E-2</v>
      </c>
    </row>
    <row r="555" spans="1:29" x14ac:dyDescent="0.2">
      <c r="A555" s="8" t="s">
        <v>576</v>
      </c>
      <c r="B555" s="2">
        <v>278462.96631220798</v>
      </c>
      <c r="C555" s="2">
        <v>320564.55152966402</v>
      </c>
      <c r="D555" s="1">
        <v>0.105878106002953</v>
      </c>
      <c r="E555" s="1">
        <v>0.105878106002953</v>
      </c>
      <c r="F555" s="1">
        <v>0.119248175270547</v>
      </c>
      <c r="G555" s="1">
        <v>5.7214134090201797E-2</v>
      </c>
      <c r="H555" s="1">
        <v>5.7214134090201797E-2</v>
      </c>
      <c r="I555" s="1">
        <v>5.8419110862737801E-2</v>
      </c>
      <c r="J555" s="1">
        <v>7.0102933035285295E-2</v>
      </c>
      <c r="K555" s="1">
        <v>6.3526863601771802E-2</v>
      </c>
      <c r="L555" s="1">
        <v>7.0652744787740298E-3</v>
      </c>
      <c r="M555" s="1">
        <v>6.7924272258654994E-2</v>
      </c>
      <c r="N555" s="1">
        <v>8.73303375338641E-3</v>
      </c>
      <c r="O555" s="1">
        <v>0.112683760753512</v>
      </c>
      <c r="P555" s="1">
        <v>0.107957202724646</v>
      </c>
      <c r="Q555" s="1">
        <v>4.6509877460739597E-2</v>
      </c>
      <c r="R555" s="1">
        <v>9.4203659716987007E-3</v>
      </c>
      <c r="S555" s="1">
        <v>4.6735288690190502E-2</v>
      </c>
      <c r="T555" s="1">
        <v>5.2802472617716402E-2</v>
      </c>
      <c r="U555" s="1">
        <v>3.1031657299766702E-2</v>
      </c>
      <c r="V555" s="1">
        <v>1.5804902231309999E-3</v>
      </c>
      <c r="W555" s="1">
        <v>4.9692850919090797E-3</v>
      </c>
      <c r="Y555" s="10">
        <f t="shared" si="40"/>
        <v>5.6744727214038837E-2</v>
      </c>
      <c r="Z555" s="1">
        <f t="shared" si="41"/>
        <v>1.5804902231309999E-3</v>
      </c>
      <c r="AA555" s="1">
        <f t="shared" si="42"/>
        <v>0.119248175270547</v>
      </c>
      <c r="AB555" s="1">
        <f t="shared" si="43"/>
        <v>5.7214134090201797E-2</v>
      </c>
      <c r="AC555">
        <f t="shared" si="44"/>
        <v>3.7721093016729872E-2</v>
      </c>
    </row>
    <row r="556" spans="1:29" x14ac:dyDescent="0.2">
      <c r="A556" s="8" t="s">
        <v>577</v>
      </c>
      <c r="B556" s="2">
        <v>2192305.1690734401</v>
      </c>
      <c r="C556" s="2">
        <v>2594142.42931112</v>
      </c>
      <c r="D556" s="1">
        <v>0.110994725961982</v>
      </c>
      <c r="E556" s="1">
        <v>0.110994725961982</v>
      </c>
      <c r="F556" s="1">
        <v>0.12025760882130899</v>
      </c>
      <c r="G556" s="1">
        <v>6.7278718972138801E-2</v>
      </c>
      <c r="H556" s="1">
        <v>6.7278718972138801E-2</v>
      </c>
      <c r="I556" s="1">
        <v>6.3703761691396493E-2</v>
      </c>
      <c r="J556" s="1">
        <v>7.6444514029676294E-2</v>
      </c>
      <c r="K556" s="1">
        <v>6.6596835577189595E-2</v>
      </c>
      <c r="L556" s="1">
        <v>8.2125191760660209E-3</v>
      </c>
      <c r="M556" s="1">
        <v>6.9609719332924105E-2</v>
      </c>
      <c r="N556" s="1">
        <v>6.9503563029083004E-3</v>
      </c>
      <c r="O556" s="1">
        <v>0.109955858120743</v>
      </c>
      <c r="P556" s="1">
        <v>9.4098414522418503E-2</v>
      </c>
      <c r="Q556" s="1">
        <v>4.8757493859365002E-2</v>
      </c>
      <c r="R556" s="1">
        <v>1.0950025568088601E-2</v>
      </c>
      <c r="S556" s="1">
        <v>5.0963009353117102E-2</v>
      </c>
      <c r="T556" s="1">
        <v>5.0681581114572202E-2</v>
      </c>
      <c r="U556" s="1">
        <v>2.7048192855067502E-2</v>
      </c>
      <c r="V556" s="1">
        <v>9.5289577322588105E-4</v>
      </c>
      <c r="W556" s="1">
        <v>4.2598714539556701E-3</v>
      </c>
      <c r="Y556" s="10">
        <f t="shared" si="40"/>
        <v>5.8299477371013229E-2</v>
      </c>
      <c r="Z556" s="1">
        <f t="shared" si="41"/>
        <v>9.5289577322588105E-4</v>
      </c>
      <c r="AA556" s="1">
        <f t="shared" si="42"/>
        <v>0.12025760882130899</v>
      </c>
      <c r="AB556" s="1">
        <f t="shared" si="43"/>
        <v>6.5150298634293044E-2</v>
      </c>
      <c r="AC556">
        <f t="shared" si="44"/>
        <v>3.7970164586466154E-2</v>
      </c>
    </row>
    <row r="557" spans="1:29" x14ac:dyDescent="0.2">
      <c r="A557" s="8" t="s">
        <v>578</v>
      </c>
      <c r="B557" s="2">
        <v>1386458.08143578</v>
      </c>
      <c r="C557" s="2">
        <v>1416398.69738434</v>
      </c>
      <c r="D557" s="1">
        <v>0.107595365657927</v>
      </c>
      <c r="E557" s="1">
        <v>0.107595365657927</v>
      </c>
      <c r="F557" s="1">
        <v>0.10434945282432</v>
      </c>
      <c r="G557" s="1">
        <v>7.0246397908596894E-2</v>
      </c>
      <c r="H557" s="1">
        <v>7.0246397908596894E-2</v>
      </c>
      <c r="I557" s="1">
        <v>6.1210562160378602E-2</v>
      </c>
      <c r="J557" s="1">
        <v>7.3452674592454498E-2</v>
      </c>
      <c r="K557" s="1">
        <v>6.4557219394756601E-2</v>
      </c>
      <c r="L557" s="1">
        <v>1.0934979376273799E-2</v>
      </c>
      <c r="M557" s="1">
        <v>7.9908725818870097E-2</v>
      </c>
      <c r="N557" s="1">
        <v>7.0819930173171503E-3</v>
      </c>
      <c r="O557" s="1">
        <v>0.112626179927574</v>
      </c>
      <c r="P557" s="1">
        <v>8.6639521704730896E-2</v>
      </c>
      <c r="Q557" s="1">
        <v>4.7264231114543198E-2</v>
      </c>
      <c r="R557" s="1">
        <v>1.45799725016979E-2</v>
      </c>
      <c r="S557" s="1">
        <v>4.8968449728302797E-2</v>
      </c>
      <c r="T557" s="1">
        <v>5.3360456759110997E-2</v>
      </c>
      <c r="U557" s="1">
        <v>2.4904071346923601E-2</v>
      </c>
      <c r="V557" s="1">
        <v>1.3477202188066899E-3</v>
      </c>
      <c r="W557" s="1">
        <v>3.9637745441809501E-3</v>
      </c>
      <c r="Y557" s="10">
        <f t="shared" si="40"/>
        <v>5.7541675608164464E-2</v>
      </c>
      <c r="Z557" s="1">
        <f t="shared" si="41"/>
        <v>1.3477202188066899E-3</v>
      </c>
      <c r="AA557" s="1">
        <f t="shared" si="42"/>
        <v>0.112626179927574</v>
      </c>
      <c r="AB557" s="1">
        <f t="shared" si="43"/>
        <v>6.2883890777567605E-2</v>
      </c>
      <c r="AC557">
        <f t="shared" si="44"/>
        <v>3.6108093276124444E-2</v>
      </c>
    </row>
    <row r="558" spans="1:29" x14ac:dyDescent="0.2">
      <c r="A558" s="8" t="s">
        <v>579</v>
      </c>
      <c r="B558" s="2">
        <v>1787438.7149167701</v>
      </c>
      <c r="C558" s="2">
        <v>1926112.88978513</v>
      </c>
      <c r="D558" s="1">
        <v>0.104498125565529</v>
      </c>
      <c r="E558" s="1">
        <v>0.104498125565529</v>
      </c>
      <c r="F558" s="1">
        <v>9.9882969093858298E-2</v>
      </c>
      <c r="G558" s="1">
        <v>4.3738373593164702E-2</v>
      </c>
      <c r="H558" s="1">
        <v>4.3738373593164702E-2</v>
      </c>
      <c r="I558" s="1">
        <v>4.6839929070047102E-2</v>
      </c>
      <c r="J558" s="1">
        <v>5.6207914884056499E-2</v>
      </c>
      <c r="K558" s="1">
        <v>6.2698875339317506E-2</v>
      </c>
      <c r="L558" s="1">
        <v>1.4731385799972701E-2</v>
      </c>
      <c r="M558" s="1">
        <v>0.100687291691253</v>
      </c>
      <c r="N558" s="1">
        <v>6.73286242338855E-3</v>
      </c>
      <c r="O558" s="1">
        <v>0.128299471927562</v>
      </c>
      <c r="P558" s="1">
        <v>8.0013414579691494E-2</v>
      </c>
      <c r="Q558" s="1">
        <v>4.5903683003115002E-2</v>
      </c>
      <c r="R558" s="1">
        <v>1.9641847733297101E-2</v>
      </c>
      <c r="S558" s="1">
        <v>3.7471943256037601E-2</v>
      </c>
      <c r="T558" s="1">
        <v>6.3096421372422704E-2</v>
      </c>
      <c r="U558" s="1">
        <v>2.29995376418465E-2</v>
      </c>
      <c r="V558" s="1">
        <v>1.4356556432171201E-3</v>
      </c>
      <c r="W558" s="1">
        <v>3.6139911743245899E-3</v>
      </c>
      <c r="Y558" s="10">
        <f t="shared" si="40"/>
        <v>5.4336509647539756E-2</v>
      </c>
      <c r="Z558" s="1">
        <f t="shared" si="41"/>
        <v>1.4356556432171201E-3</v>
      </c>
      <c r="AA558" s="1">
        <f t="shared" si="42"/>
        <v>0.128299471927562</v>
      </c>
      <c r="AB558" s="1">
        <f t="shared" si="43"/>
        <v>4.6371806036581052E-2</v>
      </c>
      <c r="AC558">
        <f t="shared" si="44"/>
        <v>3.7123630973780554E-2</v>
      </c>
    </row>
    <row r="559" spans="1:29" x14ac:dyDescent="0.2">
      <c r="A559" s="8" t="s">
        <v>580</v>
      </c>
      <c r="B559" s="2">
        <v>1748686.5381160399</v>
      </c>
      <c r="C559" s="2">
        <v>2254039.3337631202</v>
      </c>
      <c r="D559" s="1">
        <v>0.102335797107377</v>
      </c>
      <c r="E559" s="1">
        <v>0.102335797107377</v>
      </c>
      <c r="F559" s="1">
        <v>9.8376516922388399E-2</v>
      </c>
      <c r="G559" s="1">
        <v>5.5514798502521299E-2</v>
      </c>
      <c r="H559" s="1">
        <v>5.5514798502521299E-2</v>
      </c>
      <c r="I559" s="1">
        <v>5.2351528481857902E-2</v>
      </c>
      <c r="J559" s="1">
        <v>6.2821834178229202E-2</v>
      </c>
      <c r="K559" s="1">
        <v>6.1401478264426303E-2</v>
      </c>
      <c r="L559" s="1">
        <v>1.36818795594428E-2</v>
      </c>
      <c r="M559" s="1">
        <v>9.3444656568675399E-2</v>
      </c>
      <c r="N559" s="1">
        <v>6.9908869875042702E-3</v>
      </c>
      <c r="O559" s="1">
        <v>0.121456881616271</v>
      </c>
      <c r="P559" s="1">
        <v>8.5352659291629496E-2</v>
      </c>
      <c r="Q559" s="1">
        <v>4.4953820605541199E-2</v>
      </c>
      <c r="R559" s="1">
        <v>1.8242506079256999E-2</v>
      </c>
      <c r="S559" s="1">
        <v>4.1881222785486102E-2</v>
      </c>
      <c r="T559" s="1">
        <v>5.9277549571143499E-2</v>
      </c>
      <c r="U559" s="1">
        <v>2.4534191551903499E-2</v>
      </c>
      <c r="V559" s="1">
        <v>1.3479681637400499E-3</v>
      </c>
      <c r="W559" s="1">
        <v>3.8951970768880098E-3</v>
      </c>
      <c r="Y559" s="10">
        <f t="shared" si="40"/>
        <v>5.5285598446209026E-2</v>
      </c>
      <c r="Z559" s="1">
        <f t="shared" si="41"/>
        <v>1.3479681637400499E-3</v>
      </c>
      <c r="AA559" s="1">
        <f t="shared" si="42"/>
        <v>0.121456881616271</v>
      </c>
      <c r="AB559" s="1">
        <f t="shared" si="43"/>
        <v>5.5514798502521299E-2</v>
      </c>
      <c r="AC559">
        <f t="shared" si="44"/>
        <v>3.5608742674149478E-2</v>
      </c>
    </row>
    <row r="560" spans="1:29" x14ac:dyDescent="0.2">
      <c r="A560" s="8" t="s">
        <v>581</v>
      </c>
      <c r="B560" s="2">
        <v>76585.272565768901</v>
      </c>
      <c r="C560" s="2">
        <v>84832.818471113802</v>
      </c>
      <c r="D560" s="1">
        <v>0.110808917417487</v>
      </c>
      <c r="E560" s="1">
        <v>0.110808917417487</v>
      </c>
      <c r="F560" s="1">
        <v>0.11241549338555699</v>
      </c>
      <c r="G560" s="1">
        <v>8.0583534017052205E-2</v>
      </c>
      <c r="H560" s="1">
        <v>8.0583534017052205E-2</v>
      </c>
      <c r="I560" s="1">
        <v>6.8395640354915493E-2</v>
      </c>
      <c r="J560" s="1">
        <v>8.2074768425898698E-2</v>
      </c>
      <c r="K560" s="1">
        <v>6.64853504504926E-2</v>
      </c>
      <c r="L560" s="1">
        <v>7.3351896203558403E-3</v>
      </c>
      <c r="M560" s="1">
        <v>6.3754747558310398E-2</v>
      </c>
      <c r="N560" s="1">
        <v>7.9674757400568508E-3</v>
      </c>
      <c r="O560" s="1">
        <v>0.10383719229546499</v>
      </c>
      <c r="P560" s="1">
        <v>9.5304187817547306E-2</v>
      </c>
      <c r="Q560" s="1">
        <v>4.8675872332858097E-2</v>
      </c>
      <c r="R560" s="1">
        <v>9.7802528271410099E-3</v>
      </c>
      <c r="S560" s="1">
        <v>5.4716512283932303E-2</v>
      </c>
      <c r="T560" s="1">
        <v>4.7529114044903301E-2</v>
      </c>
      <c r="U560" s="1">
        <v>2.73946156789425E-2</v>
      </c>
      <c r="V560" s="1">
        <v>1.5854010226514701E-3</v>
      </c>
      <c r="W560" s="1">
        <v>4.3902057823910203E-3</v>
      </c>
      <c r="Y560" s="10">
        <f t="shared" si="40"/>
        <v>5.9221346124524864E-2</v>
      </c>
      <c r="Z560" s="1">
        <f t="shared" si="41"/>
        <v>1.5854010226514701E-3</v>
      </c>
      <c r="AA560" s="1">
        <f t="shared" si="42"/>
        <v>0.11241549338555699</v>
      </c>
      <c r="AB560" s="1">
        <f t="shared" si="43"/>
        <v>6.5120049004401492E-2</v>
      </c>
      <c r="AC560">
        <f t="shared" si="44"/>
        <v>3.7689672083843856E-2</v>
      </c>
    </row>
    <row r="561" spans="1:29" x14ac:dyDescent="0.2">
      <c r="A561" s="8" t="s">
        <v>582</v>
      </c>
      <c r="B561" s="2">
        <v>282397.63595267799</v>
      </c>
      <c r="C561" s="2">
        <v>290152.43569513701</v>
      </c>
      <c r="D561" s="1">
        <v>0.109848163576103</v>
      </c>
      <c r="E561" s="1">
        <v>0.109848163576103</v>
      </c>
      <c r="F561" s="1">
        <v>0.113155128560671</v>
      </c>
      <c r="G561" s="1">
        <v>5.72131940352157E-2</v>
      </c>
      <c r="H561" s="1">
        <v>5.72131940352157E-2</v>
      </c>
      <c r="I561" s="1">
        <v>5.6895379157775802E-2</v>
      </c>
      <c r="J561" s="1">
        <v>6.8274454989330893E-2</v>
      </c>
      <c r="K561" s="1">
        <v>6.5908898145662406E-2</v>
      </c>
      <c r="L561" s="1">
        <v>6.60450399730438E-3</v>
      </c>
      <c r="M561" s="1">
        <v>5.9615277812254203E-2</v>
      </c>
      <c r="N561" s="1">
        <v>9.4702917514293203E-3</v>
      </c>
      <c r="O561" s="1">
        <v>0.103584605607943</v>
      </c>
      <c r="P561" s="1">
        <v>0.125419443155732</v>
      </c>
      <c r="Q561" s="1">
        <v>4.8253834716965399E-2</v>
      </c>
      <c r="R561" s="1">
        <v>8.8060053297392901E-3</v>
      </c>
      <c r="S561" s="1">
        <v>4.5516303326220503E-2</v>
      </c>
      <c r="T561" s="1">
        <v>4.7450841940348203E-2</v>
      </c>
      <c r="U561" s="1">
        <v>3.6050881690560199E-2</v>
      </c>
      <c r="V561" s="1">
        <v>1.2444647351677E-3</v>
      </c>
      <c r="W561" s="1">
        <v>5.8582540784040101E-3</v>
      </c>
      <c r="Y561" s="10">
        <f t="shared" si="40"/>
        <v>5.6811564210907273E-2</v>
      </c>
      <c r="Z561" s="1">
        <f t="shared" si="41"/>
        <v>1.2444647351677E-3</v>
      </c>
      <c r="AA561" s="1">
        <f t="shared" si="42"/>
        <v>0.125419443155732</v>
      </c>
      <c r="AB561" s="1">
        <f t="shared" si="43"/>
        <v>5.7054286596495751E-2</v>
      </c>
      <c r="AC561">
        <f t="shared" si="44"/>
        <v>3.8332319893094539E-2</v>
      </c>
    </row>
    <row r="562" spans="1:29" x14ac:dyDescent="0.2">
      <c r="A562" s="8" t="s">
        <v>583</v>
      </c>
      <c r="B562" s="2">
        <v>480007.61432139901</v>
      </c>
      <c r="C562" s="2">
        <v>495058.06038396602</v>
      </c>
      <c r="D562" s="1">
        <v>0.101821461944574</v>
      </c>
      <c r="E562" s="1">
        <v>0.101821461944574</v>
      </c>
      <c r="F562" s="1">
        <v>0.11952087727282899</v>
      </c>
      <c r="G562" s="1">
        <v>7.8362450017591206E-2</v>
      </c>
      <c r="H562" s="1">
        <v>7.8362450017591206E-2</v>
      </c>
      <c r="I562" s="1">
        <v>6.9061444327002897E-2</v>
      </c>
      <c r="J562" s="1">
        <v>8.2873733192403404E-2</v>
      </c>
      <c r="K562" s="1">
        <v>6.1092877166744497E-2</v>
      </c>
      <c r="L562" s="1">
        <v>1.21965251563042E-2</v>
      </c>
      <c r="M562" s="1">
        <v>8.2768700047626195E-2</v>
      </c>
      <c r="N562" s="1">
        <v>5.6151518330282901E-3</v>
      </c>
      <c r="O562" s="1">
        <v>0.111987225612918</v>
      </c>
      <c r="P562" s="1">
        <v>7.6922164022992498E-2</v>
      </c>
      <c r="Q562" s="1">
        <v>4.4727884703409999E-2</v>
      </c>
      <c r="R562" s="1">
        <v>1.62620335417391E-2</v>
      </c>
      <c r="S562" s="1">
        <v>5.5249155461602202E-2</v>
      </c>
      <c r="T562" s="1">
        <v>5.2413174870699603E-2</v>
      </c>
      <c r="U562" s="1">
        <v>2.2110874669171301E-2</v>
      </c>
      <c r="V562" s="1">
        <v>6.94935641228022E-4</v>
      </c>
      <c r="W562" s="1">
        <v>3.5164282335432501E-3</v>
      </c>
      <c r="Y562" s="10">
        <f t="shared" si="40"/>
        <v>5.8869050483878638E-2</v>
      </c>
      <c r="Z562" s="1">
        <f t="shared" si="41"/>
        <v>6.94935641228022E-4</v>
      </c>
      <c r="AA562" s="1">
        <f t="shared" si="42"/>
        <v>0.11952087727282899</v>
      </c>
      <c r="AB562" s="1">
        <f t="shared" si="43"/>
        <v>6.5077160746873697E-2</v>
      </c>
      <c r="AC562">
        <f t="shared" si="44"/>
        <v>3.7024229304199213E-2</v>
      </c>
    </row>
    <row r="563" spans="1:29" x14ac:dyDescent="0.2">
      <c r="A563" s="8" t="s">
        <v>584</v>
      </c>
      <c r="B563" s="2">
        <v>759581.43063784495</v>
      </c>
      <c r="C563" s="2">
        <v>789810.03507052897</v>
      </c>
      <c r="D563" s="1">
        <v>0.11332160559865601</v>
      </c>
      <c r="E563" s="1">
        <v>0.11332160559865601</v>
      </c>
      <c r="F563" s="1">
        <v>0.10582957691947099</v>
      </c>
      <c r="G563" s="1">
        <v>4.0455838910684598E-2</v>
      </c>
      <c r="H563" s="1">
        <v>4.0455838910684598E-2</v>
      </c>
      <c r="I563" s="1">
        <v>4.66853136852102E-2</v>
      </c>
      <c r="J563" s="1">
        <v>5.6022376422251899E-2</v>
      </c>
      <c r="K563" s="1">
        <v>6.7992963359194206E-2</v>
      </c>
      <c r="L563" s="1">
        <v>8.5314850452141693E-3</v>
      </c>
      <c r="M563" s="1">
        <v>7.1676626748706604E-2</v>
      </c>
      <c r="N563" s="1">
        <v>9.2746058776131905E-3</v>
      </c>
      <c r="O563" s="1">
        <v>0.113304177627073</v>
      </c>
      <c r="P563" s="1">
        <v>0.118102629150278</v>
      </c>
      <c r="Q563" s="1">
        <v>4.9779639899308503E-2</v>
      </c>
      <c r="R563" s="1">
        <v>1.13753133936184E-2</v>
      </c>
      <c r="S563" s="1">
        <v>3.7348250948168397E-2</v>
      </c>
      <c r="T563" s="1">
        <v>5.3395879340193901E-2</v>
      </c>
      <c r="U563" s="1">
        <v>3.3947993300882398E-2</v>
      </c>
      <c r="V563" s="1">
        <v>1.56088623822658E-3</v>
      </c>
      <c r="W563" s="1">
        <v>5.3950681699837999E-3</v>
      </c>
      <c r="Y563" s="10">
        <f t="shared" si="40"/>
        <v>5.4888883757203764E-2</v>
      </c>
      <c r="Z563" s="1">
        <f t="shared" si="41"/>
        <v>1.56088623822658E-3</v>
      </c>
      <c r="AA563" s="1">
        <f t="shared" si="42"/>
        <v>0.118102629150278</v>
      </c>
      <c r="AB563" s="1">
        <f t="shared" si="43"/>
        <v>4.8232476792259352E-2</v>
      </c>
      <c r="AC563">
        <f t="shared" si="44"/>
        <v>3.8705258877429767E-2</v>
      </c>
    </row>
    <row r="564" spans="1:29" x14ac:dyDescent="0.2">
      <c r="A564" s="8" t="s">
        <v>585</v>
      </c>
      <c r="B564" s="2">
        <v>1121641.6620481501</v>
      </c>
      <c r="C564" s="2">
        <v>1134723.9075392899</v>
      </c>
      <c r="D564" s="1">
        <v>0.11891567000502901</v>
      </c>
      <c r="E564" s="1">
        <v>0.11891567000502901</v>
      </c>
      <c r="F564" s="1">
        <v>0.109621614639651</v>
      </c>
      <c r="G564" s="1">
        <v>6.0118970480907002E-2</v>
      </c>
      <c r="H564" s="1">
        <v>6.0118970480907002E-2</v>
      </c>
      <c r="I564" s="1">
        <v>5.7464888900366197E-2</v>
      </c>
      <c r="J564" s="1">
        <v>6.8957866680439503E-2</v>
      </c>
      <c r="K564" s="1">
        <v>7.1349402003017606E-2</v>
      </c>
      <c r="L564" s="1">
        <v>7.0712690501383204E-3</v>
      </c>
      <c r="M564" s="1">
        <v>5.9425831544153498E-2</v>
      </c>
      <c r="N564" s="1">
        <v>8.9869061471793393E-3</v>
      </c>
      <c r="O564" s="1">
        <v>0.101335558684475</v>
      </c>
      <c r="P564" s="1">
        <v>0.117257112659388</v>
      </c>
      <c r="Q564" s="1">
        <v>5.2236986936103999E-2</v>
      </c>
      <c r="R564" s="1">
        <v>9.4283587335167694E-3</v>
      </c>
      <c r="S564" s="1">
        <v>4.5971911120293099E-2</v>
      </c>
      <c r="T564" s="1">
        <v>4.5644556942391203E-2</v>
      </c>
      <c r="U564" s="1">
        <v>3.3704695922448E-2</v>
      </c>
      <c r="V564" s="1">
        <v>1.2701335177106501E-3</v>
      </c>
      <c r="W564" s="1">
        <v>5.4700460926738704E-3</v>
      </c>
      <c r="Y564" s="10">
        <f t="shared" si="40"/>
        <v>5.7663321027290881E-2</v>
      </c>
      <c r="Z564" s="1">
        <f t="shared" si="41"/>
        <v>1.2701335177106501E-3</v>
      </c>
      <c r="AA564" s="1">
        <f t="shared" si="42"/>
        <v>0.11891567000502901</v>
      </c>
      <c r="AB564" s="1">
        <f t="shared" si="43"/>
        <v>5.8445360222259851E-2</v>
      </c>
      <c r="AC564">
        <f t="shared" si="44"/>
        <v>3.875346548787436E-2</v>
      </c>
    </row>
    <row r="565" spans="1:29" x14ac:dyDescent="0.2">
      <c r="A565" s="8" t="s">
        <v>586</v>
      </c>
      <c r="B565" s="2">
        <v>1193736.63320788</v>
      </c>
      <c r="C565" s="2">
        <v>1702847.8068361599</v>
      </c>
      <c r="D565" s="1">
        <v>0.10529933361473599</v>
      </c>
      <c r="E565" s="1">
        <v>0.10529933361473599</v>
      </c>
      <c r="F565" s="1">
        <v>0.102579645279189</v>
      </c>
      <c r="G565" s="1">
        <v>4.3736873362670001E-2</v>
      </c>
      <c r="H565" s="1">
        <v>4.3736873362670001E-2</v>
      </c>
      <c r="I565" s="1">
        <v>4.7513348001132202E-2</v>
      </c>
      <c r="J565" s="1">
        <v>5.7016017601359097E-2</v>
      </c>
      <c r="K565" s="1">
        <v>6.3179600168841499E-2</v>
      </c>
      <c r="L565" s="1">
        <v>9.7328479233003105E-3</v>
      </c>
      <c r="M565" s="1">
        <v>8.0273282369145799E-2</v>
      </c>
      <c r="N565" s="1">
        <v>8.9564658739685801E-3</v>
      </c>
      <c r="O565" s="1">
        <v>0.11960617542348401</v>
      </c>
      <c r="P565" s="1">
        <v>0.108530830542995</v>
      </c>
      <c r="Q565" s="1">
        <v>4.62556357306044E-2</v>
      </c>
      <c r="R565" s="1">
        <v>1.29771305644004E-2</v>
      </c>
      <c r="S565" s="1">
        <v>3.8010678400905898E-2</v>
      </c>
      <c r="T565" s="1">
        <v>5.7888284375793797E-2</v>
      </c>
      <c r="U565" s="1">
        <v>3.1196633256250099E-2</v>
      </c>
      <c r="V565" s="1">
        <v>1.7614007893722501E-3</v>
      </c>
      <c r="W565" s="1">
        <v>4.9559486161043697E-3</v>
      </c>
      <c r="Y565" s="10">
        <f t="shared" si="40"/>
        <v>5.4425316943582935E-2</v>
      </c>
      <c r="Z565" s="1">
        <f t="shared" si="41"/>
        <v>1.7614007893722501E-3</v>
      </c>
      <c r="AA565" s="1">
        <f t="shared" si="42"/>
        <v>0.11960617542348401</v>
      </c>
      <c r="AB565" s="1">
        <f t="shared" si="43"/>
        <v>4.6884491865868301E-2</v>
      </c>
      <c r="AC565">
        <f t="shared" si="44"/>
        <v>3.7141680528420595E-2</v>
      </c>
    </row>
    <row r="566" spans="1:29" x14ac:dyDescent="0.2">
      <c r="A566" s="8" t="s">
        <v>587</v>
      </c>
      <c r="B566" s="2">
        <v>557902.85763462796</v>
      </c>
      <c r="C566" s="2">
        <v>1686713.6294311599</v>
      </c>
      <c r="D566" s="1">
        <v>9.9044663085527104E-2</v>
      </c>
      <c r="E566" s="1">
        <v>9.9044663085527104E-2</v>
      </c>
      <c r="F566" s="1">
        <v>0.117455326708506</v>
      </c>
      <c r="G566" s="1">
        <v>7.5994468720806799E-2</v>
      </c>
      <c r="H566" s="1">
        <v>7.5994468720806799E-2</v>
      </c>
      <c r="I566" s="1">
        <v>6.7361066037529893E-2</v>
      </c>
      <c r="J566" s="1">
        <v>8.0833279245035902E-2</v>
      </c>
      <c r="K566" s="1">
        <v>5.9426797851316202E-2</v>
      </c>
      <c r="L566" s="1">
        <v>6.51710567121477E-3</v>
      </c>
      <c r="M566" s="1">
        <v>6.0628849260237101E-2</v>
      </c>
      <c r="N566" s="1">
        <v>9.1016793353243496E-3</v>
      </c>
      <c r="O566" s="1">
        <v>0.103381796531077</v>
      </c>
      <c r="P566" s="1">
        <v>0.11410829717321901</v>
      </c>
      <c r="Q566" s="1">
        <v>4.35080992393235E-2</v>
      </c>
      <c r="R566" s="1">
        <v>8.6894742282865797E-3</v>
      </c>
      <c r="S566" s="1">
        <v>5.3888852830023898E-2</v>
      </c>
      <c r="T566" s="1">
        <v>4.78325461059858E-2</v>
      </c>
      <c r="U566" s="1">
        <v>3.2799630039660098E-2</v>
      </c>
      <c r="V566" s="1">
        <v>1.5196154954117899E-3</v>
      </c>
      <c r="W566" s="1">
        <v>5.30664400608116E-3</v>
      </c>
      <c r="Y566" s="10">
        <f t="shared" si="40"/>
        <v>5.8121866168545047E-2</v>
      </c>
      <c r="Z566" s="1">
        <f t="shared" si="41"/>
        <v>1.5196154954117899E-3</v>
      </c>
      <c r="AA566" s="1">
        <f t="shared" si="42"/>
        <v>0.117455326708506</v>
      </c>
      <c r="AB566" s="1">
        <f t="shared" si="43"/>
        <v>6.0027823555776655E-2</v>
      </c>
      <c r="AC566">
        <f t="shared" si="44"/>
        <v>3.7270759896935755E-2</v>
      </c>
    </row>
    <row r="567" spans="1:29" x14ac:dyDescent="0.2">
      <c r="A567" s="8" t="s">
        <v>588</v>
      </c>
      <c r="B567" s="2">
        <v>321777.284820728</v>
      </c>
      <c r="C567" s="2">
        <v>483877.74270070001</v>
      </c>
      <c r="D567" s="1">
        <v>0.113626945232587</v>
      </c>
      <c r="E567" s="1">
        <v>0.113626945232587</v>
      </c>
      <c r="F567" s="1">
        <v>0.11342488955881699</v>
      </c>
      <c r="G567" s="1">
        <v>4.7763431351456498E-2</v>
      </c>
      <c r="H567" s="1">
        <v>4.7763431351456498E-2</v>
      </c>
      <c r="I567" s="1">
        <v>5.2237938065432601E-2</v>
      </c>
      <c r="J567" s="1">
        <v>6.2685525678519399E-2</v>
      </c>
      <c r="K567" s="1">
        <v>6.8176167139552199E-2</v>
      </c>
      <c r="L567" s="1">
        <v>1.01608441794949E-2</v>
      </c>
      <c r="M567" s="1">
        <v>7.6363858131478196E-2</v>
      </c>
      <c r="N567" s="1">
        <v>7.9968568189884293E-3</v>
      </c>
      <c r="O567" s="1">
        <v>0.113700552022214</v>
      </c>
      <c r="P567" s="1">
        <v>0.10400325393794201</v>
      </c>
      <c r="Q567" s="1">
        <v>4.9913768752704903E-2</v>
      </c>
      <c r="R567" s="1">
        <v>1.35477922393267E-2</v>
      </c>
      <c r="S567" s="1">
        <v>4.1790350452346303E-2</v>
      </c>
      <c r="T567" s="1">
        <v>5.3077798953971599E-2</v>
      </c>
      <c r="U567" s="1">
        <v>2.98950668605493E-2</v>
      </c>
      <c r="V567" s="1">
        <v>1.1877069152818E-3</v>
      </c>
      <c r="W567" s="1">
        <v>4.8099356989592598E-3</v>
      </c>
      <c r="Y567" s="10">
        <f t="shared" si="40"/>
        <v>5.6287652928683277E-2</v>
      </c>
      <c r="Z567" s="1">
        <f t="shared" si="41"/>
        <v>1.1877069152818E-3</v>
      </c>
      <c r="AA567" s="1">
        <f t="shared" si="42"/>
        <v>0.113700552022214</v>
      </c>
      <c r="AB567" s="1">
        <f t="shared" si="43"/>
        <v>5.1075853409068755E-2</v>
      </c>
      <c r="AC567">
        <f t="shared" si="44"/>
        <v>3.8138123474165307E-2</v>
      </c>
    </row>
    <row r="568" spans="1:29" x14ac:dyDescent="0.2">
      <c r="A568" s="8" t="s">
        <v>589</v>
      </c>
      <c r="B568" s="2">
        <v>29691.569710751199</v>
      </c>
      <c r="C568" s="2">
        <v>2359077.95199364</v>
      </c>
      <c r="D568" s="1">
        <v>9.7967053683420596E-2</v>
      </c>
      <c r="E568" s="1">
        <v>9.7967053683420596E-2</v>
      </c>
      <c r="F568" s="1">
        <v>0.122210334649448</v>
      </c>
      <c r="G568" s="1">
        <v>7.2138710940003195E-2</v>
      </c>
      <c r="H568" s="1">
        <v>7.2138710940003195E-2</v>
      </c>
      <c r="I568" s="1">
        <v>6.66219391323635E-2</v>
      </c>
      <c r="J568" s="1">
        <v>7.9946326958836397E-2</v>
      </c>
      <c r="K568" s="1">
        <v>5.87802322100522E-2</v>
      </c>
      <c r="L568" s="1">
        <v>8.0384902547528895E-3</v>
      </c>
      <c r="M568" s="1">
        <v>7.2719267857973696E-2</v>
      </c>
      <c r="N568" s="1">
        <v>7.6119734273306597E-3</v>
      </c>
      <c r="O568" s="1">
        <v>0.113738108791929</v>
      </c>
      <c r="P568" s="1">
        <v>9.31283237332306E-2</v>
      </c>
      <c r="Q568" s="1">
        <v>4.3034729596301502E-2</v>
      </c>
      <c r="R568" s="1">
        <v>1.0717987006337E-2</v>
      </c>
      <c r="S568" s="1">
        <v>5.3297551305890901E-2</v>
      </c>
      <c r="T568" s="1">
        <v>5.3765306453183698E-2</v>
      </c>
      <c r="U568" s="1">
        <v>2.6769560457447598E-2</v>
      </c>
      <c r="V568" s="1">
        <v>1.5884058293846801E-3</v>
      </c>
      <c r="W568" s="1">
        <v>4.1205742411134496E-3</v>
      </c>
      <c r="Y568" s="10">
        <f t="shared" si="40"/>
        <v>5.7815032057621174E-2</v>
      </c>
      <c r="Z568" s="1">
        <f t="shared" si="41"/>
        <v>1.5884058293846801E-3</v>
      </c>
      <c r="AA568" s="1">
        <f t="shared" si="42"/>
        <v>0.122210334649448</v>
      </c>
      <c r="AB568" s="1">
        <f t="shared" si="43"/>
        <v>6.2701085671207857E-2</v>
      </c>
      <c r="AC568">
        <f t="shared" si="44"/>
        <v>3.703113602793124E-2</v>
      </c>
    </row>
    <row r="569" spans="1:29" x14ac:dyDescent="0.2">
      <c r="A569" s="8" t="s">
        <v>590</v>
      </c>
      <c r="B569" s="2">
        <v>99750.349499105199</v>
      </c>
      <c r="C569" s="2">
        <v>199253.560371456</v>
      </c>
      <c r="D569" s="1">
        <v>0.104352305073332</v>
      </c>
      <c r="E569" s="1">
        <v>0.104352305073332</v>
      </c>
      <c r="F569" s="1">
        <v>0.122149246808789</v>
      </c>
      <c r="G569" s="1">
        <v>6.4146057936146098E-2</v>
      </c>
      <c r="H569" s="1">
        <v>6.4146057936146098E-2</v>
      </c>
      <c r="I569" s="1">
        <v>6.2610340670270298E-2</v>
      </c>
      <c r="J569" s="1">
        <v>7.5132408804324299E-2</v>
      </c>
      <c r="K569" s="1">
        <v>6.26113830439992E-2</v>
      </c>
      <c r="L569" s="1">
        <v>8.0231623894755303E-3</v>
      </c>
      <c r="M569" s="1">
        <v>7.0291022446485302E-2</v>
      </c>
      <c r="N569" s="1">
        <v>8.0293685578065599E-3</v>
      </c>
      <c r="O569" s="1">
        <v>0.111834388244012</v>
      </c>
      <c r="P569" s="1">
        <v>9.7584668856013398E-2</v>
      </c>
      <c r="Q569" s="1">
        <v>4.5839627331178801E-2</v>
      </c>
      <c r="R569" s="1">
        <v>1.0697549852634001E-2</v>
      </c>
      <c r="S569" s="1">
        <v>5.0088272536216102E-2</v>
      </c>
      <c r="T569" s="1">
        <v>5.2179098689796199E-2</v>
      </c>
      <c r="U569" s="1">
        <v>2.8049960275414499E-2</v>
      </c>
      <c r="V569" s="1">
        <v>1.4535219749980399E-3</v>
      </c>
      <c r="W569" s="1">
        <v>4.5685044433567603E-3</v>
      </c>
      <c r="Y569" s="10">
        <f t="shared" si="40"/>
        <v>5.7406962547186316E-2</v>
      </c>
      <c r="Z569" s="1">
        <f t="shared" si="41"/>
        <v>1.4535219749980399E-3</v>
      </c>
      <c r="AA569" s="1">
        <f t="shared" si="42"/>
        <v>0.122149246808789</v>
      </c>
      <c r="AB569" s="1">
        <f t="shared" si="43"/>
        <v>6.2610861857134742E-2</v>
      </c>
      <c r="AC569">
        <f t="shared" si="44"/>
        <v>3.7322222204302667E-2</v>
      </c>
    </row>
    <row r="570" spans="1:29" x14ac:dyDescent="0.2">
      <c r="A570" s="8" t="s">
        <v>591</v>
      </c>
      <c r="B570" s="2">
        <v>68673.786853759404</v>
      </c>
      <c r="C570" s="2">
        <v>71521.833703300799</v>
      </c>
      <c r="D570" s="1">
        <v>0.11479841489269101</v>
      </c>
      <c r="E570" s="1">
        <v>0.11479841489269101</v>
      </c>
      <c r="F570" s="1">
        <v>0.115439456055485</v>
      </c>
      <c r="G570" s="1">
        <v>5.8110336501603903E-2</v>
      </c>
      <c r="H570" s="1">
        <v>5.8110336501603903E-2</v>
      </c>
      <c r="I570" s="1">
        <v>5.7915032264673497E-2</v>
      </c>
      <c r="J570" s="1">
        <v>6.9498038717608096E-2</v>
      </c>
      <c r="K570" s="1">
        <v>6.8879048935615E-2</v>
      </c>
      <c r="L570" s="1">
        <v>7.6018519924736499E-3</v>
      </c>
      <c r="M570" s="1">
        <v>6.5210893074662601E-2</v>
      </c>
      <c r="N570" s="1">
        <v>8.3900800677257897E-3</v>
      </c>
      <c r="O570" s="1">
        <v>0.10720922440396401</v>
      </c>
      <c r="P570" s="1">
        <v>0.108463719141999</v>
      </c>
      <c r="Q570" s="1">
        <v>5.0428369102081497E-2</v>
      </c>
      <c r="R570" s="1">
        <v>1.0135802656631301E-2</v>
      </c>
      <c r="S570" s="1">
        <v>4.6332025811738703E-2</v>
      </c>
      <c r="T570" s="1">
        <v>4.9087109555373799E-2</v>
      </c>
      <c r="U570" s="1">
        <v>3.1177226608797699E-2</v>
      </c>
      <c r="V570" s="1">
        <v>1.28856019598E-3</v>
      </c>
      <c r="W570" s="1">
        <v>5.0039998548144704E-3</v>
      </c>
      <c r="Y570" s="10">
        <f t="shared" si="40"/>
        <v>5.7393897061410702E-2</v>
      </c>
      <c r="Z570" s="1">
        <f t="shared" si="41"/>
        <v>1.28856019598E-3</v>
      </c>
      <c r="AA570" s="1">
        <f t="shared" si="42"/>
        <v>0.115439456055485</v>
      </c>
      <c r="AB570" s="1">
        <f t="shared" si="43"/>
        <v>5.8012684383138696E-2</v>
      </c>
      <c r="AC570">
        <f t="shared" si="44"/>
        <v>3.8291004122564823E-2</v>
      </c>
    </row>
    <row r="571" spans="1:29" x14ac:dyDescent="0.2">
      <c r="A571" s="8" t="s">
        <v>592</v>
      </c>
      <c r="B571" s="2">
        <v>6931075.1139231203</v>
      </c>
      <c r="C571" s="2">
        <v>7493972.2511489503</v>
      </c>
      <c r="D571" s="1">
        <v>0.116779459974456</v>
      </c>
      <c r="E571" s="1">
        <v>0.116779459974456</v>
      </c>
      <c r="F571" s="1">
        <v>0.106902997932216</v>
      </c>
      <c r="G571" s="1">
        <v>6.4652586743981499E-2</v>
      </c>
      <c r="H571" s="1">
        <v>6.4652586743981499E-2</v>
      </c>
      <c r="I571" s="1">
        <v>5.9052042855045297E-2</v>
      </c>
      <c r="J571" s="1">
        <v>7.0862451426054004E-2</v>
      </c>
      <c r="K571" s="1">
        <v>7.0067675984673297E-2</v>
      </c>
      <c r="L571" s="1">
        <v>8.7509927833402303E-3</v>
      </c>
      <c r="M571" s="1">
        <v>6.7685036448491803E-2</v>
      </c>
      <c r="N571" s="1">
        <v>7.9942144179756501E-3</v>
      </c>
      <c r="O571" s="1">
        <v>0.105343744644101</v>
      </c>
      <c r="P571" s="1">
        <v>0.10262663166729701</v>
      </c>
      <c r="Q571" s="1">
        <v>5.1298597778012697E-2</v>
      </c>
      <c r="R571" s="1">
        <v>1.1667990377785599E-2</v>
      </c>
      <c r="S571" s="1">
        <v>4.7241634284036202E-2</v>
      </c>
      <c r="T571" s="1">
        <v>4.8285340845668802E-2</v>
      </c>
      <c r="U571" s="1">
        <v>2.94994051332402E-2</v>
      </c>
      <c r="V571" s="1">
        <v>1.2668225314335E-3</v>
      </c>
      <c r="W571" s="1">
        <v>4.7288382820485E-3</v>
      </c>
      <c r="Y571" s="10">
        <f t="shared" si="40"/>
        <v>5.7806925541414735E-2</v>
      </c>
      <c r="Z571" s="1">
        <f t="shared" si="41"/>
        <v>1.2668225314335E-3</v>
      </c>
      <c r="AA571" s="1">
        <f t="shared" si="42"/>
        <v>0.116779459974456</v>
      </c>
      <c r="AB571" s="1">
        <f t="shared" si="43"/>
        <v>6.1852314799513398E-2</v>
      </c>
      <c r="AC571">
        <f t="shared" si="44"/>
        <v>3.7566437247405923E-2</v>
      </c>
    </row>
    <row r="572" spans="1:29" x14ac:dyDescent="0.2">
      <c r="A572" s="8" t="s">
        <v>593</v>
      </c>
      <c r="B572" s="2">
        <v>656898.89124736597</v>
      </c>
      <c r="C572" s="2">
        <v>688815.14937462402</v>
      </c>
      <c r="D572" s="1">
        <v>0.10188345183985199</v>
      </c>
      <c r="E572" s="1">
        <v>0.10188345183985199</v>
      </c>
      <c r="F572" s="1">
        <v>0.122347001452593</v>
      </c>
      <c r="G572" s="1">
        <v>5.0625244511507801E-2</v>
      </c>
      <c r="H572" s="1">
        <v>5.0625244511507801E-2</v>
      </c>
      <c r="I572" s="1">
        <v>5.5899372618902501E-2</v>
      </c>
      <c r="J572" s="1">
        <v>6.7079247142682805E-2</v>
      </c>
      <c r="K572" s="1">
        <v>6.1130071103911603E-2</v>
      </c>
      <c r="L572" s="1">
        <v>1.17039564413337E-2</v>
      </c>
      <c r="M572" s="1">
        <v>8.6447691877605107E-2</v>
      </c>
      <c r="N572" s="1">
        <v>7.14607924796473E-3</v>
      </c>
      <c r="O572" s="1">
        <v>0.120998068595247</v>
      </c>
      <c r="P572" s="1">
        <v>8.8522220684330397E-2</v>
      </c>
      <c r="Q572" s="1">
        <v>4.47551154741712E-2</v>
      </c>
      <c r="R572" s="1">
        <v>1.5605275255111999E-2</v>
      </c>
      <c r="S572" s="1">
        <v>4.4719498095121699E-2</v>
      </c>
      <c r="T572" s="1">
        <v>5.7681500487831397E-2</v>
      </c>
      <c r="U572" s="1">
        <v>2.5445266569391198E-2</v>
      </c>
      <c r="V572" s="1">
        <v>1.3199691264283899E-3</v>
      </c>
      <c r="W572" s="1">
        <v>4.0395903095450303E-3</v>
      </c>
      <c r="Y572" s="10">
        <f t="shared" si="40"/>
        <v>5.5992865859244553E-2</v>
      </c>
      <c r="Z572" s="1">
        <f t="shared" si="41"/>
        <v>1.3199691264283899E-3</v>
      </c>
      <c r="AA572" s="1">
        <f t="shared" si="42"/>
        <v>0.122347001452593</v>
      </c>
      <c r="AB572" s="1">
        <f t="shared" si="43"/>
        <v>5.3262308565205155E-2</v>
      </c>
      <c r="AC572">
        <f t="shared" si="44"/>
        <v>3.7342569657020076E-2</v>
      </c>
    </row>
    <row r="573" spans="1:29" x14ac:dyDescent="0.2">
      <c r="A573" s="8" t="s">
        <v>594</v>
      </c>
      <c r="B573" s="2">
        <v>1045209.35374983</v>
      </c>
      <c r="C573" s="2">
        <v>1126046.7602043899</v>
      </c>
      <c r="D573" s="1">
        <v>0.123196849620009</v>
      </c>
      <c r="E573" s="1">
        <v>0.123196849620009</v>
      </c>
      <c r="F573" s="1">
        <v>0.10572255116309601</v>
      </c>
      <c r="G573" s="1">
        <v>4.6631480877819799E-2</v>
      </c>
      <c r="H573" s="1">
        <v>4.6631480877819799E-2</v>
      </c>
      <c r="I573" s="1">
        <v>4.9746378229683703E-2</v>
      </c>
      <c r="J573" s="1">
        <v>5.9695653875620702E-2</v>
      </c>
      <c r="K573" s="1">
        <v>7.3918109772005802E-2</v>
      </c>
      <c r="L573" s="1">
        <v>9.9462030672696697E-3</v>
      </c>
      <c r="M573" s="1">
        <v>7.7218874072440102E-2</v>
      </c>
      <c r="N573" s="1">
        <v>7.8563999769563006E-3</v>
      </c>
      <c r="O573" s="1">
        <v>0.115037940921608</v>
      </c>
      <c r="P573" s="1">
        <v>9.5008336034964599E-2</v>
      </c>
      <c r="Q573" s="1">
        <v>5.4117613127835897E-2</v>
      </c>
      <c r="R573" s="1">
        <v>1.32616040896931E-2</v>
      </c>
      <c r="S573" s="1">
        <v>3.9797102583746899E-2</v>
      </c>
      <c r="T573" s="1">
        <v>5.3669745900334603E-2</v>
      </c>
      <c r="U573" s="1">
        <v>2.7309748845761001E-2</v>
      </c>
      <c r="V573" s="1">
        <v>1.5925093397701701E-3</v>
      </c>
      <c r="W573" s="1">
        <v>4.2997906429470501E-3</v>
      </c>
      <c r="Y573" s="10">
        <f t="shared" si="40"/>
        <v>5.639276113196956E-2</v>
      </c>
      <c r="Z573" s="1">
        <f t="shared" si="41"/>
        <v>1.5925093397701701E-3</v>
      </c>
      <c r="AA573" s="1">
        <f t="shared" si="42"/>
        <v>0.123196849620009</v>
      </c>
      <c r="AB573" s="1">
        <f t="shared" si="43"/>
        <v>5.170806206500915E-2</v>
      </c>
      <c r="AC573">
        <f t="shared" si="44"/>
        <v>3.9051162275209848E-2</v>
      </c>
    </row>
    <row r="574" spans="1:29" x14ac:dyDescent="0.2">
      <c r="A574" s="8" t="s">
        <v>595</v>
      </c>
      <c r="B574" s="2">
        <v>231870.981520053</v>
      </c>
      <c r="C574" s="2">
        <v>248357.16775455899</v>
      </c>
      <c r="D574" s="1">
        <v>0.115318418955362</v>
      </c>
      <c r="E574" s="1">
        <v>0.115318418955362</v>
      </c>
      <c r="F574" s="1">
        <v>0.10624959116296701</v>
      </c>
      <c r="G574" s="1">
        <v>6.1373694145077803E-2</v>
      </c>
      <c r="H574" s="1">
        <v>6.1373694145077803E-2</v>
      </c>
      <c r="I574" s="1">
        <v>5.72492448632805E-2</v>
      </c>
      <c r="J574" s="1">
        <v>6.8699093835936795E-2</v>
      </c>
      <c r="K574" s="1">
        <v>6.9191051373217904E-2</v>
      </c>
      <c r="L574" s="1">
        <v>8.9500197342848795E-3</v>
      </c>
      <c r="M574" s="1">
        <v>7.0416147168359006E-2</v>
      </c>
      <c r="N574" s="1">
        <v>8.1099919818480304E-3</v>
      </c>
      <c r="O574" s="1">
        <v>0.10849060511335</v>
      </c>
      <c r="P574" s="1">
        <v>0.101837512406155</v>
      </c>
      <c r="Q574" s="1">
        <v>5.0656795224789497E-2</v>
      </c>
      <c r="R574" s="1">
        <v>1.1933359645713199E-2</v>
      </c>
      <c r="S574" s="1">
        <v>4.5799395890624602E-2</v>
      </c>
      <c r="T574" s="1">
        <v>5.0310114124424397E-2</v>
      </c>
      <c r="U574" s="1">
        <v>2.9272534539242102E-2</v>
      </c>
      <c r="V574" s="1">
        <v>1.3710253121489401E-3</v>
      </c>
      <c r="W574" s="1">
        <v>4.7114686742373204E-3</v>
      </c>
      <c r="Y574" s="10">
        <f t="shared" si="40"/>
        <v>5.733160886257295E-2</v>
      </c>
      <c r="Z574" s="1">
        <f t="shared" si="41"/>
        <v>1.3710253121489401E-3</v>
      </c>
      <c r="AA574" s="1">
        <f t="shared" si="42"/>
        <v>0.115318418955362</v>
      </c>
      <c r="AB574" s="1">
        <f t="shared" si="43"/>
        <v>5.9311469504179148E-2</v>
      </c>
      <c r="AC574">
        <f t="shared" si="44"/>
        <v>3.7369006876744632E-2</v>
      </c>
    </row>
    <row r="575" spans="1:29" x14ac:dyDescent="0.2">
      <c r="A575" s="8" t="s">
        <v>596</v>
      </c>
      <c r="B575" s="2">
        <v>707250.13086393895</v>
      </c>
      <c r="C575" s="2">
        <v>749330.92550036497</v>
      </c>
      <c r="D575" s="1">
        <v>0.12296731953036701</v>
      </c>
      <c r="E575" s="1">
        <v>0.12296731953036701</v>
      </c>
      <c r="F575" s="1">
        <v>0.10144932908427</v>
      </c>
      <c r="G575" s="1">
        <v>3.0730440864514898E-2</v>
      </c>
      <c r="H575" s="1">
        <v>3.0730440864514898E-2</v>
      </c>
      <c r="I575" s="1">
        <v>4.0727552703325398E-2</v>
      </c>
      <c r="J575" s="1">
        <v>4.8873063243990301E-2</v>
      </c>
      <c r="K575" s="1">
        <v>7.3780391718220706E-2</v>
      </c>
      <c r="L575" s="1">
        <v>7.5991978121083799E-3</v>
      </c>
      <c r="M575" s="1">
        <v>6.5869148325803095E-2</v>
      </c>
      <c r="N575" s="1">
        <v>9.8910249348987903E-3</v>
      </c>
      <c r="O575" s="1">
        <v>0.10989775257805801</v>
      </c>
      <c r="P575" s="1">
        <v>0.131154389666406</v>
      </c>
      <c r="Q575" s="1">
        <v>5.4016785707080003E-2</v>
      </c>
      <c r="R575" s="1">
        <v>1.0132263749477901E-2</v>
      </c>
      <c r="S575" s="1">
        <v>3.2582042162660002E-2</v>
      </c>
      <c r="T575" s="1">
        <v>5.0976458859950599E-2</v>
      </c>
      <c r="U575" s="1">
        <v>3.76997870343381E-2</v>
      </c>
      <c r="V575" s="1">
        <v>1.4853723290982801E-3</v>
      </c>
      <c r="W575" s="1">
        <v>5.9328963720759404E-3</v>
      </c>
      <c r="Y575" s="10">
        <f t="shared" si="40"/>
        <v>5.4473148853576271E-2</v>
      </c>
      <c r="Z575" s="1">
        <f t="shared" si="41"/>
        <v>1.4853723290982801E-3</v>
      </c>
      <c r="AA575" s="1">
        <f t="shared" si="42"/>
        <v>0.131154389666406</v>
      </c>
      <c r="AB575" s="1">
        <f t="shared" si="43"/>
        <v>4.4800307973657846E-2</v>
      </c>
      <c r="AC575">
        <f t="shared" si="44"/>
        <v>4.1520865809847887E-2</v>
      </c>
    </row>
    <row r="576" spans="1:29" x14ac:dyDescent="0.2">
      <c r="A576" s="8" t="s">
        <v>597</v>
      </c>
      <c r="B576" s="2">
        <v>2462342.4739765902</v>
      </c>
      <c r="C576" s="2">
        <v>2616975.82897163</v>
      </c>
      <c r="D576" s="1">
        <v>0.102666439091725</v>
      </c>
      <c r="E576" s="1">
        <v>0.102666439091725</v>
      </c>
      <c r="F576" s="1">
        <v>0.121096567850732</v>
      </c>
      <c r="G576" s="1">
        <v>5.2270285859828798E-2</v>
      </c>
      <c r="H576" s="1">
        <v>5.2270285859828798E-2</v>
      </c>
      <c r="I576" s="1">
        <v>5.6409284892598097E-2</v>
      </c>
      <c r="J576" s="1">
        <v>6.7691141871117397E-2</v>
      </c>
      <c r="K576" s="1">
        <v>6.1599863455034903E-2</v>
      </c>
      <c r="L576" s="1">
        <v>1.19431978267091E-2</v>
      </c>
      <c r="M576" s="1">
        <v>8.6109490163260402E-2</v>
      </c>
      <c r="N576" s="1">
        <v>7.0680159257943097E-3</v>
      </c>
      <c r="O576" s="1">
        <v>0.11958475305994599</v>
      </c>
      <c r="P576" s="1">
        <v>8.8715239240740096E-2</v>
      </c>
      <c r="Q576" s="1">
        <v>4.5099064214025902E-2</v>
      </c>
      <c r="R576" s="1">
        <v>1.59242637689457E-2</v>
      </c>
      <c r="S576" s="1">
        <v>4.5127427914077999E-2</v>
      </c>
      <c r="T576" s="1">
        <v>5.6841818672797799E-2</v>
      </c>
      <c r="U576" s="1">
        <v>2.5500710841258999E-2</v>
      </c>
      <c r="V576" s="1">
        <v>1.2360282348269299E-3</v>
      </c>
      <c r="W576" s="1">
        <v>4.0649837095182396E-3</v>
      </c>
      <c r="Y576" s="10">
        <f t="shared" si="40"/>
        <v>5.619426507722456E-2</v>
      </c>
      <c r="Z576" s="1">
        <f t="shared" si="41"/>
        <v>1.2360282348269299E-3</v>
      </c>
      <c r="AA576" s="1">
        <f t="shared" si="42"/>
        <v>0.121096567850732</v>
      </c>
      <c r="AB576" s="1">
        <f t="shared" si="43"/>
        <v>5.4339785376213451E-2</v>
      </c>
      <c r="AC576">
        <f t="shared" si="44"/>
        <v>3.7157733663261222E-2</v>
      </c>
    </row>
    <row r="577" spans="1:29" x14ac:dyDescent="0.2">
      <c r="A577" s="8" t="s">
        <v>598</v>
      </c>
      <c r="B577" s="2">
        <v>560245.31420555804</v>
      </c>
      <c r="C577" s="2">
        <v>619664.32733966399</v>
      </c>
      <c r="D577" s="1">
        <v>0.121037802988919</v>
      </c>
      <c r="E577" s="1">
        <v>0.121037802988919</v>
      </c>
      <c r="F577" s="1">
        <v>9.9790233537700598E-2</v>
      </c>
      <c r="G577" s="1">
        <v>5.1919064574597801E-2</v>
      </c>
      <c r="H577" s="1">
        <v>5.1919064574597801E-2</v>
      </c>
      <c r="I577" s="1">
        <v>5.0907090671724102E-2</v>
      </c>
      <c r="J577" s="1">
        <v>6.1088508806069003E-2</v>
      </c>
      <c r="K577" s="1">
        <v>7.2622681793351698E-2</v>
      </c>
      <c r="L577" s="1">
        <v>9.2786654124478105E-3</v>
      </c>
      <c r="M577" s="1">
        <v>7.0920061402528004E-2</v>
      </c>
      <c r="N577" s="1">
        <v>8.17662905394855E-3</v>
      </c>
      <c r="O577" s="1">
        <v>0.108311196654367</v>
      </c>
      <c r="P577" s="1">
        <v>0.107208414796487</v>
      </c>
      <c r="Q577" s="1">
        <v>5.3169192363289701E-2</v>
      </c>
      <c r="R577" s="1">
        <v>1.23715538832639E-2</v>
      </c>
      <c r="S577" s="1">
        <v>4.0725672537379402E-2</v>
      </c>
      <c r="T577" s="1">
        <v>5.01726923418001E-2</v>
      </c>
      <c r="U577" s="1">
        <v>3.0816646046207201E-2</v>
      </c>
      <c r="V577" s="1">
        <v>1.29624731058641E-3</v>
      </c>
      <c r="W577" s="1">
        <v>4.83622447987519E-3</v>
      </c>
      <c r="Y577" s="10">
        <f t="shared" si="40"/>
        <v>5.6380272310902965E-2</v>
      </c>
      <c r="Z577" s="1">
        <f t="shared" si="41"/>
        <v>1.29624731058641E-3</v>
      </c>
      <c r="AA577" s="1">
        <f t="shared" si="42"/>
        <v>0.121037802988919</v>
      </c>
      <c r="AB577" s="1">
        <f t="shared" si="43"/>
        <v>5.1919064574597801E-2</v>
      </c>
      <c r="AC577">
        <f t="shared" si="44"/>
        <v>3.8216787330698838E-2</v>
      </c>
    </row>
    <row r="578" spans="1:29" x14ac:dyDescent="0.2">
      <c r="A578" s="8" t="s">
        <v>599</v>
      </c>
      <c r="B578" s="2">
        <v>10966454.0549905</v>
      </c>
      <c r="C578" s="2">
        <v>12990791.3754139</v>
      </c>
      <c r="D578" s="1">
        <v>9.9298728165833794E-2</v>
      </c>
      <c r="E578" s="1">
        <v>9.9298728165833794E-2</v>
      </c>
      <c r="F578" s="1">
        <v>0.117186136909478</v>
      </c>
      <c r="G578" s="1">
        <v>4.3361895196101799E-2</v>
      </c>
      <c r="H578" s="1">
        <v>4.3361895196101799E-2</v>
      </c>
      <c r="I578" s="1">
        <v>5.0977481825420903E-2</v>
      </c>
      <c r="J578" s="1">
        <v>6.1172978190504303E-2</v>
      </c>
      <c r="K578" s="1">
        <v>5.9579236899500503E-2</v>
      </c>
      <c r="L578" s="1">
        <v>9.5936707009764907E-3</v>
      </c>
      <c r="M578" s="1">
        <v>8.0218279508733906E-2</v>
      </c>
      <c r="N578" s="1">
        <v>8.6645984614820391E-3</v>
      </c>
      <c r="O578" s="1">
        <v>0.12080476272424299</v>
      </c>
      <c r="P578" s="1">
        <v>0.108378760755984</v>
      </c>
      <c r="Q578" s="1">
        <v>4.3619704331238802E-2</v>
      </c>
      <c r="R578" s="1">
        <v>1.2791560934633499E-2</v>
      </c>
      <c r="S578" s="1">
        <v>4.0781985460336997E-2</v>
      </c>
      <c r="T578" s="1">
        <v>5.8161726793092901E-2</v>
      </c>
      <c r="U578" s="1">
        <v>3.1152911221684398E-2</v>
      </c>
      <c r="V578" s="1">
        <v>1.54492443892906E-3</v>
      </c>
      <c r="W578" s="1">
        <v>4.9535244071849897E-3</v>
      </c>
      <c r="Y578" s="10">
        <f t="shared" si="40"/>
        <v>5.4745174514364746E-2</v>
      </c>
      <c r="Z578" s="1">
        <f t="shared" si="41"/>
        <v>1.54492443892906E-3</v>
      </c>
      <c r="AA578" s="1">
        <f t="shared" si="42"/>
        <v>0.12080476272424299</v>
      </c>
      <c r="AB578" s="1">
        <f t="shared" si="43"/>
        <v>4.7298593078329856E-2</v>
      </c>
      <c r="AC578">
        <f t="shared" si="44"/>
        <v>3.7559907680197478E-2</v>
      </c>
    </row>
    <row r="579" spans="1:29" x14ac:dyDescent="0.2">
      <c r="A579" s="8" t="s">
        <v>600</v>
      </c>
      <c r="B579" s="2">
        <v>124470.927913526</v>
      </c>
      <c r="C579" s="2">
        <v>192464.08945903199</v>
      </c>
      <c r="D579" s="1">
        <v>0.10275621866519299</v>
      </c>
      <c r="E579" s="1">
        <v>0.10275621866519299</v>
      </c>
      <c r="F579" s="1">
        <v>0.10531918179433999</v>
      </c>
      <c r="G579" s="1">
        <v>5.0298610076292397E-2</v>
      </c>
      <c r="H579" s="1">
        <v>5.0298610076292397E-2</v>
      </c>
      <c r="I579" s="1">
        <v>5.1479100486731502E-2</v>
      </c>
      <c r="J579" s="1">
        <v>6.17749205840777E-2</v>
      </c>
      <c r="K579" s="1">
        <v>6.1653731199116303E-2</v>
      </c>
      <c r="L579" s="1">
        <v>1.3607566609810801E-2</v>
      </c>
      <c r="M579" s="1">
        <v>9.6730347406885603E-2</v>
      </c>
      <c r="N579" s="1">
        <v>6.8689243081184702E-3</v>
      </c>
      <c r="O579" s="1">
        <v>0.12678276476178299</v>
      </c>
      <c r="P579" s="1">
        <v>7.8779540134998202E-2</v>
      </c>
      <c r="Q579" s="1">
        <v>4.5138502367182802E-2</v>
      </c>
      <c r="R579" s="1">
        <v>1.8143422146414401E-2</v>
      </c>
      <c r="S579" s="1">
        <v>4.1183280389385103E-2</v>
      </c>
      <c r="T579" s="1">
        <v>6.2030130454415001E-2</v>
      </c>
      <c r="U579" s="1">
        <v>2.2644844342068201E-2</v>
      </c>
      <c r="V579" s="1">
        <v>1.5841644278927699E-3</v>
      </c>
      <c r="W579" s="1">
        <v>3.5675288031959901E-3</v>
      </c>
      <c r="Y579" s="10">
        <f t="shared" ref="Y579:Y642" si="45">AVERAGE(D579:W579)</f>
        <v>5.5169880384969318E-2</v>
      </c>
      <c r="Z579" s="1">
        <f t="shared" ref="Z579:Z642" si="46">MIN(D579:W579)</f>
        <v>1.5841644278927699E-3</v>
      </c>
      <c r="AA579" s="1">
        <f t="shared" ref="AA579:AA642" si="47">MAX(D579:W579)</f>
        <v>0.12678276476178299</v>
      </c>
      <c r="AB579" s="1">
        <f t="shared" ref="AB579:AB642" si="48">MEDIAN(D579:W579)</f>
        <v>5.0888855281511949E-2</v>
      </c>
      <c r="AC579">
        <f t="shared" ref="AC579:AC642" si="49">_xlfn.STDEV.P(D579:W579)</f>
        <v>3.6722272274405297E-2</v>
      </c>
    </row>
    <row r="580" spans="1:29" x14ac:dyDescent="0.2">
      <c r="A580" s="8" t="s">
        <v>601</v>
      </c>
      <c r="B580" s="2">
        <v>3239630.7866777699</v>
      </c>
      <c r="C580" s="2">
        <v>3537432.3703712001</v>
      </c>
      <c r="D580" s="1">
        <v>0.121693864315671</v>
      </c>
      <c r="E580" s="1">
        <v>0.121693864315671</v>
      </c>
      <c r="F580" s="1">
        <v>0.112814243186935</v>
      </c>
      <c r="G580" s="1">
        <v>4.2363265132807602E-2</v>
      </c>
      <c r="H580" s="1">
        <v>4.2363265132807602E-2</v>
      </c>
      <c r="I580" s="1">
        <v>4.9385193363138097E-2</v>
      </c>
      <c r="J580" s="1">
        <v>5.9262232035765403E-2</v>
      </c>
      <c r="K580" s="1">
        <v>7.3016318589402801E-2</v>
      </c>
      <c r="L580" s="1">
        <v>9.0243712841708793E-3</v>
      </c>
      <c r="M580" s="1">
        <v>7.0586748871754604E-2</v>
      </c>
      <c r="N580" s="1">
        <v>8.6874286232203595E-3</v>
      </c>
      <c r="O580" s="1">
        <v>0.110680839390461</v>
      </c>
      <c r="P580" s="1">
        <v>0.109266042935015</v>
      </c>
      <c r="Q580" s="1">
        <v>5.34573853907808E-2</v>
      </c>
      <c r="R580" s="1">
        <v>1.2032495045561101E-2</v>
      </c>
      <c r="S580" s="1">
        <v>3.9508154690510597E-2</v>
      </c>
      <c r="T580" s="1">
        <v>5.0781477625103502E-2</v>
      </c>
      <c r="U580" s="1">
        <v>3.1407789906759798E-2</v>
      </c>
      <c r="V580" s="1">
        <v>1.44819710749488E-3</v>
      </c>
      <c r="W580" s="1">
        <v>5.0673743599207698E-3</v>
      </c>
      <c r="Y580" s="10">
        <f t="shared" si="45"/>
        <v>5.6227027565147594E-2</v>
      </c>
      <c r="Z580" s="1">
        <f t="shared" si="46"/>
        <v>1.44819710749488E-3</v>
      </c>
      <c r="AA580" s="1">
        <f t="shared" si="47"/>
        <v>0.121693864315671</v>
      </c>
      <c r="AB580" s="1">
        <f t="shared" si="48"/>
        <v>5.0083335494120799E-2</v>
      </c>
      <c r="AC580">
        <f t="shared" si="49"/>
        <v>3.9669210703316249E-2</v>
      </c>
    </row>
    <row r="581" spans="1:29" x14ac:dyDescent="0.2">
      <c r="A581" s="8" t="s">
        <v>602</v>
      </c>
      <c r="B581" s="2">
        <v>247032.478119576</v>
      </c>
      <c r="C581" s="2">
        <v>253482.370817972</v>
      </c>
      <c r="D581" s="1">
        <v>9.5474368482681093E-2</v>
      </c>
      <c r="E581" s="1">
        <v>9.5474368482681093E-2</v>
      </c>
      <c r="F581" s="1">
        <v>0.10191505412909201</v>
      </c>
      <c r="G581" s="1">
        <v>7.1642478683573305E-2</v>
      </c>
      <c r="H581" s="1">
        <v>7.1642478683573305E-2</v>
      </c>
      <c r="I581" s="1">
        <v>6.1300002874059699E-2</v>
      </c>
      <c r="J581" s="1">
        <v>7.35600034488718E-2</v>
      </c>
      <c r="K581" s="1">
        <v>5.7284621089608599E-2</v>
      </c>
      <c r="L581" s="1">
        <v>1.49667069724245E-2</v>
      </c>
      <c r="M581" s="1">
        <v>9.7841564342889403E-2</v>
      </c>
      <c r="N581" s="1">
        <v>5.9196420865437098E-3</v>
      </c>
      <c r="O581" s="1">
        <v>0.121256816059164</v>
      </c>
      <c r="P581" s="1">
        <v>7.0561345539609299E-2</v>
      </c>
      <c r="Q581" s="1">
        <v>4.1939748890550903E-2</v>
      </c>
      <c r="R581" s="1">
        <v>1.9955609296566E-2</v>
      </c>
      <c r="S581" s="1">
        <v>4.9040002299247702E-2</v>
      </c>
      <c r="T581" s="1">
        <v>5.9366087367971603E-2</v>
      </c>
      <c r="U581" s="1">
        <v>2.0282524314740698E-2</v>
      </c>
      <c r="V581" s="1">
        <v>1.2289681920152301E-3</v>
      </c>
      <c r="W581" s="1">
        <v>3.2107633728925E-3</v>
      </c>
      <c r="Y581" s="10">
        <f t="shared" si="45"/>
        <v>5.6693157730437815E-2</v>
      </c>
      <c r="Z581" s="1">
        <f t="shared" si="46"/>
        <v>1.2289681920152301E-3</v>
      </c>
      <c r="AA581" s="1">
        <f t="shared" si="47"/>
        <v>0.121256816059164</v>
      </c>
      <c r="AB581" s="1">
        <f t="shared" si="48"/>
        <v>6.0333045121015651E-2</v>
      </c>
      <c r="AC581">
        <f t="shared" si="49"/>
        <v>3.5407941023079745E-2</v>
      </c>
    </row>
    <row r="582" spans="1:29" x14ac:dyDescent="0.2">
      <c r="A582" s="8" t="s">
        <v>603</v>
      </c>
      <c r="B582" s="2">
        <v>2513923.1515233102</v>
      </c>
      <c r="C582" s="2">
        <v>2549451.67560083</v>
      </c>
      <c r="D582" s="1">
        <v>0.109770286088854</v>
      </c>
      <c r="E582" s="1">
        <v>0.109770286088854</v>
      </c>
      <c r="F582" s="1">
        <v>0.107933115091702</v>
      </c>
      <c r="G582" s="1">
        <v>5.6223420429202101E-2</v>
      </c>
      <c r="H582" s="1">
        <v>5.6223420429202101E-2</v>
      </c>
      <c r="I582" s="1">
        <v>5.5094988987526503E-2</v>
      </c>
      <c r="J582" s="1">
        <v>6.6113986785032303E-2</v>
      </c>
      <c r="K582" s="1">
        <v>6.5862171653312804E-2</v>
      </c>
      <c r="L582" s="1">
        <v>6.5718633456530702E-3</v>
      </c>
      <c r="M582" s="1">
        <v>6.11968800935822E-2</v>
      </c>
      <c r="N582" s="1">
        <v>9.8049224174925308E-3</v>
      </c>
      <c r="O582" s="1">
        <v>0.10553925296694</v>
      </c>
      <c r="P582" s="1">
        <v>0.124665316544797</v>
      </c>
      <c r="Q582" s="1">
        <v>4.8219624883359201E-2</v>
      </c>
      <c r="R582" s="1">
        <v>8.7624844608710194E-3</v>
      </c>
      <c r="S582" s="1">
        <v>4.4075991190020897E-2</v>
      </c>
      <c r="T582" s="1">
        <v>4.8945766306314302E-2</v>
      </c>
      <c r="U582" s="1">
        <v>3.58340988477754E-2</v>
      </c>
      <c r="V582" s="1">
        <v>1.5241376018209E-3</v>
      </c>
      <c r="W582" s="1">
        <v>5.8295542112982704E-3</v>
      </c>
      <c r="Y582" s="10">
        <f t="shared" si="45"/>
        <v>5.6398078421180518E-2</v>
      </c>
      <c r="Z582" s="1">
        <f t="shared" si="46"/>
        <v>1.5241376018209E-3</v>
      </c>
      <c r="AA582" s="1">
        <f t="shared" si="47"/>
        <v>0.124665316544797</v>
      </c>
      <c r="AB582" s="1">
        <f t="shared" si="48"/>
        <v>5.5659204708364302E-2</v>
      </c>
      <c r="AC582">
        <f t="shared" si="49"/>
        <v>3.7963966670466788E-2</v>
      </c>
    </row>
    <row r="583" spans="1:29" x14ac:dyDescent="0.2">
      <c r="A583" s="8" t="s">
        <v>604</v>
      </c>
      <c r="B583" s="2">
        <v>636743.31752650905</v>
      </c>
      <c r="C583" s="2">
        <v>683796.55907327705</v>
      </c>
      <c r="D583" s="1">
        <v>0.10900031151454399</v>
      </c>
      <c r="E583" s="1">
        <v>0.10900031151454399</v>
      </c>
      <c r="F583" s="1">
        <v>9.5686727025130397E-2</v>
      </c>
      <c r="G583" s="1">
        <v>4.7433883780007E-2</v>
      </c>
      <c r="H583" s="1">
        <v>4.7433883780007E-2</v>
      </c>
      <c r="I583" s="1">
        <v>4.7638623646286002E-2</v>
      </c>
      <c r="J583" s="1">
        <v>5.7166348375543102E-2</v>
      </c>
      <c r="K583" s="1">
        <v>6.5400186908726801E-2</v>
      </c>
      <c r="L583" s="1">
        <v>1.2126619203794001E-2</v>
      </c>
      <c r="M583" s="1">
        <v>8.7487480876474594E-2</v>
      </c>
      <c r="N583" s="1">
        <v>7.6875473068265202E-3</v>
      </c>
      <c r="O583" s="1">
        <v>0.119736783288068</v>
      </c>
      <c r="P583" s="1">
        <v>9.5126875922343299E-2</v>
      </c>
      <c r="Q583" s="1">
        <v>4.7881392320925198E-2</v>
      </c>
      <c r="R583" s="1">
        <v>1.6168825605058699E-2</v>
      </c>
      <c r="S583" s="1">
        <v>3.8110898917029103E-2</v>
      </c>
      <c r="T583" s="1">
        <v>5.8006504186560899E-2</v>
      </c>
      <c r="U583" s="1">
        <v>2.7343828762362101E-2</v>
      </c>
      <c r="V583" s="1">
        <v>1.4632068878458399E-3</v>
      </c>
      <c r="W583" s="1">
        <v>4.3024535922740999E-3</v>
      </c>
      <c r="Y583" s="10">
        <f t="shared" si="45"/>
        <v>5.4710134670717538E-2</v>
      </c>
      <c r="Z583" s="1">
        <f t="shared" si="46"/>
        <v>1.4632068878458399E-3</v>
      </c>
      <c r="AA583" s="1">
        <f t="shared" si="47"/>
        <v>0.119736783288068</v>
      </c>
      <c r="AB583" s="1">
        <f t="shared" si="48"/>
        <v>4.77600079836056E-2</v>
      </c>
      <c r="AC583">
        <f t="shared" si="49"/>
        <v>3.6574918335213299E-2</v>
      </c>
    </row>
    <row r="584" spans="1:29" x14ac:dyDescent="0.2">
      <c r="A584" s="8" t="s">
        <v>605</v>
      </c>
      <c r="B584" s="2">
        <v>530058.61386542104</v>
      </c>
      <c r="C584" s="2">
        <v>577080.32400704897</v>
      </c>
      <c r="D584" s="1">
        <v>9.2893425925316894E-2</v>
      </c>
      <c r="E584" s="1">
        <v>9.2893425925316894E-2</v>
      </c>
      <c r="F584" s="1">
        <v>9.6359263756429406E-2</v>
      </c>
      <c r="G584" s="1">
        <v>6.4395757587041996E-2</v>
      </c>
      <c r="H584" s="1">
        <v>6.4395757587041996E-2</v>
      </c>
      <c r="I584" s="1">
        <v>5.62876947326282E-2</v>
      </c>
      <c r="J584" s="1">
        <v>6.7545233679153993E-2</v>
      </c>
      <c r="K584" s="1">
        <v>5.5736055555190102E-2</v>
      </c>
      <c r="L584" s="1">
        <v>1.56019834851246E-2</v>
      </c>
      <c r="M584" s="1">
        <v>0.102172372031679</v>
      </c>
      <c r="N584" s="1">
        <v>6.2180050109478203E-3</v>
      </c>
      <c r="O584" s="1">
        <v>0.124963033785183</v>
      </c>
      <c r="P584" s="1">
        <v>7.3823269913530096E-2</v>
      </c>
      <c r="Q584" s="1">
        <v>4.08059987073651E-2</v>
      </c>
      <c r="R584" s="1">
        <v>2.0802644646832898E-2</v>
      </c>
      <c r="S584" s="1">
        <v>4.5030155786102498E-2</v>
      </c>
      <c r="T584" s="1">
        <v>6.2084036744286003E-2</v>
      </c>
      <c r="U584" s="1">
        <v>2.12201201118438E-2</v>
      </c>
      <c r="V584" s="1">
        <v>1.2915564583341199E-3</v>
      </c>
      <c r="W584" s="1">
        <v>3.3719472998765499E-3</v>
      </c>
      <c r="Y584" s="10">
        <f t="shared" si="45"/>
        <v>5.5394586936461251E-2</v>
      </c>
      <c r="Z584" s="1">
        <f t="shared" si="46"/>
        <v>1.2915564583341199E-3</v>
      </c>
      <c r="AA584" s="1">
        <f t="shared" si="47"/>
        <v>0.124963033785183</v>
      </c>
      <c r="AB584" s="1">
        <f t="shared" si="48"/>
        <v>5.9185865738457105E-2</v>
      </c>
      <c r="AC584">
        <f t="shared" si="49"/>
        <v>3.5023810263747339E-2</v>
      </c>
    </row>
    <row r="585" spans="1:29" x14ac:dyDescent="0.2">
      <c r="A585" s="8" t="s">
        <v>606</v>
      </c>
      <c r="B585" s="2">
        <v>1209265.21262604</v>
      </c>
      <c r="C585" s="2">
        <v>2092580.43272026</v>
      </c>
      <c r="D585" s="1">
        <v>0.101944036835538</v>
      </c>
      <c r="E585" s="1">
        <v>0.101944036835538</v>
      </c>
      <c r="F585" s="1">
        <v>0.111708163940692</v>
      </c>
      <c r="G585" s="1">
        <v>7.4111472660045696E-2</v>
      </c>
      <c r="H585" s="1">
        <v>7.4111472660045696E-2</v>
      </c>
      <c r="I585" s="1">
        <v>6.4982777315195694E-2</v>
      </c>
      <c r="J585" s="1">
        <v>7.79793327782351E-2</v>
      </c>
      <c r="K585" s="1">
        <v>6.1166422101322997E-2</v>
      </c>
      <c r="L585" s="1">
        <v>1.32366458176401E-2</v>
      </c>
      <c r="M585" s="1">
        <v>8.8092470581837598E-2</v>
      </c>
      <c r="N585" s="1">
        <v>5.9641039619068303E-3</v>
      </c>
      <c r="O585" s="1">
        <v>0.114964260453709</v>
      </c>
      <c r="P585" s="1">
        <v>7.3237554025123705E-2</v>
      </c>
      <c r="Q585" s="1">
        <v>4.4781729104048901E-2</v>
      </c>
      <c r="R585" s="1">
        <v>1.7648861090186801E-2</v>
      </c>
      <c r="S585" s="1">
        <v>5.19862218521569E-2</v>
      </c>
      <c r="T585" s="1">
        <v>5.4615215794232001E-2</v>
      </c>
      <c r="U585" s="1">
        <v>2.1051794795616599E-2</v>
      </c>
      <c r="V585" s="1">
        <v>1.14364441617242E-3</v>
      </c>
      <c r="W585" s="1">
        <v>3.32943355525794E-3</v>
      </c>
      <c r="Y585" s="10">
        <f t="shared" si="45"/>
        <v>5.789998252872508E-2</v>
      </c>
      <c r="Z585" s="1">
        <f t="shared" si="46"/>
        <v>1.14364441617242E-3</v>
      </c>
      <c r="AA585" s="1">
        <f t="shared" si="47"/>
        <v>0.114964260453709</v>
      </c>
      <c r="AB585" s="1">
        <f t="shared" si="48"/>
        <v>6.3074599708259349E-2</v>
      </c>
      <c r="AC585">
        <f t="shared" si="49"/>
        <v>3.6231923922938877E-2</v>
      </c>
    </row>
    <row r="586" spans="1:29" x14ac:dyDescent="0.2">
      <c r="A586" s="8" t="s">
        <v>607</v>
      </c>
      <c r="B586" s="2">
        <v>19466227.277474198</v>
      </c>
      <c r="C586" s="2">
        <v>21105108.956927299</v>
      </c>
      <c r="D586" s="1">
        <v>0.112592459969558</v>
      </c>
      <c r="E586" s="1">
        <v>0.112592459969558</v>
      </c>
      <c r="F586" s="1">
        <v>0.10270799572776999</v>
      </c>
      <c r="G586" s="1">
        <v>3.8402225603991598E-2</v>
      </c>
      <c r="H586" s="1">
        <v>3.8402225603991598E-2</v>
      </c>
      <c r="I586" s="1">
        <v>4.4878111733939102E-2</v>
      </c>
      <c r="J586" s="1">
        <v>5.3853734080725399E-2</v>
      </c>
      <c r="K586" s="1">
        <v>6.75554759817346E-2</v>
      </c>
      <c r="L586" s="1">
        <v>1.15310374835772E-2</v>
      </c>
      <c r="M586" s="1">
        <v>8.6505174537126001E-2</v>
      </c>
      <c r="N586" s="1">
        <v>7.9813444348849592E-3</v>
      </c>
      <c r="O586" s="1">
        <v>0.121945261185727</v>
      </c>
      <c r="P586" s="1">
        <v>9.7844952547210706E-2</v>
      </c>
      <c r="Q586" s="1">
        <v>4.9459342576843E-2</v>
      </c>
      <c r="R586" s="1">
        <v>1.5374716644770799E-2</v>
      </c>
      <c r="S586" s="1">
        <v>3.59024893871496E-2</v>
      </c>
      <c r="T586" s="1">
        <v>5.86849267870546E-2</v>
      </c>
      <c r="U586" s="1">
        <v>2.8125106530580202E-2</v>
      </c>
      <c r="V586" s="1">
        <v>1.5508375905977001E-3</v>
      </c>
      <c r="W586" s="1">
        <v>4.43517073556687E-3</v>
      </c>
      <c r="Y586" s="10">
        <f t="shared" si="45"/>
        <v>5.4516252455617829E-2</v>
      </c>
      <c r="Z586" s="1">
        <f t="shared" si="46"/>
        <v>1.5508375905977001E-3</v>
      </c>
      <c r="AA586" s="1">
        <f t="shared" si="47"/>
        <v>0.121945261185727</v>
      </c>
      <c r="AB586" s="1">
        <f t="shared" si="48"/>
        <v>4.7168727155391055E-2</v>
      </c>
      <c r="AC586">
        <f t="shared" si="49"/>
        <v>3.8237941432816697E-2</v>
      </c>
    </row>
    <row r="587" spans="1:29" x14ac:dyDescent="0.2">
      <c r="A587" s="8" t="s">
        <v>608</v>
      </c>
      <c r="B587" s="2">
        <v>289174.963503287</v>
      </c>
      <c r="C587" s="2">
        <v>350104.891263653</v>
      </c>
      <c r="D587" s="1">
        <v>0.112915701381487</v>
      </c>
      <c r="E587" s="1">
        <v>0.112915701381487</v>
      </c>
      <c r="F587" s="1">
        <v>0.104758225341509</v>
      </c>
      <c r="G587" s="1">
        <v>5.1640679801169702E-2</v>
      </c>
      <c r="H587" s="1">
        <v>5.1640679801169702E-2</v>
      </c>
      <c r="I587" s="1">
        <v>5.2009896235962298E-2</v>
      </c>
      <c r="J587" s="1">
        <v>6.2411875483154702E-2</v>
      </c>
      <c r="K587" s="1">
        <v>6.7749420828892903E-2</v>
      </c>
      <c r="L587" s="1">
        <v>1.17953550213968E-2</v>
      </c>
      <c r="M587" s="1">
        <v>8.4617551327600099E-2</v>
      </c>
      <c r="N587" s="1">
        <v>7.2352993162070299E-3</v>
      </c>
      <c r="O587" s="1">
        <v>0.11743472093573901</v>
      </c>
      <c r="P587" s="1">
        <v>9.0025539839245494E-2</v>
      </c>
      <c r="Q587" s="1">
        <v>4.96013352798357E-2</v>
      </c>
      <c r="R587" s="1">
        <v>1.5727140028528899E-2</v>
      </c>
      <c r="S587" s="1">
        <v>4.1607916988769797E-2</v>
      </c>
      <c r="T587" s="1">
        <v>5.5812352380085799E-2</v>
      </c>
      <c r="U587" s="1">
        <v>2.58774899241552E-2</v>
      </c>
      <c r="V587" s="1">
        <v>1.3632263131539901E-3</v>
      </c>
      <c r="W587" s="1">
        <v>4.0632481740014896E-3</v>
      </c>
      <c r="Y587" s="10">
        <f t="shared" si="45"/>
        <v>5.6060167789177585E-2</v>
      </c>
      <c r="Z587" s="1">
        <f t="shared" si="46"/>
        <v>1.3632263131539901E-3</v>
      </c>
      <c r="AA587" s="1">
        <f t="shared" si="47"/>
        <v>0.11743472093573901</v>
      </c>
      <c r="AB587" s="1">
        <f t="shared" si="48"/>
        <v>5.1825288018566E-2</v>
      </c>
      <c r="AC587">
        <f t="shared" si="49"/>
        <v>3.7169968424211691E-2</v>
      </c>
    </row>
    <row r="588" spans="1:29" x14ac:dyDescent="0.2">
      <c r="A588" s="8" t="s">
        <v>609</v>
      </c>
      <c r="B588" s="2">
        <v>490634.22027044301</v>
      </c>
      <c r="C588" s="2">
        <v>518580.84717275098</v>
      </c>
      <c r="D588" s="1">
        <v>0.11854009086914399</v>
      </c>
      <c r="E588" s="1">
        <v>0.11854009086914399</v>
      </c>
      <c r="F588" s="1">
        <v>0.110656944703947</v>
      </c>
      <c r="G588" s="1">
        <v>4.3246585630216099E-2</v>
      </c>
      <c r="H588" s="1">
        <v>4.3246585630216099E-2</v>
      </c>
      <c r="I588" s="1">
        <v>4.9287528991094898E-2</v>
      </c>
      <c r="J588" s="1">
        <v>5.9145034789313801E-2</v>
      </c>
      <c r="K588" s="1">
        <v>7.1124054521486596E-2</v>
      </c>
      <c r="L588" s="1">
        <v>7.6893974844489598E-3</v>
      </c>
      <c r="M588" s="1">
        <v>6.42767644887699E-2</v>
      </c>
      <c r="N588" s="1">
        <v>9.4499812103027107E-3</v>
      </c>
      <c r="O588" s="1">
        <v>0.107029132527364</v>
      </c>
      <c r="P588" s="1">
        <v>0.123587486620741</v>
      </c>
      <c r="Q588" s="1">
        <v>5.2072003444744698E-2</v>
      </c>
      <c r="R588" s="1">
        <v>1.0252529979265099E-2</v>
      </c>
      <c r="S588" s="1">
        <v>3.9430023192875897E-2</v>
      </c>
      <c r="T588" s="1">
        <v>4.9006356509820798E-2</v>
      </c>
      <c r="U588" s="1">
        <v>3.5524415247790299E-2</v>
      </c>
      <c r="V588" s="1">
        <v>1.36589736941949E-3</v>
      </c>
      <c r="W588" s="1">
        <v>5.7215885383063896E-3</v>
      </c>
      <c r="Y588" s="10">
        <f t="shared" si="45"/>
        <v>5.5959624630920593E-2</v>
      </c>
      <c r="Z588" s="1">
        <f t="shared" si="46"/>
        <v>1.36589736941949E-3</v>
      </c>
      <c r="AA588" s="1">
        <f t="shared" si="47"/>
        <v>0.123587486620741</v>
      </c>
      <c r="AB588" s="1">
        <f t="shared" si="48"/>
        <v>4.9146942750457848E-2</v>
      </c>
      <c r="AC588">
        <f t="shared" si="49"/>
        <v>3.9701393228424267E-2</v>
      </c>
    </row>
    <row r="589" spans="1:29" x14ac:dyDescent="0.2">
      <c r="A589" s="8" t="s">
        <v>610</v>
      </c>
      <c r="B589" s="2">
        <v>14136195.949203299</v>
      </c>
      <c r="C589" s="2">
        <v>19456385.087891299</v>
      </c>
      <c r="D589" s="1">
        <v>7.66680895231132E-2</v>
      </c>
      <c r="E589" s="1">
        <v>7.66680895231132E-2</v>
      </c>
      <c r="F589" s="1">
        <v>9.3430062256158505E-2</v>
      </c>
      <c r="G589" s="1">
        <v>4.35785373268609E-2</v>
      </c>
      <c r="H589" s="1">
        <v>4.35785373268609E-2</v>
      </c>
      <c r="I589" s="1">
        <v>4.5146784227470399E-2</v>
      </c>
      <c r="J589" s="1">
        <v>5.4176141072964597E-2</v>
      </c>
      <c r="K589" s="1">
        <v>4.6000853713868597E-2</v>
      </c>
      <c r="L589" s="1">
        <v>1.5222771684447099E-2</v>
      </c>
      <c r="M589" s="1">
        <v>0.10737781024232999</v>
      </c>
      <c r="N589" s="1">
        <v>7.9377431000465792E-3</v>
      </c>
      <c r="O589" s="1">
        <v>0.13416450639740399</v>
      </c>
      <c r="P589" s="1">
        <v>9.5394418400347195E-2</v>
      </c>
      <c r="Q589" s="1">
        <v>3.3678572308137297E-2</v>
      </c>
      <c r="R589" s="1">
        <v>2.02970289125971E-2</v>
      </c>
      <c r="S589" s="1">
        <v>3.6117427381975702E-2</v>
      </c>
      <c r="T589" s="1">
        <v>6.89652798429157E-2</v>
      </c>
      <c r="U589" s="1">
        <v>2.74209033977851E-2</v>
      </c>
      <c r="V589" s="1">
        <v>1.71406980045885E-3</v>
      </c>
      <c r="W589" s="1">
        <v>4.2392375245741097E-3</v>
      </c>
      <c r="Y589" s="10">
        <f t="shared" si="45"/>
        <v>5.158884319817144E-2</v>
      </c>
      <c r="Z589" s="1">
        <f t="shared" si="46"/>
        <v>1.71406980045885E-3</v>
      </c>
      <c r="AA589" s="1">
        <f t="shared" si="47"/>
        <v>0.13416450639740399</v>
      </c>
      <c r="AB589" s="1">
        <f t="shared" si="48"/>
        <v>4.4362660777165649E-2</v>
      </c>
      <c r="AC589">
        <f t="shared" si="49"/>
        <v>3.5671550270281169E-2</v>
      </c>
    </row>
    <row r="590" spans="1:29" x14ac:dyDescent="0.2">
      <c r="A590" s="8" t="s">
        <v>611</v>
      </c>
      <c r="B590" s="2">
        <v>1178214.9546259199</v>
      </c>
      <c r="C590" s="2">
        <v>1238954.83135927</v>
      </c>
      <c r="D590" s="1">
        <v>0.114193552709875</v>
      </c>
      <c r="E590" s="1">
        <v>0.114193552709875</v>
      </c>
      <c r="F590" s="1">
        <v>9.4942116341421898E-2</v>
      </c>
      <c r="G590" s="1">
        <v>5.3520801768509797E-2</v>
      </c>
      <c r="H590" s="1">
        <v>5.3520801768509797E-2</v>
      </c>
      <c r="I590" s="1">
        <v>5.0495929969610699E-2</v>
      </c>
      <c r="J590" s="1">
        <v>6.0595115963532703E-2</v>
      </c>
      <c r="K590" s="1">
        <v>6.8516131625925097E-2</v>
      </c>
      <c r="L590" s="1">
        <v>9.8241147773373508E-3</v>
      </c>
      <c r="M590" s="1">
        <v>7.5678337450642993E-2</v>
      </c>
      <c r="N590" s="1">
        <v>8.2543152341810703E-3</v>
      </c>
      <c r="O590" s="1">
        <v>0.112080257979654</v>
      </c>
      <c r="P590" s="1">
        <v>0.10590205870610001</v>
      </c>
      <c r="Q590" s="1">
        <v>5.01626667102891E-2</v>
      </c>
      <c r="R590" s="1">
        <v>1.30988197031162E-2</v>
      </c>
      <c r="S590" s="1">
        <v>4.0396743975688397E-2</v>
      </c>
      <c r="T590" s="1">
        <v>5.3188913655949299E-2</v>
      </c>
      <c r="U590" s="1">
        <v>3.0441146511296299E-2</v>
      </c>
      <c r="V590" s="1">
        <v>1.4167494917305401E-3</v>
      </c>
      <c r="W590" s="1">
        <v>4.7739869339049603E-3</v>
      </c>
      <c r="Y590" s="10">
        <f t="shared" si="45"/>
        <v>5.5759805699357526E-2</v>
      </c>
      <c r="Z590" s="1">
        <f t="shared" si="46"/>
        <v>1.4167494917305401E-3</v>
      </c>
      <c r="AA590" s="1">
        <f t="shared" si="47"/>
        <v>0.114193552709875</v>
      </c>
      <c r="AB590" s="1">
        <f t="shared" si="48"/>
        <v>5.3354857712229545E-2</v>
      </c>
      <c r="AC590">
        <f t="shared" si="49"/>
        <v>3.6963238981678387E-2</v>
      </c>
    </row>
    <row r="591" spans="1:29" x14ac:dyDescent="0.2">
      <c r="A591" s="8" t="s">
        <v>612</v>
      </c>
      <c r="B591" s="2">
        <v>420552.46850893501</v>
      </c>
      <c r="C591" s="2">
        <v>475775.58529986301</v>
      </c>
      <c r="D591" s="1">
        <v>0.114640387791721</v>
      </c>
      <c r="E591" s="1">
        <v>0.114640387791721</v>
      </c>
      <c r="F591" s="1">
        <v>0.12238609565318399</v>
      </c>
      <c r="G591" s="1">
        <v>5.5151402777032899E-2</v>
      </c>
      <c r="H591" s="1">
        <v>5.5151402777032899E-2</v>
      </c>
      <c r="I591" s="1">
        <v>5.8172225301812298E-2</v>
      </c>
      <c r="J591" s="1">
        <v>6.9806670362174694E-2</v>
      </c>
      <c r="K591" s="1">
        <v>6.8784232675032794E-2</v>
      </c>
      <c r="L591" s="1">
        <v>7.26679087861847E-3</v>
      </c>
      <c r="M591" s="1">
        <v>6.34144340130713E-2</v>
      </c>
      <c r="N591" s="1">
        <v>8.6946911984798706E-3</v>
      </c>
      <c r="O591" s="1">
        <v>0.10654374759021699</v>
      </c>
      <c r="P591" s="1">
        <v>0.1098558053602</v>
      </c>
      <c r="Q591" s="1">
        <v>5.03589513406663E-2</v>
      </c>
      <c r="R591" s="1">
        <v>9.6890545048243792E-3</v>
      </c>
      <c r="S591" s="1">
        <v>4.6537780241449798E-2</v>
      </c>
      <c r="T591" s="1">
        <v>4.8296281519588202E-2</v>
      </c>
      <c r="U591" s="1">
        <v>3.1577392756303099E-2</v>
      </c>
      <c r="V591" s="1">
        <v>1.4614254217022401E-3</v>
      </c>
      <c r="W591" s="1">
        <v>5.0595929771573003E-3</v>
      </c>
      <c r="Y591" s="10">
        <f t="shared" si="45"/>
        <v>5.7374437646599476E-2</v>
      </c>
      <c r="Z591" s="1">
        <f t="shared" si="46"/>
        <v>1.4614254217022401E-3</v>
      </c>
      <c r="AA591" s="1">
        <f t="shared" si="47"/>
        <v>0.12238609565318399</v>
      </c>
      <c r="AB591" s="1">
        <f t="shared" si="48"/>
        <v>5.5151402777032899E-2</v>
      </c>
      <c r="AC591">
        <f t="shared" si="49"/>
        <v>3.8872228310903575E-2</v>
      </c>
    </row>
    <row r="592" spans="1:29" x14ac:dyDescent="0.2">
      <c r="A592" s="8" t="s">
        <v>613</v>
      </c>
      <c r="B592" s="2">
        <v>15732282.8704606</v>
      </c>
      <c r="C592" s="2">
        <v>17568278.756180301</v>
      </c>
      <c r="D592" s="1">
        <v>0.11840465549286799</v>
      </c>
      <c r="E592" s="1">
        <v>0.11840465549286799</v>
      </c>
      <c r="F592" s="1">
        <v>9.7281236437705407E-2</v>
      </c>
      <c r="G592" s="1">
        <v>4.3662796716926397E-2</v>
      </c>
      <c r="H592" s="1">
        <v>4.3662796716926397E-2</v>
      </c>
      <c r="I592" s="1">
        <v>4.6151707467890803E-2</v>
      </c>
      <c r="J592" s="1">
        <v>5.5382048961467902E-2</v>
      </c>
      <c r="K592" s="1">
        <v>7.1042793295721093E-2</v>
      </c>
      <c r="L592" s="1">
        <v>1.21016564625544E-2</v>
      </c>
      <c r="M592" s="1">
        <v>8.5076344363704495E-2</v>
      </c>
      <c r="N592" s="1">
        <v>7.5819625900985701E-3</v>
      </c>
      <c r="O592" s="1">
        <v>0.1175482837326</v>
      </c>
      <c r="P592" s="1">
        <v>9.55563310981975E-2</v>
      </c>
      <c r="Q592" s="1">
        <v>5.2012509721327302E-2</v>
      </c>
      <c r="R592" s="1">
        <v>1.6135541950072801E-2</v>
      </c>
      <c r="S592" s="1">
        <v>3.6921365974310803E-2</v>
      </c>
      <c r="T592" s="1">
        <v>5.5931617315093801E-2</v>
      </c>
      <c r="U592" s="1">
        <v>2.7467172052855302E-2</v>
      </c>
      <c r="V592" s="1">
        <v>1.3196731353836101E-3</v>
      </c>
      <c r="W592" s="1">
        <v>4.3667988071914802E-3</v>
      </c>
      <c r="Y592" s="10">
        <f t="shared" si="45"/>
        <v>5.5300597389288199E-2</v>
      </c>
      <c r="Z592" s="1">
        <f t="shared" si="46"/>
        <v>1.3196731353836101E-3</v>
      </c>
      <c r="AA592" s="1">
        <f t="shared" si="47"/>
        <v>0.11840465549286799</v>
      </c>
      <c r="AB592" s="1">
        <f t="shared" si="48"/>
        <v>4.9082108594609056E-2</v>
      </c>
      <c r="AC592">
        <f t="shared" si="49"/>
        <v>3.8091947960088093E-2</v>
      </c>
    </row>
    <row r="593" spans="1:29" x14ac:dyDescent="0.2">
      <c r="A593" s="8" t="s">
        <v>614</v>
      </c>
      <c r="B593" s="2">
        <v>742730.86629052297</v>
      </c>
      <c r="C593" s="2">
        <v>1114948.28494539</v>
      </c>
      <c r="D593" s="1">
        <v>0.100168108642006</v>
      </c>
      <c r="E593" s="1">
        <v>0.100168108642006</v>
      </c>
      <c r="F593" s="1">
        <v>0.111228839065856</v>
      </c>
      <c r="G593" s="1">
        <v>5.4700102965524001E-2</v>
      </c>
      <c r="H593" s="1">
        <v>5.4700102965524001E-2</v>
      </c>
      <c r="I593" s="1">
        <v>5.5157261249225799E-2</v>
      </c>
      <c r="J593" s="1">
        <v>6.6188713499071405E-2</v>
      </c>
      <c r="K593" s="1">
        <v>6.01008651852038E-2</v>
      </c>
      <c r="L593" s="1">
        <v>1.18497262208236E-2</v>
      </c>
      <c r="M593" s="1">
        <v>8.6923618553006704E-2</v>
      </c>
      <c r="N593" s="1">
        <v>7.5100333774962202E-3</v>
      </c>
      <c r="O593" s="1">
        <v>0.12010044698027</v>
      </c>
      <c r="P593" s="1">
        <v>9.09042422417842E-2</v>
      </c>
      <c r="Q593" s="1">
        <v>4.40016036770043E-2</v>
      </c>
      <c r="R593" s="1">
        <v>1.57996349610981E-2</v>
      </c>
      <c r="S593" s="1">
        <v>4.41258089993809E-2</v>
      </c>
      <c r="T593" s="1">
        <v>5.7926650250466699E-2</v>
      </c>
      <c r="U593" s="1">
        <v>2.61299664270041E-2</v>
      </c>
      <c r="V593" s="1">
        <v>1.4841267138244699E-3</v>
      </c>
      <c r="W593" s="1">
        <v>4.14839831929769E-3</v>
      </c>
      <c r="Y593" s="10">
        <f t="shared" si="45"/>
        <v>5.5665817946793691E-2</v>
      </c>
      <c r="Z593" s="1">
        <f t="shared" si="46"/>
        <v>1.4841267138244699E-3</v>
      </c>
      <c r="AA593" s="1">
        <f t="shared" si="47"/>
        <v>0.12010044698027</v>
      </c>
      <c r="AB593" s="1">
        <f t="shared" si="48"/>
        <v>5.49286821073749E-2</v>
      </c>
      <c r="AC593">
        <f t="shared" si="49"/>
        <v>3.6135748059271999E-2</v>
      </c>
    </row>
    <row r="594" spans="1:29" x14ac:dyDescent="0.2">
      <c r="A594" s="8" t="s">
        <v>615</v>
      </c>
      <c r="B594" s="2">
        <v>1833186.69532306</v>
      </c>
      <c r="C594" s="2">
        <v>2082709.6105714301</v>
      </c>
      <c r="D594" s="1">
        <v>0.109584162593723</v>
      </c>
      <c r="E594" s="1">
        <v>0.109584162593723</v>
      </c>
      <c r="F594" s="1">
        <v>0.10111061917502601</v>
      </c>
      <c r="G594" s="1">
        <v>5.2001856574331401E-2</v>
      </c>
      <c r="H594" s="1">
        <v>5.2001856574331401E-2</v>
      </c>
      <c r="I594" s="1">
        <v>5.12785830809225E-2</v>
      </c>
      <c r="J594" s="1">
        <v>6.1534299697106797E-2</v>
      </c>
      <c r="K594" s="1">
        <v>6.5750497556233994E-2</v>
      </c>
      <c r="L594" s="1">
        <v>9.9319559838163506E-3</v>
      </c>
      <c r="M594" s="1">
        <v>7.7867855018728505E-2</v>
      </c>
      <c r="N594" s="1">
        <v>8.3771067736882997E-3</v>
      </c>
      <c r="O594" s="1">
        <v>0.114994796223167</v>
      </c>
      <c r="P594" s="1">
        <v>0.103989920857227</v>
      </c>
      <c r="Q594" s="1">
        <v>4.8137865006101399E-2</v>
      </c>
      <c r="R594" s="1">
        <v>1.3242607978421301E-2</v>
      </c>
      <c r="S594" s="1">
        <v>4.1022866464738399E-2</v>
      </c>
      <c r="T594" s="1">
        <v>5.4890708112032699E-2</v>
      </c>
      <c r="U594" s="1">
        <v>2.9891417089220201E-2</v>
      </c>
      <c r="V594" s="1">
        <v>1.5541614040111E-3</v>
      </c>
      <c r="W594" s="1">
        <v>4.7286686762552099E-3</v>
      </c>
      <c r="Y594" s="10">
        <f t="shared" si="45"/>
        <v>5.5573798371640268E-2</v>
      </c>
      <c r="Z594" s="1">
        <f t="shared" si="46"/>
        <v>1.5541614040111E-3</v>
      </c>
      <c r="AA594" s="1">
        <f t="shared" si="47"/>
        <v>0.114994796223167</v>
      </c>
      <c r="AB594" s="1">
        <f t="shared" si="48"/>
        <v>5.2001856574331401E-2</v>
      </c>
      <c r="AC594">
        <f t="shared" si="49"/>
        <v>3.6739596203650811E-2</v>
      </c>
    </row>
    <row r="595" spans="1:29" x14ac:dyDescent="0.2">
      <c r="A595" s="8" t="s">
        <v>616</v>
      </c>
      <c r="B595" s="2">
        <v>260892.29723669501</v>
      </c>
      <c r="C595" s="2">
        <v>298408.07157887198</v>
      </c>
      <c r="D595" s="1">
        <v>0.116556878618379</v>
      </c>
      <c r="E595" s="1">
        <v>0.116556878618379</v>
      </c>
      <c r="F595" s="1">
        <v>9.9031706511150203E-2</v>
      </c>
      <c r="G595" s="1">
        <v>6.6697962309926598E-2</v>
      </c>
      <c r="H595" s="1">
        <v>6.6697962309926598E-2</v>
      </c>
      <c r="I595" s="1">
        <v>5.8106907782751002E-2</v>
      </c>
      <c r="J595" s="1">
        <v>6.9728289339301003E-2</v>
      </c>
      <c r="K595" s="1">
        <v>6.9934127171027802E-2</v>
      </c>
      <c r="L595" s="1">
        <v>9.6689335989024097E-3</v>
      </c>
      <c r="M595" s="1">
        <v>7.2245568290320694E-2</v>
      </c>
      <c r="N595" s="1">
        <v>7.6367300343925804E-3</v>
      </c>
      <c r="O595" s="1">
        <v>0.107323115029981</v>
      </c>
      <c r="P595" s="1">
        <v>9.7673776201235601E-2</v>
      </c>
      <c r="Q595" s="1">
        <v>5.1200822780074498E-2</v>
      </c>
      <c r="R595" s="1">
        <v>1.2891911465203E-2</v>
      </c>
      <c r="S595" s="1">
        <v>4.6485526226200502E-2</v>
      </c>
      <c r="T595" s="1">
        <v>4.9919811961895502E-2</v>
      </c>
      <c r="U595" s="1">
        <v>2.8075893414249199E-2</v>
      </c>
      <c r="V595" s="1">
        <v>1.2960670403444599E-3</v>
      </c>
      <c r="W595" s="1">
        <v>4.4314804854500497E-3</v>
      </c>
      <c r="Y595" s="10">
        <f t="shared" si="45"/>
        <v>5.7608017459454521E-2</v>
      </c>
      <c r="Z595" s="1">
        <f t="shared" si="46"/>
        <v>1.2960670403444599E-3</v>
      </c>
      <c r="AA595" s="1">
        <f t="shared" si="47"/>
        <v>0.116556878618379</v>
      </c>
      <c r="AB595" s="1">
        <f t="shared" si="48"/>
        <v>6.24024350463388E-2</v>
      </c>
      <c r="AC595">
        <f t="shared" si="49"/>
        <v>3.6953295859551205E-2</v>
      </c>
    </row>
    <row r="596" spans="1:29" x14ac:dyDescent="0.2">
      <c r="A596" s="8" t="s">
        <v>617</v>
      </c>
      <c r="B596" s="2">
        <v>998383.22863059095</v>
      </c>
      <c r="C596" s="2">
        <v>1175941.4584880599</v>
      </c>
      <c r="D596" s="1">
        <v>0.116640882770745</v>
      </c>
      <c r="E596" s="1">
        <v>0.116640882770745</v>
      </c>
      <c r="F596" s="1">
        <v>0.10683474070137799</v>
      </c>
      <c r="G596" s="1">
        <v>5.8985899011130799E-2</v>
      </c>
      <c r="H596" s="1">
        <v>5.8985899011130799E-2</v>
      </c>
      <c r="I596" s="1">
        <v>5.6201634680910099E-2</v>
      </c>
      <c r="J596" s="1">
        <v>6.7441961617092094E-2</v>
      </c>
      <c r="K596" s="1">
        <v>6.9984529662447004E-2</v>
      </c>
      <c r="L596" s="1">
        <v>9.4846480515964303E-3</v>
      </c>
      <c r="M596" s="1">
        <v>7.5706855031750606E-2</v>
      </c>
      <c r="N596" s="1">
        <v>7.45791688233021E-3</v>
      </c>
      <c r="O596" s="1">
        <v>0.113268732771721</v>
      </c>
      <c r="P596" s="1">
        <v>9.1147736761433798E-2</v>
      </c>
      <c r="Q596" s="1">
        <v>5.12377239202646E-2</v>
      </c>
      <c r="R596" s="1">
        <v>1.26461974021284E-2</v>
      </c>
      <c r="S596" s="1">
        <v>4.4961307744727903E-2</v>
      </c>
      <c r="T596" s="1">
        <v>5.3021063129429398E-2</v>
      </c>
      <c r="U596" s="1">
        <v>2.6200202456192801E-2</v>
      </c>
      <c r="V596" s="1">
        <v>1.5419499272296599E-3</v>
      </c>
      <c r="W596" s="1">
        <v>4.0514877345184603E-3</v>
      </c>
      <c r="Y596" s="10">
        <f t="shared" si="45"/>
        <v>5.7122112601945094E-2</v>
      </c>
      <c r="Z596" s="1">
        <f t="shared" si="46"/>
        <v>1.5419499272296599E-3</v>
      </c>
      <c r="AA596" s="1">
        <f t="shared" si="47"/>
        <v>0.116640882770745</v>
      </c>
      <c r="AB596" s="1">
        <f t="shared" si="48"/>
        <v>5.7593766846020453E-2</v>
      </c>
      <c r="AC596">
        <f t="shared" si="49"/>
        <v>3.7594371442833723E-2</v>
      </c>
    </row>
    <row r="597" spans="1:29" x14ac:dyDescent="0.2">
      <c r="A597" s="8" t="s">
        <v>618</v>
      </c>
      <c r="B597" s="2">
        <v>1247439.0895894701</v>
      </c>
      <c r="C597" s="2">
        <v>1362324.8356324499</v>
      </c>
      <c r="D597" s="1">
        <v>0.113186232817407</v>
      </c>
      <c r="E597" s="1">
        <v>0.113186232817407</v>
      </c>
      <c r="F597" s="1">
        <v>0.13950163899209</v>
      </c>
      <c r="G597" s="1">
        <v>3.8037713608283397E-2</v>
      </c>
      <c r="H597" s="1">
        <v>3.8037713608283397E-2</v>
      </c>
      <c r="I597" s="1">
        <v>5.3894266552164401E-2</v>
      </c>
      <c r="J597" s="1">
        <v>6.4673119862597106E-2</v>
      </c>
      <c r="K597" s="1">
        <v>6.7911739690444395E-2</v>
      </c>
      <c r="L597" s="1">
        <v>9.2319701375850292E-3</v>
      </c>
      <c r="M597" s="1">
        <v>7.37909591250588E-2</v>
      </c>
      <c r="N597" s="1">
        <v>8.1843020296548108E-3</v>
      </c>
      <c r="O597" s="1">
        <v>0.1155144096479</v>
      </c>
      <c r="P597" s="1">
        <v>0.10170793053749699</v>
      </c>
      <c r="Q597" s="1">
        <v>4.9720173672482798E-2</v>
      </c>
      <c r="R597" s="1">
        <v>1.23092935167798E-2</v>
      </c>
      <c r="S597" s="1">
        <v>4.3115413241731501E-2</v>
      </c>
      <c r="T597" s="1">
        <v>5.2670510637056002E-2</v>
      </c>
      <c r="U597" s="1">
        <v>2.9235415875303799E-2</v>
      </c>
      <c r="V597" s="1">
        <v>1.4896012003638901E-3</v>
      </c>
      <c r="W597" s="1">
        <v>4.6486253218772601E-3</v>
      </c>
      <c r="Y597" s="10">
        <f t="shared" si="45"/>
        <v>5.6502363144598368E-2</v>
      </c>
      <c r="Z597" s="1">
        <f t="shared" si="46"/>
        <v>1.4896012003638901E-3</v>
      </c>
      <c r="AA597" s="1">
        <f t="shared" si="47"/>
        <v>0.13950163899209</v>
      </c>
      <c r="AB597" s="1">
        <f t="shared" si="48"/>
        <v>5.1195342154769397E-2</v>
      </c>
      <c r="AC597">
        <f t="shared" si="49"/>
        <v>4.0771455058211045E-2</v>
      </c>
    </row>
    <row r="598" spans="1:29" x14ac:dyDescent="0.2">
      <c r="A598" s="8" t="s">
        <v>619</v>
      </c>
      <c r="B598" s="2">
        <v>350304.19009458798</v>
      </c>
      <c r="C598" s="2">
        <v>400344.19698351203</v>
      </c>
      <c r="D598" s="1">
        <v>8.8170607428699796E-2</v>
      </c>
      <c r="E598" s="1">
        <v>8.8170607428699796E-2</v>
      </c>
      <c r="F598" s="1">
        <v>0.101531119303088</v>
      </c>
      <c r="G598" s="1">
        <v>0.106362901282868</v>
      </c>
      <c r="H598" s="1">
        <v>0.106362901282868</v>
      </c>
      <c r="I598" s="1">
        <v>7.8564230467205995E-2</v>
      </c>
      <c r="J598" s="1">
        <v>9.4277076560647502E-2</v>
      </c>
      <c r="K598" s="1">
        <v>5.2902364457219603E-2</v>
      </c>
      <c r="L598" s="1">
        <v>1.4304804939909301E-2</v>
      </c>
      <c r="M598" s="1">
        <v>8.92386327991051E-2</v>
      </c>
      <c r="N598" s="1">
        <v>4.9972230724822904E-3</v>
      </c>
      <c r="O598" s="1">
        <v>0.108902257258218</v>
      </c>
      <c r="P598" s="1">
        <v>6.2460251467627598E-2</v>
      </c>
      <c r="Q598" s="1">
        <v>3.87313704594738E-2</v>
      </c>
      <c r="R598" s="1">
        <v>1.9073073253212301E-2</v>
      </c>
      <c r="S598" s="1">
        <v>6.2851384373764904E-2</v>
      </c>
      <c r="T598" s="1">
        <v>5.2506927144583999E-2</v>
      </c>
      <c r="U598" s="1">
        <v>1.7953873070906901E-2</v>
      </c>
      <c r="V598" s="1">
        <v>8.9247172429918198E-4</v>
      </c>
      <c r="W598" s="1">
        <v>2.85544558006234E-3</v>
      </c>
      <c r="Y598" s="10">
        <f t="shared" si="45"/>
        <v>5.9555476167747111E-2</v>
      </c>
      <c r="Z598" s="1">
        <f t="shared" si="46"/>
        <v>8.9247172429918198E-4</v>
      </c>
      <c r="AA598" s="1">
        <f t="shared" si="47"/>
        <v>0.108902257258218</v>
      </c>
      <c r="AB598" s="1">
        <f t="shared" si="48"/>
        <v>6.2655817920696244E-2</v>
      </c>
      <c r="AC598">
        <f t="shared" si="49"/>
        <v>3.7590869375509435E-2</v>
      </c>
    </row>
    <row r="599" spans="1:29" x14ac:dyDescent="0.2">
      <c r="A599" s="8" t="s">
        <v>620</v>
      </c>
      <c r="B599" s="2">
        <v>2602116.2820088901</v>
      </c>
      <c r="C599" s="2">
        <v>2868819.3152081999</v>
      </c>
      <c r="D599" s="1">
        <v>0.101182108400608</v>
      </c>
      <c r="E599" s="1">
        <v>0.101182108400608</v>
      </c>
      <c r="F599" s="1">
        <v>9.6327273007623296E-2</v>
      </c>
      <c r="G599" s="1">
        <v>4.0217877801923999E-2</v>
      </c>
      <c r="H599" s="1">
        <v>4.0217877801923999E-2</v>
      </c>
      <c r="I599" s="1">
        <v>4.4190757152867598E-2</v>
      </c>
      <c r="J599" s="1">
        <v>5.3028908583441399E-2</v>
      </c>
      <c r="K599" s="1">
        <v>6.0709265040365001E-2</v>
      </c>
      <c r="L599" s="1">
        <v>1.5041519159397601E-2</v>
      </c>
      <c r="M599" s="1">
        <v>0.10209385362881999</v>
      </c>
      <c r="N599" s="1">
        <v>7.1100639509721298E-3</v>
      </c>
      <c r="O599" s="1">
        <v>0.12912148991567399</v>
      </c>
      <c r="P599" s="1">
        <v>8.5836539186472799E-2</v>
      </c>
      <c r="Q599" s="1">
        <v>4.44470310301954E-2</v>
      </c>
      <c r="R599" s="1">
        <v>2.0055358879196E-2</v>
      </c>
      <c r="S599" s="1">
        <v>3.5352605722294102E-2</v>
      </c>
      <c r="T599" s="1">
        <v>6.4028581017129493E-2</v>
      </c>
      <c r="U599" s="1">
        <v>2.4673364756833301E-2</v>
      </c>
      <c r="V599" s="1">
        <v>1.4525042652060399E-3</v>
      </c>
      <c r="W599" s="1">
        <v>3.8800436980228601E-3</v>
      </c>
      <c r="Y599" s="10">
        <f t="shared" si="45"/>
        <v>5.3507456569978754E-2</v>
      </c>
      <c r="Z599" s="1">
        <f t="shared" si="46"/>
        <v>1.4525042652060399E-3</v>
      </c>
      <c r="AA599" s="1">
        <f t="shared" si="47"/>
        <v>0.12912148991567399</v>
      </c>
      <c r="AB599" s="1">
        <f t="shared" si="48"/>
        <v>4.4318894091531502E-2</v>
      </c>
      <c r="AC599">
        <f t="shared" si="49"/>
        <v>3.6927272513028089E-2</v>
      </c>
    </row>
    <row r="600" spans="1:29" x14ac:dyDescent="0.2">
      <c r="A600" s="8" t="s">
        <v>621</v>
      </c>
      <c r="B600" s="2">
        <v>498160.85891525698</v>
      </c>
      <c r="C600" s="2">
        <v>542168.79588154203</v>
      </c>
      <c r="D600" s="1">
        <v>0.111617759814365</v>
      </c>
      <c r="E600" s="1">
        <v>0.111617759814365</v>
      </c>
      <c r="F600" s="1">
        <v>9.8813495781690103E-2</v>
      </c>
      <c r="G600" s="1">
        <v>4.85365147667913E-2</v>
      </c>
      <c r="H600" s="1">
        <v>4.85365147667913E-2</v>
      </c>
      <c r="I600" s="1">
        <v>4.8971631328817801E-2</v>
      </c>
      <c r="J600" s="1">
        <v>5.8765957594581503E-2</v>
      </c>
      <c r="K600" s="1">
        <v>6.6970655888619002E-2</v>
      </c>
      <c r="L600" s="1">
        <v>8.9404521913744005E-3</v>
      </c>
      <c r="M600" s="1">
        <v>7.3592586979562793E-2</v>
      </c>
      <c r="N600" s="1">
        <v>8.9815988540075092E-3</v>
      </c>
      <c r="O600" s="1">
        <v>0.11319533052056199</v>
      </c>
      <c r="P600" s="1">
        <v>0.11235254027791799</v>
      </c>
      <c r="Q600" s="1">
        <v>4.90311786580655E-2</v>
      </c>
      <c r="R600" s="1">
        <v>1.19206029218326E-2</v>
      </c>
      <c r="S600" s="1">
        <v>3.91773050630543E-2</v>
      </c>
      <c r="T600" s="1">
        <v>5.3851768631689903E-2</v>
      </c>
      <c r="U600" s="1">
        <v>3.2295137761100601E-2</v>
      </c>
      <c r="V600" s="1">
        <v>1.59406203518464E-3</v>
      </c>
      <c r="W600" s="1">
        <v>5.1421371053206296E-3</v>
      </c>
      <c r="Y600" s="10">
        <f t="shared" si="45"/>
        <v>5.5195249537784707E-2</v>
      </c>
      <c r="Z600" s="1">
        <f t="shared" si="46"/>
        <v>1.59406203518464E-3</v>
      </c>
      <c r="AA600" s="1">
        <f t="shared" si="47"/>
        <v>0.11319533052056199</v>
      </c>
      <c r="AB600" s="1">
        <f t="shared" si="48"/>
        <v>4.9001404993441647E-2</v>
      </c>
      <c r="AC600">
        <f t="shared" si="49"/>
        <v>3.732619300223735E-2</v>
      </c>
    </row>
    <row r="601" spans="1:29" x14ac:dyDescent="0.2">
      <c r="A601" s="8" t="s">
        <v>622</v>
      </c>
      <c r="B601" s="2">
        <v>1245970.2724897601</v>
      </c>
      <c r="C601" s="2">
        <v>1432364.2547799</v>
      </c>
      <c r="D601" s="1">
        <v>0.101769947106596</v>
      </c>
      <c r="E601" s="1">
        <v>0.101769947106596</v>
      </c>
      <c r="F601" s="1">
        <v>0.102798672722966</v>
      </c>
      <c r="G601" s="1">
        <v>5.0170786681499303E-2</v>
      </c>
      <c r="H601" s="1">
        <v>5.0170786681499303E-2</v>
      </c>
      <c r="I601" s="1">
        <v>5.0785061521491197E-2</v>
      </c>
      <c r="J601" s="1">
        <v>6.0942073825789998E-2</v>
      </c>
      <c r="K601" s="1">
        <v>6.10619682639581E-2</v>
      </c>
      <c r="L601" s="1">
        <v>1.0492118670922699E-2</v>
      </c>
      <c r="M601" s="1">
        <v>8.3448344951044404E-2</v>
      </c>
      <c r="N601" s="1">
        <v>8.4166297019382299E-3</v>
      </c>
      <c r="O601" s="1">
        <v>0.12042182002139901</v>
      </c>
      <c r="P601" s="1">
        <v>0.10159932297985801</v>
      </c>
      <c r="Q601" s="1">
        <v>4.4705255390399101E-2</v>
      </c>
      <c r="R601" s="1">
        <v>1.39894915612298E-2</v>
      </c>
      <c r="S601" s="1">
        <v>4.06280492171932E-2</v>
      </c>
      <c r="T601" s="1">
        <v>5.8578013023953102E-2</v>
      </c>
      <c r="U601" s="1">
        <v>2.92042313940164E-2</v>
      </c>
      <c r="V601" s="1">
        <v>1.68390345942015E-3</v>
      </c>
      <c r="W601" s="1">
        <v>4.6285688170336599E-3</v>
      </c>
      <c r="Y601" s="10">
        <f t="shared" si="45"/>
        <v>5.486324965494016E-2</v>
      </c>
      <c r="Z601" s="1">
        <f t="shared" si="46"/>
        <v>1.68390345942015E-3</v>
      </c>
      <c r="AA601" s="1">
        <f t="shared" si="47"/>
        <v>0.12042182002139901</v>
      </c>
      <c r="AB601" s="1">
        <f t="shared" si="48"/>
        <v>5.047792410149525E-2</v>
      </c>
      <c r="AC601">
        <f t="shared" si="49"/>
        <v>3.6235306190676574E-2</v>
      </c>
    </row>
    <row r="602" spans="1:29" x14ac:dyDescent="0.2">
      <c r="A602" s="8" t="s">
        <v>623</v>
      </c>
      <c r="B602" s="2">
        <v>1596059.4181498101</v>
      </c>
      <c r="C602" s="2">
        <v>1652916.2876265701</v>
      </c>
      <c r="D602" s="1">
        <v>9.4670566171330406E-2</v>
      </c>
      <c r="E602" s="1">
        <v>9.4670566171330406E-2</v>
      </c>
      <c r="F602" s="1">
        <v>0.107253417904808</v>
      </c>
      <c r="G602" s="1">
        <v>5.6453804984000197E-2</v>
      </c>
      <c r="H602" s="1">
        <v>5.6453804984000197E-2</v>
      </c>
      <c r="I602" s="1">
        <v>5.5040256968202202E-2</v>
      </c>
      <c r="J602" s="1">
        <v>6.6048308361842903E-2</v>
      </c>
      <c r="K602" s="1">
        <v>5.6802339702798098E-2</v>
      </c>
      <c r="L602" s="1">
        <v>1.3561884634966199E-2</v>
      </c>
      <c r="M602" s="1">
        <v>9.4894658089664602E-2</v>
      </c>
      <c r="N602" s="1">
        <v>7.02587203837623E-3</v>
      </c>
      <c r="O602" s="1">
        <v>0.123888805581605</v>
      </c>
      <c r="P602" s="1">
        <v>8.3885954052631301E-2</v>
      </c>
      <c r="Q602" s="1">
        <v>4.1586656561882401E-2</v>
      </c>
      <c r="R602" s="1">
        <v>1.80825128466214E-2</v>
      </c>
      <c r="S602" s="1">
        <v>4.4032205574562E-2</v>
      </c>
      <c r="T602" s="1">
        <v>6.0752165409225699E-2</v>
      </c>
      <c r="U602" s="1">
        <v>2.41126802943681E-2</v>
      </c>
      <c r="V602" s="1">
        <v>1.4789957083343099E-3</v>
      </c>
      <c r="W602" s="1">
        <v>3.79040832044852E-3</v>
      </c>
      <c r="Y602" s="10">
        <f t="shared" si="45"/>
        <v>5.5224293218049926E-2</v>
      </c>
      <c r="Z602" s="1">
        <f t="shared" si="46"/>
        <v>1.4789957083343099E-3</v>
      </c>
      <c r="AA602" s="1">
        <f t="shared" si="47"/>
        <v>0.123888805581605</v>
      </c>
      <c r="AB602" s="1">
        <f t="shared" si="48"/>
        <v>5.6453804984000197E-2</v>
      </c>
      <c r="AC602">
        <f t="shared" si="49"/>
        <v>3.5590653743742706E-2</v>
      </c>
    </row>
    <row r="603" spans="1:29" x14ac:dyDescent="0.2">
      <c r="A603" s="8" t="s">
        <v>624</v>
      </c>
      <c r="B603" s="2">
        <v>1148503.7350671201</v>
      </c>
      <c r="C603" s="2">
        <v>1457258.62314358</v>
      </c>
      <c r="D603" s="1">
        <v>9.8471114590528402E-2</v>
      </c>
      <c r="E603" s="1">
        <v>9.8471114590528402E-2</v>
      </c>
      <c r="F603" s="1">
        <v>0.10816202516423699</v>
      </c>
      <c r="G603" s="1">
        <v>5.218664366925E-2</v>
      </c>
      <c r="H603" s="1">
        <v>5.218664366925E-2</v>
      </c>
      <c r="I603" s="1">
        <v>5.3133828125684297E-2</v>
      </c>
      <c r="J603" s="1">
        <v>6.3760593750821104E-2</v>
      </c>
      <c r="K603" s="1">
        <v>5.9082668754317197E-2</v>
      </c>
      <c r="L603" s="1">
        <v>1.5727555846444401E-2</v>
      </c>
      <c r="M603" s="1">
        <v>0.100972600964177</v>
      </c>
      <c r="N603" s="1">
        <v>6.2833765868432999E-3</v>
      </c>
      <c r="O603" s="1">
        <v>0.12485840812297901</v>
      </c>
      <c r="P603" s="1">
        <v>7.6520433259555903E-2</v>
      </c>
      <c r="Q603" s="1">
        <v>4.3256152248324103E-2</v>
      </c>
      <c r="R603" s="1">
        <v>2.0970074461926402E-2</v>
      </c>
      <c r="S603" s="1">
        <v>4.2507062500547699E-2</v>
      </c>
      <c r="T603" s="1">
        <v>6.09135970880035E-2</v>
      </c>
      <c r="U603" s="1">
        <v>2.1995304638982E-2</v>
      </c>
      <c r="V603" s="1">
        <v>1.1727094156509499E-3</v>
      </c>
      <c r="W603" s="1">
        <v>3.5398230244814101E-3</v>
      </c>
      <c r="Y603" s="10">
        <f t="shared" si="45"/>
        <v>5.5208586523626611E-2</v>
      </c>
      <c r="Z603" s="1">
        <f t="shared" si="46"/>
        <v>1.1727094156509499E-3</v>
      </c>
      <c r="AA603" s="1">
        <f t="shared" si="47"/>
        <v>0.12485840812297901</v>
      </c>
      <c r="AB603" s="1">
        <f t="shared" si="48"/>
        <v>5.2660235897467149E-2</v>
      </c>
      <c r="AC603">
        <f t="shared" si="49"/>
        <v>3.6202079003499241E-2</v>
      </c>
    </row>
    <row r="604" spans="1:29" x14ac:dyDescent="0.2">
      <c r="A604" s="8" t="s">
        <v>625</v>
      </c>
      <c r="B604" s="2">
        <v>322643.82728880702</v>
      </c>
      <c r="C604" s="2">
        <v>332080.80253301898</v>
      </c>
      <c r="D604" s="1">
        <v>0.116326095646615</v>
      </c>
      <c r="E604" s="1">
        <v>0.116326095646615</v>
      </c>
      <c r="F604" s="1">
        <v>0.103659047902599</v>
      </c>
      <c r="G604" s="1">
        <v>2.8076261482280498E-2</v>
      </c>
      <c r="H604" s="1">
        <v>2.8076261482280498E-2</v>
      </c>
      <c r="I604" s="1">
        <v>3.9952892716790103E-2</v>
      </c>
      <c r="J604" s="1">
        <v>4.79434712601483E-2</v>
      </c>
      <c r="K604" s="1">
        <v>6.9795657387969098E-2</v>
      </c>
      <c r="L604" s="1">
        <v>6.44810294469211E-3</v>
      </c>
      <c r="M604" s="1">
        <v>6.1499576457316997E-2</v>
      </c>
      <c r="N604" s="1">
        <v>1.10587745824822E-2</v>
      </c>
      <c r="O604" s="1">
        <v>0.10887720752675401</v>
      </c>
      <c r="P604" s="1">
        <v>0.14457280067098899</v>
      </c>
      <c r="Q604" s="1">
        <v>5.10994449963003E-2</v>
      </c>
      <c r="R604" s="1">
        <v>8.5974705929226999E-3</v>
      </c>
      <c r="S604" s="1">
        <v>3.1962314173432198E-2</v>
      </c>
      <c r="T604" s="1">
        <v>5.0760730615372597E-2</v>
      </c>
      <c r="U604" s="1">
        <v>4.1556410781654299E-2</v>
      </c>
      <c r="V604" s="1">
        <v>1.55866612317823E-3</v>
      </c>
      <c r="W604" s="1">
        <v>6.7354148136836703E-3</v>
      </c>
      <c r="Y604" s="10">
        <f t="shared" si="45"/>
        <v>5.3744134890203778E-2</v>
      </c>
      <c r="Z604" s="1">
        <f t="shared" si="46"/>
        <v>1.55866612317823E-3</v>
      </c>
      <c r="AA604" s="1">
        <f t="shared" si="47"/>
        <v>0.14457280067098899</v>
      </c>
      <c r="AB604" s="1">
        <f t="shared" si="48"/>
        <v>4.4749941020901296E-2</v>
      </c>
      <c r="AC604">
        <f t="shared" si="49"/>
        <v>4.1918092991541735E-2</v>
      </c>
    </row>
    <row r="605" spans="1:29" x14ac:dyDescent="0.2">
      <c r="A605" s="8" t="s">
        <v>626</v>
      </c>
      <c r="B605" s="2">
        <v>371613.32373197703</v>
      </c>
      <c r="C605" s="2">
        <v>400517.69109907403</v>
      </c>
      <c r="D605" s="1">
        <v>0.118053917714966</v>
      </c>
      <c r="E605" s="1">
        <v>0.118053917714966</v>
      </c>
      <c r="F605" s="1">
        <v>0.12104977862796901</v>
      </c>
      <c r="G605" s="1">
        <v>5.15982093201496E-2</v>
      </c>
      <c r="H605" s="1">
        <v>5.15982093201496E-2</v>
      </c>
      <c r="I605" s="1">
        <v>5.6061549317067402E-2</v>
      </c>
      <c r="J605" s="1">
        <v>6.7273859180480705E-2</v>
      </c>
      <c r="K605" s="1">
        <v>7.0832350628979995E-2</v>
      </c>
      <c r="L605" s="1">
        <v>6.8878132438443497E-3</v>
      </c>
      <c r="M605" s="1">
        <v>6.0388867780823398E-2</v>
      </c>
      <c r="N605" s="1">
        <v>8.9328940996642407E-3</v>
      </c>
      <c r="O605" s="1">
        <v>0.10458881329354</v>
      </c>
      <c r="P605" s="1">
        <v>0.117421015106583</v>
      </c>
      <c r="Q605" s="1">
        <v>5.1858438481419397E-2</v>
      </c>
      <c r="R605" s="1">
        <v>9.1837509917925796E-3</v>
      </c>
      <c r="S605" s="1">
        <v>4.4849239453653801E-2</v>
      </c>
      <c r="T605" s="1">
        <v>4.6981899269858497E-2</v>
      </c>
      <c r="U605" s="1">
        <v>3.3751796425583201E-2</v>
      </c>
      <c r="V605" s="1">
        <v>1.2163884736127099E-3</v>
      </c>
      <c r="W605" s="1">
        <v>5.4832821011354602E-3</v>
      </c>
      <c r="Y605" s="10">
        <f t="shared" si="45"/>
        <v>5.7303299527311932E-2</v>
      </c>
      <c r="Z605" s="1">
        <f t="shared" si="46"/>
        <v>1.2163884736127099E-3</v>
      </c>
      <c r="AA605" s="1">
        <f t="shared" si="47"/>
        <v>0.12104977862796901</v>
      </c>
      <c r="AB605" s="1">
        <f t="shared" si="48"/>
        <v>5.1728323900784495E-2</v>
      </c>
      <c r="AC605">
        <f t="shared" si="49"/>
        <v>3.9703572431727514E-2</v>
      </c>
    </row>
    <row r="606" spans="1:29" x14ac:dyDescent="0.2">
      <c r="A606" s="8" t="s">
        <v>627</v>
      </c>
      <c r="B606" s="2">
        <v>5787422.6459073396</v>
      </c>
      <c r="C606" s="2">
        <v>6352869.2154393196</v>
      </c>
      <c r="D606" s="1">
        <v>0.117182933403188</v>
      </c>
      <c r="E606" s="1">
        <v>0.117182933403188</v>
      </c>
      <c r="F606" s="1">
        <v>0.103121620311139</v>
      </c>
      <c r="G606" s="1">
        <v>4.2064700679401303E-2</v>
      </c>
      <c r="H606" s="1">
        <v>4.2064700679401303E-2</v>
      </c>
      <c r="I606" s="1">
        <v>4.68127554174858E-2</v>
      </c>
      <c r="J606" s="1">
        <v>5.6175306500982097E-2</v>
      </c>
      <c r="K606" s="1">
        <v>7.0309760041913499E-2</v>
      </c>
      <c r="L606" s="1">
        <v>9.2171390363309201E-3</v>
      </c>
      <c r="M606" s="1">
        <v>7.0582379287704999E-2</v>
      </c>
      <c r="N606" s="1">
        <v>9.0482014414804395E-3</v>
      </c>
      <c r="O606" s="1">
        <v>0.109430752187851</v>
      </c>
      <c r="P606" s="1">
        <v>0.11922955925228</v>
      </c>
      <c r="Q606" s="1">
        <v>5.147583460664E-2</v>
      </c>
      <c r="R606" s="1">
        <v>1.2289518715107899E-2</v>
      </c>
      <c r="S606" s="1">
        <v>3.7450204333988803E-2</v>
      </c>
      <c r="T606" s="1">
        <v>5.0929146163674999E-2</v>
      </c>
      <c r="U606" s="1">
        <v>3.4271784610611901E-2</v>
      </c>
      <c r="V606" s="1">
        <v>1.2783337854819199E-3</v>
      </c>
      <c r="W606" s="1">
        <v>5.5078172956291001E-3</v>
      </c>
      <c r="Y606" s="10">
        <f t="shared" si="45"/>
        <v>5.5281269057674033E-2</v>
      </c>
      <c r="Z606" s="1">
        <f t="shared" si="46"/>
        <v>1.2783337854819199E-3</v>
      </c>
      <c r="AA606" s="1">
        <f t="shared" si="47"/>
        <v>0.11922955925228</v>
      </c>
      <c r="AB606" s="1">
        <f t="shared" si="48"/>
        <v>4.8870950790580403E-2</v>
      </c>
      <c r="AC606">
        <f t="shared" si="49"/>
        <v>3.8826475433265853E-2</v>
      </c>
    </row>
    <row r="607" spans="1:29" x14ac:dyDescent="0.2">
      <c r="A607" s="8" t="s">
        <v>628</v>
      </c>
      <c r="B607" s="2">
        <v>2819112.8434245498</v>
      </c>
      <c r="C607" s="2">
        <v>3796225.1107606599</v>
      </c>
      <c r="D607" s="1">
        <v>0.111810360306327</v>
      </c>
      <c r="E607" s="1">
        <v>0.111810360306327</v>
      </c>
      <c r="F607" s="1">
        <v>0.10413282348773099</v>
      </c>
      <c r="G607" s="1">
        <v>5.8247363372192003E-2</v>
      </c>
      <c r="H607" s="1">
        <v>5.8247363372192003E-2</v>
      </c>
      <c r="I607" s="1">
        <v>5.5156887558028798E-2</v>
      </c>
      <c r="J607" s="1">
        <v>6.6188265069634697E-2</v>
      </c>
      <c r="K607" s="1">
        <v>6.7086216183795899E-2</v>
      </c>
      <c r="L607" s="1">
        <v>1.1286718181213601E-2</v>
      </c>
      <c r="M607" s="1">
        <v>8.2991430157791798E-2</v>
      </c>
      <c r="N607" s="1">
        <v>7.1607689802662897E-3</v>
      </c>
      <c r="O607" s="1">
        <v>0.11643427000784901</v>
      </c>
      <c r="P607" s="1">
        <v>8.7125425271548498E-2</v>
      </c>
      <c r="Q607" s="1">
        <v>4.9115783734773301E-2</v>
      </c>
      <c r="R607" s="1">
        <v>1.50489575749513E-2</v>
      </c>
      <c r="S607" s="1">
        <v>4.4125510046423497E-2</v>
      </c>
      <c r="T607" s="1">
        <v>5.5347743644262398E-2</v>
      </c>
      <c r="U607" s="1">
        <v>2.5043835101509399E-2</v>
      </c>
      <c r="V607" s="1">
        <v>1.4257714969575499E-3</v>
      </c>
      <c r="W607" s="1">
        <v>3.9448052382420303E-3</v>
      </c>
      <c r="Y607" s="10">
        <f t="shared" si="45"/>
        <v>5.6586532954600852E-2</v>
      </c>
      <c r="Z607" s="1">
        <f t="shared" si="46"/>
        <v>1.4257714969575499E-3</v>
      </c>
      <c r="AA607" s="1">
        <f t="shared" si="47"/>
        <v>0.11643427000784901</v>
      </c>
      <c r="AB607" s="1">
        <f t="shared" si="48"/>
        <v>5.6797553508227197E-2</v>
      </c>
      <c r="AC607">
        <f t="shared" si="49"/>
        <v>3.6758236861446587E-2</v>
      </c>
    </row>
    <row r="608" spans="1:29" x14ac:dyDescent="0.2">
      <c r="A608" s="8" t="s">
        <v>629</v>
      </c>
      <c r="B608" s="2">
        <v>2098838.5927323801</v>
      </c>
      <c r="C608" s="2">
        <v>2576104.7309202999</v>
      </c>
      <c r="D608" s="1">
        <v>0.108417016529109</v>
      </c>
      <c r="E608" s="1">
        <v>0.108417016529109</v>
      </c>
      <c r="F608" s="1">
        <v>9.3136595997059798E-2</v>
      </c>
      <c r="G608" s="1">
        <v>3.2971925647414302E-2</v>
      </c>
      <c r="H608" s="1">
        <v>3.2971925647414302E-2</v>
      </c>
      <c r="I608" s="1">
        <v>3.9770111822971903E-2</v>
      </c>
      <c r="J608" s="1">
        <v>4.7724134187566297E-2</v>
      </c>
      <c r="K608" s="1">
        <v>6.5050209917465407E-2</v>
      </c>
      <c r="L608" s="1">
        <v>1.4398650697906801E-2</v>
      </c>
      <c r="M608" s="1">
        <v>9.9683813917677E-2</v>
      </c>
      <c r="N608" s="1">
        <v>7.49155751109564E-3</v>
      </c>
      <c r="O608" s="1">
        <v>0.12896634898583401</v>
      </c>
      <c r="P608" s="1">
        <v>9.0695528480554996E-2</v>
      </c>
      <c r="Q608" s="1">
        <v>4.7625163915259498E-2</v>
      </c>
      <c r="R608" s="1">
        <v>1.9198200930542201E-2</v>
      </c>
      <c r="S608" s="1">
        <v>3.1816089458377397E-2</v>
      </c>
      <c r="T608" s="1">
        <v>6.36457561120327E-2</v>
      </c>
      <c r="U608" s="1">
        <v>2.6070022247177301E-2</v>
      </c>
      <c r="V608" s="1">
        <v>1.5016584250972999E-3</v>
      </c>
      <c r="W608" s="1">
        <v>4.1170097082236998E-3</v>
      </c>
      <c r="Y608" s="10">
        <f t="shared" si="45"/>
        <v>5.3183436833394424E-2</v>
      </c>
      <c r="Z608" s="1">
        <f t="shared" si="46"/>
        <v>1.5016584250972999E-3</v>
      </c>
      <c r="AA608" s="1">
        <f t="shared" si="47"/>
        <v>0.12896634898583401</v>
      </c>
      <c r="AB608" s="1">
        <f t="shared" si="48"/>
        <v>4.3697637869115701E-2</v>
      </c>
      <c r="AC608">
        <f t="shared" si="49"/>
        <v>3.8298417014148531E-2</v>
      </c>
    </row>
    <row r="609" spans="1:29" x14ac:dyDescent="0.2">
      <c r="A609" s="8" t="s">
        <v>630</v>
      </c>
      <c r="B609" s="2">
        <v>1554501.83316085</v>
      </c>
      <c r="C609" s="2">
        <v>3333174.2162131099</v>
      </c>
      <c r="D609" s="1">
        <v>0.113263474347241</v>
      </c>
      <c r="E609" s="1">
        <v>0.113263474347241</v>
      </c>
      <c r="F609" s="1">
        <v>0.113753682533436</v>
      </c>
      <c r="G609" s="1">
        <v>7.4237430698566004E-2</v>
      </c>
      <c r="H609" s="1">
        <v>7.4237430698566004E-2</v>
      </c>
      <c r="I609" s="1">
        <v>6.5557135982641998E-2</v>
      </c>
      <c r="J609" s="1">
        <v>7.8668563179170301E-2</v>
      </c>
      <c r="K609" s="1">
        <v>6.7958084608345001E-2</v>
      </c>
      <c r="L609" s="1">
        <v>1.0927636264260099E-2</v>
      </c>
      <c r="M609" s="1">
        <v>7.6851619282430006E-2</v>
      </c>
      <c r="N609" s="1">
        <v>6.3307424789068503E-3</v>
      </c>
      <c r="O609" s="1">
        <v>0.108690609249067</v>
      </c>
      <c r="P609" s="1">
        <v>7.8812040873762201E-2</v>
      </c>
      <c r="Q609" s="1">
        <v>4.9754104144258897E-2</v>
      </c>
      <c r="R609" s="1">
        <v>1.45701816856802E-2</v>
      </c>
      <c r="S609" s="1">
        <v>5.2445708786113703E-2</v>
      </c>
      <c r="T609" s="1">
        <v>5.0024655450279197E-2</v>
      </c>
      <c r="U609" s="1">
        <v>2.2654175387285199E-2</v>
      </c>
      <c r="V609" s="1">
        <v>1.17413341112615E-3</v>
      </c>
      <c r="W609" s="1">
        <v>3.5739234480537301E-3</v>
      </c>
      <c r="Y609" s="10">
        <f t="shared" si="45"/>
        <v>5.8837440342821512E-2</v>
      </c>
      <c r="Z609" s="1">
        <f t="shared" si="46"/>
        <v>1.17413341112615E-3</v>
      </c>
      <c r="AA609" s="1">
        <f t="shared" si="47"/>
        <v>0.113753682533436</v>
      </c>
      <c r="AB609" s="1">
        <f t="shared" si="48"/>
        <v>6.67576102954935E-2</v>
      </c>
      <c r="AC609">
        <f t="shared" si="49"/>
        <v>3.7447435320829781E-2</v>
      </c>
    </row>
    <row r="610" spans="1:29" x14ac:dyDescent="0.2">
      <c r="A610" s="8" t="s">
        <v>631</v>
      </c>
      <c r="B610" s="2">
        <v>1636318.7694850699</v>
      </c>
      <c r="C610" s="2">
        <v>1739264.84004778</v>
      </c>
      <c r="D610" s="1">
        <v>0.115643629642101</v>
      </c>
      <c r="E610" s="1">
        <v>0.115643629642101</v>
      </c>
      <c r="F610" s="1">
        <v>0.100677944533067</v>
      </c>
      <c r="G610" s="1">
        <v>5.3952866362768297E-2</v>
      </c>
      <c r="H610" s="1">
        <v>5.3952866362768297E-2</v>
      </c>
      <c r="I610" s="1">
        <v>5.2145919314650999E-2</v>
      </c>
      <c r="J610" s="1">
        <v>6.2575103177581096E-2</v>
      </c>
      <c r="K610" s="1">
        <v>6.9386177785261502E-2</v>
      </c>
      <c r="L610" s="1">
        <v>1.0754344121455499E-2</v>
      </c>
      <c r="M610" s="1">
        <v>8.14015329719463E-2</v>
      </c>
      <c r="N610" s="1">
        <v>7.5245531631278296E-3</v>
      </c>
      <c r="O610" s="1">
        <v>0.116367414120584</v>
      </c>
      <c r="P610" s="1">
        <v>9.02693313941028E-2</v>
      </c>
      <c r="Q610" s="1">
        <v>5.0799652986041499E-2</v>
      </c>
      <c r="R610" s="1">
        <v>1.43391254952737E-2</v>
      </c>
      <c r="S610" s="1">
        <v>4.1716735451720798E-2</v>
      </c>
      <c r="T610" s="1">
        <v>5.5268158412779503E-2</v>
      </c>
      <c r="U610" s="1">
        <v>2.5947640812446399E-2</v>
      </c>
      <c r="V610" s="1">
        <v>1.6018043178394001E-3</v>
      </c>
      <c r="W610" s="1">
        <v>4.0416105545072398E-3</v>
      </c>
      <c r="Y610" s="10">
        <f t="shared" si="45"/>
        <v>5.62005020311062E-2</v>
      </c>
      <c r="Z610" s="1">
        <f t="shared" si="46"/>
        <v>1.6018043178394001E-3</v>
      </c>
      <c r="AA610" s="1">
        <f t="shared" si="47"/>
        <v>0.116367414120584</v>
      </c>
      <c r="AB610" s="1">
        <f t="shared" si="48"/>
        <v>5.3952866362768297E-2</v>
      </c>
      <c r="AC610">
        <f t="shared" si="49"/>
        <v>3.7246333041464831E-2</v>
      </c>
    </row>
    <row r="611" spans="1:29" x14ac:dyDescent="0.2">
      <c r="A611" s="8" t="s">
        <v>632</v>
      </c>
      <c r="B611" s="2">
        <v>129455.631322616</v>
      </c>
      <c r="C611" s="2">
        <v>142993.94115691699</v>
      </c>
      <c r="D611" s="1">
        <v>0.110449706411614</v>
      </c>
      <c r="E611" s="1">
        <v>0.110449706411614</v>
      </c>
      <c r="F611" s="1">
        <v>0.10486255529921799</v>
      </c>
      <c r="G611" s="1">
        <v>4.9182586498353997E-2</v>
      </c>
      <c r="H611" s="1">
        <v>4.9182586498353997E-2</v>
      </c>
      <c r="I611" s="1">
        <v>5.0806932073981598E-2</v>
      </c>
      <c r="J611" s="1">
        <v>6.0968318488777901E-2</v>
      </c>
      <c r="K611" s="1">
        <v>6.6269823846968806E-2</v>
      </c>
      <c r="L611" s="1">
        <v>9.3690543626351302E-3</v>
      </c>
      <c r="M611" s="1">
        <v>7.3825293084360005E-2</v>
      </c>
      <c r="N611" s="1">
        <v>8.7246740192783393E-3</v>
      </c>
      <c r="O611" s="1">
        <v>0.112289941724676</v>
      </c>
      <c r="P611" s="1">
        <v>0.11204032561607</v>
      </c>
      <c r="Q611" s="1">
        <v>4.8518078993929001E-2</v>
      </c>
      <c r="R611" s="1">
        <v>1.2492072483513601E-2</v>
      </c>
      <c r="S611" s="1">
        <v>4.0645545659185399E-2</v>
      </c>
      <c r="T611" s="1">
        <v>5.3007802134898703E-2</v>
      </c>
      <c r="U611" s="1">
        <v>3.2205443366014302E-2</v>
      </c>
      <c r="V611" s="1">
        <v>1.4377438157054899E-3</v>
      </c>
      <c r="W611" s="1">
        <v>5.1057616987531997E-3</v>
      </c>
      <c r="Y611" s="10">
        <f t="shared" si="45"/>
        <v>5.5591697624395073E-2</v>
      </c>
      <c r="Z611" s="1">
        <f t="shared" si="46"/>
        <v>1.4377438157054899E-3</v>
      </c>
      <c r="AA611" s="1">
        <f t="shared" si="47"/>
        <v>0.112289941724676</v>
      </c>
      <c r="AB611" s="1">
        <f t="shared" si="48"/>
        <v>4.9994759286167798E-2</v>
      </c>
      <c r="AC611">
        <f t="shared" si="49"/>
        <v>3.7367850959883445E-2</v>
      </c>
    </row>
    <row r="612" spans="1:29" x14ac:dyDescent="0.2">
      <c r="A612" s="8" t="s">
        <v>633</v>
      </c>
      <c r="B612" s="2">
        <v>2033711.30987957</v>
      </c>
      <c r="C612" s="2">
        <v>2106806.41854853</v>
      </c>
      <c r="D612" s="1">
        <v>0.114612855791483</v>
      </c>
      <c r="E612" s="1">
        <v>0.114612855791483</v>
      </c>
      <c r="F612" s="1">
        <v>0.105827795775205</v>
      </c>
      <c r="G612" s="1">
        <v>6.33326014132055E-2</v>
      </c>
      <c r="H612" s="1">
        <v>6.33326014132055E-2</v>
      </c>
      <c r="I612" s="1">
        <v>5.81232496504046E-2</v>
      </c>
      <c r="J612" s="1">
        <v>6.9747899580485301E-2</v>
      </c>
      <c r="K612" s="1">
        <v>6.8767713474889705E-2</v>
      </c>
      <c r="L612" s="1">
        <v>8.3895978193705405E-3</v>
      </c>
      <c r="M612" s="1">
        <v>6.7505774718610703E-2</v>
      </c>
      <c r="N612" s="1">
        <v>8.3434082327837802E-3</v>
      </c>
      <c r="O612" s="1">
        <v>0.106467342208956</v>
      </c>
      <c r="P612" s="1">
        <v>0.105739150262613</v>
      </c>
      <c r="Q612" s="1">
        <v>5.0346857150416001E-2</v>
      </c>
      <c r="R612" s="1">
        <v>1.1186130425826999E-2</v>
      </c>
      <c r="S612" s="1">
        <v>4.6498599720324101E-2</v>
      </c>
      <c r="T612" s="1">
        <v>4.9196307784399602E-2</v>
      </c>
      <c r="U612" s="1">
        <v>3.0394032344484699E-2</v>
      </c>
      <c r="V612" s="1">
        <v>1.3643566458153499E-3</v>
      </c>
      <c r="W612" s="1">
        <v>4.8931995287725396E-3</v>
      </c>
      <c r="Y612" s="10">
        <f t="shared" si="45"/>
        <v>5.7434116486636731E-2</v>
      </c>
      <c r="Z612" s="1">
        <f t="shared" si="46"/>
        <v>1.3643566458153499E-3</v>
      </c>
      <c r="AA612" s="1">
        <f t="shared" si="47"/>
        <v>0.114612855791483</v>
      </c>
      <c r="AB612" s="1">
        <f t="shared" si="48"/>
        <v>6.0727925531805046E-2</v>
      </c>
      <c r="AC612">
        <f t="shared" si="49"/>
        <v>3.7347906429476205E-2</v>
      </c>
    </row>
    <row r="613" spans="1:29" x14ac:dyDescent="0.2">
      <c r="A613" s="8" t="s">
        <v>634</v>
      </c>
      <c r="B613" s="2">
        <v>1861148.11051653</v>
      </c>
      <c r="C613" s="2">
        <v>2241130.5691339802</v>
      </c>
      <c r="D613" s="1">
        <v>9.30254765905624E-2</v>
      </c>
      <c r="E613" s="1">
        <v>9.30254765905624E-2</v>
      </c>
      <c r="F613" s="1">
        <v>9.6641333179018102E-2</v>
      </c>
      <c r="G613" s="1">
        <v>3.8058422007982803E-2</v>
      </c>
      <c r="H613" s="1">
        <v>3.8058422007982803E-2</v>
      </c>
      <c r="I613" s="1">
        <v>4.3189544298746503E-2</v>
      </c>
      <c r="J613" s="1">
        <v>5.1827453158495101E-2</v>
      </c>
      <c r="K613" s="1">
        <v>5.58152859543379E-2</v>
      </c>
      <c r="L613" s="1">
        <v>1.482953726755E-2</v>
      </c>
      <c r="M613" s="1">
        <v>0.107113284454614</v>
      </c>
      <c r="N613" s="1">
        <v>7.3086791657460603E-3</v>
      </c>
      <c r="O613" s="1">
        <v>0.13627000514121801</v>
      </c>
      <c r="P613" s="1">
        <v>8.29047199996404E-2</v>
      </c>
      <c r="Q613" s="1">
        <v>4.0864005603134898E-2</v>
      </c>
      <c r="R613" s="1">
        <v>1.9772716356733101E-2</v>
      </c>
      <c r="S613" s="1">
        <v>3.4551635438997003E-2</v>
      </c>
      <c r="T613" s="1">
        <v>6.8889676726978696E-2</v>
      </c>
      <c r="U613" s="1">
        <v>2.3830759333788601E-2</v>
      </c>
      <c r="V613" s="1">
        <v>1.79317696870129E-3</v>
      </c>
      <c r="W613" s="1">
        <v>3.68833240560861E-3</v>
      </c>
      <c r="Y613" s="10">
        <f t="shared" si="45"/>
        <v>5.2572897132519912E-2</v>
      </c>
      <c r="Z613" s="1">
        <f t="shared" si="46"/>
        <v>1.79317696870129E-3</v>
      </c>
      <c r="AA613" s="1">
        <f t="shared" si="47"/>
        <v>0.13627000514121801</v>
      </c>
      <c r="AB613" s="1">
        <f t="shared" si="48"/>
        <v>4.2026774950940704E-2</v>
      </c>
      <c r="AC613">
        <f t="shared" si="49"/>
        <v>3.7220249626683369E-2</v>
      </c>
    </row>
    <row r="614" spans="1:29" x14ac:dyDescent="0.2">
      <c r="A614" s="8" t="s">
        <v>635</v>
      </c>
      <c r="B614" s="2">
        <v>338831.62132423202</v>
      </c>
      <c r="C614" s="2">
        <v>403942.94377501099</v>
      </c>
      <c r="D614" s="1">
        <v>0.12593252905730001</v>
      </c>
      <c r="E614" s="1">
        <v>0.12593252905730001</v>
      </c>
      <c r="F614" s="1">
        <v>0.104582759046195</v>
      </c>
      <c r="G614" s="1">
        <v>4.5661579730552002E-2</v>
      </c>
      <c r="H614" s="1">
        <v>4.5661579730552002E-2</v>
      </c>
      <c r="I614" s="1">
        <v>4.8976479626824602E-2</v>
      </c>
      <c r="J614" s="1">
        <v>5.8771775552189702E-2</v>
      </c>
      <c r="K614" s="1">
        <v>7.5559517434380205E-2</v>
      </c>
      <c r="L614" s="1">
        <v>7.73477972197722E-3</v>
      </c>
      <c r="M614" s="1">
        <v>6.43029974764108E-2</v>
      </c>
      <c r="N614" s="1">
        <v>9.0387595573633295E-3</v>
      </c>
      <c r="O614" s="1">
        <v>0.10647105882440799</v>
      </c>
      <c r="P614" s="1">
        <v>0.117099911621182</v>
      </c>
      <c r="Q614" s="1">
        <v>5.5319335752121501E-2</v>
      </c>
      <c r="R614" s="1">
        <v>1.0313039629302899E-2</v>
      </c>
      <c r="S614" s="1">
        <v>3.9181183701459697E-2</v>
      </c>
      <c r="T614" s="1">
        <v>4.8506868145878401E-2</v>
      </c>
      <c r="U614" s="1">
        <v>3.36596110666324E-2</v>
      </c>
      <c r="V614" s="1">
        <v>1.36085173892797E-3</v>
      </c>
      <c r="W614" s="1">
        <v>5.41821792909436E-3</v>
      </c>
      <c r="Y614" s="10">
        <f t="shared" si="45"/>
        <v>5.6474268220002607E-2</v>
      </c>
      <c r="Z614" s="1">
        <f t="shared" si="46"/>
        <v>1.36085173892797E-3</v>
      </c>
      <c r="AA614" s="1">
        <f t="shared" si="47"/>
        <v>0.12593252905730001</v>
      </c>
      <c r="AB614" s="1">
        <f t="shared" si="48"/>
        <v>4.8741673886351505E-2</v>
      </c>
      <c r="AC614">
        <f t="shared" si="49"/>
        <v>4.0090173392501795E-2</v>
      </c>
    </row>
    <row r="615" spans="1:29" x14ac:dyDescent="0.2">
      <c r="A615" s="8" t="s">
        <v>636</v>
      </c>
      <c r="B615" s="2">
        <v>3677359.4626068198</v>
      </c>
      <c r="C615" s="2">
        <v>4110716.82894865</v>
      </c>
      <c r="D615" s="1">
        <v>0.113952125922255</v>
      </c>
      <c r="E615" s="1">
        <v>0.113952125922255</v>
      </c>
      <c r="F615" s="1">
        <v>0.106530349452662</v>
      </c>
      <c r="G615" s="1">
        <v>5.7184886608699803E-2</v>
      </c>
      <c r="H615" s="1">
        <v>5.7184886608699803E-2</v>
      </c>
      <c r="I615" s="1">
        <v>5.5225030667515197E-2</v>
      </c>
      <c r="J615" s="1">
        <v>6.6270036801018506E-2</v>
      </c>
      <c r="K615" s="1">
        <v>6.8371275553353095E-2</v>
      </c>
      <c r="L615" s="1">
        <v>1.02410020809341E-2</v>
      </c>
      <c r="M615" s="1">
        <v>7.8940045327434802E-2</v>
      </c>
      <c r="N615" s="1">
        <v>7.6524235060312302E-3</v>
      </c>
      <c r="O615" s="1">
        <v>0.115148310574886</v>
      </c>
      <c r="P615" s="1">
        <v>9.0930303758934294E-2</v>
      </c>
      <c r="Q615" s="1">
        <v>5.0056613336916203E-2</v>
      </c>
      <c r="R615" s="1">
        <v>1.3654669441244899E-2</v>
      </c>
      <c r="S615" s="1">
        <v>4.4180024534012402E-2</v>
      </c>
      <c r="T615" s="1">
        <v>5.4327147186185303E-2</v>
      </c>
      <c r="U615" s="1">
        <v>2.6137505018276899E-2</v>
      </c>
      <c r="V615" s="1">
        <v>1.61066086606653E-3</v>
      </c>
      <c r="W615" s="1">
        <v>4.1286567634563004E-3</v>
      </c>
      <c r="Y615" s="10">
        <f t="shared" si="45"/>
        <v>5.678390399654186E-2</v>
      </c>
      <c r="Z615" s="1">
        <f t="shared" si="46"/>
        <v>1.61066086606653E-3</v>
      </c>
      <c r="AA615" s="1">
        <f t="shared" si="47"/>
        <v>0.115148310574886</v>
      </c>
      <c r="AB615" s="1">
        <f t="shared" si="48"/>
        <v>5.6204958638107497E-2</v>
      </c>
      <c r="AC615">
        <f t="shared" si="49"/>
        <v>3.7220753072209831E-2</v>
      </c>
    </row>
    <row r="616" spans="1:29" x14ac:dyDescent="0.2">
      <c r="A616" s="8" t="s">
        <v>637</v>
      </c>
      <c r="B616" s="2">
        <v>827472.95815178903</v>
      </c>
      <c r="C616" s="2">
        <v>911901.31618707196</v>
      </c>
      <c r="D616" s="1">
        <v>0.117859232208621</v>
      </c>
      <c r="E616" s="1">
        <v>0.117859232208621</v>
      </c>
      <c r="F616" s="1">
        <v>0.106638640585695</v>
      </c>
      <c r="G616" s="1">
        <v>4.7579529316076598E-2</v>
      </c>
      <c r="H616" s="1">
        <v>4.7579529316076598E-2</v>
      </c>
      <c r="I616" s="1">
        <v>5.0449424804462101E-2</v>
      </c>
      <c r="J616" s="1">
        <v>6.0539309765354599E-2</v>
      </c>
      <c r="K616" s="1">
        <v>7.0715539325172994E-2</v>
      </c>
      <c r="L616" s="1">
        <v>1.18000089038383E-2</v>
      </c>
      <c r="M616" s="1">
        <v>8.4604838502526494E-2</v>
      </c>
      <c r="N616" s="1">
        <v>7.1906352888740904E-3</v>
      </c>
      <c r="O616" s="1">
        <v>0.11809520790712</v>
      </c>
      <c r="P616" s="1">
        <v>8.8458491164174494E-2</v>
      </c>
      <c r="Q616" s="1">
        <v>5.1772917504653501E-2</v>
      </c>
      <c r="R616" s="1">
        <v>1.5733345205118099E-2</v>
      </c>
      <c r="S616" s="1">
        <v>4.03595398435697E-2</v>
      </c>
      <c r="T616" s="1">
        <v>5.5745617084929401E-2</v>
      </c>
      <c r="U616" s="1">
        <v>2.54269603097903E-2</v>
      </c>
      <c r="V616" s="1">
        <v>1.3617979821048899E-3</v>
      </c>
      <c r="W616" s="1">
        <v>4.0311784845508099E-3</v>
      </c>
      <c r="Y616" s="10">
        <f t="shared" si="45"/>
        <v>5.6190048785566493E-2</v>
      </c>
      <c r="Z616" s="1">
        <f t="shared" si="46"/>
        <v>1.3617979821048899E-3</v>
      </c>
      <c r="AA616" s="1">
        <f t="shared" si="47"/>
        <v>0.11809520790712</v>
      </c>
      <c r="AB616" s="1">
        <f t="shared" si="48"/>
        <v>5.1111171154557801E-2</v>
      </c>
      <c r="AC616">
        <f t="shared" si="49"/>
        <v>3.8206550497163067E-2</v>
      </c>
    </row>
    <row r="617" spans="1:29" x14ac:dyDescent="0.2">
      <c r="A617" s="8" t="s">
        <v>638</v>
      </c>
      <c r="B617" s="2">
        <v>677119.876374966</v>
      </c>
      <c r="C617" s="2">
        <v>837602.87290538696</v>
      </c>
      <c r="D617" s="1">
        <v>9.9392192168566595E-2</v>
      </c>
      <c r="E617" s="1">
        <v>9.9392192168566595E-2</v>
      </c>
      <c r="F617" s="1">
        <v>9.5922206079235101E-2</v>
      </c>
      <c r="G617" s="1">
        <v>8.6824207257484506E-2</v>
      </c>
      <c r="H617" s="1">
        <v>8.6824207257484506E-2</v>
      </c>
      <c r="I617" s="1">
        <v>6.7392655148550806E-2</v>
      </c>
      <c r="J617" s="1">
        <v>8.0871186178261098E-2</v>
      </c>
      <c r="K617" s="1">
        <v>5.9635315301139802E-2</v>
      </c>
      <c r="L617" s="1">
        <v>1.5806450617373801E-2</v>
      </c>
      <c r="M617" s="1">
        <v>9.6819767584434197E-2</v>
      </c>
      <c r="N617" s="1">
        <v>4.8547248790462502E-3</v>
      </c>
      <c r="O617" s="1">
        <v>0.11523802243343099</v>
      </c>
      <c r="P617" s="1">
        <v>5.9787870364801599E-2</v>
      </c>
      <c r="Q617" s="1">
        <v>4.3660760971540001E-2</v>
      </c>
      <c r="R617" s="1">
        <v>2.1075267489831701E-2</v>
      </c>
      <c r="S617" s="1">
        <v>5.3914124118840598E-2</v>
      </c>
      <c r="T617" s="1">
        <v>5.5789581347591197E-2</v>
      </c>
      <c r="U617" s="1">
        <v>1.7185715857259601E-2</v>
      </c>
      <c r="V617" s="1">
        <v>9.0987760719618495E-4</v>
      </c>
      <c r="W617" s="1">
        <v>2.7311660520885602E-3</v>
      </c>
      <c r="Y617" s="10">
        <f t="shared" si="45"/>
        <v>5.8201374544136188E-2</v>
      </c>
      <c r="Z617" s="1">
        <f t="shared" si="46"/>
        <v>9.0987760719618495E-4</v>
      </c>
      <c r="AA617" s="1">
        <f t="shared" si="47"/>
        <v>0.11523802243343099</v>
      </c>
      <c r="AB617" s="1">
        <f t="shared" si="48"/>
        <v>5.97115928329707E-2</v>
      </c>
      <c r="AC617">
        <f t="shared" si="49"/>
        <v>3.6125480503399518E-2</v>
      </c>
    </row>
    <row r="618" spans="1:29" x14ac:dyDescent="0.2">
      <c r="A618" s="8" t="s">
        <v>639</v>
      </c>
      <c r="B618" s="2">
        <v>124562.941628152</v>
      </c>
      <c r="C618" s="2">
        <v>132336.717704429</v>
      </c>
      <c r="D618" s="1">
        <v>8.4395442866918302E-2</v>
      </c>
      <c r="E618" s="1">
        <v>8.4395442866918302E-2</v>
      </c>
      <c r="F618" s="1">
        <v>0.100696485653228</v>
      </c>
      <c r="G618" s="1">
        <v>4.3969801887358398E-2</v>
      </c>
      <c r="H618" s="1">
        <v>4.3969801887358398E-2</v>
      </c>
      <c r="I618" s="1">
        <v>4.7159022356986199E-2</v>
      </c>
      <c r="J618" s="1">
        <v>5.6590826828383498E-2</v>
      </c>
      <c r="K618" s="1">
        <v>5.0637265720151002E-2</v>
      </c>
      <c r="L618" s="1">
        <v>1.5777582475738201E-2</v>
      </c>
      <c r="M618" s="1">
        <v>0.109780435144701</v>
      </c>
      <c r="N618" s="1">
        <v>7.1219565631797099E-3</v>
      </c>
      <c r="O618" s="1">
        <v>0.13599574699884501</v>
      </c>
      <c r="P618" s="1">
        <v>8.1461278596413805E-2</v>
      </c>
      <c r="Q618" s="1">
        <v>3.7073025332316802E-2</v>
      </c>
      <c r="R618" s="1">
        <v>2.1036776634317599E-2</v>
      </c>
      <c r="S618" s="1">
        <v>3.7727217885588901E-2</v>
      </c>
      <c r="T618" s="1">
        <v>6.9050325619453498E-2</v>
      </c>
      <c r="U618" s="1">
        <v>2.3415810138910802E-2</v>
      </c>
      <c r="V618" s="1">
        <v>1.7016894941888001E-3</v>
      </c>
      <c r="W618" s="1">
        <v>3.6397779281958E-3</v>
      </c>
      <c r="Y618" s="10">
        <f t="shared" si="45"/>
        <v>5.2779785643957598E-2</v>
      </c>
      <c r="Z618" s="1">
        <f t="shared" si="46"/>
        <v>1.7016894941888001E-3</v>
      </c>
      <c r="AA618" s="1">
        <f t="shared" si="47"/>
        <v>0.13599574699884501</v>
      </c>
      <c r="AB618" s="1">
        <f t="shared" si="48"/>
        <v>4.5564412122172299E-2</v>
      </c>
      <c r="AC618">
        <f t="shared" si="49"/>
        <v>3.6457532807514376E-2</v>
      </c>
    </row>
    <row r="619" spans="1:29" x14ac:dyDescent="0.2">
      <c r="A619" s="8" t="s">
        <v>640</v>
      </c>
      <c r="B619" s="2">
        <v>182864.56756545801</v>
      </c>
      <c r="C619" s="2">
        <v>205405.69659515101</v>
      </c>
      <c r="D619" s="1">
        <v>0.119386127663692</v>
      </c>
      <c r="E619" s="1">
        <v>0.119386127663692</v>
      </c>
      <c r="F619" s="1">
        <v>9.8689401496493995E-2</v>
      </c>
      <c r="G619" s="1">
        <v>5.74225095806222E-2</v>
      </c>
      <c r="H619" s="1">
        <v>5.74225095806222E-2</v>
      </c>
      <c r="I619" s="1">
        <v>5.3383605164434703E-2</v>
      </c>
      <c r="J619" s="1">
        <v>6.4060326197321604E-2</v>
      </c>
      <c r="K619" s="1">
        <v>7.1631676598215496E-2</v>
      </c>
      <c r="L619" s="1">
        <v>1.35649764921307E-2</v>
      </c>
      <c r="M619" s="1">
        <v>9.0302717823892403E-2</v>
      </c>
      <c r="N619" s="1">
        <v>6.1074233710969299E-3</v>
      </c>
      <c r="O619" s="1">
        <v>0.117821272820722</v>
      </c>
      <c r="P619" s="1">
        <v>7.3604681226914603E-2</v>
      </c>
      <c r="Q619" s="1">
        <v>5.2443648434698002E-2</v>
      </c>
      <c r="R619" s="1">
        <v>1.80866353228409E-2</v>
      </c>
      <c r="S619" s="1">
        <v>4.2706884131547503E-2</v>
      </c>
      <c r="T619" s="1">
        <v>5.5864847534544099E-2</v>
      </c>
      <c r="U619" s="1">
        <v>2.11573859636515E-2</v>
      </c>
      <c r="V619" s="1">
        <v>1.2618776784356601E-3</v>
      </c>
      <c r="W619" s="1">
        <v>3.3186898498872501E-3</v>
      </c>
      <c r="Y619" s="10">
        <f t="shared" si="45"/>
        <v>5.6881166229772774E-2</v>
      </c>
      <c r="Z619" s="1">
        <f t="shared" si="46"/>
        <v>1.2618776784356601E-3</v>
      </c>
      <c r="AA619" s="1">
        <f t="shared" si="47"/>
        <v>0.119386127663692</v>
      </c>
      <c r="AB619" s="1">
        <f t="shared" si="48"/>
        <v>5.6643678557583149E-2</v>
      </c>
      <c r="AC619">
        <f t="shared" si="49"/>
        <v>3.7665320103788626E-2</v>
      </c>
    </row>
    <row r="620" spans="1:29" x14ac:dyDescent="0.2">
      <c r="A620" s="8" t="s">
        <v>641</v>
      </c>
      <c r="B620" s="2">
        <v>492364.76821787999</v>
      </c>
      <c r="C620" s="2">
        <v>605490.26821837097</v>
      </c>
      <c r="D620" s="1">
        <v>9.8864631393858302E-2</v>
      </c>
      <c r="E620" s="1">
        <v>9.8864631393858302E-2</v>
      </c>
      <c r="F620" s="1">
        <v>0.117409831146395</v>
      </c>
      <c r="G620" s="1">
        <v>4.2313743543175901E-2</v>
      </c>
      <c r="H620" s="1">
        <v>4.2313743543175901E-2</v>
      </c>
      <c r="I620" s="1">
        <v>5.0509329558186898E-2</v>
      </c>
      <c r="J620" s="1">
        <v>6.0611195469824401E-2</v>
      </c>
      <c r="K620" s="1">
        <v>5.9318778836314999E-2</v>
      </c>
      <c r="L620" s="1">
        <v>1.2608537573872199E-2</v>
      </c>
      <c r="M620" s="1">
        <v>9.4868003826564296E-2</v>
      </c>
      <c r="N620" s="1">
        <v>7.3415256677498101E-3</v>
      </c>
      <c r="O620" s="1">
        <v>0.12896775752211601</v>
      </c>
      <c r="P620" s="1">
        <v>8.4321760998935999E-2</v>
      </c>
      <c r="Q620" s="1">
        <v>4.3429015354707098E-2</v>
      </c>
      <c r="R620" s="1">
        <v>1.68113834318297E-2</v>
      </c>
      <c r="S620" s="1">
        <v>4.0407463646549402E-2</v>
      </c>
      <c r="T620" s="1">
        <v>6.2938120796722397E-2</v>
      </c>
      <c r="U620" s="1">
        <v>2.42380495569571E-2</v>
      </c>
      <c r="V620" s="1">
        <v>1.7394316661572999E-3</v>
      </c>
      <c r="W620" s="1">
        <v>3.7667125846547701E-3</v>
      </c>
      <c r="Y620" s="10">
        <f t="shared" si="45"/>
        <v>5.4582182375580282E-2</v>
      </c>
      <c r="Z620" s="1">
        <f t="shared" si="46"/>
        <v>1.7394316661572999E-3</v>
      </c>
      <c r="AA620" s="1">
        <f t="shared" si="47"/>
        <v>0.12896775752211601</v>
      </c>
      <c r="AB620" s="1">
        <f t="shared" si="48"/>
        <v>4.6969172456446995E-2</v>
      </c>
      <c r="AC620">
        <f t="shared" si="49"/>
        <v>3.7680738677169742E-2</v>
      </c>
    </row>
    <row r="621" spans="1:29" x14ac:dyDescent="0.2">
      <c r="A621" s="8" t="s">
        <v>642</v>
      </c>
      <c r="B621" s="2">
        <v>373700.48384454101</v>
      </c>
      <c r="C621" s="2">
        <v>375712.10562626901</v>
      </c>
      <c r="D621" s="1">
        <v>0.117755815947336</v>
      </c>
      <c r="E621" s="1">
        <v>0.117755815947336</v>
      </c>
      <c r="F621" s="1">
        <v>9.9887780460867104E-2</v>
      </c>
      <c r="G621" s="1">
        <v>4.5876936037436297E-2</v>
      </c>
      <c r="H621" s="1">
        <v>4.5876936037436297E-2</v>
      </c>
      <c r="I621" s="1">
        <v>4.7910413133935098E-2</v>
      </c>
      <c r="J621" s="1">
        <v>5.7492495760722101E-2</v>
      </c>
      <c r="K621" s="1">
        <v>7.0653489568402006E-2</v>
      </c>
      <c r="L621" s="1">
        <v>8.8811155307499893E-3</v>
      </c>
      <c r="M621" s="1">
        <v>7.2670204281600995E-2</v>
      </c>
      <c r="N621" s="1">
        <v>8.9110421937224002E-3</v>
      </c>
      <c r="O621" s="1">
        <v>0.11263321593421401</v>
      </c>
      <c r="P621" s="1">
        <v>0.110278992973718</v>
      </c>
      <c r="Q621" s="1">
        <v>5.1727489060365998E-2</v>
      </c>
      <c r="R621" s="1">
        <v>1.1841487374332899E-2</v>
      </c>
      <c r="S621" s="1">
        <v>3.8328330507148102E-2</v>
      </c>
      <c r="T621" s="1">
        <v>5.30162969667754E-2</v>
      </c>
      <c r="U621" s="1">
        <v>3.1699098798144497E-2</v>
      </c>
      <c r="V621" s="1">
        <v>1.6321348611299999E-3</v>
      </c>
      <c r="W621" s="1">
        <v>5.0511467841617402E-3</v>
      </c>
      <c r="Y621" s="10">
        <f t="shared" si="45"/>
        <v>5.5494011907976738E-2</v>
      </c>
      <c r="Z621" s="1">
        <f t="shared" si="46"/>
        <v>1.6321348611299999E-3</v>
      </c>
      <c r="AA621" s="1">
        <f t="shared" si="47"/>
        <v>0.117755815947336</v>
      </c>
      <c r="AB621" s="1">
        <f t="shared" si="48"/>
        <v>4.9818951097150552E-2</v>
      </c>
      <c r="AC621">
        <f t="shared" si="49"/>
        <v>3.8299160107426053E-2</v>
      </c>
    </row>
    <row r="622" spans="1:29" x14ac:dyDescent="0.2">
      <c r="A622" s="8" t="s">
        <v>643</v>
      </c>
      <c r="B622" s="2">
        <v>304287.50575283001</v>
      </c>
      <c r="C622" s="2">
        <v>323568.40094807901</v>
      </c>
      <c r="D622" s="1">
        <v>0.11340989676245999</v>
      </c>
      <c r="E622" s="1">
        <v>0.11340989676245999</v>
      </c>
      <c r="F622" s="1">
        <v>0.105632383779831</v>
      </c>
      <c r="G622" s="1">
        <v>6.2763309348989105E-2</v>
      </c>
      <c r="H622" s="1">
        <v>6.2763309348989105E-2</v>
      </c>
      <c r="I622" s="1">
        <v>5.7789750619452303E-2</v>
      </c>
      <c r="J622" s="1">
        <v>6.9347700743343094E-2</v>
      </c>
      <c r="K622" s="1">
        <v>6.8045938057476205E-2</v>
      </c>
      <c r="L622" s="1">
        <v>1.06791378133646E-2</v>
      </c>
      <c r="M622" s="1">
        <v>8.1208769979440001E-2</v>
      </c>
      <c r="N622" s="1">
        <v>7.0989346468235404E-3</v>
      </c>
      <c r="O622" s="1">
        <v>0.115820642593568</v>
      </c>
      <c r="P622" s="1">
        <v>8.2527299018049297E-2</v>
      </c>
      <c r="Q622" s="1">
        <v>4.9818424227479501E-2</v>
      </c>
      <c r="R622" s="1">
        <v>1.42388504178198E-2</v>
      </c>
      <c r="S622" s="1">
        <v>4.6231800495561803E-2</v>
      </c>
      <c r="T622" s="1">
        <v>5.47991358538025E-2</v>
      </c>
      <c r="U622" s="1">
        <v>2.3722204284362499E-2</v>
      </c>
      <c r="V622" s="1">
        <v>1.62339396351862E-3</v>
      </c>
      <c r="W622" s="1">
        <v>3.7008070215990198E-3</v>
      </c>
      <c r="Y622" s="10">
        <f t="shared" si="45"/>
        <v>5.7231579286919486E-2</v>
      </c>
      <c r="Z622" s="1">
        <f t="shared" si="46"/>
        <v>1.62339396351862E-3</v>
      </c>
      <c r="AA622" s="1">
        <f t="shared" si="47"/>
        <v>0.115820642593568</v>
      </c>
      <c r="AB622" s="1">
        <f t="shared" si="48"/>
        <v>6.02765299842207E-2</v>
      </c>
      <c r="AC622">
        <f t="shared" si="49"/>
        <v>3.7026146079375086E-2</v>
      </c>
    </row>
    <row r="623" spans="1:29" x14ac:dyDescent="0.2">
      <c r="A623" s="8" t="s">
        <v>644</v>
      </c>
      <c r="B623" s="2">
        <v>155722.01240321601</v>
      </c>
      <c r="C623" s="2">
        <v>164969.94307667899</v>
      </c>
      <c r="D623" s="1">
        <v>0.104337902721579</v>
      </c>
      <c r="E623" s="1">
        <v>0.104337902721579</v>
      </c>
      <c r="F623" s="1">
        <v>0.11110753322621</v>
      </c>
      <c r="G623" s="1">
        <v>6.50151102398666E-2</v>
      </c>
      <c r="H623" s="1">
        <v>6.50151102398666E-2</v>
      </c>
      <c r="I623" s="1">
        <v>6.0284438426486099E-2</v>
      </c>
      <c r="J623" s="1">
        <v>7.2341326111783205E-2</v>
      </c>
      <c r="K623" s="1">
        <v>6.2602741632947406E-2</v>
      </c>
      <c r="L623" s="1">
        <v>5.8473080162466601E-3</v>
      </c>
      <c r="M623" s="1">
        <v>5.74132820064292E-2</v>
      </c>
      <c r="N623" s="1">
        <v>9.7035561863743E-3</v>
      </c>
      <c r="O623" s="1">
        <v>0.102461083546434</v>
      </c>
      <c r="P623" s="1">
        <v>0.12757424405377699</v>
      </c>
      <c r="Q623" s="1">
        <v>4.5833300701051898E-2</v>
      </c>
      <c r="R623" s="1">
        <v>7.79641068832892E-3</v>
      </c>
      <c r="S623" s="1">
        <v>4.8227550741188598E-2</v>
      </c>
      <c r="T623" s="1">
        <v>4.7323001556666501E-2</v>
      </c>
      <c r="U623" s="1">
        <v>3.6670293468963298E-2</v>
      </c>
      <c r="V623" s="1">
        <v>1.3321643625884201E-3</v>
      </c>
      <c r="W623" s="1">
        <v>5.9455027771920799E-3</v>
      </c>
      <c r="Y623" s="10">
        <f t="shared" si="45"/>
        <v>5.7058488171277941E-2</v>
      </c>
      <c r="Z623" s="1">
        <f t="shared" si="46"/>
        <v>1.3321643625884201E-3</v>
      </c>
      <c r="AA623" s="1">
        <f t="shared" si="47"/>
        <v>0.12757424405377699</v>
      </c>
      <c r="AB623" s="1">
        <f t="shared" si="48"/>
        <v>5.8848860216457646E-2</v>
      </c>
      <c r="AC623">
        <f t="shared" si="49"/>
        <v>3.7783290472865542E-2</v>
      </c>
    </row>
    <row r="624" spans="1:29" x14ac:dyDescent="0.2">
      <c r="A624" s="8" t="s">
        <v>645</v>
      </c>
      <c r="B624" s="2">
        <v>250754.003887625</v>
      </c>
      <c r="C624" s="2">
        <v>428267.013003056</v>
      </c>
      <c r="D624" s="1">
        <v>0.12912143000608001</v>
      </c>
      <c r="E624" s="1">
        <v>0.12912143000608001</v>
      </c>
      <c r="F624" s="1">
        <v>0.11000271363704001</v>
      </c>
      <c r="G624" s="1">
        <v>5.5941847930516403E-2</v>
      </c>
      <c r="H624" s="1">
        <v>5.5941847930516403E-2</v>
      </c>
      <c r="I624" s="1">
        <v>5.5471602374518397E-2</v>
      </c>
      <c r="J624" s="1">
        <v>6.6565922849422199E-2</v>
      </c>
      <c r="K624" s="1">
        <v>7.7472858003648407E-2</v>
      </c>
      <c r="L624" s="1">
        <v>6.16081847300054E-3</v>
      </c>
      <c r="M624" s="1">
        <v>5.6424403490048999E-2</v>
      </c>
      <c r="N624" s="1">
        <v>8.8222834172288992E-3</v>
      </c>
      <c r="O624" s="1">
        <v>0.100949817879709</v>
      </c>
      <c r="P624" s="1">
        <v>0.114238947334596</v>
      </c>
      <c r="Q624" s="1">
        <v>5.6720148422099298E-2</v>
      </c>
      <c r="R624" s="1">
        <v>8.2144246306673496E-3</v>
      </c>
      <c r="S624" s="1">
        <v>4.4377281899614603E-2</v>
      </c>
      <c r="T624" s="1">
        <v>4.4704096908433501E-2</v>
      </c>
      <c r="U624" s="1">
        <v>3.2837350018126703E-2</v>
      </c>
      <c r="V624" s="1">
        <v>1.37703796020471E-3</v>
      </c>
      <c r="W624" s="1">
        <v>5.2396746027170097E-3</v>
      </c>
      <c r="Y624" s="10">
        <f t="shared" si="45"/>
        <v>5.7985296888713435E-2</v>
      </c>
      <c r="Z624" s="1">
        <f t="shared" si="46"/>
        <v>1.37703796020471E-3</v>
      </c>
      <c r="AA624" s="1">
        <f t="shared" si="47"/>
        <v>0.12912143000608001</v>
      </c>
      <c r="AB624" s="1">
        <f t="shared" si="48"/>
        <v>5.5941847930516403E-2</v>
      </c>
      <c r="AC624">
        <f t="shared" si="49"/>
        <v>4.053981645966151E-2</v>
      </c>
    </row>
    <row r="625" spans="1:29" x14ac:dyDescent="0.2">
      <c r="A625" s="8" t="s">
        <v>646</v>
      </c>
      <c r="B625" s="2">
        <v>98774.0537232528</v>
      </c>
      <c r="C625" s="2">
        <v>100844.431321565</v>
      </c>
      <c r="D625" s="1">
        <v>0.10891115145636</v>
      </c>
      <c r="E625" s="1">
        <v>0.10891115145636</v>
      </c>
      <c r="F625" s="1">
        <v>0.117372427095459</v>
      </c>
      <c r="G625" s="1">
        <v>6.0253873657418001E-2</v>
      </c>
      <c r="H625" s="1">
        <v>6.0253873657418001E-2</v>
      </c>
      <c r="I625" s="1">
        <v>5.9470043602573901E-2</v>
      </c>
      <c r="J625" s="1">
        <v>7.1364052323088706E-2</v>
      </c>
      <c r="K625" s="1">
        <v>6.5346690873816102E-2</v>
      </c>
      <c r="L625" s="1">
        <v>6.4162067946694698E-3</v>
      </c>
      <c r="M625" s="1">
        <v>6.5338894867892502E-2</v>
      </c>
      <c r="N625" s="1">
        <v>8.1275142889752905E-3</v>
      </c>
      <c r="O625" s="1">
        <v>0.11138578831057901</v>
      </c>
      <c r="P625" s="1">
        <v>0.108134314991723</v>
      </c>
      <c r="Q625" s="1">
        <v>4.7842226306939101E-2</v>
      </c>
      <c r="R625" s="1">
        <v>8.5549423928927802E-3</v>
      </c>
      <c r="S625" s="1">
        <v>4.7576034882059103E-2</v>
      </c>
      <c r="T625" s="1">
        <v>5.1948790995253402E-2</v>
      </c>
      <c r="U625" s="1">
        <v>3.1082582709071299E-2</v>
      </c>
      <c r="V625" s="1">
        <v>1.1250562657588699E-3</v>
      </c>
      <c r="W625" s="1">
        <v>4.9705794509723403E-3</v>
      </c>
      <c r="Y625" s="10">
        <f t="shared" si="45"/>
        <v>5.7219309818963983E-2</v>
      </c>
      <c r="Z625" s="1">
        <f t="shared" si="46"/>
        <v>1.1250562657588699E-3</v>
      </c>
      <c r="AA625" s="1">
        <f t="shared" si="47"/>
        <v>0.117372427095459</v>
      </c>
      <c r="AB625" s="1">
        <f t="shared" si="48"/>
        <v>5.9861958629995951E-2</v>
      </c>
      <c r="AC625">
        <f t="shared" si="49"/>
        <v>3.8060398760881943E-2</v>
      </c>
    </row>
    <row r="626" spans="1:29" x14ac:dyDescent="0.2">
      <c r="A626" s="8" t="s">
        <v>647</v>
      </c>
      <c r="B626" s="2">
        <v>1262025.0225955499</v>
      </c>
      <c r="C626" s="2">
        <v>1472629.93221202</v>
      </c>
      <c r="D626" s="1">
        <v>0.10321193799815299</v>
      </c>
      <c r="E626" s="1">
        <v>0.10321193799815299</v>
      </c>
      <c r="F626" s="1">
        <v>0.10509748928107999</v>
      </c>
      <c r="G626" s="1">
        <v>3.4286658690693098E-2</v>
      </c>
      <c r="H626" s="1">
        <v>3.4286658690693098E-2</v>
      </c>
      <c r="I626" s="1">
        <v>4.3417701665616502E-2</v>
      </c>
      <c r="J626" s="1">
        <v>5.2101241998740201E-2</v>
      </c>
      <c r="K626" s="1">
        <v>6.1927162798891801E-2</v>
      </c>
      <c r="L626" s="1">
        <v>1.40513140959506E-2</v>
      </c>
      <c r="M626" s="1">
        <v>0.101143913070647</v>
      </c>
      <c r="N626" s="1">
        <v>7.21216013105507E-3</v>
      </c>
      <c r="O626" s="1">
        <v>0.13226231703592101</v>
      </c>
      <c r="P626" s="1">
        <v>8.3442447409078899E-2</v>
      </c>
      <c r="Q626" s="1">
        <v>4.5338689649828602E-2</v>
      </c>
      <c r="R626" s="1">
        <v>1.87350854612678E-2</v>
      </c>
      <c r="S626" s="1">
        <v>3.4734161332493199E-2</v>
      </c>
      <c r="T626" s="1">
        <v>6.5286592734301305E-2</v>
      </c>
      <c r="U626" s="1">
        <v>2.3985271338478002E-2</v>
      </c>
      <c r="V626" s="1">
        <v>1.67196133007274E-3</v>
      </c>
      <c r="W626" s="1">
        <v>3.7371587682181102E-3</v>
      </c>
      <c r="Y626" s="10">
        <f t="shared" si="45"/>
        <v>5.3457093073966636E-2</v>
      </c>
      <c r="Z626" s="1">
        <f t="shared" si="46"/>
        <v>1.67196133007274E-3</v>
      </c>
      <c r="AA626" s="1">
        <f t="shared" si="47"/>
        <v>0.13226231703592101</v>
      </c>
      <c r="AB626" s="1">
        <f t="shared" si="48"/>
        <v>4.4378195657722552E-2</v>
      </c>
      <c r="AC626">
        <f t="shared" si="49"/>
        <v>3.8331709448112192E-2</v>
      </c>
    </row>
    <row r="627" spans="1:29" x14ac:dyDescent="0.2">
      <c r="A627" s="8" t="s">
        <v>648</v>
      </c>
      <c r="B627" s="2">
        <v>489890.10765825398</v>
      </c>
      <c r="C627" s="2">
        <v>509485.209983757</v>
      </c>
      <c r="D627" s="1">
        <v>9.6497668184507404E-2</v>
      </c>
      <c r="E627" s="1">
        <v>9.6497668184507404E-2</v>
      </c>
      <c r="F627" s="1">
        <v>0.125461109731623</v>
      </c>
      <c r="G627" s="1">
        <v>7.7183765792409195E-2</v>
      </c>
      <c r="H627" s="1">
        <v>7.7183765792409195E-2</v>
      </c>
      <c r="I627" s="1">
        <v>6.9957160329110493E-2</v>
      </c>
      <c r="J627" s="1">
        <v>8.3948592394932797E-2</v>
      </c>
      <c r="K627" s="1">
        <v>5.7898600910704603E-2</v>
      </c>
      <c r="L627" s="1">
        <v>1.15852557362761E-2</v>
      </c>
      <c r="M627" s="1">
        <v>8.1427800240827797E-2</v>
      </c>
      <c r="N627" s="1">
        <v>5.9415214835768504E-3</v>
      </c>
      <c r="O627" s="1">
        <v>0.112657037247975</v>
      </c>
      <c r="P627" s="1">
        <v>8.0681982372004593E-2</v>
      </c>
      <c r="Q627" s="1">
        <v>4.23892615002327E-2</v>
      </c>
      <c r="R627" s="1">
        <v>1.5447007648368099E-2</v>
      </c>
      <c r="S627" s="1">
        <v>5.5965728263288599E-2</v>
      </c>
      <c r="T627" s="1">
        <v>5.2864551130794302E-2</v>
      </c>
      <c r="U627" s="1">
        <v>2.3191593892911099E-2</v>
      </c>
      <c r="V627" s="1">
        <v>7.5859345528295197E-4</v>
      </c>
      <c r="W627" s="1">
        <v>3.6975476573995998E-3</v>
      </c>
      <c r="Y627" s="10">
        <f t="shared" si="45"/>
        <v>5.856181059745709E-2</v>
      </c>
      <c r="Z627" s="1">
        <f t="shared" si="46"/>
        <v>7.5859345528295197E-4</v>
      </c>
      <c r="AA627" s="1">
        <f t="shared" si="47"/>
        <v>0.125461109731623</v>
      </c>
      <c r="AB627" s="1">
        <f t="shared" si="48"/>
        <v>6.3927880619907548E-2</v>
      </c>
      <c r="AC627">
        <f t="shared" si="49"/>
        <v>3.7079805694556926E-2</v>
      </c>
    </row>
    <row r="628" spans="1:29" x14ac:dyDescent="0.2">
      <c r="A628" s="8" t="s">
        <v>649</v>
      </c>
      <c r="B628" s="2">
        <v>246988.241758975</v>
      </c>
      <c r="C628" s="2">
        <v>274266.339617741</v>
      </c>
      <c r="D628" s="1">
        <v>0.101589464307169</v>
      </c>
      <c r="E628" s="1">
        <v>0.101589464307169</v>
      </c>
      <c r="F628" s="1">
        <v>9.9072558462674903E-2</v>
      </c>
      <c r="G628" s="1">
        <v>7.0065017396439194E-2</v>
      </c>
      <c r="H628" s="1">
        <v>7.0065017396439194E-2</v>
      </c>
      <c r="I628" s="1">
        <v>5.9800648313888302E-2</v>
      </c>
      <c r="J628" s="1">
        <v>7.1760777976665899E-2</v>
      </c>
      <c r="K628" s="1">
        <v>6.0953678584301597E-2</v>
      </c>
      <c r="L628" s="1">
        <v>1.34876328222839E-2</v>
      </c>
      <c r="M628" s="1">
        <v>9.2107002679789801E-2</v>
      </c>
      <c r="N628" s="1">
        <v>6.2623631526361702E-3</v>
      </c>
      <c r="O628" s="1">
        <v>0.11898657270049801</v>
      </c>
      <c r="P628" s="1">
        <v>7.5101275368244499E-2</v>
      </c>
      <c r="Q628" s="1">
        <v>4.4625973344261202E-2</v>
      </c>
      <c r="R628" s="1">
        <v>1.7983510429711899E-2</v>
      </c>
      <c r="S628" s="1">
        <v>4.7840518651110601E-2</v>
      </c>
      <c r="T628" s="1">
        <v>5.7806398705561798E-2</v>
      </c>
      <c r="U628" s="1">
        <v>2.1587569565574501E-2</v>
      </c>
      <c r="V628" s="1">
        <v>1.3076479789516601E-3</v>
      </c>
      <c r="W628" s="1">
        <v>3.3891243855251798E-3</v>
      </c>
      <c r="Y628" s="10">
        <f t="shared" si="45"/>
        <v>5.6769110826444799E-2</v>
      </c>
      <c r="Z628" s="1">
        <f t="shared" si="46"/>
        <v>1.3076479789516601E-3</v>
      </c>
      <c r="AA628" s="1">
        <f t="shared" si="47"/>
        <v>0.11898657270049801</v>
      </c>
      <c r="AB628" s="1">
        <f t="shared" si="48"/>
        <v>6.0377163449094953E-2</v>
      </c>
      <c r="AC628">
        <f t="shared" si="49"/>
        <v>3.5488096818397562E-2</v>
      </c>
    </row>
    <row r="629" spans="1:29" x14ac:dyDescent="0.2">
      <c r="A629" s="8" t="s">
        <v>650</v>
      </c>
      <c r="B629" s="2">
        <v>366620.20701332798</v>
      </c>
      <c r="C629" s="2">
        <v>386655.23344819801</v>
      </c>
      <c r="D629" s="1">
        <v>0.10959880557210699</v>
      </c>
      <c r="E629" s="1">
        <v>0.10959880557210699</v>
      </c>
      <c r="F629" s="1">
        <v>9.9085328636478606E-2</v>
      </c>
      <c r="G629" s="1">
        <v>4.3721333444913801E-2</v>
      </c>
      <c r="H629" s="1">
        <v>4.3721333444913801E-2</v>
      </c>
      <c r="I629" s="1">
        <v>4.6631998881576701E-2</v>
      </c>
      <c r="J629" s="1">
        <v>5.5958398657891803E-2</v>
      </c>
      <c r="K629" s="1">
        <v>6.5759283343264502E-2</v>
      </c>
      <c r="L629" s="1">
        <v>1.20697854425726E-2</v>
      </c>
      <c r="M629" s="1">
        <v>8.8768345181476901E-2</v>
      </c>
      <c r="N629" s="1">
        <v>7.7591464380833896E-3</v>
      </c>
      <c r="O629" s="1">
        <v>0.122314025847958</v>
      </c>
      <c r="P629" s="1">
        <v>9.4584060448664006E-2</v>
      </c>
      <c r="Q629" s="1">
        <v>4.8144297338110202E-2</v>
      </c>
      <c r="R629" s="1">
        <v>1.6093047256763499E-2</v>
      </c>
      <c r="S629" s="1">
        <v>3.7305599105261301E-2</v>
      </c>
      <c r="T629" s="1">
        <v>5.93109634185243E-2</v>
      </c>
      <c r="U629" s="1">
        <v>2.71877590138484E-2</v>
      </c>
      <c r="V629" s="1">
        <v>1.5239461987204201E-3</v>
      </c>
      <c r="W629" s="1">
        <v>4.2954136298419803E-3</v>
      </c>
      <c r="Y629" s="10">
        <f t="shared" si="45"/>
        <v>5.4671583843653913E-2</v>
      </c>
      <c r="Z629" s="1">
        <f t="shared" si="46"/>
        <v>1.5239461987204201E-3</v>
      </c>
      <c r="AA629" s="1">
        <f t="shared" si="47"/>
        <v>0.122314025847958</v>
      </c>
      <c r="AB629" s="1">
        <f t="shared" si="48"/>
        <v>4.7388148109843452E-2</v>
      </c>
      <c r="AC629">
        <f t="shared" si="49"/>
        <v>3.725198627105291E-2</v>
      </c>
    </row>
    <row r="630" spans="1:29" x14ac:dyDescent="0.2">
      <c r="A630" s="8" t="s">
        <v>651</v>
      </c>
      <c r="B630" s="2">
        <v>272918.75026297302</v>
      </c>
      <c r="C630" s="2">
        <v>969565.51348446705</v>
      </c>
      <c r="D630" s="1">
        <v>0.104587697461016</v>
      </c>
      <c r="E630" s="1">
        <v>0.104587697461016</v>
      </c>
      <c r="F630" s="1">
        <v>0.104724270210259</v>
      </c>
      <c r="G630" s="1">
        <v>8.4118737469586993E-2</v>
      </c>
      <c r="H630" s="1">
        <v>8.4118737469586993E-2</v>
      </c>
      <c r="I630" s="1">
        <v>6.8240436287358597E-2</v>
      </c>
      <c r="J630" s="1">
        <v>8.1888523544830297E-2</v>
      </c>
      <c r="K630" s="1">
        <v>6.2752618476609706E-2</v>
      </c>
      <c r="L630" s="1">
        <v>1.2402605565449001E-2</v>
      </c>
      <c r="M630" s="1">
        <v>8.48900233707017E-2</v>
      </c>
      <c r="N630" s="1">
        <v>5.8800520024773198E-3</v>
      </c>
      <c r="O630" s="1">
        <v>0.11257303658927</v>
      </c>
      <c r="P630" s="1">
        <v>7.0600152155453899E-2</v>
      </c>
      <c r="Q630" s="1">
        <v>4.5943029927991902E-2</v>
      </c>
      <c r="R630" s="1">
        <v>1.6536807420598799E-2</v>
      </c>
      <c r="S630" s="1">
        <v>5.45923490298868E-2</v>
      </c>
      <c r="T630" s="1">
        <v>5.3445547865573699E-2</v>
      </c>
      <c r="U630" s="1">
        <v>2.02937122278611E-2</v>
      </c>
      <c r="V630" s="1">
        <v>1.2121339808753801E-3</v>
      </c>
      <c r="W630" s="1">
        <v>3.1979050209824901E-3</v>
      </c>
      <c r="Y630" s="10">
        <f t="shared" si="45"/>
        <v>5.8829303676869268E-2</v>
      </c>
      <c r="Z630" s="1">
        <f t="shared" si="46"/>
        <v>1.2121339808753801E-3</v>
      </c>
      <c r="AA630" s="1">
        <f t="shared" si="47"/>
        <v>0.11257303658927</v>
      </c>
      <c r="AB630" s="1">
        <f t="shared" si="48"/>
        <v>6.5496527381984151E-2</v>
      </c>
      <c r="AC630">
        <f t="shared" si="49"/>
        <v>3.6589072378068972E-2</v>
      </c>
    </row>
    <row r="631" spans="1:29" x14ac:dyDescent="0.2">
      <c r="A631" s="8" t="s">
        <v>652</v>
      </c>
      <c r="B631" s="2">
        <v>2580165.6434179801</v>
      </c>
      <c r="C631" s="2">
        <v>2729636.2790967398</v>
      </c>
      <c r="D631" s="1">
        <v>0.11687877793293699</v>
      </c>
      <c r="E631" s="1">
        <v>0.11687877793293699</v>
      </c>
      <c r="F631" s="1">
        <v>0.10404075726704599</v>
      </c>
      <c r="G631" s="1">
        <v>6.5232364150970099E-2</v>
      </c>
      <c r="H631" s="1">
        <v>6.5232364150970099E-2</v>
      </c>
      <c r="I631" s="1">
        <v>5.8626371392246301E-2</v>
      </c>
      <c r="J631" s="1">
        <v>7.0351645670695601E-2</v>
      </c>
      <c r="K631" s="1">
        <v>7.0127266759762594E-2</v>
      </c>
      <c r="L631" s="1">
        <v>1.17071323949983E-2</v>
      </c>
      <c r="M631" s="1">
        <v>8.1048288694816104E-2</v>
      </c>
      <c r="N631" s="1">
        <v>6.5823298009268696E-3</v>
      </c>
      <c r="O631" s="1">
        <v>0.11199642589070501</v>
      </c>
      <c r="P631" s="1">
        <v>8.2259626504926603E-2</v>
      </c>
      <c r="Q631" s="1">
        <v>5.1342225929790097E-2</v>
      </c>
      <c r="R631" s="1">
        <v>1.56095098599974E-2</v>
      </c>
      <c r="S631" s="1">
        <v>4.6901097113797002E-2</v>
      </c>
      <c r="T631" s="1">
        <v>5.2307033472092201E-2</v>
      </c>
      <c r="U631" s="1">
        <v>2.36451126394026E-2</v>
      </c>
      <c r="V631" s="1">
        <v>1.18171972421599E-3</v>
      </c>
      <c r="W631" s="1">
        <v>3.75502762647916E-3</v>
      </c>
      <c r="Y631" s="10">
        <f t="shared" si="45"/>
        <v>5.7785192745485582E-2</v>
      </c>
      <c r="Z631" s="1">
        <f t="shared" si="46"/>
        <v>1.18171972421599E-3</v>
      </c>
      <c r="AA631" s="1">
        <f t="shared" si="47"/>
        <v>0.11687877793293699</v>
      </c>
      <c r="AB631" s="1">
        <f t="shared" si="48"/>
        <v>6.19293677716082E-2</v>
      </c>
      <c r="AC631">
        <f t="shared" si="49"/>
        <v>3.7166537806415996E-2</v>
      </c>
    </row>
    <row r="632" spans="1:29" x14ac:dyDescent="0.2">
      <c r="A632" s="8" t="s">
        <v>653</v>
      </c>
      <c r="B632" s="2">
        <v>112776.08442997601</v>
      </c>
      <c r="C632" s="2">
        <v>123316.05206920599</v>
      </c>
      <c r="D632" s="1">
        <v>0.101920079148843</v>
      </c>
      <c r="E632" s="1">
        <v>0.101920079148843</v>
      </c>
      <c r="F632" s="1">
        <v>0.120287811640088</v>
      </c>
      <c r="G632" s="1">
        <v>2.4540738781481601E-2</v>
      </c>
      <c r="H632" s="1">
        <v>2.4540738781481601E-2</v>
      </c>
      <c r="I632" s="1">
        <v>4.2342322300763E-2</v>
      </c>
      <c r="J632" s="1">
        <v>5.0810786760915501E-2</v>
      </c>
      <c r="K632" s="1">
        <v>6.1152047489306E-2</v>
      </c>
      <c r="L632" s="1">
        <v>1.35217434450789E-2</v>
      </c>
      <c r="M632" s="1">
        <v>9.8242474085557599E-2</v>
      </c>
      <c r="N632" s="1">
        <v>7.5510252977089003E-3</v>
      </c>
      <c r="O632" s="1">
        <v>0.13183114733079099</v>
      </c>
      <c r="P632" s="1">
        <v>8.9528468708039405E-2</v>
      </c>
      <c r="Q632" s="1">
        <v>4.47712050295778E-2</v>
      </c>
      <c r="R632" s="1">
        <v>1.8028991260104901E-2</v>
      </c>
      <c r="S632" s="1">
        <v>3.3873857840610297E-2</v>
      </c>
      <c r="T632" s="1">
        <v>6.4232623442212297E-2</v>
      </c>
      <c r="U632" s="1">
        <v>2.57346802493509E-2</v>
      </c>
      <c r="V632" s="1">
        <v>1.6540037378936999E-3</v>
      </c>
      <c r="W632" s="1">
        <v>4.0092652353880204E-3</v>
      </c>
      <c r="Y632" s="10">
        <f t="shared" si="45"/>
        <v>5.3024704485701776E-2</v>
      </c>
      <c r="Z632" s="1">
        <f t="shared" si="46"/>
        <v>1.6540037378936999E-3</v>
      </c>
      <c r="AA632" s="1">
        <f t="shared" si="47"/>
        <v>0.13183114733079099</v>
      </c>
      <c r="AB632" s="1">
        <f t="shared" si="48"/>
        <v>4.3556763665170403E-2</v>
      </c>
      <c r="AC632">
        <f t="shared" si="49"/>
        <v>3.9938044812789876E-2</v>
      </c>
    </row>
    <row r="633" spans="1:29" x14ac:dyDescent="0.2">
      <c r="A633" s="8" t="s">
        <v>654</v>
      </c>
      <c r="B633" s="2">
        <v>160716.96975046399</v>
      </c>
      <c r="C633" s="2">
        <v>190617.24996096501</v>
      </c>
      <c r="D633" s="1">
        <v>0.137575731472246</v>
      </c>
      <c r="E633" s="1">
        <v>0.137575731472246</v>
      </c>
      <c r="F633" s="1">
        <v>0.113000292522962</v>
      </c>
      <c r="G633" s="1">
        <v>3.7502965547992803E-2</v>
      </c>
      <c r="H633" s="1">
        <v>3.7502965547992803E-2</v>
      </c>
      <c r="I633" s="1">
        <v>4.7001555904736897E-2</v>
      </c>
      <c r="J633" s="1">
        <v>5.6401867085684398E-2</v>
      </c>
      <c r="K633" s="1">
        <v>8.2545438883347699E-2</v>
      </c>
      <c r="L633" s="1">
        <v>7.5537728633341397E-3</v>
      </c>
      <c r="M633" s="1">
        <v>6.05082923576689E-2</v>
      </c>
      <c r="N633" s="1">
        <v>8.9647997271055102E-3</v>
      </c>
      <c r="O633" s="1">
        <v>0.10363415825805999</v>
      </c>
      <c r="P633" s="1">
        <v>0.117036026744316</v>
      </c>
      <c r="Q633" s="1">
        <v>6.0433933453317698E-2</v>
      </c>
      <c r="R633" s="1">
        <v>1.0071697151112301E-2</v>
      </c>
      <c r="S633" s="1">
        <v>3.7601244723789597E-2</v>
      </c>
      <c r="T633" s="1">
        <v>4.5480247254266602E-2</v>
      </c>
      <c r="U633" s="1">
        <v>3.36411675344798E-2</v>
      </c>
      <c r="V633" s="1">
        <v>1.2729249871664601E-3</v>
      </c>
      <c r="W633" s="1">
        <v>5.4506748081629697E-3</v>
      </c>
      <c r="Y633" s="10">
        <f t="shared" si="45"/>
        <v>5.7037774414999444E-2</v>
      </c>
      <c r="Z633" s="1">
        <f t="shared" si="46"/>
        <v>1.2729249871664601E-3</v>
      </c>
      <c r="AA633" s="1">
        <f t="shared" si="47"/>
        <v>0.137575731472246</v>
      </c>
      <c r="AB633" s="1">
        <f t="shared" si="48"/>
        <v>4.6240901579501753E-2</v>
      </c>
      <c r="AC633">
        <f t="shared" si="49"/>
        <v>4.3133109092353822E-2</v>
      </c>
    </row>
    <row r="634" spans="1:29" x14ac:dyDescent="0.2">
      <c r="A634" s="8" t="s">
        <v>655</v>
      </c>
      <c r="B634" s="2">
        <v>40782.9560393625</v>
      </c>
      <c r="C634" s="2">
        <v>39818.397935827903</v>
      </c>
      <c r="D634" s="1">
        <v>9.4509610568650801E-2</v>
      </c>
      <c r="E634" s="1">
        <v>9.4509610568650801E-2</v>
      </c>
      <c r="F634" s="1">
        <v>0.117289644895434</v>
      </c>
      <c r="G634" s="1">
        <v>0.118153123828662</v>
      </c>
      <c r="H634" s="1">
        <v>0.118153123828662</v>
      </c>
      <c r="I634" s="1">
        <v>8.8398973138189604E-2</v>
      </c>
      <c r="J634" s="1">
        <v>0.106078767765827</v>
      </c>
      <c r="K634" s="1">
        <v>5.67057663411904E-2</v>
      </c>
      <c r="L634" s="1">
        <v>5.3782921842680997E-3</v>
      </c>
      <c r="M634" s="1">
        <v>5.6897429271507899E-2</v>
      </c>
      <c r="N634" s="1">
        <v>6.4458557533091298E-3</v>
      </c>
      <c r="O634" s="1">
        <v>9.8086235638711702E-2</v>
      </c>
      <c r="P634" s="1">
        <v>8.4838163108863301E-2</v>
      </c>
      <c r="Q634" s="1">
        <v>4.1515952375343397E-2</v>
      </c>
      <c r="R634" s="1">
        <v>7.1710562456906903E-3</v>
      </c>
      <c r="S634" s="1">
        <v>7.0719178510551706E-2</v>
      </c>
      <c r="T634" s="1">
        <v>4.5012698742441799E-2</v>
      </c>
      <c r="U634" s="1">
        <v>2.4386448420540899E-2</v>
      </c>
      <c r="V634" s="1">
        <v>1.02720041639026E-3</v>
      </c>
      <c r="W634" s="1">
        <v>3.8071913985918602E-3</v>
      </c>
      <c r="Y634" s="10">
        <f t="shared" si="45"/>
        <v>6.1954216150073863E-2</v>
      </c>
      <c r="Z634" s="1">
        <f t="shared" si="46"/>
        <v>1.02720041639026E-3</v>
      </c>
      <c r="AA634" s="1">
        <f t="shared" si="47"/>
        <v>0.118153123828662</v>
      </c>
      <c r="AB634" s="1">
        <f t="shared" si="48"/>
        <v>6.3808303891029802E-2</v>
      </c>
      <c r="AC634">
        <f t="shared" si="49"/>
        <v>4.1591016401645933E-2</v>
      </c>
    </row>
    <row r="635" spans="1:29" x14ac:dyDescent="0.2">
      <c r="A635" s="8" t="s">
        <v>656</v>
      </c>
      <c r="B635" s="2">
        <v>567205.22178651404</v>
      </c>
      <c r="C635" s="2">
        <v>628607.46409795305</v>
      </c>
      <c r="D635" s="1">
        <v>0.113368508022644</v>
      </c>
      <c r="E635" s="1">
        <v>0.113368508022644</v>
      </c>
      <c r="F635" s="1">
        <v>0.10559600916221</v>
      </c>
      <c r="G635" s="1">
        <v>5.3390347426474499E-2</v>
      </c>
      <c r="H635" s="1">
        <v>5.3390347426474499E-2</v>
      </c>
      <c r="I635" s="1">
        <v>5.30941760037901E-2</v>
      </c>
      <c r="J635" s="1">
        <v>6.3713011204547698E-2</v>
      </c>
      <c r="K635" s="1">
        <v>6.8021104813587099E-2</v>
      </c>
      <c r="L635" s="1">
        <v>1.0497499048218501E-2</v>
      </c>
      <c r="M635" s="1">
        <v>8.1103449668630506E-2</v>
      </c>
      <c r="N635" s="1">
        <v>7.73805837121777E-3</v>
      </c>
      <c r="O635" s="1">
        <v>0.117339306201068</v>
      </c>
      <c r="P635" s="1">
        <v>9.1221439041884803E-2</v>
      </c>
      <c r="Q635" s="1">
        <v>4.9800243082295199E-2</v>
      </c>
      <c r="R635" s="1">
        <v>1.3996665397624701E-2</v>
      </c>
      <c r="S635" s="1">
        <v>4.2475340803032002E-2</v>
      </c>
      <c r="T635" s="1">
        <v>5.5730117412607402E-2</v>
      </c>
      <c r="U635" s="1">
        <v>2.6221199587452299E-2</v>
      </c>
      <c r="V635" s="1">
        <v>1.6656232824613299E-3</v>
      </c>
      <c r="W635" s="1">
        <v>4.1379204959523996E-3</v>
      </c>
      <c r="Y635" s="10">
        <f t="shared" si="45"/>
        <v>5.6293443723740844E-2</v>
      </c>
      <c r="Z635" s="1">
        <f t="shared" si="46"/>
        <v>1.6656232824613299E-3</v>
      </c>
      <c r="AA635" s="1">
        <f t="shared" si="47"/>
        <v>0.117339306201068</v>
      </c>
      <c r="AB635" s="1">
        <f t="shared" si="48"/>
        <v>5.3390347426474499E-2</v>
      </c>
      <c r="AC635">
        <f t="shared" si="49"/>
        <v>3.7291898839141753E-2</v>
      </c>
    </row>
    <row r="636" spans="1:29" x14ac:dyDescent="0.2">
      <c r="A636" s="8" t="s">
        <v>657</v>
      </c>
      <c r="B636" s="2">
        <v>433501.135595762</v>
      </c>
      <c r="C636" s="2">
        <v>441961.91971407802</v>
      </c>
      <c r="D636" s="1">
        <v>0.102122138607371</v>
      </c>
      <c r="E636" s="1">
        <v>0.102122138607371</v>
      </c>
      <c r="F636" s="1">
        <v>0.114814380126145</v>
      </c>
      <c r="G636" s="1">
        <v>0.10522749591265</v>
      </c>
      <c r="H636" s="1">
        <v>0.10522749591265</v>
      </c>
      <c r="I636" s="1">
        <v>8.1317342987861002E-2</v>
      </c>
      <c r="J636" s="1">
        <v>9.7580811585433497E-2</v>
      </c>
      <c r="K636" s="1">
        <v>6.12732831644228E-2</v>
      </c>
      <c r="L636" s="1">
        <v>7.5955073028239799E-3</v>
      </c>
      <c r="M636" s="1">
        <v>6.4296698873771402E-2</v>
      </c>
      <c r="N636" s="1">
        <v>6.0585115717696203E-3</v>
      </c>
      <c r="O636" s="1">
        <v>0.101232665859986</v>
      </c>
      <c r="P636" s="1">
        <v>8.1106767020981504E-2</v>
      </c>
      <c r="Q636" s="1">
        <v>4.48599652181636E-2</v>
      </c>
      <c r="R636" s="1">
        <v>1.01273430704321E-2</v>
      </c>
      <c r="S636" s="1">
        <v>6.5053874390288896E-2</v>
      </c>
      <c r="T636" s="1">
        <v>4.6414658259317003E-2</v>
      </c>
      <c r="U636" s="1">
        <v>2.3313821767746101E-2</v>
      </c>
      <c r="V636" s="1">
        <v>8.8241408227451802E-4</v>
      </c>
      <c r="W636" s="1">
        <v>3.6614695965528901E-3</v>
      </c>
      <c r="Y636" s="10">
        <f t="shared" si="45"/>
        <v>6.1214439195900597E-2</v>
      </c>
      <c r="Z636" s="1">
        <f t="shared" si="46"/>
        <v>8.8241408227451802E-4</v>
      </c>
      <c r="AA636" s="1">
        <f t="shared" si="47"/>
        <v>0.114814380126145</v>
      </c>
      <c r="AB636" s="1">
        <f t="shared" si="48"/>
        <v>6.4675286632030149E-2</v>
      </c>
      <c r="AC636">
        <f t="shared" si="49"/>
        <v>3.9524988321700108E-2</v>
      </c>
    </row>
    <row r="637" spans="1:29" x14ac:dyDescent="0.2">
      <c r="A637" s="8" t="s">
        <v>658</v>
      </c>
      <c r="B637" s="2">
        <v>456223.47949175403</v>
      </c>
      <c r="C637" s="2">
        <v>506452.46560361498</v>
      </c>
      <c r="D637" s="1">
        <v>0.121170011237486</v>
      </c>
      <c r="E637" s="1">
        <v>0.121170011237486</v>
      </c>
      <c r="F637" s="1">
        <v>0.107700408005066</v>
      </c>
      <c r="G637" s="1">
        <v>2.22202101972723E-2</v>
      </c>
      <c r="H637" s="1">
        <v>2.22202101972723E-2</v>
      </c>
      <c r="I637" s="1">
        <v>3.8035207099902699E-2</v>
      </c>
      <c r="J637" s="1">
        <v>4.5642248519883501E-2</v>
      </c>
      <c r="K637" s="1">
        <v>7.2702006742491707E-2</v>
      </c>
      <c r="L637" s="1">
        <v>6.9116949629468502E-3</v>
      </c>
      <c r="M637" s="1">
        <v>6.26787849200518E-2</v>
      </c>
      <c r="N637" s="1">
        <v>1.07691522818674E-2</v>
      </c>
      <c r="O637" s="1">
        <v>0.109543271500762</v>
      </c>
      <c r="P637" s="1">
        <v>0.14287213591862</v>
      </c>
      <c r="Q637" s="1">
        <v>5.3227268481877803E-2</v>
      </c>
      <c r="R637" s="1">
        <v>9.2155932839290602E-3</v>
      </c>
      <c r="S637" s="1">
        <v>3.0428165679922198E-2</v>
      </c>
      <c r="T637" s="1">
        <v>5.0553110805821498E-2</v>
      </c>
      <c r="U637" s="1">
        <v>4.1067723099606802E-2</v>
      </c>
      <c r="V637" s="1">
        <v>1.4896004837944201E-3</v>
      </c>
      <c r="W637" s="1">
        <v>6.5872637276066497E-3</v>
      </c>
      <c r="Y637" s="10">
        <f t="shared" si="45"/>
        <v>5.3810203919183341E-2</v>
      </c>
      <c r="Z637" s="1">
        <f t="shared" si="46"/>
        <v>1.4896004837944201E-3</v>
      </c>
      <c r="AA637" s="1">
        <f t="shared" si="47"/>
        <v>0.14287213591862</v>
      </c>
      <c r="AB637" s="1">
        <f t="shared" si="48"/>
        <v>4.3354985809745152E-2</v>
      </c>
      <c r="AC637">
        <f t="shared" si="49"/>
        <v>4.3296760555892676E-2</v>
      </c>
    </row>
    <row r="638" spans="1:29" x14ac:dyDescent="0.2">
      <c r="A638" s="8" t="s">
        <v>659</v>
      </c>
      <c r="B638" s="2">
        <v>1167366.03392592</v>
      </c>
      <c r="C638" s="2">
        <v>1222554.02512485</v>
      </c>
      <c r="D638" s="1">
        <v>0.119241877605424</v>
      </c>
      <c r="E638" s="1">
        <v>0.119241877605424</v>
      </c>
      <c r="F638" s="1">
        <v>0.103905827960587</v>
      </c>
      <c r="G638" s="1">
        <v>3.6887719546937099E-2</v>
      </c>
      <c r="H638" s="1">
        <v>3.6887719546937099E-2</v>
      </c>
      <c r="I638" s="1">
        <v>4.4420316763615297E-2</v>
      </c>
      <c r="J638" s="1">
        <v>5.3304380116338701E-2</v>
      </c>
      <c r="K638" s="1">
        <v>7.1545126563254E-2</v>
      </c>
      <c r="L638" s="1">
        <v>6.8931481467483496E-3</v>
      </c>
      <c r="M638" s="1">
        <v>6.18196211587283E-2</v>
      </c>
      <c r="N638" s="1">
        <v>1.0224981861622301E-2</v>
      </c>
      <c r="O638" s="1">
        <v>0.106849577276317</v>
      </c>
      <c r="P638" s="1">
        <v>0.134505854175615</v>
      </c>
      <c r="Q638" s="1">
        <v>5.2380282619166801E-2</v>
      </c>
      <c r="R638" s="1">
        <v>9.1908641956647205E-3</v>
      </c>
      <c r="S638" s="1">
        <v>3.5536253410891998E-2</v>
      </c>
      <c r="T638" s="1">
        <v>4.9295250813561398E-2</v>
      </c>
      <c r="U638" s="1">
        <v>3.86628529313333E-2</v>
      </c>
      <c r="V638" s="1">
        <v>1.4523945564745E-3</v>
      </c>
      <c r="W638" s="1">
        <v>6.2163418397413999E-3</v>
      </c>
      <c r="Y638" s="10">
        <f t="shared" si="45"/>
        <v>5.4923113434719104E-2</v>
      </c>
      <c r="Z638" s="1">
        <f t="shared" si="46"/>
        <v>1.4523945564745E-3</v>
      </c>
      <c r="AA638" s="1">
        <f t="shared" si="47"/>
        <v>0.134505854175615</v>
      </c>
      <c r="AB638" s="1">
        <f t="shared" si="48"/>
        <v>4.6857783788588347E-2</v>
      </c>
      <c r="AC638">
        <f t="shared" si="49"/>
        <v>4.0679422470331558E-2</v>
      </c>
    </row>
    <row r="639" spans="1:29" x14ac:dyDescent="0.2">
      <c r="A639" s="8" t="s">
        <v>660</v>
      </c>
      <c r="B639" s="2">
        <v>498087.49583470699</v>
      </c>
      <c r="C639" s="2">
        <v>528099.84669324302</v>
      </c>
      <c r="D639" s="1">
        <v>0.10208821427139</v>
      </c>
      <c r="E639" s="1">
        <v>0.10208821427139</v>
      </c>
      <c r="F639" s="1">
        <v>0.10424181035546599</v>
      </c>
      <c r="G639" s="1">
        <v>7.3258986299329407E-2</v>
      </c>
      <c r="H639" s="1">
        <v>7.3258986299329407E-2</v>
      </c>
      <c r="I639" s="1">
        <v>6.2689945738531205E-2</v>
      </c>
      <c r="J639" s="1">
        <v>7.5227934886237302E-2</v>
      </c>
      <c r="K639" s="1">
        <v>6.1252928562833903E-2</v>
      </c>
      <c r="L639" s="1">
        <v>8.8637760464158593E-3</v>
      </c>
      <c r="M639" s="1">
        <v>7.4336651292082306E-2</v>
      </c>
      <c r="N639" s="1">
        <v>7.1258768928282798E-3</v>
      </c>
      <c r="O639" s="1">
        <v>0.112236373301919</v>
      </c>
      <c r="P639" s="1">
        <v>9.6176038844121597E-2</v>
      </c>
      <c r="Q639" s="1">
        <v>4.4845063018181197E-2</v>
      </c>
      <c r="R639" s="1">
        <v>1.18183680618879E-2</v>
      </c>
      <c r="S639" s="1">
        <v>5.0151956590824803E-2</v>
      </c>
      <c r="T639" s="1">
        <v>5.3617577577214602E-2</v>
      </c>
      <c r="U639" s="1">
        <v>2.7645425514786801E-2</v>
      </c>
      <c r="V639" s="1">
        <v>1.0029717654523799E-3</v>
      </c>
      <c r="W639" s="1">
        <v>4.3414359041685701E-3</v>
      </c>
      <c r="Y639" s="10">
        <f t="shared" si="45"/>
        <v>5.7313426774719532E-2</v>
      </c>
      <c r="Z639" s="1">
        <f t="shared" si="46"/>
        <v>1.0029717654523799E-3</v>
      </c>
      <c r="AA639" s="1">
        <f t="shared" si="47"/>
        <v>0.112236373301919</v>
      </c>
      <c r="AB639" s="1">
        <f t="shared" si="48"/>
        <v>6.1971437150682554E-2</v>
      </c>
      <c r="AC639">
        <f t="shared" si="49"/>
        <v>3.5997077580039366E-2</v>
      </c>
    </row>
    <row r="640" spans="1:29" x14ac:dyDescent="0.2">
      <c r="A640" s="8" t="s">
        <v>661</v>
      </c>
      <c r="B640" s="2">
        <v>511406.57229742</v>
      </c>
      <c r="C640" s="2">
        <v>552534.29648102005</v>
      </c>
      <c r="D640" s="1">
        <v>0.105569689914093</v>
      </c>
      <c r="E640" s="1">
        <v>0.105569689914093</v>
      </c>
      <c r="F640" s="1">
        <v>9.5215932697873498E-2</v>
      </c>
      <c r="G640" s="1">
        <v>4.8299383378406099E-2</v>
      </c>
      <c r="H640" s="1">
        <v>4.8299383378406099E-2</v>
      </c>
      <c r="I640" s="1">
        <v>4.7953674863671497E-2</v>
      </c>
      <c r="J640" s="1">
        <v>5.7544409836405498E-2</v>
      </c>
      <c r="K640" s="1">
        <v>6.3341813948456102E-2</v>
      </c>
      <c r="L640" s="1">
        <v>1.3838707986289601E-2</v>
      </c>
      <c r="M640" s="1">
        <v>9.6131190662746294E-2</v>
      </c>
      <c r="N640" s="1">
        <v>7.0266540449002097E-3</v>
      </c>
      <c r="O640" s="1">
        <v>0.124910950317716</v>
      </c>
      <c r="P640" s="1">
        <v>8.4209751908396899E-2</v>
      </c>
      <c r="Q640" s="1">
        <v>4.6374397189687201E-2</v>
      </c>
      <c r="R640" s="1">
        <v>1.8451610648386099E-2</v>
      </c>
      <c r="S640" s="1">
        <v>3.8362939890936899E-2</v>
      </c>
      <c r="T640" s="1">
        <v>6.1306508547795797E-2</v>
      </c>
      <c r="U640" s="1">
        <v>2.4205678833733101E-2</v>
      </c>
      <c r="V640" s="1">
        <v>1.4314739807596E-3</v>
      </c>
      <c r="W640" s="1">
        <v>3.8385165529154401E-3</v>
      </c>
      <c r="Y640" s="10">
        <f t="shared" si="45"/>
        <v>5.4594117924783379E-2</v>
      </c>
      <c r="Z640" s="1">
        <f t="shared" si="46"/>
        <v>1.4314739807596E-3</v>
      </c>
      <c r="AA640" s="1">
        <f t="shared" si="47"/>
        <v>0.124910950317716</v>
      </c>
      <c r="AB640" s="1">
        <f t="shared" si="48"/>
        <v>4.8299383378406099E-2</v>
      </c>
      <c r="AC640">
        <f t="shared" si="49"/>
        <v>3.6424211809818641E-2</v>
      </c>
    </row>
    <row r="641" spans="1:29" x14ac:dyDescent="0.2">
      <c r="A641" s="8" t="s">
        <v>662</v>
      </c>
      <c r="B641" s="2">
        <v>1074081.34023879</v>
      </c>
      <c r="C641" s="2">
        <v>1166767.90184102</v>
      </c>
      <c r="D641" s="1">
        <v>0.10846777371719001</v>
      </c>
      <c r="E641" s="1">
        <v>0.10846777371719001</v>
      </c>
      <c r="F641" s="1">
        <v>9.6172757112060803E-2</v>
      </c>
      <c r="G641" s="1">
        <v>4.8215717196383102E-2</v>
      </c>
      <c r="H641" s="1">
        <v>4.8215717196383102E-2</v>
      </c>
      <c r="I641" s="1">
        <v>4.8151047876206603E-2</v>
      </c>
      <c r="J641" s="1">
        <v>5.7781257451448097E-2</v>
      </c>
      <c r="K641" s="1">
        <v>6.50806642303145E-2</v>
      </c>
      <c r="L641" s="1">
        <v>1.17157504718897E-2</v>
      </c>
      <c r="M641" s="1">
        <v>8.4719466152652204E-2</v>
      </c>
      <c r="N641" s="1">
        <v>7.9503307225155997E-3</v>
      </c>
      <c r="O641" s="1">
        <v>0.117610160615075</v>
      </c>
      <c r="P641" s="1">
        <v>0.10008536790922901</v>
      </c>
      <c r="Q641" s="1">
        <v>4.7647460409662598E-2</v>
      </c>
      <c r="R641" s="1">
        <v>1.5621000629186199E-2</v>
      </c>
      <c r="S641" s="1">
        <v>3.8520838300965601E-2</v>
      </c>
      <c r="T641" s="1">
        <v>5.6758036531609303E-2</v>
      </c>
      <c r="U641" s="1">
        <v>2.8769081405598099E-2</v>
      </c>
      <c r="V641" s="1">
        <v>1.41596531604448E-3</v>
      </c>
      <c r="W641" s="1">
        <v>4.5467827258423004E-3</v>
      </c>
      <c r="Y641" s="10">
        <f t="shared" si="45"/>
        <v>5.4795647484372309E-2</v>
      </c>
      <c r="Z641" s="1">
        <f t="shared" si="46"/>
        <v>1.41596531604448E-3</v>
      </c>
      <c r="AA641" s="1">
        <f t="shared" si="47"/>
        <v>0.117610160615075</v>
      </c>
      <c r="AB641" s="1">
        <f t="shared" si="48"/>
        <v>4.8215717196383102E-2</v>
      </c>
      <c r="AC641">
        <f t="shared" si="49"/>
        <v>3.6447020113673907E-2</v>
      </c>
    </row>
    <row r="642" spans="1:29" x14ac:dyDescent="0.2">
      <c r="A642" s="8" t="s">
        <v>663</v>
      </c>
      <c r="B642" s="2">
        <v>1077069.9686132499</v>
      </c>
      <c r="C642" s="2">
        <v>1123617.0095653899</v>
      </c>
      <c r="D642" s="1">
        <v>0.118401865524464</v>
      </c>
      <c r="E642" s="1">
        <v>0.118401865524464</v>
      </c>
      <c r="F642" s="1">
        <v>0.115341991381171</v>
      </c>
      <c r="G642" s="1">
        <v>4.9981163396272503E-2</v>
      </c>
      <c r="H642" s="1">
        <v>4.9981163396272503E-2</v>
      </c>
      <c r="I642" s="1">
        <v>5.38260795434293E-2</v>
      </c>
      <c r="J642" s="1">
        <v>6.4591295452115102E-2</v>
      </c>
      <c r="K642" s="1">
        <v>7.1041119314678602E-2</v>
      </c>
      <c r="L642" s="1">
        <v>9.0386335523061599E-3</v>
      </c>
      <c r="M642" s="1">
        <v>7.0642037749618802E-2</v>
      </c>
      <c r="N642" s="1">
        <v>8.1991732308240792E-3</v>
      </c>
      <c r="O642" s="1">
        <v>0.109956729388201</v>
      </c>
      <c r="P642" s="1">
        <v>0.104319242636813</v>
      </c>
      <c r="Q642" s="1">
        <v>5.2011284150778103E-2</v>
      </c>
      <c r="R642" s="1">
        <v>1.2051511403074901E-2</v>
      </c>
      <c r="S642" s="1">
        <v>4.3060863634743402E-2</v>
      </c>
      <c r="T642" s="1">
        <v>5.0423576141340097E-2</v>
      </c>
      <c r="U642" s="1">
        <v>2.9985964391773701E-2</v>
      </c>
      <c r="V642" s="1">
        <v>1.3551115370631301E-3</v>
      </c>
      <c r="W642" s="1">
        <v>4.7942683860552303E-3</v>
      </c>
      <c r="Y642" s="10">
        <f t="shared" si="45"/>
        <v>5.687024698677292E-2</v>
      </c>
      <c r="Z642" s="1">
        <f t="shared" si="46"/>
        <v>1.3551115370631301E-3</v>
      </c>
      <c r="AA642" s="1">
        <f t="shared" si="47"/>
        <v>0.118401865524464</v>
      </c>
      <c r="AB642" s="1">
        <f t="shared" si="48"/>
        <v>5.1217430146059104E-2</v>
      </c>
      <c r="AC642">
        <f t="shared" si="49"/>
        <v>3.8764035862324506E-2</v>
      </c>
    </row>
    <row r="643" spans="1:29" x14ac:dyDescent="0.2">
      <c r="A643" s="8" t="s">
        <v>664</v>
      </c>
      <c r="B643" s="2">
        <v>58011.312746109601</v>
      </c>
      <c r="C643" s="2">
        <v>132422.80352009801</v>
      </c>
      <c r="D643" s="1">
        <v>7.6592803962943198E-2</v>
      </c>
      <c r="E643" s="1">
        <v>7.6592803962943198E-2</v>
      </c>
      <c r="F643" s="1">
        <v>0.113618360832741</v>
      </c>
      <c r="G643" s="1">
        <v>2.0152019751217901E-2</v>
      </c>
      <c r="H643" s="1">
        <v>2.0152019751217901E-2</v>
      </c>
      <c r="I643" s="1">
        <v>3.8480600083794302E-2</v>
      </c>
      <c r="J643" s="1">
        <v>4.6176720100553403E-2</v>
      </c>
      <c r="K643" s="1">
        <v>4.59556823777659E-2</v>
      </c>
      <c r="L643" s="1">
        <v>9.3331612546580997E-3</v>
      </c>
      <c r="M643" s="1">
        <v>9.1742814740954803E-2</v>
      </c>
      <c r="N643" s="1">
        <v>1.06241509889751E-2</v>
      </c>
      <c r="O643" s="1">
        <v>0.13740814719788799</v>
      </c>
      <c r="P643" s="1">
        <v>0.12308802149858999</v>
      </c>
      <c r="Q643" s="1">
        <v>3.3645501049967497E-2</v>
      </c>
      <c r="R643" s="1">
        <v>1.2444215006211E-2</v>
      </c>
      <c r="S643" s="1">
        <v>3.0784480067035401E-2</v>
      </c>
      <c r="T643" s="1">
        <v>6.9977382532032395E-2</v>
      </c>
      <c r="U643" s="1">
        <v>3.5381575532180999E-2</v>
      </c>
      <c r="V643" s="1">
        <v>2.59106712721879E-3</v>
      </c>
      <c r="W643" s="1">
        <v>5.3770461145121696E-3</v>
      </c>
      <c r="Y643" s="10">
        <f t="shared" ref="Y643:Y706" si="50">AVERAGE(D643:W643)</f>
        <v>5.0005928696670046E-2</v>
      </c>
      <c r="Z643" s="1">
        <f t="shared" ref="Z643:Z706" si="51">MIN(D643:W643)</f>
        <v>2.59106712721879E-3</v>
      </c>
      <c r="AA643" s="1">
        <f t="shared" ref="AA643:AA706" si="52">MAX(D643:W643)</f>
        <v>0.13740814719788799</v>
      </c>
      <c r="AB643" s="1">
        <f t="shared" ref="AB643:AB706" si="53">MEDIAN(D643:W643)</f>
        <v>3.693108780798765E-2</v>
      </c>
      <c r="AC643">
        <f t="shared" ref="AC643:AC706" si="54">_xlfn.STDEV.P(D643:W643)</f>
        <v>4.0146376427623226E-2</v>
      </c>
    </row>
    <row r="644" spans="1:29" x14ac:dyDescent="0.2">
      <c r="A644" s="8" t="s">
        <v>665</v>
      </c>
      <c r="B644" s="2">
        <v>681244.94925656496</v>
      </c>
      <c r="C644" s="2">
        <v>742169.18994793296</v>
      </c>
      <c r="D644" s="1">
        <v>0.11681796235865299</v>
      </c>
      <c r="E644" s="1">
        <v>0.11681796235865299</v>
      </c>
      <c r="F644" s="1">
        <v>9.7565897496193904E-2</v>
      </c>
      <c r="G644" s="1">
        <v>3.4343678033321799E-2</v>
      </c>
      <c r="H644" s="1">
        <v>3.4343678033321799E-2</v>
      </c>
      <c r="I644" s="1">
        <v>4.1563313390709802E-2</v>
      </c>
      <c r="J644" s="1">
        <v>4.9875976068850997E-2</v>
      </c>
      <c r="K644" s="1">
        <v>7.0090777415192096E-2</v>
      </c>
      <c r="L644" s="1">
        <v>8.6546343058976297E-3</v>
      </c>
      <c r="M644" s="1">
        <v>7.2456856784677004E-2</v>
      </c>
      <c r="N644" s="1">
        <v>9.6440983041772201E-3</v>
      </c>
      <c r="O644" s="1">
        <v>0.114236135700011</v>
      </c>
      <c r="P644" s="1">
        <v>0.12326968348996301</v>
      </c>
      <c r="Q644" s="1">
        <v>5.1315511011905901E-2</v>
      </c>
      <c r="R644" s="1">
        <v>1.1539512407863699E-2</v>
      </c>
      <c r="S644" s="1">
        <v>3.3250650712567803E-2</v>
      </c>
      <c r="T644" s="1">
        <v>5.42029106916306E-2</v>
      </c>
      <c r="U644" s="1">
        <v>3.5433148472527702E-2</v>
      </c>
      <c r="V644" s="1">
        <v>1.56312011823578E-3</v>
      </c>
      <c r="W644" s="1">
        <v>5.6699536098963003E-3</v>
      </c>
      <c r="Y644" s="10">
        <f t="shared" si="50"/>
        <v>5.4132773038212498E-2</v>
      </c>
      <c r="Z644" s="1">
        <f t="shared" si="51"/>
        <v>1.56312011823578E-3</v>
      </c>
      <c r="AA644" s="1">
        <f t="shared" si="52"/>
        <v>0.12326968348996301</v>
      </c>
      <c r="AB644" s="1">
        <f t="shared" si="53"/>
        <v>4.57196447297804E-2</v>
      </c>
      <c r="AC644">
        <f t="shared" si="54"/>
        <v>3.9657893440362607E-2</v>
      </c>
    </row>
    <row r="645" spans="1:29" x14ac:dyDescent="0.2">
      <c r="A645" s="8" t="s">
        <v>666</v>
      </c>
      <c r="B645" s="2">
        <v>133838.984342134</v>
      </c>
      <c r="C645" s="2">
        <v>151050.752140286</v>
      </c>
      <c r="D645" s="1">
        <v>0.10171395138927899</v>
      </c>
      <c r="E645" s="1">
        <v>0.10171395138927899</v>
      </c>
      <c r="F645" s="1">
        <v>0.10054771933688</v>
      </c>
      <c r="G645" s="1">
        <v>7.3667417265789806E-2</v>
      </c>
      <c r="H645" s="1">
        <v>7.3667417265789806E-2</v>
      </c>
      <c r="I645" s="1">
        <v>6.1970638467114897E-2</v>
      </c>
      <c r="J645" s="1">
        <v>7.4364766160538096E-2</v>
      </c>
      <c r="K645" s="1">
        <v>6.1028370833567699E-2</v>
      </c>
      <c r="L645" s="1">
        <v>1.5122171257086099E-2</v>
      </c>
      <c r="M645" s="1">
        <v>9.43870256789648E-2</v>
      </c>
      <c r="N645" s="1">
        <v>5.8103058470717599E-3</v>
      </c>
      <c r="O645" s="1">
        <v>0.11643672605718799</v>
      </c>
      <c r="P645" s="1">
        <v>7.2605806803660106E-2</v>
      </c>
      <c r="Q645" s="1">
        <v>4.4680657727586198E-2</v>
      </c>
      <c r="R645" s="1">
        <v>2.01628950094483E-2</v>
      </c>
      <c r="S645" s="1">
        <v>4.9576510773691899E-2</v>
      </c>
      <c r="T645" s="1">
        <v>5.6105868266056201E-2</v>
      </c>
      <c r="U645" s="1">
        <v>2.0869928990529401E-2</v>
      </c>
      <c r="V645" s="1">
        <v>9.3652783355202497E-4</v>
      </c>
      <c r="W645" s="1">
        <v>3.4212015517519601E-3</v>
      </c>
      <c r="Y645" s="10">
        <f t="shared" si="50"/>
        <v>5.7439492895241251E-2</v>
      </c>
      <c r="Z645" s="1">
        <f t="shared" si="51"/>
        <v>9.3652783355202497E-4</v>
      </c>
      <c r="AA645" s="1">
        <f t="shared" si="52"/>
        <v>0.11643672605718799</v>
      </c>
      <c r="AB645" s="1">
        <f t="shared" si="53"/>
        <v>6.1499504650341298E-2</v>
      </c>
      <c r="AC645">
        <f t="shared" si="54"/>
        <v>3.5511486008497767E-2</v>
      </c>
    </row>
    <row r="646" spans="1:29" x14ac:dyDescent="0.2">
      <c r="A646" s="8" t="s">
        <v>667</v>
      </c>
      <c r="B646" s="2">
        <v>5660869.1384935798</v>
      </c>
      <c r="C646" s="2">
        <v>10622059.638772501</v>
      </c>
      <c r="D646" s="1">
        <v>0.117099237277261</v>
      </c>
      <c r="E646" s="1">
        <v>0.117099237277261</v>
      </c>
      <c r="F646" s="1">
        <v>0.11008187618614799</v>
      </c>
      <c r="G646" s="1">
        <v>6.6136502163937794E-2</v>
      </c>
      <c r="H646" s="1">
        <v>6.6136502163937794E-2</v>
      </c>
      <c r="I646" s="1">
        <v>6.0588720128505601E-2</v>
      </c>
      <c r="J646" s="1">
        <v>7.2706464154207603E-2</v>
      </c>
      <c r="K646" s="1">
        <v>7.0259542366356495E-2</v>
      </c>
      <c r="L646" s="1">
        <v>7.8992185354278491E-3</v>
      </c>
      <c r="M646" s="1">
        <v>6.5907851822687602E-2</v>
      </c>
      <c r="N646" s="1">
        <v>7.8544800416550098E-3</v>
      </c>
      <c r="O646" s="1">
        <v>0.106042346400482</v>
      </c>
      <c r="P646" s="1">
        <v>0.100802303474865</v>
      </c>
      <c r="Q646" s="1">
        <v>5.1439068775555999E-2</v>
      </c>
      <c r="R646" s="1">
        <v>1.05322913805709E-2</v>
      </c>
      <c r="S646" s="1">
        <v>4.8470976102804798E-2</v>
      </c>
      <c r="T646" s="1">
        <v>4.8527494356130699E-2</v>
      </c>
      <c r="U646" s="1">
        <v>2.89750272281642E-2</v>
      </c>
      <c r="V646" s="1">
        <v>1.25235483574215E-3</v>
      </c>
      <c r="W646" s="1">
        <v>4.6385051954994597E-3</v>
      </c>
      <c r="Y646" s="10">
        <f t="shared" si="50"/>
        <v>5.8122499993360034E-2</v>
      </c>
      <c r="Z646" s="1">
        <f t="shared" si="51"/>
        <v>1.25235483574215E-3</v>
      </c>
      <c r="AA646" s="1">
        <f t="shared" si="52"/>
        <v>0.117099237277261</v>
      </c>
      <c r="AB646" s="1">
        <f t="shared" si="53"/>
        <v>6.3248285975596605E-2</v>
      </c>
      <c r="AC646">
        <f t="shared" si="54"/>
        <v>3.795892368014174E-2</v>
      </c>
    </row>
    <row r="647" spans="1:29" x14ac:dyDescent="0.2">
      <c r="A647" s="8" t="s">
        <v>668</v>
      </c>
      <c r="B647" s="2">
        <v>151047.40795543001</v>
      </c>
      <c r="C647" s="2">
        <v>196950.69064113699</v>
      </c>
      <c r="D647" s="1">
        <v>9.6490295060102496E-2</v>
      </c>
      <c r="E647" s="1">
        <v>9.6490295060102496E-2</v>
      </c>
      <c r="F647" s="1">
        <v>0.10540606114112901</v>
      </c>
      <c r="G647" s="1">
        <v>3.1026247353434899E-2</v>
      </c>
      <c r="H647" s="1">
        <v>3.1026247353434899E-2</v>
      </c>
      <c r="I647" s="1">
        <v>4.1864638961999698E-2</v>
      </c>
      <c r="J647" s="1">
        <v>5.02375667543997E-2</v>
      </c>
      <c r="K647" s="1">
        <v>5.7894177036061402E-2</v>
      </c>
      <c r="L647" s="1">
        <v>1.4759580761896599E-2</v>
      </c>
      <c r="M647" s="1">
        <v>0.107682174961165</v>
      </c>
      <c r="N647" s="1">
        <v>7.1336196483233697E-3</v>
      </c>
      <c r="O647" s="1">
        <v>0.13826017912668501</v>
      </c>
      <c r="P647" s="1">
        <v>7.9240197622424999E-2</v>
      </c>
      <c r="Q647" s="1">
        <v>4.2386022652037197E-2</v>
      </c>
      <c r="R647" s="1">
        <v>1.96794410158623E-2</v>
      </c>
      <c r="S647" s="1">
        <v>3.3491711169599897E-2</v>
      </c>
      <c r="T647" s="1">
        <v>6.9314254352537796E-2</v>
      </c>
      <c r="U647" s="1">
        <v>2.2777467708249399E-2</v>
      </c>
      <c r="V647" s="1">
        <v>1.854210961576E-3</v>
      </c>
      <c r="W647" s="1">
        <v>3.4960037746668499E-3</v>
      </c>
      <c r="Y647" s="10">
        <f t="shared" si="50"/>
        <v>5.2525519623784454E-2</v>
      </c>
      <c r="Z647" s="1">
        <f t="shared" si="51"/>
        <v>1.854210961576E-3</v>
      </c>
      <c r="AA647" s="1">
        <f t="shared" si="52"/>
        <v>0.13826017912668501</v>
      </c>
      <c r="AB647" s="1">
        <f t="shared" si="53"/>
        <v>4.2125330807018448E-2</v>
      </c>
      <c r="AC647">
        <f t="shared" si="54"/>
        <v>3.8736029829297372E-2</v>
      </c>
    </row>
    <row r="648" spans="1:29" x14ac:dyDescent="0.2">
      <c r="A648" s="8" t="s">
        <v>669</v>
      </c>
      <c r="B648" s="2">
        <v>372003.75386166398</v>
      </c>
      <c r="C648" s="2">
        <v>861463.66288442095</v>
      </c>
      <c r="D648" s="1">
        <v>0.12902079923759399</v>
      </c>
      <c r="E648" s="1">
        <v>0.12902079923759399</v>
      </c>
      <c r="F648" s="1">
        <v>9.7935385638025396E-2</v>
      </c>
      <c r="G648" s="1">
        <v>4.5754563736523403E-2</v>
      </c>
      <c r="H648" s="1">
        <v>4.5754563736523403E-2</v>
      </c>
      <c r="I648" s="1">
        <v>4.7361128277767998E-2</v>
      </c>
      <c r="J648" s="1">
        <v>5.6833353933321701E-2</v>
      </c>
      <c r="K648" s="1">
        <v>7.7412479542556506E-2</v>
      </c>
      <c r="L648" s="1">
        <v>1.0505300255199201E-2</v>
      </c>
      <c r="M648" s="1">
        <v>7.57022634976251E-2</v>
      </c>
      <c r="N648" s="1">
        <v>7.8391945481675E-3</v>
      </c>
      <c r="O648" s="1">
        <v>0.111242833757488</v>
      </c>
      <c r="P648" s="1">
        <v>9.8952118020892196E-2</v>
      </c>
      <c r="Q648" s="1">
        <v>5.6675943582328803E-2</v>
      </c>
      <c r="R648" s="1">
        <v>1.4007067006931899E-2</v>
      </c>
      <c r="S648" s="1">
        <v>3.78889026222144E-2</v>
      </c>
      <c r="T648" s="1">
        <v>5.1424641287079603E-2</v>
      </c>
      <c r="U648" s="1">
        <v>2.84430051782237E-2</v>
      </c>
      <c r="V648" s="1">
        <v>1.2390124721606199E-3</v>
      </c>
      <c r="W648" s="1">
        <v>4.6403834389650003E-3</v>
      </c>
      <c r="Y648" s="10">
        <f t="shared" si="50"/>
        <v>5.6382686950359119E-2</v>
      </c>
      <c r="Z648" s="1">
        <f t="shared" si="51"/>
        <v>1.2390124721606199E-3</v>
      </c>
      <c r="AA648" s="1">
        <f t="shared" si="52"/>
        <v>0.12902079923759399</v>
      </c>
      <c r="AB648" s="1">
        <f t="shared" si="53"/>
        <v>4.9392884782423804E-2</v>
      </c>
      <c r="AC648">
        <f t="shared" si="54"/>
        <v>3.95893399941167E-2</v>
      </c>
    </row>
    <row r="649" spans="1:29" x14ac:dyDescent="0.2">
      <c r="A649" s="8" t="s">
        <v>670</v>
      </c>
      <c r="B649" s="2">
        <v>791751.51933260995</v>
      </c>
      <c r="C649" s="2">
        <v>875724.48189003998</v>
      </c>
      <c r="D649" s="1">
        <v>0.118585066182007</v>
      </c>
      <c r="E649" s="1">
        <v>0.118585066182007</v>
      </c>
      <c r="F649" s="1">
        <v>0.12662008284259299</v>
      </c>
      <c r="G649" s="1">
        <v>5.4414610076233799E-2</v>
      </c>
      <c r="H649" s="1">
        <v>5.4414610076233799E-2</v>
      </c>
      <c r="I649" s="1">
        <v>5.8862325748765203E-2</v>
      </c>
      <c r="J649" s="1">
        <v>7.0634790898518193E-2</v>
      </c>
      <c r="K649" s="1">
        <v>7.11510397092045E-2</v>
      </c>
      <c r="L649" s="1">
        <v>8.2538696550278293E-3</v>
      </c>
      <c r="M649" s="1">
        <v>6.8692313469555205E-2</v>
      </c>
      <c r="N649" s="1">
        <v>7.8040728673995901E-3</v>
      </c>
      <c r="O649" s="1">
        <v>0.110150573521255</v>
      </c>
      <c r="P649" s="1">
        <v>9.6271659100788998E-2</v>
      </c>
      <c r="Q649" s="1">
        <v>5.2091760091033598E-2</v>
      </c>
      <c r="R649" s="1">
        <v>1.1005159540037199E-2</v>
      </c>
      <c r="S649" s="1">
        <v>4.7089860599012101E-2</v>
      </c>
      <c r="T649" s="1">
        <v>4.9878270329436897E-2</v>
      </c>
      <c r="U649" s="1">
        <v>2.76728758602812E-2</v>
      </c>
      <c r="V649" s="1">
        <v>1.4917128783471501E-3</v>
      </c>
      <c r="W649" s="1">
        <v>4.3613417722025904E-3</v>
      </c>
      <c r="Y649" s="10">
        <f t="shared" si="50"/>
        <v>5.7901553069996982E-2</v>
      </c>
      <c r="Z649" s="1">
        <f t="shared" si="51"/>
        <v>1.4917128783471501E-3</v>
      </c>
      <c r="AA649" s="1">
        <f t="shared" si="52"/>
        <v>0.12662008284259299</v>
      </c>
      <c r="AB649" s="1">
        <f t="shared" si="53"/>
        <v>5.4414610076233799E-2</v>
      </c>
      <c r="AC649">
        <f t="shared" si="54"/>
        <v>3.9446256355275461E-2</v>
      </c>
    </row>
    <row r="650" spans="1:29" x14ac:dyDescent="0.2">
      <c r="A650" s="8" t="s">
        <v>671</v>
      </c>
      <c r="B650" s="2">
        <v>734116.90811976895</v>
      </c>
      <c r="C650" s="2">
        <v>801890.95714346902</v>
      </c>
      <c r="D650" s="1">
        <v>0.11720049731648199</v>
      </c>
      <c r="E650" s="1">
        <v>0.11720049731648199</v>
      </c>
      <c r="F650" s="1">
        <v>0.101944375158785</v>
      </c>
      <c r="G650" s="1">
        <v>4.6341851966159198E-2</v>
      </c>
      <c r="H650" s="1">
        <v>4.6341851966159198E-2</v>
      </c>
      <c r="I650" s="1">
        <v>4.8657019772776103E-2</v>
      </c>
      <c r="J650" s="1">
        <v>5.8388423727331301E-2</v>
      </c>
      <c r="K650" s="1">
        <v>7.0320298389889499E-2</v>
      </c>
      <c r="L650" s="1">
        <v>8.2582318785028308E-3</v>
      </c>
      <c r="M650" s="1">
        <v>6.7366365179912999E-2</v>
      </c>
      <c r="N650" s="1">
        <v>9.1754677549694599E-3</v>
      </c>
      <c r="O650" s="1">
        <v>0.108049707406042</v>
      </c>
      <c r="P650" s="1">
        <v>0.120409595447266</v>
      </c>
      <c r="Q650" s="1">
        <v>5.14835500398476E-2</v>
      </c>
      <c r="R650" s="1">
        <v>1.10109758380037E-2</v>
      </c>
      <c r="S650" s="1">
        <v>3.8925615818221002E-2</v>
      </c>
      <c r="T650" s="1">
        <v>5.0210480512778599E-2</v>
      </c>
      <c r="U650" s="1">
        <v>3.4611120401415299E-2</v>
      </c>
      <c r="V650" s="1">
        <v>1.3818115198731501E-3</v>
      </c>
      <c r="W650" s="1">
        <v>5.4997892963533001E-3</v>
      </c>
      <c r="Y650" s="10">
        <f t="shared" si="50"/>
        <v>5.5638876335362505E-2</v>
      </c>
      <c r="Z650" s="1">
        <f t="shared" si="51"/>
        <v>1.3818115198731501E-3</v>
      </c>
      <c r="AA650" s="1">
        <f t="shared" si="52"/>
        <v>0.120409595447266</v>
      </c>
      <c r="AB650" s="1">
        <f t="shared" si="53"/>
        <v>4.9433750142777351E-2</v>
      </c>
      <c r="AC650">
        <f t="shared" si="54"/>
        <v>3.8645617412552034E-2</v>
      </c>
    </row>
    <row r="651" spans="1:29" x14ac:dyDescent="0.2">
      <c r="A651" s="8" t="s">
        <v>672</v>
      </c>
      <c r="B651" s="2">
        <v>566138.17179915099</v>
      </c>
      <c r="C651" s="2">
        <v>682746.71189663303</v>
      </c>
      <c r="D651" s="1">
        <v>0.117910390774863</v>
      </c>
      <c r="E651" s="1">
        <v>0.117910390774863</v>
      </c>
      <c r="F651" s="1">
        <v>0.105857860077489</v>
      </c>
      <c r="G651" s="1">
        <v>5.8163147298401302E-2</v>
      </c>
      <c r="H651" s="1">
        <v>5.8163147298401302E-2</v>
      </c>
      <c r="I651" s="1">
        <v>5.5546038668573203E-2</v>
      </c>
      <c r="J651" s="1">
        <v>6.6655246402287302E-2</v>
      </c>
      <c r="K651" s="1">
        <v>7.0746234464917998E-2</v>
      </c>
      <c r="L651" s="1">
        <v>9.9945759293000799E-3</v>
      </c>
      <c r="M651" s="1">
        <v>7.6173475268600604E-2</v>
      </c>
      <c r="N651" s="1">
        <v>7.41764040993331E-3</v>
      </c>
      <c r="O651" s="1">
        <v>0.112309394226145</v>
      </c>
      <c r="P651" s="1">
        <v>9.2874119838358499E-2</v>
      </c>
      <c r="Q651" s="1">
        <v>5.1795390315480701E-2</v>
      </c>
      <c r="R651" s="1">
        <v>1.3326101239067E-2</v>
      </c>
      <c r="S651" s="1">
        <v>4.4436830934858597E-2</v>
      </c>
      <c r="T651" s="1">
        <v>5.2392440148970099E-2</v>
      </c>
      <c r="U651" s="1">
        <v>2.6696388372598301E-2</v>
      </c>
      <c r="V651" s="1">
        <v>1.4090379756854701E-3</v>
      </c>
      <c r="W651" s="1">
        <v>4.1541923317648301E-3</v>
      </c>
      <c r="Y651" s="10">
        <f t="shared" si="50"/>
        <v>5.7196602137527933E-2</v>
      </c>
      <c r="Z651" s="1">
        <f t="shared" si="51"/>
        <v>1.4090379756854701E-3</v>
      </c>
      <c r="AA651" s="1">
        <f t="shared" si="52"/>
        <v>0.117910390774863</v>
      </c>
      <c r="AB651" s="1">
        <f t="shared" si="53"/>
        <v>5.6854592983487252E-2</v>
      </c>
      <c r="AC651">
        <f t="shared" si="54"/>
        <v>3.7676251777789438E-2</v>
      </c>
    </row>
    <row r="652" spans="1:29" x14ac:dyDescent="0.2">
      <c r="A652" s="8" t="s">
        <v>673</v>
      </c>
      <c r="B652" s="2">
        <v>3011212.4397674501</v>
      </c>
      <c r="C652" s="2">
        <v>3647732.7008787598</v>
      </c>
      <c r="D652" s="1">
        <v>0.107139196482181</v>
      </c>
      <c r="E652" s="1">
        <v>0.107139196482181</v>
      </c>
      <c r="F652" s="1">
        <v>9.1566565272970801E-2</v>
      </c>
      <c r="G652" s="1">
        <v>3.11337537445627E-2</v>
      </c>
      <c r="H652" s="1">
        <v>3.11337537445627E-2</v>
      </c>
      <c r="I652" s="1">
        <v>3.8458518190524399E-2</v>
      </c>
      <c r="J652" s="1">
        <v>4.6150221828628997E-2</v>
      </c>
      <c r="K652" s="1">
        <v>6.4283517889309E-2</v>
      </c>
      <c r="L652" s="1">
        <v>1.5185541250392599E-2</v>
      </c>
      <c r="M652" s="1">
        <v>0.102880263915828</v>
      </c>
      <c r="N652" s="1">
        <v>7.3565877898653601E-3</v>
      </c>
      <c r="O652" s="1">
        <v>0.13042297494480801</v>
      </c>
      <c r="P652" s="1">
        <v>8.9308379811012306E-2</v>
      </c>
      <c r="Q652" s="1">
        <v>4.7063846226050303E-2</v>
      </c>
      <c r="R652" s="1">
        <v>2.0247388333856801E-2</v>
      </c>
      <c r="S652" s="1">
        <v>3.0766814552419499E-2</v>
      </c>
      <c r="T652" s="1">
        <v>6.4670937494523295E-2</v>
      </c>
      <c r="U652" s="1">
        <v>2.5671263940467901E-2</v>
      </c>
      <c r="V652" s="1">
        <v>1.4507531520048199E-3</v>
      </c>
      <c r="W652" s="1">
        <v>4.0666876903951901E-3</v>
      </c>
      <c r="Y652" s="10">
        <f t="shared" si="50"/>
        <v>5.2804808136827232E-2</v>
      </c>
      <c r="Z652" s="1">
        <f t="shared" si="51"/>
        <v>1.4507531520048199E-3</v>
      </c>
      <c r="AA652" s="1">
        <f t="shared" si="52"/>
        <v>0.13042297494480801</v>
      </c>
      <c r="AB652" s="1">
        <f t="shared" si="53"/>
        <v>4.2304370009576694E-2</v>
      </c>
      <c r="AC652">
        <f t="shared" si="54"/>
        <v>3.8432890635033044E-2</v>
      </c>
    </row>
    <row r="653" spans="1:29" x14ac:dyDescent="0.2">
      <c r="A653" s="8" t="s">
        <v>674</v>
      </c>
      <c r="B653" s="2">
        <v>88323.050723575594</v>
      </c>
      <c r="C653" s="2">
        <v>118002.598764051</v>
      </c>
      <c r="D653" s="1">
        <v>0.104959248181587</v>
      </c>
      <c r="E653" s="1">
        <v>0.104959248181587</v>
      </c>
      <c r="F653" s="1">
        <v>9.4907847404269594E-2</v>
      </c>
      <c r="G653" s="1">
        <v>3.84664994190837E-2</v>
      </c>
      <c r="H653" s="1">
        <v>3.84664994190837E-2</v>
      </c>
      <c r="I653" s="1">
        <v>4.2960211560609203E-2</v>
      </c>
      <c r="J653" s="1">
        <v>5.1552253872731102E-2</v>
      </c>
      <c r="K653" s="1">
        <v>6.2975548908952295E-2</v>
      </c>
      <c r="L653" s="1">
        <v>1.6656496270922298E-2</v>
      </c>
      <c r="M653" s="1">
        <v>0.110394622051861</v>
      </c>
      <c r="N653" s="1">
        <v>6.1031023041713201E-3</v>
      </c>
      <c r="O653" s="1">
        <v>0.13427175666996999</v>
      </c>
      <c r="P653" s="1">
        <v>7.1261868915608401E-2</v>
      </c>
      <c r="Q653" s="1">
        <v>4.6106243826847498E-2</v>
      </c>
      <c r="R653" s="1">
        <v>2.2208661694562998E-2</v>
      </c>
      <c r="S653" s="1">
        <v>3.4368169248487401E-2</v>
      </c>
      <c r="T653" s="1">
        <v>6.6861712487380306E-2</v>
      </c>
      <c r="U653" s="1">
        <v>2.04841188251456E-2</v>
      </c>
      <c r="V653" s="1">
        <v>1.4372503472839201E-3</v>
      </c>
      <c r="W653" s="1">
        <v>3.1400763808445602E-3</v>
      </c>
      <c r="Y653" s="10">
        <f t="shared" si="50"/>
        <v>5.362707179854944E-2</v>
      </c>
      <c r="Z653" s="1">
        <f t="shared" si="51"/>
        <v>1.4372503472839201E-3</v>
      </c>
      <c r="AA653" s="1">
        <f t="shared" si="52"/>
        <v>0.13427175666996999</v>
      </c>
      <c r="AB653" s="1">
        <f t="shared" si="53"/>
        <v>4.4533227693728347E-2</v>
      </c>
      <c r="AC653">
        <f t="shared" si="54"/>
        <v>3.8250895976418391E-2</v>
      </c>
    </row>
    <row r="654" spans="1:29" x14ac:dyDescent="0.2">
      <c r="A654" s="8" t="s">
        <v>675</v>
      </c>
      <c r="B654" s="2">
        <v>310414.78362534702</v>
      </c>
      <c r="C654" s="2">
        <v>330574.50460697</v>
      </c>
      <c r="D654" s="1">
        <v>0.10306529796757299</v>
      </c>
      <c r="E654" s="1">
        <v>0.10306529796757299</v>
      </c>
      <c r="F654" s="1">
        <v>0.115764326796648</v>
      </c>
      <c r="G654" s="1">
        <v>8.3671026142484201E-2</v>
      </c>
      <c r="H654" s="1">
        <v>8.3671026142484201E-2</v>
      </c>
      <c r="I654" s="1">
        <v>7.0776594770404197E-2</v>
      </c>
      <c r="J654" s="1">
        <v>8.4931913724485095E-2</v>
      </c>
      <c r="K654" s="1">
        <v>6.1839178780543701E-2</v>
      </c>
      <c r="L654" s="1">
        <v>8.5249574457986199E-3</v>
      </c>
      <c r="M654" s="1">
        <v>7.1263790498273499E-2</v>
      </c>
      <c r="N654" s="1">
        <v>6.5145840472869898E-3</v>
      </c>
      <c r="O654" s="1">
        <v>0.10915183566994301</v>
      </c>
      <c r="P654" s="1">
        <v>8.6254593454228395E-2</v>
      </c>
      <c r="Q654" s="1">
        <v>4.5274273973060497E-2</v>
      </c>
      <c r="R654" s="1">
        <v>1.13666099277313E-2</v>
      </c>
      <c r="S654" s="1">
        <v>5.6621275816323202E-2</v>
      </c>
      <c r="T654" s="1">
        <v>5.1012164656695197E-2</v>
      </c>
      <c r="U654" s="1">
        <v>2.47934711955538E-2</v>
      </c>
      <c r="V654" s="1">
        <v>9.5982627668766897E-4</v>
      </c>
      <c r="W654" s="1">
        <v>3.92611175877732E-3</v>
      </c>
      <c r="Y654" s="10">
        <f t="shared" si="50"/>
        <v>5.9122407850627723E-2</v>
      </c>
      <c r="Z654" s="1">
        <f t="shared" si="51"/>
        <v>9.5982627668766897E-4</v>
      </c>
      <c r="AA654" s="1">
        <f t="shared" si="52"/>
        <v>0.115764326796648</v>
      </c>
      <c r="AB654" s="1">
        <f t="shared" si="53"/>
        <v>6.6307886775473945E-2</v>
      </c>
      <c r="AC654">
        <f t="shared" si="54"/>
        <v>3.7384135718112145E-2</v>
      </c>
    </row>
    <row r="655" spans="1:29" x14ac:dyDescent="0.2">
      <c r="A655" s="8" t="s">
        <v>676</v>
      </c>
      <c r="B655" s="2">
        <v>1170847.34801488</v>
      </c>
      <c r="C655" s="2">
        <v>1357084.8069649399</v>
      </c>
      <c r="D655" s="1">
        <v>0.118355132108377</v>
      </c>
      <c r="E655" s="1">
        <v>0.118355132108377</v>
      </c>
      <c r="F655" s="1">
        <v>0.11163619411921701</v>
      </c>
      <c r="G655" s="1">
        <v>5.4486292454553498E-2</v>
      </c>
      <c r="H655" s="1">
        <v>5.4486292454553498E-2</v>
      </c>
      <c r="I655" s="1">
        <v>5.5152194757080698E-2</v>
      </c>
      <c r="J655" s="1">
        <v>6.6182633708496905E-2</v>
      </c>
      <c r="K655" s="1">
        <v>7.1013079265026799E-2</v>
      </c>
      <c r="L655" s="1">
        <v>8.8237961828861993E-3</v>
      </c>
      <c r="M655" s="1">
        <v>6.78057548735371E-2</v>
      </c>
      <c r="N655" s="1">
        <v>8.3136699580119693E-3</v>
      </c>
      <c r="O655" s="1">
        <v>0.106500460743504</v>
      </c>
      <c r="P655" s="1">
        <v>0.108358870944306</v>
      </c>
      <c r="Q655" s="1">
        <v>5.19907552091722E-2</v>
      </c>
      <c r="R655" s="1">
        <v>1.1765061577181799E-2</v>
      </c>
      <c r="S655" s="1">
        <v>4.4121755805664499E-2</v>
      </c>
      <c r="T655" s="1">
        <v>4.8584470449439997E-2</v>
      </c>
      <c r="U655" s="1">
        <v>3.1147108923737499E-2</v>
      </c>
      <c r="V655" s="1">
        <v>1.24504130471092E-3</v>
      </c>
      <c r="W655" s="1">
        <v>4.9902111637980502E-3</v>
      </c>
      <c r="Y655" s="10">
        <f t="shared" si="50"/>
        <v>5.7165695405581626E-2</v>
      </c>
      <c r="Z655" s="1">
        <f t="shared" si="51"/>
        <v>1.24504130471092E-3</v>
      </c>
      <c r="AA655" s="1">
        <f t="shared" si="52"/>
        <v>0.118355132108377</v>
      </c>
      <c r="AB655" s="1">
        <f t="shared" si="53"/>
        <v>5.4486292454553498E-2</v>
      </c>
      <c r="AC655">
        <f t="shared" si="54"/>
        <v>3.8403303908606176E-2</v>
      </c>
    </row>
    <row r="656" spans="1:29" x14ac:dyDescent="0.2">
      <c r="A656" s="8" t="s">
        <v>677</v>
      </c>
      <c r="B656" s="2">
        <v>243252.669774512</v>
      </c>
      <c r="C656" s="2">
        <v>254338.00881556</v>
      </c>
      <c r="D656" s="1">
        <v>0.10284969501952899</v>
      </c>
      <c r="E656" s="1">
        <v>0.10284969501952899</v>
      </c>
      <c r="F656" s="1">
        <v>0.101388662337728</v>
      </c>
      <c r="G656" s="1">
        <v>7.9439883027215205E-2</v>
      </c>
      <c r="H656" s="1">
        <v>7.9439883027215205E-2</v>
      </c>
      <c r="I656" s="1">
        <v>6.50671070980397E-2</v>
      </c>
      <c r="J656" s="1">
        <v>7.8080528517647504E-2</v>
      </c>
      <c r="K656" s="1">
        <v>6.1709817011717898E-2</v>
      </c>
      <c r="L656" s="1">
        <v>7.9347561641938107E-3</v>
      </c>
      <c r="M656" s="1">
        <v>6.7225406244612304E-2</v>
      </c>
      <c r="N656" s="1">
        <v>8.4618434969808698E-3</v>
      </c>
      <c r="O656" s="1">
        <v>0.10587232426562</v>
      </c>
      <c r="P656" s="1">
        <v>0.10466847433590599</v>
      </c>
      <c r="Q656" s="1">
        <v>4.5179564433267802E-2</v>
      </c>
      <c r="R656" s="1">
        <v>1.05796748855915E-2</v>
      </c>
      <c r="S656" s="1">
        <v>5.2053685678431799E-2</v>
      </c>
      <c r="T656" s="1">
        <v>4.9957788412901501E-2</v>
      </c>
      <c r="U656" s="1">
        <v>3.0086244193744598E-2</v>
      </c>
      <c r="V656" s="1">
        <v>1.48979580825403E-3</v>
      </c>
      <c r="W656" s="1">
        <v>4.8565868144816397E-3</v>
      </c>
      <c r="Y656" s="10">
        <f t="shared" si="50"/>
        <v>5.7959570789630356E-2</v>
      </c>
      <c r="Z656" s="1">
        <f t="shared" si="51"/>
        <v>1.48979580825403E-3</v>
      </c>
      <c r="AA656" s="1">
        <f t="shared" si="52"/>
        <v>0.10587232426562</v>
      </c>
      <c r="AB656" s="1">
        <f t="shared" si="53"/>
        <v>6.3388462054878802E-2</v>
      </c>
      <c r="AC656">
        <f t="shared" si="54"/>
        <v>3.6136592757127398E-2</v>
      </c>
    </row>
    <row r="657" spans="1:29" x14ac:dyDescent="0.2">
      <c r="A657" s="8" t="s">
        <v>678</v>
      </c>
      <c r="B657" s="2">
        <v>71033.489693694006</v>
      </c>
      <c r="C657" s="2">
        <v>282157.22933153098</v>
      </c>
      <c r="D657" s="1">
        <v>0.11349707423590399</v>
      </c>
      <c r="E657" s="1">
        <v>0.11349707423590399</v>
      </c>
      <c r="F657" s="1">
        <v>0.103693121907685</v>
      </c>
      <c r="G657" s="1">
        <v>5.8378684059269201E-2</v>
      </c>
      <c r="H657" s="1">
        <v>5.8378684059269201E-2</v>
      </c>
      <c r="I657" s="1">
        <v>5.5112622506555797E-2</v>
      </c>
      <c r="J657" s="1">
        <v>6.6135147007867101E-2</v>
      </c>
      <c r="K657" s="1">
        <v>6.8098244541542494E-2</v>
      </c>
      <c r="L657" s="1">
        <v>1.1388462368174999E-2</v>
      </c>
      <c r="M657" s="1">
        <v>8.3612451992811906E-2</v>
      </c>
      <c r="N657" s="1">
        <v>6.7967731839815304E-3</v>
      </c>
      <c r="O657" s="1">
        <v>0.116908617014536</v>
      </c>
      <c r="P657" s="1">
        <v>8.5231661476767598E-2</v>
      </c>
      <c r="Q657" s="1">
        <v>4.9856719336452297E-2</v>
      </c>
      <c r="R657" s="1">
        <v>1.51846164908999E-2</v>
      </c>
      <c r="S657" s="1">
        <v>4.4090098005244598E-2</v>
      </c>
      <c r="T657" s="1">
        <v>5.5534022386850297E-2</v>
      </c>
      <c r="U657" s="1">
        <v>2.4499513611590699E-2</v>
      </c>
      <c r="V657" s="1">
        <v>1.25949310172179E-3</v>
      </c>
      <c r="W657" s="1">
        <v>3.8380867862642899E-3</v>
      </c>
      <c r="Y657" s="10">
        <f t="shared" si="50"/>
        <v>5.6749558415464627E-2</v>
      </c>
      <c r="Z657" s="1">
        <f t="shared" si="51"/>
        <v>1.25949310172179E-3</v>
      </c>
      <c r="AA657" s="1">
        <f t="shared" si="52"/>
        <v>0.116908617014536</v>
      </c>
      <c r="AB657" s="1">
        <f t="shared" si="53"/>
        <v>5.6956353223059752E-2</v>
      </c>
      <c r="AC657">
        <f t="shared" si="54"/>
        <v>3.703358468560887E-2</v>
      </c>
    </row>
    <row r="658" spans="1:29" x14ac:dyDescent="0.2">
      <c r="A658" s="8" t="s">
        <v>679</v>
      </c>
      <c r="B658" s="2">
        <v>538575.99764151801</v>
      </c>
      <c r="C658" s="2">
        <v>603603.24793804402</v>
      </c>
      <c r="D658" s="1">
        <v>9.7923234078003296E-2</v>
      </c>
      <c r="E658" s="1">
        <v>9.7923234078003296E-2</v>
      </c>
      <c r="F658" s="1">
        <v>0.108484699346898</v>
      </c>
      <c r="G658" s="1">
        <v>7.1425761217100606E-2</v>
      </c>
      <c r="H658" s="1">
        <v>7.1425761217100606E-2</v>
      </c>
      <c r="I658" s="1">
        <v>6.2834055445275094E-2</v>
      </c>
      <c r="J658" s="1">
        <v>7.5400866534329897E-2</v>
      </c>
      <c r="K658" s="1">
        <v>5.8753940446802003E-2</v>
      </c>
      <c r="L658" s="1">
        <v>1.2407598886331E-2</v>
      </c>
      <c r="M658" s="1">
        <v>8.6395523543706998E-2</v>
      </c>
      <c r="N658" s="1">
        <v>6.6989540363772103E-3</v>
      </c>
      <c r="O658" s="1">
        <v>0.11567204026170499</v>
      </c>
      <c r="P658" s="1">
        <v>8.2479636232258596E-2</v>
      </c>
      <c r="Q658" s="1">
        <v>4.3015480626374503E-2</v>
      </c>
      <c r="R658" s="1">
        <v>1.6543465181774401E-2</v>
      </c>
      <c r="S658" s="1">
        <v>5.0267244356220098E-2</v>
      </c>
      <c r="T658" s="1">
        <v>5.5560059205711901E-2</v>
      </c>
      <c r="U658" s="1">
        <v>2.3708420196829501E-2</v>
      </c>
      <c r="V658" s="1">
        <v>1.2886605619722899E-3</v>
      </c>
      <c r="W658" s="1">
        <v>3.7355549653105202E-3</v>
      </c>
      <c r="Y658" s="10">
        <f t="shared" si="50"/>
        <v>5.7097209520904225E-2</v>
      </c>
      <c r="Z658" s="1">
        <f t="shared" si="51"/>
        <v>1.2886605619722899E-3</v>
      </c>
      <c r="AA658" s="1">
        <f t="shared" si="52"/>
        <v>0.11567204026170499</v>
      </c>
      <c r="AB658" s="1">
        <f t="shared" si="53"/>
        <v>6.0793997946038549E-2</v>
      </c>
      <c r="AC658">
        <f t="shared" si="54"/>
        <v>3.5493025096675422E-2</v>
      </c>
    </row>
    <row r="659" spans="1:29" x14ac:dyDescent="0.2">
      <c r="A659" s="8" t="s">
        <v>680</v>
      </c>
      <c r="B659" s="2">
        <v>237400.401534276</v>
      </c>
      <c r="C659" s="2">
        <v>252592.56008856901</v>
      </c>
      <c r="D659" s="1">
        <v>0.105091065535475</v>
      </c>
      <c r="E659" s="1">
        <v>0.105091065535475</v>
      </c>
      <c r="F659" s="1">
        <v>0.10752661863709199</v>
      </c>
      <c r="G659" s="1">
        <v>7.8553143696468403E-2</v>
      </c>
      <c r="H659" s="1">
        <v>7.8553143696468403E-2</v>
      </c>
      <c r="I659" s="1">
        <v>6.6158226507507301E-2</v>
      </c>
      <c r="J659" s="1">
        <v>7.9389871809008805E-2</v>
      </c>
      <c r="K659" s="1">
        <v>6.30546393212853E-2</v>
      </c>
      <c r="L659" s="1">
        <v>8.1676025158874399E-3</v>
      </c>
      <c r="M659" s="1">
        <v>6.8895875076043001E-2</v>
      </c>
      <c r="N659" s="1">
        <v>7.9656795940694601E-3</v>
      </c>
      <c r="O659" s="1">
        <v>0.10748547137266699</v>
      </c>
      <c r="P659" s="1">
        <v>9.5737596611820394E-2</v>
      </c>
      <c r="Q659" s="1">
        <v>4.6164148234170303E-2</v>
      </c>
      <c r="R659" s="1">
        <v>1.0890136687849499E-2</v>
      </c>
      <c r="S659" s="1">
        <v>5.2926581206005997E-2</v>
      </c>
      <c r="T659" s="1">
        <v>5.0384385262861701E-2</v>
      </c>
      <c r="U659" s="1">
        <v>2.7519116554462299E-2</v>
      </c>
      <c r="V659" s="1">
        <v>1.52883579367046E-3</v>
      </c>
      <c r="W659" s="1">
        <v>4.4454239018819602E-3</v>
      </c>
      <c r="Y659" s="10">
        <f t="shared" si="50"/>
        <v>5.8276431377508472E-2</v>
      </c>
      <c r="Z659" s="1">
        <f t="shared" si="51"/>
        <v>1.52883579367046E-3</v>
      </c>
      <c r="AA659" s="1">
        <f t="shared" si="52"/>
        <v>0.10752661863709199</v>
      </c>
      <c r="AB659" s="1">
        <f t="shared" si="53"/>
        <v>6.46064329143963E-2</v>
      </c>
      <c r="AC659">
        <f t="shared" si="54"/>
        <v>3.652990755814374E-2</v>
      </c>
    </row>
    <row r="660" spans="1:29" x14ac:dyDescent="0.2">
      <c r="A660" s="8" t="s">
        <v>681</v>
      </c>
      <c r="B660" s="2">
        <v>1585055.8924350899</v>
      </c>
      <c r="C660" s="2">
        <v>1679889.6936073201</v>
      </c>
      <c r="D660" s="1">
        <v>0.11305086503501501</v>
      </c>
      <c r="E660" s="1">
        <v>0.11305086503501501</v>
      </c>
      <c r="F660" s="1">
        <v>0.11720989010230599</v>
      </c>
      <c r="G660" s="1">
        <v>7.1074777077818105E-2</v>
      </c>
      <c r="H660" s="1">
        <v>7.1074777077818105E-2</v>
      </c>
      <c r="I660" s="1">
        <v>6.4839861064485804E-2</v>
      </c>
      <c r="J660" s="1">
        <v>7.7807833277382901E-2</v>
      </c>
      <c r="K660" s="1">
        <v>6.7830519021009505E-2</v>
      </c>
      <c r="L660" s="1">
        <v>1.00147210048605E-2</v>
      </c>
      <c r="M660" s="1">
        <v>7.2109379348165095E-2</v>
      </c>
      <c r="N660" s="1">
        <v>7.0214227144366204E-3</v>
      </c>
      <c r="O660" s="1">
        <v>0.106458698549612</v>
      </c>
      <c r="P660" s="1">
        <v>8.8635172228842707E-2</v>
      </c>
      <c r="Q660" s="1">
        <v>4.9660709641543503E-2</v>
      </c>
      <c r="R660" s="1">
        <v>1.3352961339813601E-2</v>
      </c>
      <c r="S660" s="1">
        <v>5.1871888851588402E-2</v>
      </c>
      <c r="T660" s="1">
        <v>4.8537253249331398E-2</v>
      </c>
      <c r="U660" s="1">
        <v>2.5477588857248899E-2</v>
      </c>
      <c r="V660" s="1">
        <v>1.15729844318479E-3</v>
      </c>
      <c r="W660" s="1">
        <v>4.1087685926431902E-3</v>
      </c>
      <c r="Y660" s="10">
        <f t="shared" si="50"/>
        <v>5.8717262525606037E-2</v>
      </c>
      <c r="Z660" s="1">
        <f t="shared" si="51"/>
        <v>1.15729844318479E-3</v>
      </c>
      <c r="AA660" s="1">
        <f t="shared" si="52"/>
        <v>0.11720989010230599</v>
      </c>
      <c r="AB660" s="1">
        <f t="shared" si="53"/>
        <v>6.6335190042747655E-2</v>
      </c>
      <c r="AC660">
        <f t="shared" si="54"/>
        <v>3.7553089086373455E-2</v>
      </c>
    </row>
    <row r="661" spans="1:29" x14ac:dyDescent="0.2">
      <c r="A661" s="8" t="s">
        <v>682</v>
      </c>
      <c r="B661" s="2">
        <v>76960.952744089504</v>
      </c>
      <c r="C661" s="2">
        <v>81040.635811004002</v>
      </c>
      <c r="D661" s="1">
        <v>0.117037350847112</v>
      </c>
      <c r="E661" s="1">
        <v>0.117037350847112</v>
      </c>
      <c r="F661" s="1">
        <v>9.2023259230169893E-2</v>
      </c>
      <c r="G661" s="1">
        <v>5.8297636024871299E-2</v>
      </c>
      <c r="H661" s="1">
        <v>5.8297636024871299E-2</v>
      </c>
      <c r="I661" s="1">
        <v>5.2154632819978203E-2</v>
      </c>
      <c r="J661" s="1">
        <v>6.2585559383973699E-2</v>
      </c>
      <c r="K661" s="1">
        <v>7.0222410508267594E-2</v>
      </c>
      <c r="L661" s="1">
        <v>1.10981511282608E-2</v>
      </c>
      <c r="M661" s="1">
        <v>7.9269754997148001E-2</v>
      </c>
      <c r="N661" s="1">
        <v>7.4709797568884798E-3</v>
      </c>
      <c r="O661" s="1">
        <v>0.111785119973537</v>
      </c>
      <c r="P661" s="1">
        <v>9.6287473283272196E-2</v>
      </c>
      <c r="Q661" s="1">
        <v>5.1411883454705903E-2</v>
      </c>
      <c r="R661" s="1">
        <v>1.47975348376812E-2</v>
      </c>
      <c r="S661" s="1">
        <v>4.1723706255982498E-2</v>
      </c>
      <c r="T661" s="1">
        <v>5.2924895555050401E-2</v>
      </c>
      <c r="U661" s="1">
        <v>2.7677438228581298E-2</v>
      </c>
      <c r="V661" s="1">
        <v>1.2485247447504501E-3</v>
      </c>
      <c r="W661" s="1">
        <v>4.3547100729158699E-3</v>
      </c>
      <c r="Y661" s="10">
        <f t="shared" si="50"/>
        <v>5.6385300398756513E-2</v>
      </c>
      <c r="Z661" s="1">
        <f t="shared" si="51"/>
        <v>1.2485247447504501E-3</v>
      </c>
      <c r="AA661" s="1">
        <f t="shared" si="52"/>
        <v>0.117037350847112</v>
      </c>
      <c r="AB661" s="1">
        <f t="shared" si="53"/>
        <v>5.5611265789960854E-2</v>
      </c>
      <c r="AC661">
        <f t="shared" si="54"/>
        <v>3.6785654736102409E-2</v>
      </c>
    </row>
    <row r="662" spans="1:29" x14ac:dyDescent="0.2">
      <c r="A662" s="8" t="s">
        <v>683</v>
      </c>
      <c r="B662" s="2">
        <v>136154.33729505699</v>
      </c>
      <c r="C662" s="2">
        <v>1558220.25844696</v>
      </c>
      <c r="D662" s="1">
        <v>0.103649459526975</v>
      </c>
      <c r="E662" s="1">
        <v>0.103649459526975</v>
      </c>
      <c r="F662" s="1">
        <v>0.11563029064639101</v>
      </c>
      <c r="G662" s="1">
        <v>0.114093253291062</v>
      </c>
      <c r="H662" s="1">
        <v>0.114093253291062</v>
      </c>
      <c r="I662" s="1">
        <v>8.5954199307129095E-2</v>
      </c>
      <c r="J662" s="1">
        <v>0.103145039168554</v>
      </c>
      <c r="K662" s="1">
        <v>6.2189675716185097E-2</v>
      </c>
      <c r="L662" s="1">
        <v>5.1340070867494899E-3</v>
      </c>
      <c r="M662" s="1">
        <v>5.10002366578357E-2</v>
      </c>
      <c r="N662" s="1">
        <v>7.5516887909688997E-3</v>
      </c>
      <c r="O662" s="1">
        <v>9.1946209240976295E-2</v>
      </c>
      <c r="P662" s="1">
        <v>9.2939064691533901E-2</v>
      </c>
      <c r="Q662" s="1">
        <v>4.5530883045235698E-2</v>
      </c>
      <c r="R662" s="1">
        <v>6.8453427823326196E-3</v>
      </c>
      <c r="S662" s="1">
        <v>6.8763359445703304E-2</v>
      </c>
      <c r="T662" s="1">
        <v>4.0792085236166203E-2</v>
      </c>
      <c r="U662" s="1">
        <v>2.6714795253935199E-2</v>
      </c>
      <c r="V662" s="1">
        <v>1.3913353745165201E-3</v>
      </c>
      <c r="W662" s="1">
        <v>4.2724312187102298E-3</v>
      </c>
      <c r="Y662" s="10">
        <f t="shared" si="50"/>
        <v>6.2264303464949863E-2</v>
      </c>
      <c r="Z662" s="1">
        <f t="shared" si="51"/>
        <v>1.3913353745165201E-3</v>
      </c>
      <c r="AA662" s="1">
        <f t="shared" si="52"/>
        <v>0.11563029064639101</v>
      </c>
      <c r="AB662" s="1">
        <f t="shared" si="53"/>
        <v>6.5476517580944193E-2</v>
      </c>
      <c r="AC662">
        <f t="shared" si="54"/>
        <v>4.139529223613838E-2</v>
      </c>
    </row>
    <row r="663" spans="1:29" x14ac:dyDescent="0.2">
      <c r="A663" s="8" t="s">
        <v>684</v>
      </c>
      <c r="B663" s="2">
        <v>1689825.69510271</v>
      </c>
      <c r="C663" s="2">
        <v>1761958.84398609</v>
      </c>
      <c r="D663" s="1">
        <v>0.10881927672325201</v>
      </c>
      <c r="E663" s="1">
        <v>0.10881927672325201</v>
      </c>
      <c r="F663" s="1">
        <v>0.10687692732922301</v>
      </c>
      <c r="G663" s="1">
        <v>6.7420612891567699E-2</v>
      </c>
      <c r="H663" s="1">
        <v>6.7420612891567699E-2</v>
      </c>
      <c r="I663" s="1">
        <v>6.0429538278089202E-2</v>
      </c>
      <c r="J663" s="1">
        <v>7.25154459337079E-2</v>
      </c>
      <c r="K663" s="1">
        <v>6.5291566033951698E-2</v>
      </c>
      <c r="L663" s="1">
        <v>1.29596234333871E-2</v>
      </c>
      <c r="M663" s="1">
        <v>8.7389245461474904E-2</v>
      </c>
      <c r="N663" s="1">
        <v>6.18110614365097E-3</v>
      </c>
      <c r="O663" s="1">
        <v>0.115554364349416</v>
      </c>
      <c r="P663" s="1">
        <v>7.5983518565898203E-2</v>
      </c>
      <c r="Q663" s="1">
        <v>4.7801867797140497E-2</v>
      </c>
      <c r="R663" s="1">
        <v>1.72794979111833E-2</v>
      </c>
      <c r="S663" s="1">
        <v>4.8343630622471899E-2</v>
      </c>
      <c r="T663" s="1">
        <v>5.4786894499266901E-2</v>
      </c>
      <c r="U663" s="1">
        <v>2.18411154580689E-2</v>
      </c>
      <c r="V663" s="1">
        <v>1.18416960378586E-3</v>
      </c>
      <c r="W663" s="1">
        <v>3.4516600039530198E-3</v>
      </c>
      <c r="Y663" s="10">
        <f t="shared" si="50"/>
        <v>5.7517497532715421E-2</v>
      </c>
      <c r="Z663" s="1">
        <f t="shared" si="51"/>
        <v>1.18416960378586E-3</v>
      </c>
      <c r="AA663" s="1">
        <f t="shared" si="52"/>
        <v>0.115554364349416</v>
      </c>
      <c r="AB663" s="1">
        <f t="shared" si="53"/>
        <v>6.2860552156020447E-2</v>
      </c>
      <c r="AC663">
        <f t="shared" si="54"/>
        <v>3.6460243915321905E-2</v>
      </c>
    </row>
    <row r="664" spans="1:29" x14ac:dyDescent="0.2">
      <c r="A664" s="8" t="s">
        <v>685</v>
      </c>
      <c r="B664" s="2">
        <v>96069.735411971196</v>
      </c>
      <c r="C664" s="2">
        <v>130268.69393381799</v>
      </c>
      <c r="D664" s="1">
        <v>0.114277019662631</v>
      </c>
      <c r="E664" s="1">
        <v>0.114277019662631</v>
      </c>
      <c r="F664" s="1">
        <v>0.118324904933703</v>
      </c>
      <c r="G664" s="1">
        <v>5.1021775130368201E-2</v>
      </c>
      <c r="H664" s="1">
        <v>5.1021775130368201E-2</v>
      </c>
      <c r="I664" s="1">
        <v>5.5092113798609899E-2</v>
      </c>
      <c r="J664" s="1">
        <v>6.6110536558331906E-2</v>
      </c>
      <c r="K664" s="1">
        <v>6.8566211797578394E-2</v>
      </c>
      <c r="L664" s="1">
        <v>6.8928000306944697E-3</v>
      </c>
      <c r="M664" s="1">
        <v>6.6265192458489497E-2</v>
      </c>
      <c r="N664" s="1">
        <v>8.8489013773070894E-3</v>
      </c>
      <c r="O664" s="1">
        <v>0.11150050132990599</v>
      </c>
      <c r="P664" s="1">
        <v>0.108879614921488</v>
      </c>
      <c r="Q664" s="1">
        <v>5.0199331870738599E-2</v>
      </c>
      <c r="R664" s="1">
        <v>9.1904000409259706E-3</v>
      </c>
      <c r="S664" s="1">
        <v>4.4073691038888002E-2</v>
      </c>
      <c r="T664" s="1">
        <v>5.15586780713553E-2</v>
      </c>
      <c r="U664" s="1">
        <v>3.1297094321111898E-2</v>
      </c>
      <c r="V664" s="1">
        <v>1.75517758492571E-3</v>
      </c>
      <c r="W664" s="1">
        <v>4.8814984480545203E-3</v>
      </c>
      <c r="Y664" s="10">
        <f t="shared" si="50"/>
        <v>5.6701711908405318E-2</v>
      </c>
      <c r="Z664" s="1">
        <f t="shared" si="51"/>
        <v>1.75517758492571E-3</v>
      </c>
      <c r="AA664" s="1">
        <f t="shared" si="52"/>
        <v>0.118324904933703</v>
      </c>
      <c r="AB664" s="1">
        <f t="shared" si="53"/>
        <v>5.1290226600861751E-2</v>
      </c>
      <c r="AC664">
        <f t="shared" si="54"/>
        <v>3.8824445223444366E-2</v>
      </c>
    </row>
    <row r="665" spans="1:29" x14ac:dyDescent="0.2">
      <c r="A665" s="8" t="s">
        <v>686</v>
      </c>
      <c r="B665" s="2">
        <v>144453.58990337499</v>
      </c>
      <c r="C665" s="2">
        <v>178447.93624988999</v>
      </c>
      <c r="D665" s="1">
        <v>9.3950045106897306E-2</v>
      </c>
      <c r="E665" s="1">
        <v>9.3950045106897306E-2</v>
      </c>
      <c r="F665" s="1">
        <v>0.107223657432565</v>
      </c>
      <c r="G665" s="1">
        <v>8.9132028432284099E-2</v>
      </c>
      <c r="H665" s="1">
        <v>8.9132028432284099E-2</v>
      </c>
      <c r="I665" s="1">
        <v>7.1371928574283497E-2</v>
      </c>
      <c r="J665" s="1">
        <v>8.5646314289140296E-2</v>
      </c>
      <c r="K665" s="1">
        <v>5.6370027064138503E-2</v>
      </c>
      <c r="L665" s="1">
        <v>1.47876995181409E-2</v>
      </c>
      <c r="M665" s="1">
        <v>9.3501638958927602E-2</v>
      </c>
      <c r="N665" s="1">
        <v>5.1451689894531603E-3</v>
      </c>
      <c r="O665" s="1">
        <v>0.11484073289922</v>
      </c>
      <c r="P665" s="1">
        <v>6.3264478064914503E-2</v>
      </c>
      <c r="Q665" s="1">
        <v>4.1270147817254001E-2</v>
      </c>
      <c r="R665" s="1">
        <v>1.9716932690854502E-2</v>
      </c>
      <c r="S665" s="1">
        <v>5.7097542859426802E-2</v>
      </c>
      <c r="T665" s="1">
        <v>5.5303058241709301E-2</v>
      </c>
      <c r="U665" s="1">
        <v>1.81851211248007E-2</v>
      </c>
      <c r="V665" s="1">
        <v>1.0007893635693901E-3</v>
      </c>
      <c r="W665" s="1">
        <v>2.8580873785204399E-3</v>
      </c>
      <c r="Y665" s="10">
        <f t="shared" si="50"/>
        <v>5.868737361726406E-2</v>
      </c>
      <c r="Z665" s="1">
        <f t="shared" si="51"/>
        <v>1.0007893635693901E-3</v>
      </c>
      <c r="AA665" s="1">
        <f t="shared" si="52"/>
        <v>0.11484073289922</v>
      </c>
      <c r="AB665" s="1">
        <f t="shared" si="53"/>
        <v>6.0181010462170656E-2</v>
      </c>
      <c r="AC665">
        <f t="shared" si="54"/>
        <v>3.6531316007791304E-2</v>
      </c>
    </row>
    <row r="666" spans="1:29" x14ac:dyDescent="0.2">
      <c r="A666" s="8" t="s">
        <v>687</v>
      </c>
      <c r="B666" s="2">
        <v>2729058.3319108598</v>
      </c>
      <c r="C666" s="2">
        <v>2930726.4782645302</v>
      </c>
      <c r="D666" s="1">
        <v>0.110250259702981</v>
      </c>
      <c r="E666" s="1">
        <v>0.110250259702981</v>
      </c>
      <c r="F666" s="1">
        <v>9.8443992353269102E-2</v>
      </c>
      <c r="G666" s="1">
        <v>4.6553313686409199E-2</v>
      </c>
      <c r="H666" s="1">
        <v>4.6553313686409199E-2</v>
      </c>
      <c r="I666" s="1">
        <v>4.7887654931521903E-2</v>
      </c>
      <c r="J666" s="1">
        <v>5.7465185917825998E-2</v>
      </c>
      <c r="K666" s="1">
        <v>6.6150155821789194E-2</v>
      </c>
      <c r="L666" s="1">
        <v>1.17202191861308E-2</v>
      </c>
      <c r="M666" s="1">
        <v>8.6618636930675605E-2</v>
      </c>
      <c r="N666" s="1">
        <v>7.77422329941823E-3</v>
      </c>
      <c r="O666" s="1">
        <v>0.120449702552322</v>
      </c>
      <c r="P666" s="1">
        <v>9.5379958887850599E-2</v>
      </c>
      <c r="Q666" s="1">
        <v>4.84304665277768E-2</v>
      </c>
      <c r="R666" s="1">
        <v>1.56269589148407E-2</v>
      </c>
      <c r="S666" s="1">
        <v>3.8310123945217399E-2</v>
      </c>
      <c r="T666" s="1">
        <v>5.8198757773456802E-2</v>
      </c>
      <c r="U666" s="1">
        <v>2.7416541742587799E-2</v>
      </c>
      <c r="V666" s="1">
        <v>1.5014631392386E-3</v>
      </c>
      <c r="W666" s="1">
        <v>4.3292043353251302E-3</v>
      </c>
      <c r="Y666" s="10">
        <f t="shared" si="50"/>
        <v>5.496551965190135E-2</v>
      </c>
      <c r="Z666" s="1">
        <f t="shared" si="51"/>
        <v>1.5014631392386E-3</v>
      </c>
      <c r="AA666" s="1">
        <f t="shared" si="52"/>
        <v>0.120449702552322</v>
      </c>
      <c r="AB666" s="1">
        <f t="shared" si="53"/>
        <v>4.8159060729649351E-2</v>
      </c>
      <c r="AC666">
        <f t="shared" si="54"/>
        <v>3.701771618516643E-2</v>
      </c>
    </row>
    <row r="667" spans="1:29" x14ac:dyDescent="0.2">
      <c r="A667" s="8" t="s">
        <v>688</v>
      </c>
      <c r="B667" s="2">
        <v>927719.39152092196</v>
      </c>
      <c r="C667" s="2">
        <v>1323400.85364093</v>
      </c>
      <c r="D667" s="1">
        <v>0.102249239341981</v>
      </c>
      <c r="E667" s="1">
        <v>0.102249239341981</v>
      </c>
      <c r="F667" s="1">
        <v>0.115221073974889</v>
      </c>
      <c r="G667" s="1">
        <v>6.9653519208869905E-2</v>
      </c>
      <c r="H667" s="1">
        <v>6.9653519208869905E-2</v>
      </c>
      <c r="I667" s="1">
        <v>6.3632028098157295E-2</v>
      </c>
      <c r="J667" s="1">
        <v>7.6358433717788499E-2</v>
      </c>
      <c r="K667" s="1">
        <v>6.1349543605188697E-2</v>
      </c>
      <c r="L667" s="1">
        <v>1.4780631695554099E-2</v>
      </c>
      <c r="M667" s="1">
        <v>9.2996870915462798E-2</v>
      </c>
      <c r="N667" s="1">
        <v>5.5406629984683297E-3</v>
      </c>
      <c r="O667" s="1">
        <v>0.11662673509801499</v>
      </c>
      <c r="P667" s="1">
        <v>6.8894875772050099E-2</v>
      </c>
      <c r="Q667" s="1">
        <v>4.49157977204157E-2</v>
      </c>
      <c r="R667" s="1">
        <v>1.9707508927405901E-2</v>
      </c>
      <c r="S667" s="1">
        <v>5.0905622478525502E-2</v>
      </c>
      <c r="T667" s="1">
        <v>5.5312482094207402E-2</v>
      </c>
      <c r="U667" s="1">
        <v>1.9803377631419001E-2</v>
      </c>
      <c r="V667" s="1">
        <v>9.6413832739761197E-4</v>
      </c>
      <c r="W667" s="1">
        <v>3.1913589214533902E-3</v>
      </c>
      <c r="Y667" s="10">
        <f t="shared" si="50"/>
        <v>5.7700332953905017E-2</v>
      </c>
      <c r="Z667" s="1">
        <f t="shared" si="51"/>
        <v>9.6413832739761197E-4</v>
      </c>
      <c r="AA667" s="1">
        <f t="shared" si="52"/>
        <v>0.11662673509801499</v>
      </c>
      <c r="AB667" s="1">
        <f t="shared" si="53"/>
        <v>6.2490785851672996E-2</v>
      </c>
      <c r="AC667">
        <f t="shared" si="54"/>
        <v>3.6504532548926501E-2</v>
      </c>
    </row>
    <row r="668" spans="1:29" x14ac:dyDescent="0.2">
      <c r="A668" s="8" t="s">
        <v>689</v>
      </c>
      <c r="B668" s="2">
        <v>1943047.4265538</v>
      </c>
      <c r="C668" s="2">
        <v>4078420.2416518</v>
      </c>
      <c r="D668" s="1">
        <v>0.121432614504971</v>
      </c>
      <c r="E668" s="1">
        <v>0.121432614504971</v>
      </c>
      <c r="F668" s="1">
        <v>0.121615785549016</v>
      </c>
      <c r="G668" s="1">
        <v>6.4302049967706706E-2</v>
      </c>
      <c r="H668" s="1">
        <v>6.4302049967706706E-2</v>
      </c>
      <c r="I668" s="1">
        <v>6.2554971371107299E-2</v>
      </c>
      <c r="J668" s="1">
        <v>7.5065965645328706E-2</v>
      </c>
      <c r="K668" s="1">
        <v>7.2859568702982797E-2</v>
      </c>
      <c r="L668" s="1">
        <v>1.0450694015011299E-2</v>
      </c>
      <c r="M668" s="1">
        <v>7.2821492457368298E-2</v>
      </c>
      <c r="N668" s="1">
        <v>6.44924865287965E-3</v>
      </c>
      <c r="O668" s="1">
        <v>0.10682455095580801</v>
      </c>
      <c r="P668" s="1">
        <v>8.3792161639515E-2</v>
      </c>
      <c r="Q668" s="1">
        <v>5.3342624207934897E-2</v>
      </c>
      <c r="R668" s="1">
        <v>1.3934258686681701E-2</v>
      </c>
      <c r="S668" s="1">
        <v>5.0043977096886003E-2</v>
      </c>
      <c r="T668" s="1">
        <v>4.7877257919566499E-2</v>
      </c>
      <c r="U668" s="1">
        <v>2.40854680571394E-2</v>
      </c>
      <c r="V668" s="1">
        <v>9.3955339382556502E-4</v>
      </c>
      <c r="W668" s="1">
        <v>3.8973830958341999E-3</v>
      </c>
      <c r="Y668" s="10">
        <f t="shared" si="50"/>
        <v>5.8901214519612034E-2</v>
      </c>
      <c r="Z668" s="1">
        <f t="shared" si="51"/>
        <v>9.3955339382556502E-4</v>
      </c>
      <c r="AA668" s="1">
        <f t="shared" si="52"/>
        <v>0.121615785549016</v>
      </c>
      <c r="AB668" s="1">
        <f t="shared" si="53"/>
        <v>6.3428510669406996E-2</v>
      </c>
      <c r="AC668">
        <f t="shared" si="54"/>
        <v>3.8948651181304819E-2</v>
      </c>
    </row>
    <row r="669" spans="1:29" x14ac:dyDescent="0.2">
      <c r="A669" s="8" t="s">
        <v>690</v>
      </c>
      <c r="B669" s="2">
        <v>322576.87219224899</v>
      </c>
      <c r="C669" s="2">
        <v>341442.83869125397</v>
      </c>
      <c r="D669" s="1">
        <v>0.12090487764902599</v>
      </c>
      <c r="E669" s="1">
        <v>0.12090487764902599</v>
      </c>
      <c r="F669" s="1">
        <v>0.10439497609732599</v>
      </c>
      <c r="G669" s="1">
        <v>5.8971121167208901E-2</v>
      </c>
      <c r="H669" s="1">
        <v>5.8971121167208901E-2</v>
      </c>
      <c r="I669" s="1">
        <v>5.55843046079358E-2</v>
      </c>
      <c r="J669" s="1">
        <v>6.6701165529523307E-2</v>
      </c>
      <c r="K669" s="1">
        <v>7.2542926589415996E-2</v>
      </c>
      <c r="L669" s="1">
        <v>1.0670096257225301E-2</v>
      </c>
      <c r="M669" s="1">
        <v>7.9428973921599005E-2</v>
      </c>
      <c r="N669" s="1">
        <v>6.2685367672666798E-3</v>
      </c>
      <c r="O669" s="1">
        <v>0.114212744495107</v>
      </c>
      <c r="P669" s="1">
        <v>8.4333870501005298E-2</v>
      </c>
      <c r="Q669" s="1">
        <v>5.3110801242563697E-2</v>
      </c>
      <c r="R669" s="1">
        <v>1.4226795009633799E-2</v>
      </c>
      <c r="S669" s="1">
        <v>4.44674436863488E-2</v>
      </c>
      <c r="T669" s="1">
        <v>5.3378789530225998E-2</v>
      </c>
      <c r="U669" s="1">
        <v>2.42413535028956E-2</v>
      </c>
      <c r="V669" s="1">
        <v>8.5607662824283004E-4</v>
      </c>
      <c r="W669" s="1">
        <v>3.8453259472067602E-3</v>
      </c>
      <c r="Y669" s="10">
        <f t="shared" si="50"/>
        <v>5.7400808897299573E-2</v>
      </c>
      <c r="Z669" s="1">
        <f t="shared" si="51"/>
        <v>8.5607662824283004E-4</v>
      </c>
      <c r="AA669" s="1">
        <f t="shared" si="52"/>
        <v>0.12090487764902599</v>
      </c>
      <c r="AB669" s="1">
        <f t="shared" si="53"/>
        <v>5.727771288757235E-2</v>
      </c>
      <c r="AC669">
        <f t="shared" si="54"/>
        <v>3.8121769307377651E-2</v>
      </c>
    </row>
    <row r="670" spans="1:29" x14ac:dyDescent="0.2">
      <c r="A670" s="8" t="s">
        <v>691</v>
      </c>
      <c r="B670" s="2">
        <v>383499.36915080098</v>
      </c>
      <c r="C670" s="2">
        <v>1577744.43040402</v>
      </c>
      <c r="D670" s="1">
        <v>0.12832105916248299</v>
      </c>
      <c r="E670" s="1">
        <v>0.12832105916248299</v>
      </c>
      <c r="F670" s="1">
        <v>0.10838750109914699</v>
      </c>
      <c r="G670" s="1">
        <v>4.9459267521254201E-2</v>
      </c>
      <c r="H670" s="1">
        <v>4.9459267521254201E-2</v>
      </c>
      <c r="I670" s="1">
        <v>5.1826509035413797E-2</v>
      </c>
      <c r="J670" s="1">
        <v>6.2191810842496802E-2</v>
      </c>
      <c r="K670" s="1">
        <v>7.6992635497490094E-2</v>
      </c>
      <c r="L670" s="1">
        <v>1.09285983993657E-2</v>
      </c>
      <c r="M670" s="1">
        <v>7.7809011493498198E-2</v>
      </c>
      <c r="N670" s="1">
        <v>6.9953735752416001E-3</v>
      </c>
      <c r="O670" s="1">
        <v>0.11241690480559299</v>
      </c>
      <c r="P670" s="1">
        <v>8.9090508891709594E-2</v>
      </c>
      <c r="Q670" s="1">
        <v>5.6368563460258203E-2</v>
      </c>
      <c r="R670" s="1">
        <v>1.45714645324876E-2</v>
      </c>
      <c r="S670" s="1">
        <v>4.1461207228331201E-2</v>
      </c>
      <c r="T670" s="1">
        <v>5.1525598805602701E-2</v>
      </c>
      <c r="U670" s="1">
        <v>2.56087082600884E-2</v>
      </c>
      <c r="V670" s="1">
        <v>1.22077533195452E-3</v>
      </c>
      <c r="W670" s="1">
        <v>4.0257548494767497E-3</v>
      </c>
      <c r="Y670" s="10">
        <f t="shared" si="50"/>
        <v>5.7349078973781456E-2</v>
      </c>
      <c r="Z670" s="1">
        <f t="shared" si="51"/>
        <v>1.22077533195452E-3</v>
      </c>
      <c r="AA670" s="1">
        <f t="shared" si="52"/>
        <v>0.12832105916248299</v>
      </c>
      <c r="AB670" s="1">
        <f t="shared" si="53"/>
        <v>5.1676053920508253E-2</v>
      </c>
      <c r="AC670">
        <f t="shared" si="54"/>
        <v>3.9692990429108253E-2</v>
      </c>
    </row>
    <row r="671" spans="1:29" x14ac:dyDescent="0.2">
      <c r="A671" s="8" t="s">
        <v>692</v>
      </c>
      <c r="B671" s="2">
        <v>1113663.09448061</v>
      </c>
      <c r="C671" s="2">
        <v>1250435.0614451801</v>
      </c>
      <c r="D671" s="1">
        <v>0.111929042851501</v>
      </c>
      <c r="E671" s="1">
        <v>0.111929042851501</v>
      </c>
      <c r="F671" s="1">
        <v>0.112821997100907</v>
      </c>
      <c r="G671" s="1">
        <v>6.3290342217219894E-2</v>
      </c>
      <c r="H671" s="1">
        <v>6.3290342217219894E-2</v>
      </c>
      <c r="I671" s="1">
        <v>5.9850670383836901E-2</v>
      </c>
      <c r="J671" s="1">
        <v>7.1820804460603904E-2</v>
      </c>
      <c r="K671" s="1">
        <v>6.7157425710900998E-2</v>
      </c>
      <c r="L671" s="1">
        <v>7.6503924901462003E-3</v>
      </c>
      <c r="M671" s="1">
        <v>6.5117879836510795E-2</v>
      </c>
      <c r="N671" s="1">
        <v>8.4452321221868392E-3</v>
      </c>
      <c r="O671" s="1">
        <v>0.106418211078519</v>
      </c>
      <c r="P671" s="1">
        <v>0.108669252957956</v>
      </c>
      <c r="Q671" s="1">
        <v>4.9167918315199101E-2</v>
      </c>
      <c r="R671" s="1">
        <v>1.0200523320195E-2</v>
      </c>
      <c r="S671" s="1">
        <v>4.7880536307069302E-2</v>
      </c>
      <c r="T671" s="1">
        <v>4.8970873731803199E-2</v>
      </c>
      <c r="U671" s="1">
        <v>3.12361895279894E-2</v>
      </c>
      <c r="V671" s="1">
        <v>1.2690216263718801E-3</v>
      </c>
      <c r="W671" s="1">
        <v>5.0649024652684701E-3</v>
      </c>
      <c r="Y671" s="10">
        <f t="shared" si="50"/>
        <v>5.7609030078645297E-2</v>
      </c>
      <c r="Z671" s="1">
        <f t="shared" si="51"/>
        <v>1.2690216263718801E-3</v>
      </c>
      <c r="AA671" s="1">
        <f t="shared" si="52"/>
        <v>0.112821997100907</v>
      </c>
      <c r="AB671" s="1">
        <f t="shared" si="53"/>
        <v>6.1570506300528398E-2</v>
      </c>
      <c r="AC671">
        <f t="shared" si="54"/>
        <v>3.7676268345227401E-2</v>
      </c>
    </row>
    <row r="672" spans="1:29" x14ac:dyDescent="0.2">
      <c r="A672" s="8" t="s">
        <v>693</v>
      </c>
      <c r="B672" s="2">
        <v>976114.47810490697</v>
      </c>
      <c r="C672" s="2">
        <v>1056451.87799223</v>
      </c>
      <c r="D672" s="1">
        <v>0.114120910379456</v>
      </c>
      <c r="E672" s="1">
        <v>0.114120910379456</v>
      </c>
      <c r="F672" s="1">
        <v>0.112016905586733</v>
      </c>
      <c r="G672" s="1">
        <v>5.3480086168199902E-2</v>
      </c>
      <c r="H672" s="1">
        <v>5.3480086168199902E-2</v>
      </c>
      <c r="I672" s="1">
        <v>5.4744269480783501E-2</v>
      </c>
      <c r="J672" s="1">
        <v>6.5693123376940304E-2</v>
      </c>
      <c r="K672" s="1">
        <v>6.8472546227673903E-2</v>
      </c>
      <c r="L672" s="1">
        <v>8.4535966642697007E-3</v>
      </c>
      <c r="M672" s="1">
        <v>7.0425044765656003E-2</v>
      </c>
      <c r="N672" s="1">
        <v>8.2766092781755198E-3</v>
      </c>
      <c r="O672" s="1">
        <v>0.11120909929029101</v>
      </c>
      <c r="P672" s="1">
        <v>0.10599697503465901</v>
      </c>
      <c r="Q672" s="1">
        <v>5.0130756563670803E-2</v>
      </c>
      <c r="R672" s="1">
        <v>1.1271462219026101E-2</v>
      </c>
      <c r="S672" s="1">
        <v>4.3795415584626601E-2</v>
      </c>
      <c r="T672" s="1">
        <v>5.1705497903721101E-2</v>
      </c>
      <c r="U672" s="1">
        <v>3.04682198162811E-2</v>
      </c>
      <c r="V672" s="1">
        <v>1.3364930335066901E-3</v>
      </c>
      <c r="W672" s="1">
        <v>4.8709639251249799E-3</v>
      </c>
      <c r="Y672" s="10">
        <f t="shared" si="50"/>
        <v>5.6703448592322556E-2</v>
      </c>
      <c r="Z672" s="1">
        <f t="shared" si="51"/>
        <v>1.3364930335066901E-3</v>
      </c>
      <c r="AA672" s="1">
        <f t="shared" si="52"/>
        <v>0.114120910379456</v>
      </c>
      <c r="AB672" s="1">
        <f t="shared" si="53"/>
        <v>5.3480086168199902E-2</v>
      </c>
      <c r="AC672">
        <f t="shared" si="54"/>
        <v>3.8012179383025313E-2</v>
      </c>
    </row>
    <row r="673" spans="1:29" x14ac:dyDescent="0.2">
      <c r="A673" s="8" t="s">
        <v>694</v>
      </c>
      <c r="B673" s="2">
        <v>827854.33594746003</v>
      </c>
      <c r="C673" s="2">
        <v>886706.72159275203</v>
      </c>
      <c r="D673" s="1">
        <v>0.11142517983493699</v>
      </c>
      <c r="E673" s="1">
        <v>0.11142517983493699</v>
      </c>
      <c r="F673" s="1">
        <v>0.105178053354782</v>
      </c>
      <c r="G673" s="1">
        <v>3.5060775084659199E-2</v>
      </c>
      <c r="H673" s="1">
        <v>3.5060775084659199E-2</v>
      </c>
      <c r="I673" s="1">
        <v>4.3824900881025197E-2</v>
      </c>
      <c r="J673" s="1">
        <v>5.2589881057230302E-2</v>
      </c>
      <c r="K673" s="1">
        <v>6.6855107900962593E-2</v>
      </c>
      <c r="L673" s="1">
        <v>1.16425148411314E-2</v>
      </c>
      <c r="M673" s="1">
        <v>8.5773587337864998E-2</v>
      </c>
      <c r="N673" s="1">
        <v>8.2585428793877595E-3</v>
      </c>
      <c r="O673" s="1">
        <v>0.121171178398191</v>
      </c>
      <c r="P673" s="1">
        <v>0.103165834664999</v>
      </c>
      <c r="Q673" s="1">
        <v>4.89465825920542E-2</v>
      </c>
      <c r="R673" s="1">
        <v>1.55233531215083E-2</v>
      </c>
      <c r="S673" s="1">
        <v>3.5059920704820099E-2</v>
      </c>
      <c r="T673" s="1">
        <v>5.8152765253179202E-2</v>
      </c>
      <c r="U673" s="1">
        <v>2.9654450772991801E-2</v>
      </c>
      <c r="V673" s="1">
        <v>1.46449587367625E-3</v>
      </c>
      <c r="W673" s="1">
        <v>4.7294112858648997E-3</v>
      </c>
      <c r="Y673" s="10">
        <f t="shared" si="50"/>
        <v>5.4248124537943074E-2</v>
      </c>
      <c r="Z673" s="1">
        <f t="shared" si="51"/>
        <v>1.46449587367625E-3</v>
      </c>
      <c r="AA673" s="1">
        <f t="shared" si="52"/>
        <v>0.121171178398191</v>
      </c>
      <c r="AB673" s="1">
        <f t="shared" si="53"/>
        <v>4.6385741736539698E-2</v>
      </c>
      <c r="AC673">
        <f t="shared" si="54"/>
        <v>3.8528502352320873E-2</v>
      </c>
    </row>
    <row r="674" spans="1:29" x14ac:dyDescent="0.2">
      <c r="A674" s="8" t="s">
        <v>695</v>
      </c>
      <c r="B674" s="2">
        <v>320434.6337223</v>
      </c>
      <c r="C674" s="2">
        <v>2150204.2177571501</v>
      </c>
      <c r="D674" s="1">
        <v>0.112094410876959</v>
      </c>
      <c r="E674" s="1">
        <v>0.112094410876959</v>
      </c>
      <c r="F674" s="1">
        <v>0.10754506839858299</v>
      </c>
      <c r="G674" s="1">
        <v>6.0941333712158999E-2</v>
      </c>
      <c r="H674" s="1">
        <v>6.0941333712158999E-2</v>
      </c>
      <c r="I674" s="1">
        <v>5.7356933955725303E-2</v>
      </c>
      <c r="J674" s="1">
        <v>6.8828320746870494E-2</v>
      </c>
      <c r="K674" s="1">
        <v>6.7256646526175898E-2</v>
      </c>
      <c r="L674" s="1">
        <v>5.6256092336132097E-3</v>
      </c>
      <c r="M674" s="1">
        <v>6.3767099723345405E-2</v>
      </c>
      <c r="N674" s="1">
        <v>9.0905095691243797E-3</v>
      </c>
      <c r="O674" s="1">
        <v>0.111060835369125</v>
      </c>
      <c r="P674" s="1">
        <v>0.109471606558324</v>
      </c>
      <c r="Q674" s="1">
        <v>4.9240560780108501E-2</v>
      </c>
      <c r="R674" s="1">
        <v>7.5008123114842498E-3</v>
      </c>
      <c r="S674" s="1">
        <v>4.5885547164580202E-2</v>
      </c>
      <c r="T674" s="1">
        <v>5.21512556265262E-2</v>
      </c>
      <c r="U674" s="1">
        <v>3.1467463584621401E-2</v>
      </c>
      <c r="V674" s="1">
        <v>1.99951344391358E-3</v>
      </c>
      <c r="W674" s="1">
        <v>4.8183687329295096E-3</v>
      </c>
      <c r="Y674" s="10">
        <f t="shared" si="50"/>
        <v>5.6956882045164317E-2</v>
      </c>
      <c r="Z674" s="1">
        <f t="shared" si="51"/>
        <v>1.99951344391358E-3</v>
      </c>
      <c r="AA674" s="1">
        <f t="shared" si="52"/>
        <v>0.112094410876959</v>
      </c>
      <c r="AB674" s="1">
        <f t="shared" si="53"/>
        <v>5.9149133833942151E-2</v>
      </c>
      <c r="AC674">
        <f t="shared" si="54"/>
        <v>3.7825553113066936E-2</v>
      </c>
    </row>
    <row r="675" spans="1:29" x14ac:dyDescent="0.2">
      <c r="A675" s="8" t="s">
        <v>696</v>
      </c>
      <c r="B675" s="2">
        <v>343753.95494445798</v>
      </c>
      <c r="C675" s="2">
        <v>347977.78192681901</v>
      </c>
      <c r="D675" s="1">
        <v>0.10229158432035</v>
      </c>
      <c r="E675" s="1">
        <v>0.10229158432035</v>
      </c>
      <c r="F675" s="1">
        <v>0.112379521850548</v>
      </c>
      <c r="G675" s="1">
        <v>6.9208215214778601E-2</v>
      </c>
      <c r="H675" s="1">
        <v>6.9208215214778601E-2</v>
      </c>
      <c r="I675" s="1">
        <v>6.2698988070026496E-2</v>
      </c>
      <c r="J675" s="1">
        <v>7.5238785684031695E-2</v>
      </c>
      <c r="K675" s="1">
        <v>6.1374950592210202E-2</v>
      </c>
      <c r="L675" s="1">
        <v>8.4534634487689608E-3</v>
      </c>
      <c r="M675" s="1">
        <v>7.1776965528581996E-2</v>
      </c>
      <c r="N675" s="1">
        <v>8.3458488690926202E-3</v>
      </c>
      <c r="O675" s="1">
        <v>0.111149801017192</v>
      </c>
      <c r="P675" s="1">
        <v>9.9148737332977993E-2</v>
      </c>
      <c r="Q675" s="1">
        <v>4.4934398919751699E-2</v>
      </c>
      <c r="R675" s="1">
        <v>1.12712845983586E-2</v>
      </c>
      <c r="S675" s="1">
        <v>5.0159190456021303E-2</v>
      </c>
      <c r="T675" s="1">
        <v>5.2481454482427102E-2</v>
      </c>
      <c r="U675" s="1">
        <v>2.84997956584465E-2</v>
      </c>
      <c r="V675" s="1">
        <v>1.7306283541691501E-3</v>
      </c>
      <c r="W675" s="1">
        <v>4.5287582976506402E-3</v>
      </c>
      <c r="Y675" s="10">
        <f t="shared" si="50"/>
        <v>5.7358608611525606E-2</v>
      </c>
      <c r="Z675" s="1">
        <f t="shared" si="51"/>
        <v>1.7306283541691501E-3</v>
      </c>
      <c r="AA675" s="1">
        <f t="shared" si="52"/>
        <v>0.112379521850548</v>
      </c>
      <c r="AB675" s="1">
        <f t="shared" si="53"/>
        <v>6.2036969331118352E-2</v>
      </c>
      <c r="AC675">
        <f t="shared" si="54"/>
        <v>3.6348659105318565E-2</v>
      </c>
    </row>
    <row r="676" spans="1:29" x14ac:dyDescent="0.2">
      <c r="A676" s="8" t="s">
        <v>697</v>
      </c>
      <c r="B676" s="2">
        <v>999492.20819320297</v>
      </c>
      <c r="C676" s="2">
        <v>1153971.64536796</v>
      </c>
      <c r="D676" s="1">
        <v>0.112212712012652</v>
      </c>
      <c r="E676" s="1">
        <v>0.112212712012652</v>
      </c>
      <c r="F676" s="1">
        <v>9.6369173693355001E-2</v>
      </c>
      <c r="G676" s="1">
        <v>4.5372376748482802E-2</v>
      </c>
      <c r="H676" s="1">
        <v>4.5372376748482802E-2</v>
      </c>
      <c r="I676" s="1">
        <v>4.6778481797580297E-2</v>
      </c>
      <c r="J676" s="1">
        <v>5.6134178157096301E-2</v>
      </c>
      <c r="K676" s="1">
        <v>6.7327627207591501E-2</v>
      </c>
      <c r="L676" s="1">
        <v>1.2295121074241201E-2</v>
      </c>
      <c r="M676" s="1">
        <v>8.5101182805741804E-2</v>
      </c>
      <c r="N676" s="1">
        <v>7.8176105864319299E-3</v>
      </c>
      <c r="O676" s="1">
        <v>0.116572830575877</v>
      </c>
      <c r="P676" s="1">
        <v>0.101092999310864</v>
      </c>
      <c r="Q676" s="1">
        <v>4.9292527815903701E-2</v>
      </c>
      <c r="R676" s="1">
        <v>1.6393494765655301E-2</v>
      </c>
      <c r="S676" s="1">
        <v>3.7422785438064203E-2</v>
      </c>
      <c r="T676" s="1">
        <v>5.58332541612536E-2</v>
      </c>
      <c r="U676" s="1">
        <v>2.90586813603789E-2</v>
      </c>
      <c r="V676" s="1">
        <v>1.2533996051701201E-3</v>
      </c>
      <c r="W676" s="1">
        <v>4.60980833465407E-3</v>
      </c>
      <c r="Y676" s="10">
        <f t="shared" si="50"/>
        <v>5.4926166710606419E-2</v>
      </c>
      <c r="Z676" s="1">
        <f t="shared" si="51"/>
        <v>1.2533996051701201E-3</v>
      </c>
      <c r="AA676" s="1">
        <f t="shared" si="52"/>
        <v>0.116572830575877</v>
      </c>
      <c r="AB676" s="1">
        <f t="shared" si="53"/>
        <v>4.8035504806741999E-2</v>
      </c>
      <c r="AC676">
        <f t="shared" si="54"/>
        <v>3.7060339497765465E-2</v>
      </c>
    </row>
    <row r="677" spans="1:29" x14ac:dyDescent="0.2">
      <c r="A677" s="8" t="s">
        <v>698</v>
      </c>
      <c r="B677" s="2">
        <v>1327750.12849629</v>
      </c>
      <c r="C677" s="2">
        <v>1340635.27628762</v>
      </c>
      <c r="D677" s="1">
        <v>0.11445439817348101</v>
      </c>
      <c r="E677" s="1">
        <v>0.11445439817348101</v>
      </c>
      <c r="F677" s="1">
        <v>0.112855637385803</v>
      </c>
      <c r="G677" s="1">
        <v>6.0880396593481698E-2</v>
      </c>
      <c r="H677" s="1">
        <v>6.0880396593481698E-2</v>
      </c>
      <c r="I677" s="1">
        <v>5.8654107643191497E-2</v>
      </c>
      <c r="J677" s="1">
        <v>7.0384929171830202E-2</v>
      </c>
      <c r="K677" s="1">
        <v>6.8672638904088507E-2</v>
      </c>
      <c r="L677" s="1">
        <v>1.00339885576337E-2</v>
      </c>
      <c r="M677" s="1">
        <v>7.5601664594027396E-2</v>
      </c>
      <c r="N677" s="1">
        <v>7.3212427059957596E-3</v>
      </c>
      <c r="O677" s="1">
        <v>0.11151464163630399</v>
      </c>
      <c r="P677" s="1">
        <v>9.0406878427175097E-2</v>
      </c>
      <c r="Q677" s="1">
        <v>5.0277250272523999E-2</v>
      </c>
      <c r="R677" s="1">
        <v>1.33786514101786E-2</v>
      </c>
      <c r="S677" s="1">
        <v>4.69232861145535E-2</v>
      </c>
      <c r="T677" s="1">
        <v>5.1737041855130603E-2</v>
      </c>
      <c r="U677" s="1">
        <v>2.5986996012755299E-2</v>
      </c>
      <c r="V677" s="1">
        <v>1.3627188372612399E-3</v>
      </c>
      <c r="W677" s="1">
        <v>4.1282131922349896E-3</v>
      </c>
      <c r="Y677" s="10">
        <f t="shared" si="50"/>
        <v>5.7495473812730624E-2</v>
      </c>
      <c r="Z677" s="1">
        <f t="shared" si="51"/>
        <v>1.3627188372612399E-3</v>
      </c>
      <c r="AA677" s="1">
        <f t="shared" si="52"/>
        <v>0.11445439817348101</v>
      </c>
      <c r="AB677" s="1">
        <f t="shared" si="53"/>
        <v>5.9767252118336597E-2</v>
      </c>
      <c r="AC677">
        <f t="shared" si="54"/>
        <v>3.7485253312160259E-2</v>
      </c>
    </row>
    <row r="678" spans="1:29" x14ac:dyDescent="0.2">
      <c r="A678" s="8" t="s">
        <v>699</v>
      </c>
      <c r="B678" s="2">
        <v>1585420.74153215</v>
      </c>
      <c r="C678" s="2">
        <v>1711997.5336380601</v>
      </c>
      <c r="D678" s="1">
        <v>0.116653557841106</v>
      </c>
      <c r="E678" s="1">
        <v>0.116653557841106</v>
      </c>
      <c r="F678" s="1">
        <v>0.112324195609235</v>
      </c>
      <c r="G678" s="1">
        <v>5.58069978308533E-2</v>
      </c>
      <c r="H678" s="1">
        <v>5.58069978308533E-2</v>
      </c>
      <c r="I678" s="1">
        <v>5.59845478177355E-2</v>
      </c>
      <c r="J678" s="1">
        <v>6.7181457381282395E-2</v>
      </c>
      <c r="K678" s="1">
        <v>6.99921347046637E-2</v>
      </c>
      <c r="L678" s="1">
        <v>1.08996008803347E-2</v>
      </c>
      <c r="M678" s="1">
        <v>7.9688386950853896E-2</v>
      </c>
      <c r="N678" s="1">
        <v>7.1743372354695599E-3</v>
      </c>
      <c r="O678" s="1">
        <v>0.11437926577539</v>
      </c>
      <c r="P678" s="1">
        <v>8.7310887976984594E-2</v>
      </c>
      <c r="Q678" s="1">
        <v>5.1243291794413302E-2</v>
      </c>
      <c r="R678" s="1">
        <v>1.45328011737796E-2</v>
      </c>
      <c r="S678" s="1">
        <v>4.4787638254188598E-2</v>
      </c>
      <c r="T678" s="1">
        <v>5.3295344619589999E-2</v>
      </c>
      <c r="U678" s="1">
        <v>2.5097031416497599E-2</v>
      </c>
      <c r="V678" s="1">
        <v>1.37716827501566E-3</v>
      </c>
      <c r="W678" s="1">
        <v>4.0035846515863397E-3</v>
      </c>
      <c r="Y678" s="10">
        <f t="shared" si="50"/>
        <v>5.7209639293046941E-2</v>
      </c>
      <c r="Z678" s="1">
        <f t="shared" si="51"/>
        <v>1.37716827501566E-3</v>
      </c>
      <c r="AA678" s="1">
        <f t="shared" si="52"/>
        <v>0.116653557841106</v>
      </c>
      <c r="AB678" s="1">
        <f t="shared" si="53"/>
        <v>5.58069978308533E-2</v>
      </c>
      <c r="AC678">
        <f t="shared" si="54"/>
        <v>3.788590837988888E-2</v>
      </c>
    </row>
    <row r="679" spans="1:29" x14ac:dyDescent="0.2">
      <c r="A679" s="8" t="s">
        <v>700</v>
      </c>
      <c r="B679" s="2">
        <v>1278820.32829249</v>
      </c>
      <c r="C679" s="2">
        <v>3519273.9406715101</v>
      </c>
      <c r="D679" s="1">
        <v>0.110105293283908</v>
      </c>
      <c r="E679" s="1">
        <v>0.110105293283908</v>
      </c>
      <c r="F679" s="1">
        <v>0.111748495858862</v>
      </c>
      <c r="G679" s="1">
        <v>5.1367704621580301E-2</v>
      </c>
      <c r="H679" s="1">
        <v>5.1367704621580301E-2</v>
      </c>
      <c r="I679" s="1">
        <v>5.3620976275505598E-2</v>
      </c>
      <c r="J679" s="1">
        <v>6.4345171530606801E-2</v>
      </c>
      <c r="K679" s="1">
        <v>6.6063175970345098E-2</v>
      </c>
      <c r="L679" s="1">
        <v>1.18186100168004E-2</v>
      </c>
      <c r="M679" s="1">
        <v>8.4441400088169499E-2</v>
      </c>
      <c r="N679" s="1">
        <v>7.2858983730704702E-3</v>
      </c>
      <c r="O679" s="1">
        <v>0.117572902822736</v>
      </c>
      <c r="P679" s="1">
        <v>9.0224308752036506E-2</v>
      </c>
      <c r="Q679" s="1">
        <v>4.8366786031009301E-2</v>
      </c>
      <c r="R679" s="1">
        <v>1.57581466890672E-2</v>
      </c>
      <c r="S679" s="1">
        <v>4.2896781020404298E-2</v>
      </c>
      <c r="T679" s="1">
        <v>5.5674024404627702E-2</v>
      </c>
      <c r="U679" s="1">
        <v>2.5934515796656801E-2</v>
      </c>
      <c r="V679" s="1">
        <v>1.34388768066451E-3</v>
      </c>
      <c r="W679" s="1">
        <v>4.1205360991380903E-3</v>
      </c>
      <c r="Y679" s="10">
        <f t="shared" si="50"/>
        <v>5.6208080661033832E-2</v>
      </c>
      <c r="Z679" s="1">
        <f t="shared" si="51"/>
        <v>1.34388768066451E-3</v>
      </c>
      <c r="AA679" s="1">
        <f t="shared" si="52"/>
        <v>0.117572902822736</v>
      </c>
      <c r="AB679" s="1">
        <f t="shared" si="53"/>
        <v>5.2494340448542953E-2</v>
      </c>
      <c r="AC679">
        <f t="shared" si="54"/>
        <v>3.7222274053310946E-2</v>
      </c>
    </row>
    <row r="680" spans="1:29" x14ac:dyDescent="0.2">
      <c r="A680" s="8" t="s">
        <v>701</v>
      </c>
      <c r="B680" s="2">
        <v>1929330.5924947499</v>
      </c>
      <c r="C680" s="2">
        <v>2118298.3617487401</v>
      </c>
      <c r="D680" s="1">
        <v>0.120956540380021</v>
      </c>
      <c r="E680" s="1">
        <v>0.120956540380021</v>
      </c>
      <c r="F680" s="1">
        <v>0.10565722697900599</v>
      </c>
      <c r="G680" s="1">
        <v>5.0308256995336899E-2</v>
      </c>
      <c r="H680" s="1">
        <v>5.0308256995336899E-2</v>
      </c>
      <c r="I680" s="1">
        <v>5.1568435242420101E-2</v>
      </c>
      <c r="J680" s="1">
        <v>6.1882122290903903E-2</v>
      </c>
      <c r="K680" s="1">
        <v>7.2573924228013204E-2</v>
      </c>
      <c r="L680" s="1">
        <v>9.5844986822611802E-3</v>
      </c>
      <c r="M680" s="1">
        <v>7.49689299003264E-2</v>
      </c>
      <c r="N680" s="1">
        <v>7.9183318916780099E-3</v>
      </c>
      <c r="O680" s="1">
        <v>0.113040177789564</v>
      </c>
      <c r="P680" s="1">
        <v>9.7836080453501298E-2</v>
      </c>
      <c r="Q680" s="1">
        <v>5.3133495521660599E-2</v>
      </c>
      <c r="R680" s="1">
        <v>1.27793315763476E-2</v>
      </c>
      <c r="S680" s="1">
        <v>4.1254748193936201E-2</v>
      </c>
      <c r="T680" s="1">
        <v>5.2649420774436399E-2</v>
      </c>
      <c r="U680" s="1">
        <v>2.81225288384718E-2</v>
      </c>
      <c r="V680" s="1">
        <v>1.4918665579098901E-3</v>
      </c>
      <c r="W680" s="1">
        <v>4.4468823608491102E-3</v>
      </c>
      <c r="Y680" s="10">
        <f t="shared" si="50"/>
        <v>5.6571879801600077E-2</v>
      </c>
      <c r="Z680" s="1">
        <f t="shared" si="51"/>
        <v>1.4918665579098901E-3</v>
      </c>
      <c r="AA680" s="1">
        <f t="shared" si="52"/>
        <v>0.120956540380021</v>
      </c>
      <c r="AB680" s="1">
        <f t="shared" si="53"/>
        <v>5.210892800842825E-2</v>
      </c>
      <c r="AC680">
        <f t="shared" si="54"/>
        <v>3.8491908043444052E-2</v>
      </c>
    </row>
    <row r="681" spans="1:29" x14ac:dyDescent="0.2">
      <c r="A681" s="8" t="s">
        <v>702</v>
      </c>
      <c r="B681" s="2">
        <v>206891.532249838</v>
      </c>
      <c r="C681" s="2">
        <v>231222.633398051</v>
      </c>
      <c r="D681" s="1">
        <v>0.100095418977815</v>
      </c>
      <c r="E681" s="1">
        <v>0.100095418977815</v>
      </c>
      <c r="F681" s="1">
        <v>0.107872216889013</v>
      </c>
      <c r="G681" s="1">
        <v>4.2044789694696098E-2</v>
      </c>
      <c r="H681" s="1">
        <v>4.2044789694696098E-2</v>
      </c>
      <c r="I681" s="1">
        <v>4.7990449069601399E-2</v>
      </c>
      <c r="J681" s="1">
        <v>5.7588538883521598E-2</v>
      </c>
      <c r="K681" s="1">
        <v>6.00572513866892E-2</v>
      </c>
      <c r="L681" s="1">
        <v>1.22449986070773E-2</v>
      </c>
      <c r="M681" s="1">
        <v>9.3848259213885094E-2</v>
      </c>
      <c r="N681" s="1">
        <v>7.6523345336011401E-3</v>
      </c>
      <c r="O681" s="1">
        <v>0.128414721018213</v>
      </c>
      <c r="P681" s="1">
        <v>8.8641199259867506E-2</v>
      </c>
      <c r="Q681" s="1">
        <v>4.3969672737720997E-2</v>
      </c>
      <c r="R681" s="1">
        <v>1.6326664809436599E-2</v>
      </c>
      <c r="S681" s="1">
        <v>3.8392359255681102E-2</v>
      </c>
      <c r="T681" s="1">
        <v>6.3109914361489605E-2</v>
      </c>
      <c r="U681" s="1">
        <v>2.5479674497712299E-2</v>
      </c>
      <c r="V681" s="1">
        <v>1.78609128128548E-3</v>
      </c>
      <c r="W681" s="1">
        <v>3.95315961891529E-3</v>
      </c>
      <c r="Y681" s="10">
        <f t="shared" si="50"/>
        <v>5.408039613843664E-2</v>
      </c>
      <c r="Z681" s="1">
        <f t="shared" si="51"/>
        <v>1.78609128128548E-3</v>
      </c>
      <c r="AA681" s="1">
        <f t="shared" si="52"/>
        <v>0.128414721018213</v>
      </c>
      <c r="AB681" s="1">
        <f t="shared" si="53"/>
        <v>4.5980060903661198E-2</v>
      </c>
      <c r="AC681">
        <f t="shared" si="54"/>
        <v>3.7169272247162398E-2</v>
      </c>
    </row>
    <row r="682" spans="1:29" x14ac:dyDescent="0.2">
      <c r="A682" s="8" t="s">
        <v>703</v>
      </c>
      <c r="B682" s="2">
        <v>2316235.87239245</v>
      </c>
      <c r="C682" s="2">
        <v>2444149.5947000599</v>
      </c>
      <c r="D682" s="1">
        <v>0.10890324563569601</v>
      </c>
      <c r="E682" s="1">
        <v>0.10890324563569601</v>
      </c>
      <c r="F682" s="1">
        <v>0.109919819039404</v>
      </c>
      <c r="G682" s="1">
        <v>3.1950698921583802E-2</v>
      </c>
      <c r="H682" s="1">
        <v>3.1950698921583802E-2</v>
      </c>
      <c r="I682" s="1">
        <v>4.3455304220643497E-2</v>
      </c>
      <c r="J682" s="1">
        <v>5.2146365064771397E-2</v>
      </c>
      <c r="K682" s="1">
        <v>6.5341947381418006E-2</v>
      </c>
      <c r="L682" s="1">
        <v>8.6786788877808406E-3</v>
      </c>
      <c r="M682" s="1">
        <v>7.5307022582806193E-2</v>
      </c>
      <c r="N682" s="1">
        <v>9.5590408034788004E-3</v>
      </c>
      <c r="O682" s="1">
        <v>0.118284980174914</v>
      </c>
      <c r="P682" s="1">
        <v>0.11897267852150401</v>
      </c>
      <c r="Q682" s="1">
        <v>4.7838753457224097E-2</v>
      </c>
      <c r="R682" s="1">
        <v>1.1571571850375001E-2</v>
      </c>
      <c r="S682" s="1">
        <v>3.4764243376514403E-2</v>
      </c>
      <c r="T682" s="1">
        <v>5.6449982850192502E-2</v>
      </c>
      <c r="U682" s="1">
        <v>3.4198084302284298E-2</v>
      </c>
      <c r="V682" s="1">
        <v>1.7343725013454401E-3</v>
      </c>
      <c r="W682" s="1">
        <v>5.4349081012640098E-3</v>
      </c>
      <c r="Y682" s="10">
        <f t="shared" si="50"/>
        <v>5.3768282111523999E-2</v>
      </c>
      <c r="Z682" s="1">
        <f t="shared" si="51"/>
        <v>1.7343725013454401E-3</v>
      </c>
      <c r="AA682" s="1">
        <f t="shared" si="52"/>
        <v>0.11897267852150401</v>
      </c>
      <c r="AB682" s="1">
        <f t="shared" si="53"/>
        <v>4.5647028838933797E-2</v>
      </c>
      <c r="AC682">
        <f t="shared" si="54"/>
        <v>3.9308931338302378E-2</v>
      </c>
    </row>
    <row r="683" spans="1:29" x14ac:dyDescent="0.2">
      <c r="A683" s="8" t="s">
        <v>704</v>
      </c>
      <c r="B683" s="2">
        <v>616814.69623269397</v>
      </c>
      <c r="C683" s="2">
        <v>742977.63071987894</v>
      </c>
      <c r="D683" s="1">
        <v>9.6152352908866201E-2</v>
      </c>
      <c r="E683" s="1">
        <v>9.6152352908866201E-2</v>
      </c>
      <c r="F683" s="1">
        <v>9.2847951196838502E-2</v>
      </c>
      <c r="G683" s="1">
        <v>3.9448836998428702E-2</v>
      </c>
      <c r="H683" s="1">
        <v>3.9448836998428702E-2</v>
      </c>
      <c r="I683" s="1">
        <v>4.2936406298423803E-2</v>
      </c>
      <c r="J683" s="1">
        <v>5.1523687558108502E-2</v>
      </c>
      <c r="K683" s="1">
        <v>5.7691411745319998E-2</v>
      </c>
      <c r="L683" s="1">
        <v>1.5441029960750899E-2</v>
      </c>
      <c r="M683" s="1">
        <v>0.10871643527071501</v>
      </c>
      <c r="N683" s="1">
        <v>6.9543644462668397E-3</v>
      </c>
      <c r="O683" s="1">
        <v>0.13596650866441501</v>
      </c>
      <c r="P683" s="1">
        <v>7.9215439911633004E-2</v>
      </c>
      <c r="Q683" s="1">
        <v>4.2237572243957799E-2</v>
      </c>
      <c r="R683" s="1">
        <v>2.0588039947668099E-2</v>
      </c>
      <c r="S683" s="1">
        <v>3.4349125038738798E-2</v>
      </c>
      <c r="T683" s="1">
        <v>6.8685009538162103E-2</v>
      </c>
      <c r="U683" s="1">
        <v>2.2770314119541699E-2</v>
      </c>
      <c r="V683" s="1">
        <v>1.7045212254680399E-3</v>
      </c>
      <c r="W683" s="1">
        <v>3.5112521092317498E-3</v>
      </c>
      <c r="Y683" s="10">
        <f t="shared" si="50"/>
        <v>5.2817072454491486E-2</v>
      </c>
      <c r="Z683" s="1">
        <f t="shared" si="51"/>
        <v>1.7045212254680399E-3</v>
      </c>
      <c r="AA683" s="1">
        <f t="shared" si="52"/>
        <v>0.13596650866441501</v>
      </c>
      <c r="AB683" s="1">
        <f t="shared" si="53"/>
        <v>4.2586989271190798E-2</v>
      </c>
      <c r="AC683">
        <f t="shared" si="54"/>
        <v>3.7258890593201151E-2</v>
      </c>
    </row>
    <row r="684" spans="1:29" x14ac:dyDescent="0.2">
      <c r="A684" s="8" t="s">
        <v>705</v>
      </c>
      <c r="B684" s="2">
        <v>2267572.5219610501</v>
      </c>
      <c r="C684" s="2">
        <v>3710199.1964066499</v>
      </c>
      <c r="D684" s="1">
        <v>0.111892915959898</v>
      </c>
      <c r="E684" s="1">
        <v>0.111892915959898</v>
      </c>
      <c r="F684" s="1">
        <v>0.10171858375769301</v>
      </c>
      <c r="G684" s="1">
        <v>8.0589901307756298E-2</v>
      </c>
      <c r="H684" s="1">
        <v>8.0589901307756298E-2</v>
      </c>
      <c r="I684" s="1">
        <v>6.5724596593301501E-2</v>
      </c>
      <c r="J684" s="1">
        <v>7.8869515911962104E-2</v>
      </c>
      <c r="K684" s="1">
        <v>6.7135749575939097E-2</v>
      </c>
      <c r="L684" s="1">
        <v>9.1034710810123896E-3</v>
      </c>
      <c r="M684" s="1">
        <v>7.3059561290656702E-2</v>
      </c>
      <c r="N684" s="1">
        <v>7.0332923010352202E-3</v>
      </c>
      <c r="O684" s="1">
        <v>0.108960041470684</v>
      </c>
      <c r="P684" s="1">
        <v>8.3984413535741806E-2</v>
      </c>
      <c r="Q684" s="1">
        <v>4.9152048581928398E-2</v>
      </c>
      <c r="R684" s="1">
        <v>1.2137961441349999E-2</v>
      </c>
      <c r="S684" s="1">
        <v>5.2579677274641398E-2</v>
      </c>
      <c r="T684" s="1">
        <v>5.1088710856805199E-2</v>
      </c>
      <c r="U684" s="1">
        <v>2.41410428660771E-2</v>
      </c>
      <c r="V684" s="1">
        <v>1.5069410474376399E-3</v>
      </c>
      <c r="W684" s="1">
        <v>3.7680281783395398E-3</v>
      </c>
      <c r="Y684" s="10">
        <f t="shared" si="50"/>
        <v>5.874646351499567E-2</v>
      </c>
      <c r="Z684" s="1">
        <f t="shared" si="51"/>
        <v>1.5069410474376399E-3</v>
      </c>
      <c r="AA684" s="1">
        <f t="shared" si="52"/>
        <v>0.111892915959898</v>
      </c>
      <c r="AB684" s="1">
        <f t="shared" si="53"/>
        <v>6.6430173084620292E-2</v>
      </c>
      <c r="AC684">
        <f t="shared" si="54"/>
        <v>3.696855445611897E-2</v>
      </c>
    </row>
    <row r="685" spans="1:29" x14ac:dyDescent="0.2">
      <c r="A685" s="8" t="s">
        <v>706</v>
      </c>
      <c r="B685" s="2">
        <v>1871164.8117476001</v>
      </c>
      <c r="C685" s="2">
        <v>1933730.78762711</v>
      </c>
      <c r="D685" s="1">
        <v>0.10601371773675999</v>
      </c>
      <c r="E685" s="1">
        <v>0.10601371773675999</v>
      </c>
      <c r="F685" s="1">
        <v>0.11534565146914</v>
      </c>
      <c r="G685" s="1">
        <v>8.3503855187428394E-2</v>
      </c>
      <c r="H685" s="1">
        <v>8.3503855187428394E-2</v>
      </c>
      <c r="I685" s="1">
        <v>7.0588340460999197E-2</v>
      </c>
      <c r="J685" s="1">
        <v>8.4706008553199194E-2</v>
      </c>
      <c r="K685" s="1">
        <v>6.3608230642055896E-2</v>
      </c>
      <c r="L685" s="1">
        <v>6.8462228713236303E-3</v>
      </c>
      <c r="M685" s="1">
        <v>5.8685265260405899E-2</v>
      </c>
      <c r="N685" s="1">
        <v>8.3876872837913494E-3</v>
      </c>
      <c r="O685" s="1">
        <v>9.9014123240070404E-2</v>
      </c>
      <c r="P685" s="1">
        <v>0.106050959636077</v>
      </c>
      <c r="Q685" s="1">
        <v>4.65694486540646E-2</v>
      </c>
      <c r="R685" s="1">
        <v>9.1282971617645502E-3</v>
      </c>
      <c r="S685" s="1">
        <v>5.6470672368799303E-2</v>
      </c>
      <c r="T685" s="1">
        <v>4.4823003143346501E-2</v>
      </c>
      <c r="U685" s="1">
        <v>3.04834879560907E-2</v>
      </c>
      <c r="V685" s="1">
        <v>1.3072387668426799E-3</v>
      </c>
      <c r="W685" s="1">
        <v>4.9835266960008796E-3</v>
      </c>
      <c r="Y685" s="10">
        <f t="shared" si="50"/>
        <v>5.9301665500617426E-2</v>
      </c>
      <c r="Z685" s="1">
        <f t="shared" si="51"/>
        <v>1.3072387668426799E-3</v>
      </c>
      <c r="AA685" s="1">
        <f t="shared" si="52"/>
        <v>0.11534565146914</v>
      </c>
      <c r="AB685" s="1">
        <f t="shared" si="53"/>
        <v>6.1146747951230901E-2</v>
      </c>
      <c r="AC685">
        <f t="shared" si="54"/>
        <v>3.782588668392451E-2</v>
      </c>
    </row>
    <row r="686" spans="1:29" x14ac:dyDescent="0.2">
      <c r="A686" s="8" t="s">
        <v>707</v>
      </c>
      <c r="B686" s="2">
        <v>291615.670906896</v>
      </c>
      <c r="C686" s="2">
        <v>355376.13441286498</v>
      </c>
      <c r="D686" s="1">
        <v>0.10148771753454899</v>
      </c>
      <c r="E686" s="1">
        <v>0.10148771753454899</v>
      </c>
      <c r="F686" s="1">
        <v>9.9677247196252802E-2</v>
      </c>
      <c r="G686" s="1">
        <v>9.2732695843574395E-2</v>
      </c>
      <c r="H686" s="1">
        <v>9.2732695843574395E-2</v>
      </c>
      <c r="I686" s="1">
        <v>7.1285659720850394E-2</v>
      </c>
      <c r="J686" s="1">
        <v>8.5542791665020504E-2</v>
      </c>
      <c r="K686" s="1">
        <v>6.0892630520729497E-2</v>
      </c>
      <c r="L686" s="1">
        <v>1.30959142269835E-2</v>
      </c>
      <c r="M686" s="1">
        <v>8.4321220419483894E-2</v>
      </c>
      <c r="N686" s="1">
        <v>5.6622116347435601E-3</v>
      </c>
      <c r="O686" s="1">
        <v>0.108368245427303</v>
      </c>
      <c r="P686" s="1">
        <v>7.2428742965027104E-2</v>
      </c>
      <c r="Q686" s="1">
        <v>4.4581278268902597E-2</v>
      </c>
      <c r="R686" s="1">
        <v>1.74612189693115E-2</v>
      </c>
      <c r="S686" s="1">
        <v>5.7028527776680299E-2</v>
      </c>
      <c r="T686" s="1">
        <v>5.1412527294187799E-2</v>
      </c>
      <c r="U686" s="1">
        <v>2.0819318660631098E-2</v>
      </c>
      <c r="V686" s="1">
        <v>9.5966482939413502E-4</v>
      </c>
      <c r="W686" s="1">
        <v>3.2869938966633102E-3</v>
      </c>
      <c r="Y686" s="10">
        <f t="shared" si="50"/>
        <v>5.9263251011420603E-2</v>
      </c>
      <c r="Z686" s="1">
        <f t="shared" si="51"/>
        <v>9.5966482939413502E-4</v>
      </c>
      <c r="AA686" s="1">
        <f t="shared" si="52"/>
        <v>0.108368245427303</v>
      </c>
      <c r="AB686" s="1">
        <f t="shared" si="53"/>
        <v>6.6089145120789949E-2</v>
      </c>
      <c r="AC686">
        <f t="shared" si="54"/>
        <v>3.6424255354370813E-2</v>
      </c>
    </row>
    <row r="687" spans="1:29" x14ac:dyDescent="0.2">
      <c r="A687" s="8" t="s">
        <v>708</v>
      </c>
      <c r="B687" s="2">
        <v>2003588.53246681</v>
      </c>
      <c r="C687" s="2">
        <v>2183679.29039058</v>
      </c>
      <c r="D687" s="1">
        <v>0.11006164889549</v>
      </c>
      <c r="E687" s="1">
        <v>0.11006164889549</v>
      </c>
      <c r="F687" s="1">
        <v>0.115569131885831</v>
      </c>
      <c r="G687" s="1">
        <v>5.8997257647313402E-2</v>
      </c>
      <c r="H687" s="1">
        <v>5.8997257647313402E-2</v>
      </c>
      <c r="I687" s="1">
        <v>5.8390911795114402E-2</v>
      </c>
      <c r="J687" s="1">
        <v>7.0069094154136993E-2</v>
      </c>
      <c r="K687" s="1">
        <v>6.6036989337294502E-2</v>
      </c>
      <c r="L687" s="1">
        <v>8.4696506590566899E-3</v>
      </c>
      <c r="M687" s="1">
        <v>6.9425552290288198E-2</v>
      </c>
      <c r="N687" s="1">
        <v>8.2290526374105798E-3</v>
      </c>
      <c r="O687" s="1">
        <v>0.109542327208317</v>
      </c>
      <c r="P687" s="1">
        <v>0.105273969535348</v>
      </c>
      <c r="Q687" s="1">
        <v>4.8347614029982E-2</v>
      </c>
      <c r="R687" s="1">
        <v>1.12928675454088E-2</v>
      </c>
      <c r="S687" s="1">
        <v>4.6712729436091699E-2</v>
      </c>
      <c r="T687" s="1">
        <v>5.07774752789674E-2</v>
      </c>
      <c r="U687" s="1">
        <v>3.0260269892259099E-2</v>
      </c>
      <c r="V687" s="1">
        <v>1.2783707393814101E-3</v>
      </c>
      <c r="W687" s="1">
        <v>4.8934187386778698E-3</v>
      </c>
      <c r="Y687" s="10">
        <f t="shared" si="50"/>
        <v>5.713436191245861E-2</v>
      </c>
      <c r="Z687" s="1">
        <f t="shared" si="51"/>
        <v>1.2783707393814101E-3</v>
      </c>
      <c r="AA687" s="1">
        <f t="shared" si="52"/>
        <v>0.115569131885831</v>
      </c>
      <c r="AB687" s="1">
        <f t="shared" si="53"/>
        <v>5.8694084721213902E-2</v>
      </c>
      <c r="AC687">
        <f t="shared" si="54"/>
        <v>3.7514177057088788E-2</v>
      </c>
    </row>
    <row r="688" spans="1:29" x14ac:dyDescent="0.2">
      <c r="A688" s="8" t="s">
        <v>709</v>
      </c>
      <c r="B688" s="2">
        <v>1291669.77685375</v>
      </c>
      <c r="C688" s="2">
        <v>1372782.1282195</v>
      </c>
      <c r="D688" s="1">
        <v>0.118998046616394</v>
      </c>
      <c r="E688" s="1">
        <v>0.118998046616394</v>
      </c>
      <c r="F688" s="1">
        <v>0.134936105905401</v>
      </c>
      <c r="G688" s="1">
        <v>3.43752943197011E-2</v>
      </c>
      <c r="H688" s="1">
        <v>3.43752943197011E-2</v>
      </c>
      <c r="I688" s="1">
        <v>5.0921673636200399E-2</v>
      </c>
      <c r="J688" s="1">
        <v>6.1106008363440899E-2</v>
      </c>
      <c r="K688" s="1">
        <v>7.1398827969836404E-2</v>
      </c>
      <c r="L688" s="1">
        <v>8.4138380632970897E-3</v>
      </c>
      <c r="M688" s="1">
        <v>7.0497563592924403E-2</v>
      </c>
      <c r="N688" s="1">
        <v>8.5260113873187795E-3</v>
      </c>
      <c r="O688" s="1">
        <v>0.114304057270325</v>
      </c>
      <c r="P688" s="1">
        <v>0.106718537467254</v>
      </c>
      <c r="Q688" s="1">
        <v>5.2273173134033103E-2</v>
      </c>
      <c r="R688" s="1">
        <v>1.12184507510628E-2</v>
      </c>
      <c r="S688" s="1">
        <v>4.07373389089608E-2</v>
      </c>
      <c r="T688" s="1">
        <v>5.1844254401372997E-2</v>
      </c>
      <c r="U688" s="1">
        <v>3.0675739074546099E-2</v>
      </c>
      <c r="V688" s="1">
        <v>1.53927833705946E-3</v>
      </c>
      <c r="W688" s="1">
        <v>4.8552302034300301E-3</v>
      </c>
      <c r="Y688" s="10">
        <f t="shared" si="50"/>
        <v>5.6335638516932664E-2</v>
      </c>
      <c r="Z688" s="1">
        <f t="shared" si="51"/>
        <v>1.53927833705946E-3</v>
      </c>
      <c r="AA688" s="1">
        <f t="shared" si="52"/>
        <v>0.134936105905401</v>
      </c>
      <c r="AB688" s="1">
        <f t="shared" si="53"/>
        <v>5.1382964018786698E-2</v>
      </c>
      <c r="AC688">
        <f t="shared" si="54"/>
        <v>4.1583115636102057E-2</v>
      </c>
    </row>
    <row r="689" spans="1:29" x14ac:dyDescent="0.2">
      <c r="A689" s="8" t="s">
        <v>710</v>
      </c>
      <c r="B689" s="2">
        <v>689582.93069951399</v>
      </c>
      <c r="C689" s="2">
        <v>809334.314944988</v>
      </c>
      <c r="D689" s="1">
        <v>0.120509507763867</v>
      </c>
      <c r="E689" s="1">
        <v>0.120509507763867</v>
      </c>
      <c r="F689" s="1">
        <v>9.9271204277699907E-2</v>
      </c>
      <c r="G689" s="1">
        <v>7.1279448269087595E-2</v>
      </c>
      <c r="H689" s="1">
        <v>7.1279448269087595E-2</v>
      </c>
      <c r="I689" s="1">
        <v>6.0457525203968403E-2</v>
      </c>
      <c r="J689" s="1">
        <v>7.25490302447626E-2</v>
      </c>
      <c r="K689" s="1">
        <v>7.2305704658320299E-2</v>
      </c>
      <c r="L689" s="1">
        <v>1.08657371371364E-2</v>
      </c>
      <c r="M689" s="1">
        <v>7.4761239129849805E-2</v>
      </c>
      <c r="N689" s="1">
        <v>6.6377999840803101E-3</v>
      </c>
      <c r="O689" s="1">
        <v>0.105913241291724</v>
      </c>
      <c r="P689" s="1">
        <v>8.68800862781096E-2</v>
      </c>
      <c r="Q689" s="1">
        <v>5.2937124118891697E-2</v>
      </c>
      <c r="R689" s="1">
        <v>1.44876495161823E-2</v>
      </c>
      <c r="S689" s="1">
        <v>4.8366020163174497E-2</v>
      </c>
      <c r="T689" s="1">
        <v>4.8719887399648699E-2</v>
      </c>
      <c r="U689" s="1">
        <v>2.4973343717959399E-2</v>
      </c>
      <c r="V689" s="1">
        <v>1.05801381920467E-3</v>
      </c>
      <c r="W689" s="1">
        <v>3.9203361688555597E-3</v>
      </c>
      <c r="Y689" s="10">
        <f t="shared" si="50"/>
        <v>5.8384092758773862E-2</v>
      </c>
      <c r="Z689" s="1">
        <f t="shared" si="51"/>
        <v>1.05801381920467E-3</v>
      </c>
      <c r="AA689" s="1">
        <f t="shared" si="52"/>
        <v>0.120509507763867</v>
      </c>
      <c r="AB689" s="1">
        <f t="shared" si="53"/>
        <v>6.5868486736527995E-2</v>
      </c>
      <c r="AC689">
        <f t="shared" si="54"/>
        <v>3.7360631737439726E-2</v>
      </c>
    </row>
    <row r="690" spans="1:29" x14ac:dyDescent="0.2">
      <c r="A690" s="8" t="s">
        <v>711</v>
      </c>
      <c r="B690" s="2">
        <v>1292919.4944695099</v>
      </c>
      <c r="C690" s="2">
        <v>1756537.45282512</v>
      </c>
      <c r="D690" s="1">
        <v>8.9738205889475495E-2</v>
      </c>
      <c r="E690" s="1">
        <v>8.9738205889475495E-2</v>
      </c>
      <c r="F690" s="1">
        <v>0.107554985453028</v>
      </c>
      <c r="G690" s="1">
        <v>4.81888925604999E-2</v>
      </c>
      <c r="H690" s="1">
        <v>4.81888925604999E-2</v>
      </c>
      <c r="I690" s="1">
        <v>5.0983192643506897E-2</v>
      </c>
      <c r="J690" s="1">
        <v>6.1179831172208203E-2</v>
      </c>
      <c r="K690" s="1">
        <v>5.3842923533685201E-2</v>
      </c>
      <c r="L690" s="1">
        <v>1.4966224494242199E-2</v>
      </c>
      <c r="M690" s="1">
        <v>0.104346358175447</v>
      </c>
      <c r="N690" s="1">
        <v>6.8348216764675396E-3</v>
      </c>
      <c r="O690" s="1">
        <v>0.131778383266375</v>
      </c>
      <c r="P690" s="1">
        <v>7.8315556763993294E-2</v>
      </c>
      <c r="Q690" s="1">
        <v>3.9419981307086203E-2</v>
      </c>
      <c r="R690" s="1">
        <v>1.99549659923231E-2</v>
      </c>
      <c r="S690" s="1">
        <v>4.0786554114805397E-2</v>
      </c>
      <c r="T690" s="1">
        <v>6.5759335770502803E-2</v>
      </c>
      <c r="U690" s="1">
        <v>2.25115796975217E-2</v>
      </c>
      <c r="V690" s="1">
        <v>1.62611932080725E-3</v>
      </c>
      <c r="W690" s="1">
        <v>3.4999969365435701E-3</v>
      </c>
      <c r="Y690" s="10">
        <f t="shared" si="50"/>
        <v>5.3960750360924715E-2</v>
      </c>
      <c r="Z690" s="1">
        <f t="shared" si="51"/>
        <v>1.62611932080725E-3</v>
      </c>
      <c r="AA690" s="1">
        <f t="shared" si="52"/>
        <v>0.131778383266375</v>
      </c>
      <c r="AB690" s="1">
        <f t="shared" si="53"/>
        <v>4.9586042602003402E-2</v>
      </c>
      <c r="AC690">
        <f t="shared" si="54"/>
        <v>3.6361889024852941E-2</v>
      </c>
    </row>
    <row r="691" spans="1:29" x14ac:dyDescent="0.2">
      <c r="A691" s="8" t="s">
        <v>712</v>
      </c>
      <c r="B691" s="2">
        <v>254060.47002226001</v>
      </c>
      <c r="C691" s="2">
        <v>328577.65577562799</v>
      </c>
      <c r="D691" s="1">
        <v>0.115179462959525</v>
      </c>
      <c r="E691" s="1">
        <v>0.115179462959525</v>
      </c>
      <c r="F691" s="1">
        <v>0.114964855780977</v>
      </c>
      <c r="G691" s="1">
        <v>5.312356223287E-2</v>
      </c>
      <c r="H691" s="1">
        <v>5.312356223287E-2</v>
      </c>
      <c r="I691" s="1">
        <v>5.5302995061679197E-2</v>
      </c>
      <c r="J691" s="1">
        <v>6.6363594074015098E-2</v>
      </c>
      <c r="K691" s="1">
        <v>6.9107677775715803E-2</v>
      </c>
      <c r="L691" s="1">
        <v>6.4343027575151004E-3</v>
      </c>
      <c r="M691" s="1">
        <v>5.8397989608859703E-2</v>
      </c>
      <c r="N691" s="1">
        <v>9.7320184470034397E-3</v>
      </c>
      <c r="O691" s="1">
        <v>0.103284006130654</v>
      </c>
      <c r="P691" s="1">
        <v>0.124825605354918</v>
      </c>
      <c r="Q691" s="1">
        <v>5.0595754972155703E-2</v>
      </c>
      <c r="R691" s="1">
        <v>8.5790703433537008E-3</v>
      </c>
      <c r="S691" s="1">
        <v>4.4242396049343498E-2</v>
      </c>
      <c r="T691" s="1">
        <v>4.67919581714413E-2</v>
      </c>
      <c r="U691" s="1">
        <v>3.58800215847681E-2</v>
      </c>
      <c r="V691" s="1">
        <v>1.39529236138424E-3</v>
      </c>
      <c r="W691" s="1">
        <v>5.9037214738684096E-3</v>
      </c>
      <c r="Y691" s="10">
        <f t="shared" si="50"/>
        <v>5.6920365516622128E-2</v>
      </c>
      <c r="Z691" s="1">
        <f t="shared" si="51"/>
        <v>1.39529236138424E-3</v>
      </c>
      <c r="AA691" s="1">
        <f t="shared" si="52"/>
        <v>0.124825605354918</v>
      </c>
      <c r="AB691" s="1">
        <f t="shared" si="53"/>
        <v>5.312356223287E-2</v>
      </c>
      <c r="AC691">
        <f t="shared" si="54"/>
        <v>3.9200548344571616E-2</v>
      </c>
    </row>
    <row r="692" spans="1:29" x14ac:dyDescent="0.2">
      <c r="A692" s="8" t="s">
        <v>713</v>
      </c>
      <c r="B692" s="2">
        <v>742166.48147596396</v>
      </c>
      <c r="C692" s="2">
        <v>862917.85311867902</v>
      </c>
      <c r="D692" s="1">
        <v>0.122160644647588</v>
      </c>
      <c r="E692" s="1">
        <v>0.122160644647588</v>
      </c>
      <c r="F692" s="1">
        <v>0.102113160140769</v>
      </c>
      <c r="G692" s="1">
        <v>5.2590719549632098E-2</v>
      </c>
      <c r="H692" s="1">
        <v>5.2590719549632098E-2</v>
      </c>
      <c r="I692" s="1">
        <v>5.1823649810008199E-2</v>
      </c>
      <c r="J692" s="1">
        <v>6.2188379772010097E-2</v>
      </c>
      <c r="K692" s="1">
        <v>7.3296386788552603E-2</v>
      </c>
      <c r="L692" s="1">
        <v>8.0932683071817096E-3</v>
      </c>
      <c r="M692" s="1">
        <v>6.6387790877836306E-2</v>
      </c>
      <c r="N692" s="1">
        <v>8.8462419701419402E-3</v>
      </c>
      <c r="O692" s="1">
        <v>0.10699407292278799</v>
      </c>
      <c r="P692" s="1">
        <v>0.111403955261229</v>
      </c>
      <c r="Q692" s="1">
        <v>5.3662431522205498E-2</v>
      </c>
      <c r="R692" s="1">
        <v>1.0791024409575601E-2</v>
      </c>
      <c r="S692" s="1">
        <v>4.1458919848006703E-2</v>
      </c>
      <c r="T692" s="1">
        <v>4.92177008121127E-2</v>
      </c>
      <c r="U692" s="1">
        <v>3.2022353258088297E-2</v>
      </c>
      <c r="V692" s="1">
        <v>1.48352478700908E-3</v>
      </c>
      <c r="W692" s="1">
        <v>5.1511566905971798E-3</v>
      </c>
      <c r="Y692" s="10">
        <f t="shared" si="50"/>
        <v>5.6721837278627597E-2</v>
      </c>
      <c r="Z692" s="1">
        <f t="shared" si="51"/>
        <v>1.48352478700908E-3</v>
      </c>
      <c r="AA692" s="1">
        <f t="shared" si="52"/>
        <v>0.122160644647588</v>
      </c>
      <c r="AB692" s="1">
        <f t="shared" si="53"/>
        <v>5.2590719549632098E-2</v>
      </c>
      <c r="AC692">
        <f t="shared" si="54"/>
        <v>3.8719750920711379E-2</v>
      </c>
    </row>
    <row r="693" spans="1:29" x14ac:dyDescent="0.2">
      <c r="A693" s="8" t="s">
        <v>714</v>
      </c>
      <c r="B693" s="2">
        <v>1017612.04990388</v>
      </c>
      <c r="C693" s="2">
        <v>1102343.9486176299</v>
      </c>
      <c r="D693" s="1">
        <v>0.120327227540553</v>
      </c>
      <c r="E693" s="1">
        <v>0.120327227540553</v>
      </c>
      <c r="F693" s="1">
        <v>0.10192059765012799</v>
      </c>
      <c r="G693" s="1">
        <v>5.1053882722033199E-2</v>
      </c>
      <c r="H693" s="1">
        <v>5.1053882722033199E-2</v>
      </c>
      <c r="I693" s="1">
        <v>5.1007090773548897E-2</v>
      </c>
      <c r="J693" s="1">
        <v>6.1208508928258597E-2</v>
      </c>
      <c r="K693" s="1">
        <v>7.2196336524331703E-2</v>
      </c>
      <c r="L693" s="1">
        <v>9.7278609991285903E-3</v>
      </c>
      <c r="M693" s="1">
        <v>7.2906120267440006E-2</v>
      </c>
      <c r="N693" s="1">
        <v>8.1185199735436201E-3</v>
      </c>
      <c r="O693" s="1">
        <v>0.109703724646698</v>
      </c>
      <c r="P693" s="1">
        <v>0.105184637478756</v>
      </c>
      <c r="Q693" s="1">
        <v>5.2857052504750798E-2</v>
      </c>
      <c r="R693" s="1">
        <v>1.2970481332171199E-2</v>
      </c>
      <c r="S693" s="1">
        <v>4.0805672618839099E-2</v>
      </c>
      <c r="T693" s="1">
        <v>5.0911871741414198E-2</v>
      </c>
      <c r="U693" s="1">
        <v>3.0234768640400301E-2</v>
      </c>
      <c r="V693" s="1">
        <v>1.27757699846886E-3</v>
      </c>
      <c r="W693" s="1">
        <v>4.8113129816885697E-3</v>
      </c>
      <c r="Y693" s="10">
        <f t="shared" si="50"/>
        <v>5.6430217729236933E-2</v>
      </c>
      <c r="Z693" s="1">
        <f t="shared" si="51"/>
        <v>1.27757699846886E-3</v>
      </c>
      <c r="AA693" s="1">
        <f t="shared" si="52"/>
        <v>0.120327227540553</v>
      </c>
      <c r="AB693" s="1">
        <f t="shared" si="53"/>
        <v>5.1053882722033199E-2</v>
      </c>
      <c r="AC693">
        <f t="shared" si="54"/>
        <v>3.8186332793633905E-2</v>
      </c>
    </row>
    <row r="694" spans="1:29" x14ac:dyDescent="0.2">
      <c r="A694" s="8" t="s">
        <v>715</v>
      </c>
      <c r="B694" s="2">
        <v>532129.51458841201</v>
      </c>
      <c r="C694" s="2">
        <v>575478.08636437205</v>
      </c>
      <c r="D694" s="1">
        <v>0.107238598663073</v>
      </c>
      <c r="E694" s="1">
        <v>0.107238598663073</v>
      </c>
      <c r="F694" s="1">
        <v>0.102135326012443</v>
      </c>
      <c r="G694" s="1">
        <v>7.6963560196779496E-2</v>
      </c>
      <c r="H694" s="1">
        <v>7.6963560196779496E-2</v>
      </c>
      <c r="I694" s="1">
        <v>6.4015611601500794E-2</v>
      </c>
      <c r="J694" s="1">
        <v>7.6818733921800803E-2</v>
      </c>
      <c r="K694" s="1">
        <v>6.4343159197844196E-2</v>
      </c>
      <c r="L694" s="1">
        <v>1.2464564981648401E-2</v>
      </c>
      <c r="M694" s="1">
        <v>8.4160392101170295E-2</v>
      </c>
      <c r="N694" s="1">
        <v>6.2436012049747998E-3</v>
      </c>
      <c r="O694" s="1">
        <v>0.11205066368339101</v>
      </c>
      <c r="P694" s="1">
        <v>7.7431044950349595E-2</v>
      </c>
      <c r="Q694" s="1">
        <v>4.71075113748433E-2</v>
      </c>
      <c r="R694" s="1">
        <v>1.6619419975531801E-2</v>
      </c>
      <c r="S694" s="1">
        <v>5.1212489281200299E-2</v>
      </c>
      <c r="T694" s="1">
        <v>5.3101065736731901E-2</v>
      </c>
      <c r="U694" s="1">
        <v>2.2257143188018299E-2</v>
      </c>
      <c r="V694" s="1">
        <v>1.1400753884820401E-3</v>
      </c>
      <c r="W694" s="1">
        <v>3.54262551524897E-3</v>
      </c>
      <c r="Y694" s="10">
        <f t="shared" si="50"/>
        <v>5.8152387291744226E-2</v>
      </c>
      <c r="Z694" s="1">
        <f t="shared" si="51"/>
        <v>1.1400753884820401E-3</v>
      </c>
      <c r="AA694" s="1">
        <f t="shared" si="52"/>
        <v>0.11205066368339101</v>
      </c>
      <c r="AB694" s="1">
        <f t="shared" si="53"/>
        <v>6.4179385399672495E-2</v>
      </c>
      <c r="AC694">
        <f t="shared" si="54"/>
        <v>3.60964171086346E-2</v>
      </c>
    </row>
    <row r="695" spans="1:29" x14ac:dyDescent="0.2">
      <c r="A695" s="8" t="s">
        <v>716</v>
      </c>
      <c r="B695" s="2">
        <v>185605.56360320401</v>
      </c>
      <c r="C695" s="2">
        <v>211773.86787680199</v>
      </c>
      <c r="D695" s="1">
        <v>9.5107214510133806E-2</v>
      </c>
      <c r="E695" s="1">
        <v>9.5107214510133806E-2</v>
      </c>
      <c r="F695" s="1">
        <v>9.8529322706077102E-2</v>
      </c>
      <c r="G695" s="1">
        <v>1.9205537758376801E-2</v>
      </c>
      <c r="H695" s="1">
        <v>1.9205537758376801E-2</v>
      </c>
      <c r="I695" s="1">
        <v>3.4235099555707797E-2</v>
      </c>
      <c r="J695" s="1">
        <v>4.1082119466849198E-2</v>
      </c>
      <c r="K695" s="1">
        <v>5.70643287060804E-2</v>
      </c>
      <c r="L695" s="1">
        <v>1.55205927952524E-2</v>
      </c>
      <c r="M695" s="1">
        <v>0.1159017049957</v>
      </c>
      <c r="N695" s="1">
        <v>7.3695210637248999E-3</v>
      </c>
      <c r="O695" s="1">
        <v>0.146893456654453</v>
      </c>
      <c r="P695" s="1">
        <v>7.9246695887549207E-2</v>
      </c>
      <c r="Q695" s="1">
        <v>4.1778466384497198E-2</v>
      </c>
      <c r="R695" s="1">
        <v>2.0694123727003001E-2</v>
      </c>
      <c r="S695" s="1">
        <v>2.7388079644566101E-2</v>
      </c>
      <c r="T695" s="1">
        <v>7.4978900212549701E-2</v>
      </c>
      <c r="U695" s="1">
        <v>2.2779533669949701E-2</v>
      </c>
      <c r="V695" s="1">
        <v>2.1182572061755299E-3</v>
      </c>
      <c r="W695" s="1">
        <v>3.40888359161817E-3</v>
      </c>
      <c r="Y695" s="10">
        <f t="shared" si="50"/>
        <v>5.0880729540238735E-2</v>
      </c>
      <c r="Z695" s="1">
        <f t="shared" si="51"/>
        <v>2.1182572061755299E-3</v>
      </c>
      <c r="AA695" s="1">
        <f t="shared" si="52"/>
        <v>0.146893456654453</v>
      </c>
      <c r="AB695" s="1">
        <f t="shared" si="53"/>
        <v>3.7658609511278501E-2</v>
      </c>
      <c r="AC695">
        <f t="shared" si="54"/>
        <v>4.0952667219308389E-2</v>
      </c>
    </row>
    <row r="696" spans="1:29" x14ac:dyDescent="0.2">
      <c r="A696" s="8" t="s">
        <v>717</v>
      </c>
      <c r="B696" s="2">
        <v>720273.29224385403</v>
      </c>
      <c r="C696" s="2">
        <v>795581.55828875303</v>
      </c>
      <c r="D696" s="1">
        <v>9.8898789771968296E-2</v>
      </c>
      <c r="E696" s="1">
        <v>9.8898789771968296E-2</v>
      </c>
      <c r="F696" s="1">
        <v>0.11871885486488901</v>
      </c>
      <c r="G696" s="1">
        <v>5.0685061803225601E-2</v>
      </c>
      <c r="H696" s="1">
        <v>5.0685061803225601E-2</v>
      </c>
      <c r="I696" s="1">
        <v>5.5022244617835302E-2</v>
      </c>
      <c r="J696" s="1">
        <v>6.6026693541402004E-2</v>
      </c>
      <c r="K696" s="1">
        <v>5.9339273863181198E-2</v>
      </c>
      <c r="L696" s="1">
        <v>9.700071636352E-3</v>
      </c>
      <c r="M696" s="1">
        <v>7.8599199555644303E-2</v>
      </c>
      <c r="N696" s="1">
        <v>8.3228923957270294E-3</v>
      </c>
      <c r="O696" s="1">
        <v>0.117692385752034</v>
      </c>
      <c r="P696" s="1">
        <v>0.10480057558532101</v>
      </c>
      <c r="Q696" s="1">
        <v>4.3444020364147601E-2</v>
      </c>
      <c r="R696" s="1">
        <v>1.2933428848469699E-2</v>
      </c>
      <c r="S696" s="1">
        <v>4.4017795694267801E-2</v>
      </c>
      <c r="T696" s="1">
        <v>5.6221301732757599E-2</v>
      </c>
      <c r="U696" s="1">
        <v>3.0124336480642999E-2</v>
      </c>
      <c r="V696" s="1">
        <v>1.4327135450383701E-3</v>
      </c>
      <c r="W696" s="1">
        <v>4.8094557517570601E-3</v>
      </c>
      <c r="Y696" s="10">
        <f t="shared" si="50"/>
        <v>5.5518647368992723E-2</v>
      </c>
      <c r="Z696" s="1">
        <f t="shared" si="51"/>
        <v>1.4327135450383701E-3</v>
      </c>
      <c r="AA696" s="1">
        <f t="shared" si="52"/>
        <v>0.11871885486488901</v>
      </c>
      <c r="AB696" s="1">
        <f t="shared" si="53"/>
        <v>5.2853653210530455E-2</v>
      </c>
      <c r="AC696">
        <f t="shared" si="54"/>
        <v>3.6957642558003628E-2</v>
      </c>
    </row>
    <row r="697" spans="1:29" x14ac:dyDescent="0.2">
      <c r="A697" s="8" t="s">
        <v>718</v>
      </c>
      <c r="B697" s="2">
        <v>318797.59761447198</v>
      </c>
      <c r="C697" s="2">
        <v>330572.28834513202</v>
      </c>
      <c r="D697" s="1">
        <v>0.103830161623036</v>
      </c>
      <c r="E697" s="1">
        <v>0.103830161623036</v>
      </c>
      <c r="F697" s="1">
        <v>0.116040185478054</v>
      </c>
      <c r="G697" s="1">
        <v>7.0919272136699102E-2</v>
      </c>
      <c r="H697" s="1">
        <v>7.0919272136699102E-2</v>
      </c>
      <c r="I697" s="1">
        <v>6.4469682437863204E-2</v>
      </c>
      <c r="J697" s="1">
        <v>7.7363618925435904E-2</v>
      </c>
      <c r="K697" s="1">
        <v>6.2298096973822097E-2</v>
      </c>
      <c r="L697" s="1">
        <v>1.23839211014514E-2</v>
      </c>
      <c r="M697" s="1">
        <v>8.5872341665327798E-2</v>
      </c>
      <c r="N697" s="1">
        <v>6.1335539507483203E-3</v>
      </c>
      <c r="O697" s="1">
        <v>0.11548349727527001</v>
      </c>
      <c r="P697" s="1">
        <v>7.3685550430983501E-2</v>
      </c>
      <c r="Q697" s="1">
        <v>4.5610261423466802E-2</v>
      </c>
      <c r="R697" s="1">
        <v>1.6511894801935201E-2</v>
      </c>
      <c r="S697" s="1">
        <v>5.1575745950290498E-2</v>
      </c>
      <c r="T697" s="1">
        <v>5.4570497997893902E-2</v>
      </c>
      <c r="U697" s="1">
        <v>2.11806237303339E-2</v>
      </c>
      <c r="V697" s="1">
        <v>1.2743962446961599E-3</v>
      </c>
      <c r="W697" s="1">
        <v>3.3257692183650202E-3</v>
      </c>
      <c r="Y697" s="10">
        <f t="shared" si="50"/>
        <v>5.7863925256270377E-2</v>
      </c>
      <c r="Z697" s="1">
        <f t="shared" si="51"/>
        <v>1.2743962446961599E-3</v>
      </c>
      <c r="AA697" s="1">
        <f t="shared" si="52"/>
        <v>0.116040185478054</v>
      </c>
      <c r="AB697" s="1">
        <f t="shared" si="53"/>
        <v>6.3383889705842647E-2</v>
      </c>
      <c r="AC697">
        <f t="shared" si="54"/>
        <v>3.6692601410742362E-2</v>
      </c>
    </row>
    <row r="698" spans="1:29" x14ac:dyDescent="0.2">
      <c r="A698" s="8" t="s">
        <v>719</v>
      </c>
      <c r="B698" s="2">
        <v>1256785.6038315999</v>
      </c>
      <c r="C698" s="2">
        <v>1365078.4704951299</v>
      </c>
      <c r="D698" s="1">
        <v>0.118599715350345</v>
      </c>
      <c r="E698" s="1">
        <v>0.118599715350345</v>
      </c>
      <c r="F698" s="1">
        <v>9.8051597563502305E-2</v>
      </c>
      <c r="G698" s="1">
        <v>4.6082549785049498E-2</v>
      </c>
      <c r="H698" s="1">
        <v>4.6082549785049498E-2</v>
      </c>
      <c r="I698" s="1">
        <v>4.7554174283400502E-2</v>
      </c>
      <c r="J698" s="1">
        <v>5.7065009140080697E-2</v>
      </c>
      <c r="K698" s="1">
        <v>7.1159829210207096E-2</v>
      </c>
      <c r="L698" s="1">
        <v>8.6930946138989995E-3</v>
      </c>
      <c r="M698" s="1">
        <v>7.0219058279756302E-2</v>
      </c>
      <c r="N698" s="1">
        <v>8.9430236787786301E-3</v>
      </c>
      <c r="O698" s="1">
        <v>0.11003633861124899</v>
      </c>
      <c r="P698" s="1">
        <v>0.11630818744916301</v>
      </c>
      <c r="Q698" s="1">
        <v>5.2098195142150798E-2</v>
      </c>
      <c r="R698" s="1">
        <v>1.1590792818532101E-2</v>
      </c>
      <c r="S698" s="1">
        <v>3.8043339426720099E-2</v>
      </c>
      <c r="T698" s="1">
        <v>5.1517457570714797E-2</v>
      </c>
      <c r="U698" s="1">
        <v>3.3432259969080898E-2</v>
      </c>
      <c r="V698" s="1">
        <v>1.4249361839275799E-3</v>
      </c>
      <c r="W698" s="1">
        <v>5.2823315751569996E-3</v>
      </c>
      <c r="Y698" s="10">
        <f t="shared" si="50"/>
        <v>5.5539207789355428E-2</v>
      </c>
      <c r="Z698" s="1">
        <f t="shared" si="51"/>
        <v>1.4249361839275799E-3</v>
      </c>
      <c r="AA698" s="1">
        <f t="shared" si="52"/>
        <v>0.118599715350345</v>
      </c>
      <c r="AB698" s="1">
        <f t="shared" si="53"/>
        <v>4.953581592705765E-2</v>
      </c>
      <c r="AC698">
        <f t="shared" si="54"/>
        <v>3.8536984539722818E-2</v>
      </c>
    </row>
    <row r="699" spans="1:29" x14ac:dyDescent="0.2">
      <c r="A699" s="8" t="s">
        <v>720</v>
      </c>
      <c r="B699" s="2">
        <v>124552.59531047801</v>
      </c>
      <c r="C699" s="2">
        <v>337844.21408916602</v>
      </c>
      <c r="D699" s="1">
        <v>0.118383438218473</v>
      </c>
      <c r="E699" s="1">
        <v>0.118383438218473</v>
      </c>
      <c r="F699" s="1">
        <v>0.114963001930664</v>
      </c>
      <c r="G699" s="1">
        <v>7.3942750834491006E-2</v>
      </c>
      <c r="H699" s="1">
        <v>7.3942750834491006E-2</v>
      </c>
      <c r="I699" s="1">
        <v>6.57121258999116E-2</v>
      </c>
      <c r="J699" s="1">
        <v>7.88545510798941E-2</v>
      </c>
      <c r="K699" s="1">
        <v>7.1030062931083895E-2</v>
      </c>
      <c r="L699" s="1">
        <v>7.7845444713002801E-3</v>
      </c>
      <c r="M699" s="1">
        <v>6.4199412874155898E-2</v>
      </c>
      <c r="N699" s="1">
        <v>7.37516756918454E-3</v>
      </c>
      <c r="O699" s="1">
        <v>0.103807803023482</v>
      </c>
      <c r="P699" s="1">
        <v>9.3699681048130506E-2</v>
      </c>
      <c r="Q699" s="1">
        <v>5.20031894485216E-2</v>
      </c>
      <c r="R699" s="1">
        <v>1.0379392628400401E-2</v>
      </c>
      <c r="S699" s="1">
        <v>5.2569700719929301E-2</v>
      </c>
      <c r="T699" s="1">
        <v>4.6801747432602098E-2</v>
      </c>
      <c r="U699" s="1">
        <v>2.6933374120746399E-2</v>
      </c>
      <c r="V699" s="1">
        <v>1.19930984588167E-3</v>
      </c>
      <c r="W699" s="1">
        <v>4.3320658310067499E-3</v>
      </c>
      <c r="Y699" s="10">
        <f t="shared" si="50"/>
        <v>5.9314875448041149E-2</v>
      </c>
      <c r="Z699" s="1">
        <f t="shared" si="51"/>
        <v>1.19930984588167E-3</v>
      </c>
      <c r="AA699" s="1">
        <f t="shared" si="52"/>
        <v>0.118383438218473</v>
      </c>
      <c r="AB699" s="1">
        <f t="shared" si="53"/>
        <v>6.4955769387033749E-2</v>
      </c>
      <c r="AC699">
        <f t="shared" si="54"/>
        <v>3.8536368142388984E-2</v>
      </c>
    </row>
    <row r="700" spans="1:29" x14ac:dyDescent="0.2">
      <c r="A700" s="8" t="s">
        <v>721</v>
      </c>
      <c r="B700" s="2">
        <v>10675.847873246399</v>
      </c>
      <c r="C700" s="2">
        <v>180572.14576061399</v>
      </c>
      <c r="D700" s="1">
        <v>8.6172276252097293E-2</v>
      </c>
      <c r="E700" s="1">
        <v>8.6172276252097293E-2</v>
      </c>
      <c r="F700" s="1">
        <v>0.12882408855632099</v>
      </c>
      <c r="G700" s="1">
        <v>0.104183306113963</v>
      </c>
      <c r="H700" s="1">
        <v>0.104183306113963</v>
      </c>
      <c r="I700" s="1">
        <v>8.4297675196062002E-2</v>
      </c>
      <c r="J700" s="1">
        <v>0.10115721023527401</v>
      </c>
      <c r="K700" s="1">
        <v>5.17033657512583E-2</v>
      </c>
      <c r="L700" s="1">
        <v>6.06583594241605E-3</v>
      </c>
      <c r="M700" s="1">
        <v>5.9025661194015498E-2</v>
      </c>
      <c r="N700" s="1">
        <v>8.0558463917815796E-3</v>
      </c>
      <c r="O700" s="1">
        <v>0.100354400278568</v>
      </c>
      <c r="P700" s="1">
        <v>9.76926520585501E-2</v>
      </c>
      <c r="Q700" s="1">
        <v>3.7853548389751801E-2</v>
      </c>
      <c r="R700" s="1">
        <v>8.0877812565545108E-3</v>
      </c>
      <c r="S700" s="1">
        <v>6.7438140156849596E-2</v>
      </c>
      <c r="T700" s="1">
        <v>4.6250902695022501E-2</v>
      </c>
      <c r="U700" s="1">
        <v>2.8081260658955699E-2</v>
      </c>
      <c r="V700" s="1">
        <v>1.5837129264165599E-3</v>
      </c>
      <c r="W700" s="1">
        <v>4.4581718674196998E-3</v>
      </c>
      <c r="Y700" s="10">
        <f t="shared" si="50"/>
        <v>6.0582070914366869E-2</v>
      </c>
      <c r="Z700" s="1">
        <f t="shared" si="51"/>
        <v>1.5837129264165599E-3</v>
      </c>
      <c r="AA700" s="1">
        <f t="shared" si="52"/>
        <v>0.12882408855632099</v>
      </c>
      <c r="AB700" s="1">
        <f t="shared" si="53"/>
        <v>6.3231900675432551E-2</v>
      </c>
      <c r="AC700">
        <f t="shared" si="54"/>
        <v>3.9975326144835462E-2</v>
      </c>
    </row>
    <row r="701" spans="1:29" x14ac:dyDescent="0.2">
      <c r="A701" s="8" t="s">
        <v>722</v>
      </c>
      <c r="B701" s="2">
        <v>3404531.60229589</v>
      </c>
      <c r="C701" s="2">
        <v>3792151.6323722899</v>
      </c>
      <c r="D701" s="1">
        <v>0.114842547391681</v>
      </c>
      <c r="E701" s="1">
        <v>0.114842547391681</v>
      </c>
      <c r="F701" s="1">
        <v>0.10389083160710499</v>
      </c>
      <c r="G701" s="1">
        <v>5.6963141684058298E-2</v>
      </c>
      <c r="H701" s="1">
        <v>5.6963141684058298E-2</v>
      </c>
      <c r="I701" s="1">
        <v>5.4454278743805297E-2</v>
      </c>
      <c r="J701" s="1">
        <v>6.5345134492566501E-2</v>
      </c>
      <c r="K701" s="1">
        <v>6.8905528435009605E-2</v>
      </c>
      <c r="L701" s="1">
        <v>9.8940460730745292E-3</v>
      </c>
      <c r="M701" s="1">
        <v>7.3921217772289605E-2</v>
      </c>
      <c r="N701" s="1">
        <v>8.0093269292101903E-3</v>
      </c>
      <c r="O701" s="1">
        <v>0.109959390032818</v>
      </c>
      <c r="P701" s="1">
        <v>0.102948555629512</v>
      </c>
      <c r="Q701" s="1">
        <v>5.0447755519137702E-2</v>
      </c>
      <c r="R701" s="1">
        <v>1.31920614307661E-2</v>
      </c>
      <c r="S701" s="1">
        <v>4.3563422995045002E-2</v>
      </c>
      <c r="T701" s="1">
        <v>5.1327053306733803E-2</v>
      </c>
      <c r="U701" s="1">
        <v>2.9592000161134498E-2</v>
      </c>
      <c r="V701" s="1">
        <v>1.28977329332846E-3</v>
      </c>
      <c r="W701" s="1">
        <v>4.7172219035792598E-3</v>
      </c>
      <c r="Y701" s="10">
        <f t="shared" si="50"/>
        <v>5.6753448823829697E-2</v>
      </c>
      <c r="Z701" s="1">
        <f t="shared" si="51"/>
        <v>1.28977329332846E-3</v>
      </c>
      <c r="AA701" s="1">
        <f t="shared" si="52"/>
        <v>0.114842547391681</v>
      </c>
      <c r="AB701" s="1">
        <f t="shared" si="53"/>
        <v>5.5708710213931797E-2</v>
      </c>
      <c r="AC701">
        <f t="shared" si="54"/>
        <v>3.7209797455997159E-2</v>
      </c>
    </row>
    <row r="702" spans="1:29" x14ac:dyDescent="0.2">
      <c r="A702" s="8" t="s">
        <v>723</v>
      </c>
      <c r="B702" s="2">
        <v>308020.11143439199</v>
      </c>
      <c r="C702" s="2">
        <v>337277.28381974302</v>
      </c>
      <c r="D702" s="1">
        <v>0.11607961279224201</v>
      </c>
      <c r="E702" s="1">
        <v>0.11607961279224201</v>
      </c>
      <c r="F702" s="1">
        <v>0.118532437540876</v>
      </c>
      <c r="G702" s="1">
        <v>8.7874054190920398E-2</v>
      </c>
      <c r="H702" s="1">
        <v>8.7874054190920398E-2</v>
      </c>
      <c r="I702" s="1">
        <v>7.3570136480679199E-2</v>
      </c>
      <c r="J702" s="1">
        <v>8.8284163776815E-2</v>
      </c>
      <c r="K702" s="1">
        <v>6.9647767675345598E-2</v>
      </c>
      <c r="L702" s="1">
        <v>8.1115180153947808E-3</v>
      </c>
      <c r="M702" s="1">
        <v>6.1683848166637099E-2</v>
      </c>
      <c r="N702" s="1">
        <v>6.8508011211170202E-3</v>
      </c>
      <c r="O702" s="1">
        <v>9.8068917690729701E-2</v>
      </c>
      <c r="P702" s="1">
        <v>8.7052480678602703E-2</v>
      </c>
      <c r="Q702" s="1">
        <v>5.0991170606194403E-2</v>
      </c>
      <c r="R702" s="1">
        <v>1.08153573538597E-2</v>
      </c>
      <c r="S702" s="1">
        <v>5.8856109184543398E-2</v>
      </c>
      <c r="T702" s="1">
        <v>4.3283773003169899E-2</v>
      </c>
      <c r="U702" s="1">
        <v>2.5022692165155399E-2</v>
      </c>
      <c r="V702" s="1">
        <v>1.11922074034453E-3</v>
      </c>
      <c r="W702" s="1">
        <v>4.0188801004933297E-3</v>
      </c>
      <c r="Y702" s="10">
        <f t="shared" si="50"/>
        <v>6.0690830413314113E-2</v>
      </c>
      <c r="Z702" s="1">
        <f t="shared" si="51"/>
        <v>1.11922074034453E-3</v>
      </c>
      <c r="AA702" s="1">
        <f t="shared" si="52"/>
        <v>0.118532437540876</v>
      </c>
      <c r="AB702" s="1">
        <f t="shared" si="53"/>
        <v>6.5665807920991345E-2</v>
      </c>
      <c r="AC702">
        <f t="shared" si="54"/>
        <v>3.9143284399792019E-2</v>
      </c>
    </row>
    <row r="703" spans="1:29" x14ac:dyDescent="0.2">
      <c r="A703" s="8" t="s">
        <v>724</v>
      </c>
      <c r="B703" s="2">
        <v>103282.129661655</v>
      </c>
      <c r="C703" s="2">
        <v>105281.228617104</v>
      </c>
      <c r="D703" s="1">
        <v>0.104718088792475</v>
      </c>
      <c r="E703" s="1">
        <v>0.104718088792475</v>
      </c>
      <c r="F703" s="1">
        <v>0.115212428429203</v>
      </c>
      <c r="G703" s="1">
        <v>7.0958136269895999E-2</v>
      </c>
      <c r="H703" s="1">
        <v>7.0958136269895999E-2</v>
      </c>
      <c r="I703" s="1">
        <v>6.4282175242249107E-2</v>
      </c>
      <c r="J703" s="1">
        <v>7.71386102906986E-2</v>
      </c>
      <c r="K703" s="1">
        <v>6.2830853275484794E-2</v>
      </c>
      <c r="L703" s="1">
        <v>6.8867659645398503E-3</v>
      </c>
      <c r="M703" s="1">
        <v>6.7167062742843703E-2</v>
      </c>
      <c r="N703" s="1">
        <v>8.4762063497659801E-3</v>
      </c>
      <c r="O703" s="1">
        <v>0.110378119859622</v>
      </c>
      <c r="P703" s="1">
        <v>9.8074183369142601E-2</v>
      </c>
      <c r="Q703" s="1">
        <v>4.6000307915642302E-2</v>
      </c>
      <c r="R703" s="1">
        <v>9.1823546193865405E-3</v>
      </c>
      <c r="S703" s="1">
        <v>5.1425740193799099E-2</v>
      </c>
      <c r="T703" s="1">
        <v>5.1742432249190201E-2</v>
      </c>
      <c r="U703" s="1">
        <v>2.8191101030948702E-2</v>
      </c>
      <c r="V703" s="1">
        <v>1.9570946214004701E-3</v>
      </c>
      <c r="W703" s="1">
        <v>4.4000601409239703E-3</v>
      </c>
      <c r="Y703" s="10">
        <f t="shared" si="50"/>
        <v>5.7734897320979153E-2</v>
      </c>
      <c r="Z703" s="1">
        <f t="shared" si="51"/>
        <v>1.9570946214004701E-3</v>
      </c>
      <c r="AA703" s="1">
        <f t="shared" si="52"/>
        <v>0.115212428429203</v>
      </c>
      <c r="AB703" s="1">
        <f t="shared" si="53"/>
        <v>6.355651425886695E-2</v>
      </c>
      <c r="AC703">
        <f t="shared" si="54"/>
        <v>3.7021890670940562E-2</v>
      </c>
    </row>
    <row r="704" spans="1:29" x14ac:dyDescent="0.2">
      <c r="A704" s="8" t="s">
        <v>725</v>
      </c>
      <c r="B704" s="2">
        <v>122764.24382437801</v>
      </c>
      <c r="C704" s="2">
        <v>174113.95282933899</v>
      </c>
      <c r="D704" s="1">
        <v>0.111473455145374</v>
      </c>
      <c r="E704" s="1">
        <v>0.111473455145374</v>
      </c>
      <c r="F704" s="1">
        <v>0.11990948072154201</v>
      </c>
      <c r="G704" s="1">
        <v>5.3355494232287901E-2</v>
      </c>
      <c r="H704" s="1">
        <v>5.3355494232287901E-2</v>
      </c>
      <c r="I704" s="1">
        <v>5.6655117296529701E-2</v>
      </c>
      <c r="J704" s="1">
        <v>6.7986140755835395E-2</v>
      </c>
      <c r="K704" s="1">
        <v>6.6884073087224605E-2</v>
      </c>
      <c r="L704" s="1">
        <v>7.0032426789980997E-3</v>
      </c>
      <c r="M704" s="1">
        <v>6.7578093405243095E-2</v>
      </c>
      <c r="N704" s="1">
        <v>8.5385541777118698E-3</v>
      </c>
      <c r="O704" s="1">
        <v>0.112782237403848</v>
      </c>
      <c r="P704" s="1">
        <v>0.10595513353321299</v>
      </c>
      <c r="Q704" s="1">
        <v>4.8967788853268898E-2</v>
      </c>
      <c r="R704" s="1">
        <v>9.3376569053309402E-3</v>
      </c>
      <c r="S704" s="1">
        <v>4.5324093837223502E-2</v>
      </c>
      <c r="T704" s="1">
        <v>5.2426614697900602E-2</v>
      </c>
      <c r="U704" s="1">
        <v>3.0456299934938799E-2</v>
      </c>
      <c r="V704" s="1">
        <v>1.5821944476233001E-3</v>
      </c>
      <c r="W704" s="1">
        <v>4.8217211856604802E-3</v>
      </c>
      <c r="Y704" s="10">
        <f t="shared" si="50"/>
        <v>5.6793317083870809E-2</v>
      </c>
      <c r="Z704" s="1">
        <f t="shared" si="51"/>
        <v>1.5821944476233001E-3</v>
      </c>
      <c r="AA704" s="1">
        <f t="shared" si="52"/>
        <v>0.11990948072154201</v>
      </c>
      <c r="AB704" s="1">
        <f t="shared" si="53"/>
        <v>5.3355494232287901E-2</v>
      </c>
      <c r="AC704">
        <f t="shared" si="54"/>
        <v>3.8468568746815937E-2</v>
      </c>
    </row>
    <row r="705" spans="1:29" x14ac:dyDescent="0.2">
      <c r="A705" s="8" t="s">
        <v>726</v>
      </c>
      <c r="B705" s="2">
        <v>758535.56941459002</v>
      </c>
      <c r="C705" s="2">
        <v>823266.96839976904</v>
      </c>
      <c r="D705" s="1">
        <v>0.115932975506816</v>
      </c>
      <c r="E705" s="1">
        <v>0.115932975506816</v>
      </c>
      <c r="F705" s="1">
        <v>0.102087490987749</v>
      </c>
      <c r="G705" s="1">
        <v>4.2543779818375697E-2</v>
      </c>
      <c r="H705" s="1">
        <v>4.2543779818375697E-2</v>
      </c>
      <c r="I705" s="1">
        <v>4.6793762656125303E-2</v>
      </c>
      <c r="J705" s="1">
        <v>5.6152515187350399E-2</v>
      </c>
      <c r="K705" s="1">
        <v>6.9559785304090099E-2</v>
      </c>
      <c r="L705" s="1">
        <v>7.2681986008382698E-3</v>
      </c>
      <c r="M705" s="1">
        <v>6.2546826790987303E-2</v>
      </c>
      <c r="N705" s="1">
        <v>1.0102531660505299E-2</v>
      </c>
      <c r="O705" s="1">
        <v>0.105907097337746</v>
      </c>
      <c r="P705" s="1">
        <v>0.13340099156027299</v>
      </c>
      <c r="Q705" s="1">
        <v>5.0926756135311002E-2</v>
      </c>
      <c r="R705" s="1">
        <v>9.6909314677840995E-3</v>
      </c>
      <c r="S705" s="1">
        <v>3.7435010124900303E-2</v>
      </c>
      <c r="T705" s="1">
        <v>4.9055872762852101E-2</v>
      </c>
      <c r="U705" s="1">
        <v>3.8345196206114797E-2</v>
      </c>
      <c r="V705" s="1">
        <v>1.3802888981993E-3</v>
      </c>
      <c r="W705" s="1">
        <v>6.1966098471796204E-3</v>
      </c>
      <c r="Y705" s="10">
        <f t="shared" si="50"/>
        <v>5.5190168808919457E-2</v>
      </c>
      <c r="Z705" s="1">
        <f t="shared" si="51"/>
        <v>1.3802888981993E-3</v>
      </c>
      <c r="AA705" s="1">
        <f t="shared" si="52"/>
        <v>0.13340099156027299</v>
      </c>
      <c r="AB705" s="1">
        <f t="shared" si="53"/>
        <v>4.7924817709488698E-2</v>
      </c>
      <c r="AC705">
        <f t="shared" si="54"/>
        <v>3.9541141756587697E-2</v>
      </c>
    </row>
    <row r="706" spans="1:29" x14ac:dyDescent="0.2">
      <c r="A706" s="8" t="s">
        <v>727</v>
      </c>
      <c r="B706" s="2">
        <v>173458.09908515701</v>
      </c>
      <c r="C706" s="2">
        <v>184490.608253104</v>
      </c>
      <c r="D706" s="1">
        <v>0.113917743888997</v>
      </c>
      <c r="E706" s="1">
        <v>0.113917743888997</v>
      </c>
      <c r="F706" s="1">
        <v>0.12020401542367699</v>
      </c>
      <c r="G706" s="1">
        <v>7.9929111774041495E-2</v>
      </c>
      <c r="H706" s="1">
        <v>7.9929111774041495E-2</v>
      </c>
      <c r="I706" s="1">
        <v>7.0015559742940103E-2</v>
      </c>
      <c r="J706" s="1">
        <v>8.4018671691527894E-2</v>
      </c>
      <c r="K706" s="1">
        <v>6.8350646333398296E-2</v>
      </c>
      <c r="L706" s="1">
        <v>9.35865250989131E-3</v>
      </c>
      <c r="M706" s="1">
        <v>6.7143601028661501E-2</v>
      </c>
      <c r="N706" s="1">
        <v>6.7775757747379197E-3</v>
      </c>
      <c r="O706" s="1">
        <v>0.101566456920655</v>
      </c>
      <c r="P706" s="1">
        <v>8.69352433979311E-2</v>
      </c>
      <c r="Q706" s="1">
        <v>5.0041510080784897E-2</v>
      </c>
      <c r="R706" s="1">
        <v>1.24782033465217E-2</v>
      </c>
      <c r="S706" s="1">
        <v>5.6012447794352299E-2</v>
      </c>
      <c r="T706" s="1">
        <v>4.53837256212321E-2</v>
      </c>
      <c r="U706" s="1">
        <v>2.49889763232586E-2</v>
      </c>
      <c r="V706" s="1">
        <v>1.0623359588723901E-3</v>
      </c>
      <c r="W706" s="1">
        <v>4.0208458721811002E-3</v>
      </c>
      <c r="Y706" s="10">
        <f t="shared" si="50"/>
        <v>5.980260895733501E-2</v>
      </c>
      <c r="Z706" s="1">
        <f t="shared" si="51"/>
        <v>1.0623359588723901E-3</v>
      </c>
      <c r="AA706" s="1">
        <f t="shared" si="52"/>
        <v>0.12020401542367699</v>
      </c>
      <c r="AB706" s="1">
        <f t="shared" si="53"/>
        <v>6.7747123681029892E-2</v>
      </c>
      <c r="AC706">
        <f t="shared" si="54"/>
        <v>3.8275884320197968E-2</v>
      </c>
    </row>
    <row r="707" spans="1:29" x14ac:dyDescent="0.2">
      <c r="A707" s="8" t="s">
        <v>728</v>
      </c>
      <c r="B707" s="2">
        <v>197624.848930148</v>
      </c>
      <c r="C707" s="2">
        <v>204612.204464757</v>
      </c>
      <c r="D707" s="1">
        <v>0.11488852945809799</v>
      </c>
      <c r="E707" s="1">
        <v>0.11488852945809799</v>
      </c>
      <c r="F707" s="1">
        <v>0.11661350007551199</v>
      </c>
      <c r="G707" s="1">
        <v>5.2397345134876802E-2</v>
      </c>
      <c r="H707" s="1">
        <v>5.2397345134876802E-2</v>
      </c>
      <c r="I707" s="1">
        <v>5.5352047586316198E-2</v>
      </c>
      <c r="J707" s="1">
        <v>6.6422457103579802E-2</v>
      </c>
      <c r="K707" s="1">
        <v>6.8933117674858893E-2</v>
      </c>
      <c r="L707" s="1">
        <v>1.00726929237555E-2</v>
      </c>
      <c r="M707" s="1">
        <v>7.7482244542373499E-2</v>
      </c>
      <c r="N707" s="1">
        <v>7.70901048691508E-3</v>
      </c>
      <c r="O707" s="1">
        <v>0.114866940511893</v>
      </c>
      <c r="P707" s="1">
        <v>9.2147185450910302E-2</v>
      </c>
      <c r="Q707" s="1">
        <v>5.04679544096839E-2</v>
      </c>
      <c r="R707" s="1">
        <v>1.34302572316739E-2</v>
      </c>
      <c r="S707" s="1">
        <v>4.4281638069052998E-2</v>
      </c>
      <c r="T707" s="1">
        <v>5.3494235635089801E-2</v>
      </c>
      <c r="U707" s="1">
        <v>2.64872285581234E-2</v>
      </c>
      <c r="V707" s="1">
        <v>1.5697389344528901E-3</v>
      </c>
      <c r="W707" s="1">
        <v>4.2120189307329704E-3</v>
      </c>
      <c r="Y707" s="10">
        <f t="shared" ref="Y707:Y718" si="55">AVERAGE(D707:W707)</f>
        <v>5.6905700865543675E-2</v>
      </c>
      <c r="Z707" s="1">
        <f t="shared" ref="Z707:Z718" si="56">MIN(D707:W707)</f>
        <v>1.5697389344528901E-3</v>
      </c>
      <c r="AA707" s="1">
        <f t="shared" ref="AA707:AA718" si="57">MAX(D707:W707)</f>
        <v>0.11661350007551199</v>
      </c>
      <c r="AB707" s="1">
        <f t="shared" ref="AB707:AB718" si="58">MEDIAN(D707:W707)</f>
        <v>5.2945790384983302E-2</v>
      </c>
      <c r="AC707">
        <f t="shared" ref="AC707:AC718" si="59">_xlfn.STDEV.P(D707:W707)</f>
        <v>3.8126353517338299E-2</v>
      </c>
    </row>
    <row r="708" spans="1:29" x14ac:dyDescent="0.2">
      <c r="A708" s="8" t="s">
        <v>729</v>
      </c>
      <c r="B708" s="2">
        <v>604840.38074585295</v>
      </c>
      <c r="C708" s="2">
        <v>635394.23974575801</v>
      </c>
      <c r="D708" s="1">
        <v>0.112028873374385</v>
      </c>
      <c r="E708" s="1">
        <v>0.112028873374385</v>
      </c>
      <c r="F708" s="1">
        <v>0.108045509832162</v>
      </c>
      <c r="G708" s="1">
        <v>4.669273945737E-2</v>
      </c>
      <c r="H708" s="1">
        <v>4.669273945737E-2</v>
      </c>
      <c r="I708" s="1">
        <v>5.0357747186725303E-2</v>
      </c>
      <c r="J708" s="1">
        <v>6.0429296624070497E-2</v>
      </c>
      <c r="K708" s="1">
        <v>6.7217324024630806E-2</v>
      </c>
      <c r="L708" s="1">
        <v>8.9834513436291008E-3</v>
      </c>
      <c r="M708" s="1">
        <v>7.1953379687372407E-2</v>
      </c>
      <c r="N708" s="1">
        <v>8.8071819642604396E-3</v>
      </c>
      <c r="O708" s="1">
        <v>0.11153418405997299</v>
      </c>
      <c r="P708" s="1">
        <v>0.113507814788651</v>
      </c>
      <c r="Q708" s="1">
        <v>4.9211771625023097E-2</v>
      </c>
      <c r="R708" s="1">
        <v>1.19779351248384E-2</v>
      </c>
      <c r="S708" s="1">
        <v>4.0286197749380297E-2</v>
      </c>
      <c r="T708" s="1">
        <v>5.2268100211341303E-2</v>
      </c>
      <c r="U708" s="1">
        <v>3.2627288631480698E-2</v>
      </c>
      <c r="V708" s="1">
        <v>1.44276147318E-3</v>
      </c>
      <c r="W708" s="1">
        <v>5.1626250000148498E-3</v>
      </c>
      <c r="Y708" s="10">
        <f t="shared" si="55"/>
        <v>5.5562789749512141E-2</v>
      </c>
      <c r="Z708" s="1">
        <f t="shared" si="56"/>
        <v>1.44276147318E-3</v>
      </c>
      <c r="AA708" s="1">
        <f t="shared" si="57"/>
        <v>0.113507814788651</v>
      </c>
      <c r="AB708" s="1">
        <f t="shared" si="58"/>
        <v>4.97847594058742E-2</v>
      </c>
      <c r="AC708">
        <f t="shared" si="59"/>
        <v>3.7927182663015667E-2</v>
      </c>
    </row>
    <row r="709" spans="1:29" x14ac:dyDescent="0.2">
      <c r="A709" s="8" t="s">
        <v>730</v>
      </c>
      <c r="B709" s="2">
        <v>82252.887359162996</v>
      </c>
      <c r="C709" s="2">
        <v>86231.130688420293</v>
      </c>
      <c r="D709" s="1">
        <v>0.12814036972844201</v>
      </c>
      <c r="E709" s="1">
        <v>0.12814036972844201</v>
      </c>
      <c r="F709" s="1">
        <v>0.112115660210824</v>
      </c>
      <c r="G709" s="1">
        <v>3.9456548813830698E-2</v>
      </c>
      <c r="H709" s="1">
        <v>3.9456548813830698E-2</v>
      </c>
      <c r="I709" s="1">
        <v>4.7757189459621402E-2</v>
      </c>
      <c r="J709" s="1">
        <v>5.7308627351545897E-2</v>
      </c>
      <c r="K709" s="1">
        <v>7.6884221837065295E-2</v>
      </c>
      <c r="L709" s="1">
        <v>6.2752115388828803E-3</v>
      </c>
      <c r="M709" s="1">
        <v>5.79021419982651E-2</v>
      </c>
      <c r="N709" s="1">
        <v>9.6169683070902404E-3</v>
      </c>
      <c r="O709" s="1">
        <v>0.104532013256962</v>
      </c>
      <c r="P709" s="1">
        <v>0.12721937515585099</v>
      </c>
      <c r="Q709" s="1">
        <v>5.6289190644168298E-2</v>
      </c>
      <c r="R709" s="1">
        <v>8.3669487185103995E-3</v>
      </c>
      <c r="S709" s="1">
        <v>3.8205751567697302E-2</v>
      </c>
      <c r="T709" s="1">
        <v>4.6803164686711397E-2</v>
      </c>
      <c r="U709" s="1">
        <v>3.6568191424950401E-2</v>
      </c>
      <c r="V709" s="1">
        <v>1.24070991631175E-3</v>
      </c>
      <c r="W709" s="1">
        <v>5.9720163140059004E-3</v>
      </c>
      <c r="Y709" s="10">
        <f t="shared" si="55"/>
        <v>5.6412560973650418E-2</v>
      </c>
      <c r="Z709" s="1">
        <f t="shared" si="56"/>
        <v>1.24070991631175E-3</v>
      </c>
      <c r="AA709" s="1">
        <f t="shared" si="57"/>
        <v>0.12814036972844201</v>
      </c>
      <c r="AB709" s="1">
        <f t="shared" si="58"/>
        <v>4.7280177073166396E-2</v>
      </c>
      <c r="AC709">
        <f t="shared" si="59"/>
        <v>4.1959208944192583E-2</v>
      </c>
    </row>
    <row r="710" spans="1:29" x14ac:dyDescent="0.2">
      <c r="A710" s="8" t="s">
        <v>731</v>
      </c>
      <c r="B710" s="2">
        <v>115656.366315726</v>
      </c>
      <c r="C710" s="2">
        <v>132178.750118261</v>
      </c>
      <c r="D710" s="1">
        <v>0.11180133715908699</v>
      </c>
      <c r="E710" s="1">
        <v>0.11180133715908699</v>
      </c>
      <c r="F710" s="1">
        <v>0.11352128230029999</v>
      </c>
      <c r="G710" s="1">
        <v>7.1122892340881802E-2</v>
      </c>
      <c r="H710" s="1">
        <v>7.1122892340881802E-2</v>
      </c>
      <c r="I710" s="1">
        <v>6.3941766745515993E-2</v>
      </c>
      <c r="J710" s="1">
        <v>7.67301200946192E-2</v>
      </c>
      <c r="K710" s="1">
        <v>6.7080802295452199E-2</v>
      </c>
      <c r="L710" s="1">
        <v>6.4565883687143196E-3</v>
      </c>
      <c r="M710" s="1">
        <v>5.76419030804695E-2</v>
      </c>
      <c r="N710" s="1">
        <v>8.7094991145410996E-3</v>
      </c>
      <c r="O710" s="1">
        <v>0.100221421031172</v>
      </c>
      <c r="P710" s="1">
        <v>0.114736546820235</v>
      </c>
      <c r="Q710" s="1">
        <v>4.9111820068550797E-2</v>
      </c>
      <c r="R710" s="1">
        <v>8.6087844916189395E-3</v>
      </c>
      <c r="S710" s="1">
        <v>5.11534133964128E-2</v>
      </c>
      <c r="T710" s="1">
        <v>4.5269688266914299E-2</v>
      </c>
      <c r="U710" s="1">
        <v>3.2980203961751497E-2</v>
      </c>
      <c r="V710" s="1">
        <v>1.19095200586627E-3</v>
      </c>
      <c r="W710" s="1">
        <v>5.3411723300393898E-3</v>
      </c>
      <c r="Y710" s="10">
        <f t="shared" si="55"/>
        <v>5.8427221168605548E-2</v>
      </c>
      <c r="Z710" s="1">
        <f t="shared" si="56"/>
        <v>1.19095200586627E-3</v>
      </c>
      <c r="AA710" s="1">
        <f t="shared" si="57"/>
        <v>0.114736546820235</v>
      </c>
      <c r="AB710" s="1">
        <f t="shared" si="58"/>
        <v>6.0791834912992747E-2</v>
      </c>
      <c r="AC710">
        <f t="shared" si="59"/>
        <v>3.815944289856868E-2</v>
      </c>
    </row>
    <row r="711" spans="1:29" x14ac:dyDescent="0.2">
      <c r="A711" s="8" t="s">
        <v>732</v>
      </c>
      <c r="B711" s="2">
        <v>936784.016182867</v>
      </c>
      <c r="C711" s="2">
        <v>1114352.73772307</v>
      </c>
      <c r="D711" s="1">
        <v>0.10778150675591899</v>
      </c>
      <c r="E711" s="1">
        <v>0.10778150675591899</v>
      </c>
      <c r="F711" s="1">
        <v>0.117674744206542</v>
      </c>
      <c r="G711" s="1">
        <v>4.6630094299108499E-2</v>
      </c>
      <c r="H711" s="1">
        <v>4.6630094299108499E-2</v>
      </c>
      <c r="I711" s="1">
        <v>5.2733733201189702E-2</v>
      </c>
      <c r="J711" s="1">
        <v>6.3280479841427595E-2</v>
      </c>
      <c r="K711" s="1">
        <v>6.4668904053551607E-2</v>
      </c>
      <c r="L711" s="1">
        <v>1.0193975972823999E-2</v>
      </c>
      <c r="M711" s="1">
        <v>7.9272198599713004E-2</v>
      </c>
      <c r="N711" s="1">
        <v>7.9301259549089398E-3</v>
      </c>
      <c r="O711" s="1">
        <v>0.117315910602179</v>
      </c>
      <c r="P711" s="1">
        <v>0.10084118800649899</v>
      </c>
      <c r="Q711" s="1">
        <v>4.7345998724342801E-2</v>
      </c>
      <c r="R711" s="1">
        <v>1.3591967963765101E-2</v>
      </c>
      <c r="S711" s="1">
        <v>4.2186986560951802E-2</v>
      </c>
      <c r="T711" s="1">
        <v>5.5404877976233502E-2</v>
      </c>
      <c r="U711" s="1">
        <v>2.8986273776386799E-2</v>
      </c>
      <c r="V711" s="1">
        <v>1.3379378565009301E-3</v>
      </c>
      <c r="W711" s="1">
        <v>4.60965660968093E-3</v>
      </c>
      <c r="Y711" s="10">
        <f t="shared" si="55"/>
        <v>5.580990810083758E-2</v>
      </c>
      <c r="Z711" s="1">
        <f t="shared" si="56"/>
        <v>1.3379378565009301E-3</v>
      </c>
      <c r="AA711" s="1">
        <f t="shared" si="57"/>
        <v>0.117674744206542</v>
      </c>
      <c r="AB711" s="1">
        <f t="shared" si="58"/>
        <v>5.0039865962766251E-2</v>
      </c>
      <c r="AC711">
        <f t="shared" si="59"/>
        <v>3.7831285639681148E-2</v>
      </c>
    </row>
    <row r="712" spans="1:29" x14ac:dyDescent="0.2">
      <c r="A712" s="8" t="s">
        <v>733</v>
      </c>
      <c r="B712" s="2">
        <v>1036339.67819526</v>
      </c>
      <c r="C712" s="2">
        <v>1170940.8323557901</v>
      </c>
      <c r="D712" s="1">
        <v>0.101548729599689</v>
      </c>
      <c r="E712" s="1">
        <v>0.101548729599689</v>
      </c>
      <c r="F712" s="1">
        <v>0.10870901702525</v>
      </c>
      <c r="G712" s="1">
        <v>5.9970199022510801E-2</v>
      </c>
      <c r="H712" s="1">
        <v>5.9970199022510801E-2</v>
      </c>
      <c r="I712" s="1">
        <v>5.7162353767568001E-2</v>
      </c>
      <c r="J712" s="1">
        <v>6.8594824521081593E-2</v>
      </c>
      <c r="K712" s="1">
        <v>6.0929237759813799E-2</v>
      </c>
      <c r="L712" s="1">
        <v>1.3040921088530199E-2</v>
      </c>
      <c r="M712" s="1">
        <v>9.1167445691105298E-2</v>
      </c>
      <c r="N712" s="1">
        <v>6.6917496433465101E-3</v>
      </c>
      <c r="O712" s="1">
        <v>0.120778932538359</v>
      </c>
      <c r="P712" s="1">
        <v>8.0519975331687602E-2</v>
      </c>
      <c r="Q712" s="1">
        <v>4.46080795008141E-2</v>
      </c>
      <c r="R712" s="1">
        <v>1.7387894784707401E-2</v>
      </c>
      <c r="S712" s="1">
        <v>4.5729883014054402E-2</v>
      </c>
      <c r="T712" s="1">
        <v>5.8329762800956697E-2</v>
      </c>
      <c r="U712" s="1">
        <v>2.3145150237952002E-2</v>
      </c>
      <c r="V712" s="1">
        <v>1.38358446124486E-3</v>
      </c>
      <c r="W712" s="1">
        <v>3.6352277712649E-3</v>
      </c>
      <c r="Y712" s="10">
        <f t="shared" si="55"/>
        <v>5.62425948591068E-2</v>
      </c>
      <c r="Z712" s="1">
        <f t="shared" si="56"/>
        <v>1.38358446124486E-3</v>
      </c>
      <c r="AA712" s="1">
        <f t="shared" si="57"/>
        <v>0.120778932538359</v>
      </c>
      <c r="AB712" s="1">
        <f t="shared" si="58"/>
        <v>5.9149980911733749E-2</v>
      </c>
      <c r="AC712">
        <f t="shared" si="59"/>
        <v>3.6048128601945881E-2</v>
      </c>
    </row>
    <row r="713" spans="1:29" x14ac:dyDescent="0.2">
      <c r="A713" s="8" t="s">
        <v>734</v>
      </c>
      <c r="B713" s="2">
        <v>1272809.5491923799</v>
      </c>
      <c r="C713" s="2">
        <v>1603205.5852610399</v>
      </c>
      <c r="D713" s="1">
        <v>0.108470752206676</v>
      </c>
      <c r="E713" s="1">
        <v>0.108470752206676</v>
      </c>
      <c r="F713" s="1">
        <v>0.10824842127676</v>
      </c>
      <c r="G713" s="1">
        <v>7.1003157006542902E-2</v>
      </c>
      <c r="H713" s="1">
        <v>7.1003157006542902E-2</v>
      </c>
      <c r="I713" s="1">
        <v>6.2563683822461802E-2</v>
      </c>
      <c r="J713" s="1">
        <v>7.5076420586954504E-2</v>
      </c>
      <c r="K713" s="1">
        <v>6.5082451324005794E-2</v>
      </c>
      <c r="L713" s="1">
        <v>1.31541329995634E-2</v>
      </c>
      <c r="M713" s="1">
        <v>8.6504454737270198E-2</v>
      </c>
      <c r="N713" s="1">
        <v>5.9720713938257097E-3</v>
      </c>
      <c r="O713" s="1">
        <v>0.113447089344654</v>
      </c>
      <c r="P713" s="1">
        <v>7.4692578578202107E-2</v>
      </c>
      <c r="Q713" s="1">
        <v>4.7648768793295701E-2</v>
      </c>
      <c r="R713" s="1">
        <v>1.7538843999417499E-2</v>
      </c>
      <c r="S713" s="1">
        <v>5.0050947057969503E-2</v>
      </c>
      <c r="T713" s="1">
        <v>5.3453878266341702E-2</v>
      </c>
      <c r="U713" s="1">
        <v>2.14700066510469E-2</v>
      </c>
      <c r="V713" s="1">
        <v>1.0710295706677299E-3</v>
      </c>
      <c r="W713" s="1">
        <v>3.4080239747014099E-3</v>
      </c>
      <c r="Y713" s="10">
        <f t="shared" si="55"/>
        <v>5.7916531040178784E-2</v>
      </c>
      <c r="Z713" s="1">
        <f t="shared" si="56"/>
        <v>1.0710295706677299E-3</v>
      </c>
      <c r="AA713" s="1">
        <f t="shared" si="57"/>
        <v>0.113447089344654</v>
      </c>
      <c r="AB713" s="1">
        <f t="shared" si="58"/>
        <v>6.3823067573233805E-2</v>
      </c>
      <c r="AC713">
        <f t="shared" si="59"/>
        <v>3.6460552325753251E-2</v>
      </c>
    </row>
    <row r="714" spans="1:29" x14ac:dyDescent="0.2">
      <c r="A714" s="8" t="s">
        <v>735</v>
      </c>
      <c r="B714" s="2">
        <v>47385.358464610901</v>
      </c>
      <c r="C714" s="2">
        <v>58607.883303292801</v>
      </c>
      <c r="D714" s="1">
        <v>9.9205501866104495E-2</v>
      </c>
      <c r="E714" s="1">
        <v>9.9205501866104495E-2</v>
      </c>
      <c r="F714" s="1">
        <v>0.115703532067925</v>
      </c>
      <c r="G714" s="1">
        <v>4.1466417875306798E-2</v>
      </c>
      <c r="H714" s="1">
        <v>4.1466417875306798E-2</v>
      </c>
      <c r="I714" s="1">
        <v>4.9659091954634901E-2</v>
      </c>
      <c r="J714" s="1">
        <v>5.9590910345562E-2</v>
      </c>
      <c r="K714" s="1">
        <v>5.9523301119662801E-2</v>
      </c>
      <c r="L714" s="1">
        <v>1.2306067875050499E-2</v>
      </c>
      <c r="M714" s="1">
        <v>9.51181774639107E-2</v>
      </c>
      <c r="N714" s="1">
        <v>7.4712721579184198E-3</v>
      </c>
      <c r="O714" s="1">
        <v>0.130250616064086</v>
      </c>
      <c r="P714" s="1">
        <v>8.4534475464277101E-2</v>
      </c>
      <c r="Q714" s="1">
        <v>4.3578752108533202E-2</v>
      </c>
      <c r="R714" s="1">
        <v>1.6408090500067501E-2</v>
      </c>
      <c r="S714" s="1">
        <v>3.9727273563707997E-2</v>
      </c>
      <c r="T714" s="1">
        <v>6.3799853912794302E-2</v>
      </c>
      <c r="U714" s="1">
        <v>2.4299347960561501E-2</v>
      </c>
      <c r="V714" s="1">
        <v>1.8953116946608299E-3</v>
      </c>
      <c r="W714" s="1">
        <v>3.70814242377814E-3</v>
      </c>
      <c r="Y714" s="10">
        <f t="shared" si="55"/>
        <v>5.4445902807997673E-2</v>
      </c>
      <c r="Z714" s="1">
        <f t="shared" si="56"/>
        <v>1.8953116946608299E-3</v>
      </c>
      <c r="AA714" s="1">
        <f t="shared" si="57"/>
        <v>0.130250616064086</v>
      </c>
      <c r="AB714" s="1">
        <f t="shared" si="58"/>
        <v>4.6618922031584048E-2</v>
      </c>
      <c r="AC714">
        <f t="shared" si="59"/>
        <v>3.7797841107416949E-2</v>
      </c>
    </row>
    <row r="715" spans="1:29" x14ac:dyDescent="0.2">
      <c r="A715" s="8" t="s">
        <v>736</v>
      </c>
      <c r="B715" s="2">
        <v>112920.879595611</v>
      </c>
      <c r="C715" s="2">
        <v>112919.05750021699</v>
      </c>
      <c r="D715" s="1">
        <v>0.104484801740924</v>
      </c>
      <c r="E715" s="1">
        <v>0.104484801740924</v>
      </c>
      <c r="F715" s="1">
        <v>0.14512922792284699</v>
      </c>
      <c r="G715" s="1">
        <v>3.8631733238112601E-2</v>
      </c>
      <c r="H715" s="1">
        <v>3.8631733238112601E-2</v>
      </c>
      <c r="I715" s="1">
        <v>5.5598173599768201E-2</v>
      </c>
      <c r="J715" s="1">
        <v>6.67178083197216E-2</v>
      </c>
      <c r="K715" s="1">
        <v>6.2690881044554406E-2</v>
      </c>
      <c r="L715" s="1">
        <v>6.3134927594649098E-3</v>
      </c>
      <c r="M715" s="1">
        <v>6.8405010811489197E-2</v>
      </c>
      <c r="N715" s="1">
        <v>8.4502867537352699E-3</v>
      </c>
      <c r="O715" s="1">
        <v>0.118988149602774</v>
      </c>
      <c r="P715" s="1">
        <v>0.11060283063877201</v>
      </c>
      <c r="Q715" s="1">
        <v>4.5897830145776398E-2</v>
      </c>
      <c r="R715" s="1">
        <v>8.4179903459531396E-3</v>
      </c>
      <c r="S715" s="1">
        <v>4.44785388798144E-2</v>
      </c>
      <c r="T715" s="1">
        <v>5.5168400759836901E-2</v>
      </c>
      <c r="U715" s="1">
        <v>3.1792149246000198E-2</v>
      </c>
      <c r="V715" s="1">
        <v>1.25631755478361E-3</v>
      </c>
      <c r="W715" s="1">
        <v>5.0813975105179401E-3</v>
      </c>
      <c r="Y715" s="10">
        <f t="shared" si="55"/>
        <v>5.6061077792694126E-2</v>
      </c>
      <c r="Z715" s="1">
        <f t="shared" si="56"/>
        <v>1.25631755478361E-3</v>
      </c>
      <c r="AA715" s="1">
        <f t="shared" si="57"/>
        <v>0.14512922792284699</v>
      </c>
      <c r="AB715" s="1">
        <f t="shared" si="58"/>
        <v>5.053311545280665E-2</v>
      </c>
      <c r="AC715">
        <f t="shared" si="59"/>
        <v>4.1180291053884391E-2</v>
      </c>
    </row>
    <row r="716" spans="1:29" x14ac:dyDescent="0.2">
      <c r="A716" s="8" t="s">
        <v>737</v>
      </c>
      <c r="B716" s="2">
        <v>1137008.2172117899</v>
      </c>
      <c r="C716" s="2">
        <v>1343289.3555688099</v>
      </c>
      <c r="D716" s="1">
        <v>0.117101883770436</v>
      </c>
      <c r="E716" s="1">
        <v>0.117101883770436</v>
      </c>
      <c r="F716" s="1">
        <v>0.118775209847473</v>
      </c>
      <c r="G716" s="1">
        <v>5.0169463060839803E-2</v>
      </c>
      <c r="H716" s="1">
        <v>5.0169463060839803E-2</v>
      </c>
      <c r="I716" s="1">
        <v>5.4778533992288297E-2</v>
      </c>
      <c r="J716" s="1">
        <v>6.5734240790745802E-2</v>
      </c>
      <c r="K716" s="1">
        <v>7.0261130262261606E-2</v>
      </c>
      <c r="L716" s="1">
        <v>8.5255134935389096E-3</v>
      </c>
      <c r="M716" s="1">
        <v>7.0068954722141905E-2</v>
      </c>
      <c r="N716" s="1">
        <v>8.0877760232291804E-3</v>
      </c>
      <c r="O716" s="1">
        <v>0.111175077861924</v>
      </c>
      <c r="P716" s="1">
        <v>0.10342018971299</v>
      </c>
      <c r="Q716" s="1">
        <v>5.14402313206552E-2</v>
      </c>
      <c r="R716" s="1">
        <v>1.1367351324718E-2</v>
      </c>
      <c r="S716" s="1">
        <v>4.3822827193830599E-2</v>
      </c>
      <c r="T716" s="1">
        <v>5.10634459597544E-2</v>
      </c>
      <c r="U716" s="1">
        <v>2.9727507972112401E-2</v>
      </c>
      <c r="V716" s="1">
        <v>1.3001517547152001E-3</v>
      </c>
      <c r="W716" s="1">
        <v>4.7656802627070701E-3</v>
      </c>
      <c r="Y716" s="10">
        <f t="shared" si="55"/>
        <v>5.6942825807881847E-2</v>
      </c>
      <c r="Z716" s="1">
        <f t="shared" si="56"/>
        <v>1.3001517547152001E-3</v>
      </c>
      <c r="AA716" s="1">
        <f t="shared" si="57"/>
        <v>0.118775209847473</v>
      </c>
      <c r="AB716" s="1">
        <f t="shared" si="58"/>
        <v>5.12518386402048E-2</v>
      </c>
      <c r="AC716">
        <f t="shared" si="59"/>
        <v>3.8916927159677026E-2</v>
      </c>
    </row>
    <row r="717" spans="1:29" x14ac:dyDescent="0.2">
      <c r="A717" s="8" t="s">
        <v>738</v>
      </c>
      <c r="B717" s="2">
        <v>714396.15316656604</v>
      </c>
      <c r="C717" s="2">
        <v>749861.46251804603</v>
      </c>
      <c r="D717" s="1">
        <v>0.112543153801416</v>
      </c>
      <c r="E717" s="1">
        <v>0.112543153801416</v>
      </c>
      <c r="F717" s="1">
        <v>0.111718445757062</v>
      </c>
      <c r="G717" s="1">
        <v>7.8258784459245501E-2</v>
      </c>
      <c r="H717" s="1">
        <v>7.8258784459245501E-2</v>
      </c>
      <c r="I717" s="1">
        <v>6.7059003668888201E-2</v>
      </c>
      <c r="J717" s="1">
        <v>8.0470804402665699E-2</v>
      </c>
      <c r="K717" s="1">
        <v>6.7525892280849403E-2</v>
      </c>
      <c r="L717" s="1">
        <v>8.3065505784646297E-3</v>
      </c>
      <c r="M717" s="1">
        <v>6.68847719307991E-2</v>
      </c>
      <c r="N717" s="1">
        <v>7.4296075970897704E-3</v>
      </c>
      <c r="O717" s="1">
        <v>0.10461420852035801</v>
      </c>
      <c r="P717" s="1">
        <v>9.1482691117865597E-2</v>
      </c>
      <c r="Q717" s="1">
        <v>4.9437683482957601E-2</v>
      </c>
      <c r="R717" s="1">
        <v>1.10754007712863E-2</v>
      </c>
      <c r="S717" s="1">
        <v>5.3647202935110397E-2</v>
      </c>
      <c r="T717" s="1">
        <v>4.78704570487338E-2</v>
      </c>
      <c r="U717" s="1">
        <v>2.62961755416172E-2</v>
      </c>
      <c r="V717" s="1">
        <v>1.3695608123928101E-3</v>
      </c>
      <c r="W717" s="1">
        <v>4.2026448854242098E-3</v>
      </c>
      <c r="Y717" s="10">
        <f t="shared" si="55"/>
        <v>5.9049748892644381E-2</v>
      </c>
      <c r="Z717" s="1">
        <f t="shared" si="56"/>
        <v>1.3695608123928101E-3</v>
      </c>
      <c r="AA717" s="1">
        <f t="shared" si="57"/>
        <v>0.112543153801416</v>
      </c>
      <c r="AB717" s="1">
        <f t="shared" si="58"/>
        <v>6.6971887799843643E-2</v>
      </c>
      <c r="AC717">
        <f t="shared" si="59"/>
        <v>3.7559900925717177E-2</v>
      </c>
    </row>
    <row r="718" spans="1:29" s="11" customFormat="1" x14ac:dyDescent="0.2">
      <c r="A718" s="8" t="s">
        <v>739</v>
      </c>
      <c r="B718" s="2">
        <v>130160.43641015</v>
      </c>
      <c r="C718" s="2">
        <v>140064.30049483699</v>
      </c>
      <c r="D718" s="1">
        <v>0.111509862018565</v>
      </c>
      <c r="E718" s="1">
        <v>0.111509862018565</v>
      </c>
      <c r="F718" s="1">
        <v>0.11172565620552601</v>
      </c>
      <c r="G718" s="1">
        <v>7.7122239396987896E-2</v>
      </c>
      <c r="H718" s="1">
        <v>7.7122239396987896E-2</v>
      </c>
      <c r="I718" s="1">
        <v>6.6492533749875599E-2</v>
      </c>
      <c r="J718" s="1">
        <v>7.9791040499850599E-2</v>
      </c>
      <c r="K718" s="1">
        <v>6.6905917211139199E-2</v>
      </c>
      <c r="L718" s="1">
        <v>8.2609400500580597E-3</v>
      </c>
      <c r="M718" s="1">
        <v>6.8754020569902097E-2</v>
      </c>
      <c r="N718" s="1">
        <v>7.5208587174968502E-3</v>
      </c>
      <c r="O718" s="1">
        <v>0.107397734919389</v>
      </c>
      <c r="P718" s="1">
        <v>9.0079462312137995E-2</v>
      </c>
      <c r="Q718" s="1">
        <v>4.8983781576172197E-2</v>
      </c>
      <c r="R718" s="1">
        <v>1.10145867334107E-2</v>
      </c>
      <c r="S718" s="1">
        <v>5.3194026999900203E-2</v>
      </c>
      <c r="T718" s="1">
        <v>4.9617051834665603E-2</v>
      </c>
      <c r="U718" s="1">
        <v>2.5892816865418999E-2</v>
      </c>
      <c r="V718" s="1">
        <v>1.4986695656067301E-3</v>
      </c>
      <c r="W718" s="1">
        <v>4.1419744725157397E-3</v>
      </c>
      <c r="X718" s="9"/>
      <c r="Y718" s="10">
        <f t="shared" si="55"/>
        <v>5.8926763755708579E-2</v>
      </c>
      <c r="Z718" s="10">
        <f t="shared" si="56"/>
        <v>1.4986695656067301E-3</v>
      </c>
      <c r="AA718" s="10">
        <f t="shared" si="57"/>
        <v>0.11172565620552601</v>
      </c>
      <c r="AB718" s="10">
        <f t="shared" si="58"/>
        <v>6.6699225480507399E-2</v>
      </c>
      <c r="AC718" s="11">
        <f t="shared" si="59"/>
        <v>3.7461135043899092E-2</v>
      </c>
    </row>
    <row r="719" spans="1:29" s="11" customFormat="1" x14ac:dyDescent="0.2">
      <c r="A719" s="13"/>
      <c r="B719" s="14"/>
      <c r="C719" s="1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6"/>
    </row>
    <row r="720" spans="1:29" x14ac:dyDescent="0.2">
      <c r="A720" s="12" t="s">
        <v>740</v>
      </c>
      <c r="B720" s="2">
        <f>AVERAGE(B2:B718)</f>
        <v>873058.9254781733</v>
      </c>
      <c r="C720" s="2">
        <f>AVERAGE(C2:C718)</f>
        <v>1261642.1768827704</v>
      </c>
      <c r="D720" s="1">
        <f>AVERAGE(D2:D718)</f>
        <v>0.10933186722651075</v>
      </c>
      <c r="E720" s="1">
        <f t="shared" ref="E720:M720" si="60">AVERAGE(E2:E718)</f>
        <v>0.10933186722651075</v>
      </c>
      <c r="F720" s="1">
        <f t="shared" si="60"/>
        <v>0.11038767424244671</v>
      </c>
      <c r="G720" s="1">
        <f t="shared" si="60"/>
        <v>6.6565874082970516E-2</v>
      </c>
      <c r="H720" s="1">
        <f t="shared" si="60"/>
        <v>6.6565874082970516E-2</v>
      </c>
      <c r="I720" s="1">
        <f t="shared" si="60"/>
        <v>6.0879855602097056E-2</v>
      </c>
      <c r="J720" s="1">
        <f t="shared" si="60"/>
        <v>7.3055826722516426E-2</v>
      </c>
      <c r="K720" s="1">
        <f t="shared" si="60"/>
        <v>6.559912033590673E-2</v>
      </c>
      <c r="L720" s="1">
        <f t="shared" si="60"/>
        <v>9.6815981416285817E-3</v>
      </c>
      <c r="M720" s="1">
        <f t="shared" si="60"/>
        <v>7.4593017394461655E-2</v>
      </c>
      <c r="N720" s="1">
        <f>AVERAGE(N2:N718)</f>
        <v>7.4585500542489018E-3</v>
      </c>
      <c r="O720" s="1">
        <f t="shared" ref="O720:W720" si="61">AVERAGE(O2:O718)</f>
        <v>0.1107771225039231</v>
      </c>
      <c r="P720" s="1">
        <f t="shared" si="61"/>
        <v>9.3427961613501351E-2</v>
      </c>
      <c r="Q720" s="1">
        <f t="shared" si="61"/>
        <v>4.8027037309460875E-2</v>
      </c>
      <c r="R720" s="1">
        <f t="shared" si="61"/>
        <v>1.2908797522171448E-2</v>
      </c>
      <c r="S720" s="1">
        <f t="shared" si="61"/>
        <v>4.8703884481677555E-2</v>
      </c>
      <c r="T720" s="1">
        <f t="shared" si="61"/>
        <v>5.1821893996886553E-2</v>
      </c>
      <c r="U720" s="1">
        <f t="shared" si="61"/>
        <v>2.685539798859566E-2</v>
      </c>
      <c r="V720" s="1">
        <f t="shared" si="61"/>
        <v>1.3308740467179469E-3</v>
      </c>
      <c r="W720" s="1">
        <f t="shared" si="61"/>
        <v>4.2630384939687229E-3</v>
      </c>
      <c r="Y720" s="10">
        <f t="shared" ref="Y720:Y724" si="62">AVERAGE(D720:W720)</f>
        <v>5.7578356653458618E-2</v>
      </c>
      <c r="Z720" s="10">
        <f t="shared" ref="Z720:Z724" si="63">MIN(D720:W720)</f>
        <v>1.3308740467179469E-3</v>
      </c>
      <c r="AA720" s="10">
        <f t="shared" ref="AA720:AA724" si="64">MAX(D720:W720)</f>
        <v>0.1107771225039231</v>
      </c>
      <c r="AB720" s="10">
        <f t="shared" ref="AB720:AB724" si="65">MEDIAN(D720:W720)</f>
        <v>6.323948796900189E-2</v>
      </c>
      <c r="AC720" s="11">
        <f t="shared" ref="AC720:AC724" si="66">_xlfn.STDEV.P(D720:W720)</f>
        <v>3.6729824602831293E-2</v>
      </c>
    </row>
    <row r="721" spans="1:29" x14ac:dyDescent="0.2">
      <c r="A721" s="12" t="s">
        <v>741</v>
      </c>
      <c r="B721" s="2">
        <f>MIN(B2:B718)</f>
        <v>1841.8506374307799</v>
      </c>
      <c r="C721" s="2">
        <f>MIN(C2:C718)</f>
        <v>7674.1882815189201</v>
      </c>
      <c r="D721" s="1">
        <f>MIN(D2:D718)</f>
        <v>7.6535149887156997E-2</v>
      </c>
      <c r="E721" s="1">
        <f t="shared" ref="E721:M721" si="67">MIN(E2:E718)</f>
        <v>7.6535149887156997E-2</v>
      </c>
      <c r="F721" s="1">
        <f t="shared" si="67"/>
        <v>8.7547783976991395E-2</v>
      </c>
      <c r="G721" s="1">
        <f t="shared" si="67"/>
        <v>9.9045808139383001E-3</v>
      </c>
      <c r="H721" s="1">
        <f t="shared" si="67"/>
        <v>9.9045808139383001E-3</v>
      </c>
      <c r="I721" s="1">
        <f t="shared" si="67"/>
        <v>2.9425429126895102E-2</v>
      </c>
      <c r="J721" s="1">
        <f t="shared" si="67"/>
        <v>3.5310514952274302E-2</v>
      </c>
      <c r="K721" s="1">
        <f t="shared" si="67"/>
        <v>4.5921089932294101E-2</v>
      </c>
      <c r="L721" s="1">
        <f t="shared" si="67"/>
        <v>4.3030580483254203E-3</v>
      </c>
      <c r="M721" s="1">
        <f t="shared" si="67"/>
        <v>3.8975956488319502E-2</v>
      </c>
      <c r="N721" s="1">
        <f>MIN(N2:N718)</f>
        <v>4.2741159993996396E-3</v>
      </c>
      <c r="O721" s="1">
        <f t="shared" ref="O721:W721" si="68">MIN(O2:O718)</f>
        <v>7.2872516039242496E-2</v>
      </c>
      <c r="P721" s="1">
        <f t="shared" si="68"/>
        <v>5.2157601903935903E-2</v>
      </c>
      <c r="Q721" s="1">
        <f t="shared" si="68"/>
        <v>3.3620174907470698E-2</v>
      </c>
      <c r="R721" s="1">
        <f t="shared" si="68"/>
        <v>5.7374107311004502E-3</v>
      </c>
      <c r="S721" s="1">
        <f t="shared" si="68"/>
        <v>2.3540343301516199E-2</v>
      </c>
      <c r="T721" s="1">
        <f t="shared" si="68"/>
        <v>2.87950853723975E-2</v>
      </c>
      <c r="U721" s="1">
        <f t="shared" si="68"/>
        <v>1.49924519432724E-2</v>
      </c>
      <c r="V721" s="1">
        <f t="shared" si="68"/>
        <v>1.5796763903253E-4</v>
      </c>
      <c r="W721" s="1">
        <f t="shared" si="68"/>
        <v>2.3748785289011698E-3</v>
      </c>
      <c r="Y721" s="10">
        <f t="shared" si="62"/>
        <v>3.2644292014677972E-2</v>
      </c>
      <c r="Z721" s="10">
        <f t="shared" si="63"/>
        <v>1.5796763903253E-4</v>
      </c>
      <c r="AA721" s="10">
        <f t="shared" si="64"/>
        <v>8.7547783976991395E-2</v>
      </c>
      <c r="AB721" s="10">
        <f t="shared" si="65"/>
        <v>2.9110257249646301E-2</v>
      </c>
      <c r="AC721" s="11">
        <f t="shared" si="66"/>
        <v>2.7247219157167754E-2</v>
      </c>
    </row>
    <row r="722" spans="1:29" x14ac:dyDescent="0.2">
      <c r="A722" s="12" t="s">
        <v>742</v>
      </c>
      <c r="B722" s="2">
        <f>MAX(B2:B718)</f>
        <v>35993160.159120098</v>
      </c>
      <c r="C722" s="2">
        <f>MAX(C2:C718)</f>
        <v>38399175.674217202</v>
      </c>
      <c r="D722" s="1">
        <f>MAX(D2:D718)</f>
        <v>0.137575731472246</v>
      </c>
      <c r="E722" s="1">
        <f t="shared" ref="E722:M722" si="69">MAX(E2:E718)</f>
        <v>0.137575731472246</v>
      </c>
      <c r="F722" s="1">
        <f t="shared" si="69"/>
        <v>0.14894409068091899</v>
      </c>
      <c r="G722" s="1">
        <f t="shared" si="69"/>
        <v>0.13747750713758899</v>
      </c>
      <c r="H722" s="1">
        <f t="shared" si="69"/>
        <v>0.13747750713758899</v>
      </c>
      <c r="I722" s="1">
        <f t="shared" si="69"/>
        <v>9.6718366582335305E-2</v>
      </c>
      <c r="J722" s="1">
        <f t="shared" si="69"/>
        <v>0.116062039898802</v>
      </c>
      <c r="K722" s="1">
        <f t="shared" si="69"/>
        <v>8.2545438883347699E-2</v>
      </c>
      <c r="L722" s="1">
        <f t="shared" si="69"/>
        <v>1.9147387747312901E-2</v>
      </c>
      <c r="M722" s="1">
        <f t="shared" si="69"/>
        <v>0.12893179030340299</v>
      </c>
      <c r="N722" s="1">
        <f>MAX(N2:N718)</f>
        <v>1.15168979486884E-2</v>
      </c>
      <c r="O722" s="1">
        <f t="shared" ref="O722:W722" si="70">MAX(O2:O718)</f>
        <v>0.15211828901427299</v>
      </c>
      <c r="P722" s="1">
        <f t="shared" si="70"/>
        <v>0.15061068858024501</v>
      </c>
      <c r="Q722" s="1">
        <f t="shared" si="70"/>
        <v>6.0433933453317698E-2</v>
      </c>
      <c r="R722" s="1">
        <f t="shared" si="70"/>
        <v>2.5529850329750501E-2</v>
      </c>
      <c r="S722" s="1">
        <f t="shared" si="70"/>
        <v>7.7374693265868405E-2</v>
      </c>
      <c r="T722" s="1">
        <f t="shared" si="70"/>
        <v>7.8180089789947102E-2</v>
      </c>
      <c r="U722" s="1">
        <f t="shared" si="70"/>
        <v>4.3291993249030603E-2</v>
      </c>
      <c r="V722" s="1">
        <f t="shared" si="70"/>
        <v>2.59106712721879E-3</v>
      </c>
      <c r="W722" s="1">
        <f t="shared" si="70"/>
        <v>7.0318185999287399E-3</v>
      </c>
      <c r="Y722" s="10">
        <f t="shared" si="62"/>
        <v>8.7556745633702901E-2</v>
      </c>
      <c r="Z722" s="10">
        <f t="shared" si="63"/>
        <v>2.59106712721879E-3</v>
      </c>
      <c r="AA722" s="10">
        <f t="shared" si="64"/>
        <v>0.15211828901427299</v>
      </c>
      <c r="AB722" s="10">
        <f t="shared" si="65"/>
        <v>8.9631902732841495E-2</v>
      </c>
      <c r="AC722" s="11">
        <f t="shared" si="66"/>
        <v>5.2646525066101825E-2</v>
      </c>
    </row>
    <row r="723" spans="1:29" x14ac:dyDescent="0.2">
      <c r="A723" s="12" t="s">
        <v>743</v>
      </c>
      <c r="B723" s="2">
        <f>MEDIAN(B2:B718)</f>
        <v>402361.08392732299</v>
      </c>
      <c r="C723" s="2">
        <f>MEDIAN(C2:C718)</f>
        <v>657732.02601821604</v>
      </c>
      <c r="D723" s="1">
        <f>MEDIAN(D2:D718)</f>
        <v>0.110374258657489</v>
      </c>
      <c r="E723" s="1">
        <f t="shared" ref="E723:M723" si="71">MEDIAN(E2:E718)</f>
        <v>0.110374258657489</v>
      </c>
      <c r="F723" s="1">
        <f t="shared" si="71"/>
        <v>0.109789327570101</v>
      </c>
      <c r="G723" s="1">
        <f t="shared" si="71"/>
        <v>6.1276389221469302E-2</v>
      </c>
      <c r="H723" s="1">
        <f t="shared" si="71"/>
        <v>6.1276389221469302E-2</v>
      </c>
      <c r="I723" s="1">
        <f t="shared" si="71"/>
        <v>5.8419110862737801E-2</v>
      </c>
      <c r="J723" s="1">
        <f t="shared" si="71"/>
        <v>7.0102933035285295E-2</v>
      </c>
      <c r="K723" s="1">
        <f t="shared" si="71"/>
        <v>6.6224555194493606E-2</v>
      </c>
      <c r="L723" s="1">
        <f t="shared" si="71"/>
        <v>9.2085991378704195E-3</v>
      </c>
      <c r="M723" s="1">
        <f t="shared" si="71"/>
        <v>7.2109379348165095E-2</v>
      </c>
      <c r="N723" s="1">
        <f>MEDIAN(N2:N718)</f>
        <v>7.3565877898653601E-3</v>
      </c>
      <c r="O723" s="1">
        <f t="shared" ref="O723:W723" si="72">MEDIAN(O2:O718)</f>
        <v>0.110363503301557</v>
      </c>
      <c r="P723" s="1">
        <f t="shared" si="72"/>
        <v>9.0025539839245494E-2</v>
      </c>
      <c r="Q723" s="1">
        <f t="shared" si="72"/>
        <v>4.8484936487593E-2</v>
      </c>
      <c r="R723" s="1">
        <f t="shared" si="72"/>
        <v>1.2278132183827299E-2</v>
      </c>
      <c r="S723" s="1">
        <f t="shared" si="72"/>
        <v>4.6735288690190502E-2</v>
      </c>
      <c r="T723" s="1">
        <f t="shared" si="72"/>
        <v>5.1387775509744903E-2</v>
      </c>
      <c r="U723" s="1">
        <f t="shared" si="72"/>
        <v>2.58774899241552E-2</v>
      </c>
      <c r="V723" s="1">
        <f t="shared" si="72"/>
        <v>1.3276752054246499E-3</v>
      </c>
      <c r="W723" s="1">
        <f t="shared" si="72"/>
        <v>4.1086328524128002E-3</v>
      </c>
      <c r="Y723" s="10">
        <f t="shared" si="62"/>
        <v>5.6355038134529287E-2</v>
      </c>
      <c r="Z723" s="10">
        <f t="shared" si="63"/>
        <v>1.3276752054246499E-3</v>
      </c>
      <c r="AA723" s="10">
        <f t="shared" si="64"/>
        <v>0.110374258657489</v>
      </c>
      <c r="AB723" s="10">
        <f t="shared" si="65"/>
        <v>5.9847750042103548E-2</v>
      </c>
      <c r="AC723" s="11">
        <f t="shared" si="66"/>
        <v>3.6579668146430822E-2</v>
      </c>
    </row>
    <row r="724" spans="1:29" x14ac:dyDescent="0.2">
      <c r="A724" s="12" t="s">
        <v>744</v>
      </c>
      <c r="B724" s="2">
        <f>STDEV(B2:B718)</f>
        <v>1971916.570745185</v>
      </c>
      <c r="C724" s="2">
        <f>STDEV(C2:C718)</f>
        <v>2357315.8072780515</v>
      </c>
      <c r="D724" s="1">
        <f>STDEV(D2:D718)</f>
        <v>9.7747624983912079E-3</v>
      </c>
      <c r="E724" s="1">
        <f t="shared" ref="E724:M724" si="73">STDEV(E2:E718)</f>
        <v>9.7747624983912079E-3</v>
      </c>
      <c r="F724" s="1">
        <f t="shared" si="73"/>
        <v>9.2036024189339517E-3</v>
      </c>
      <c r="G724" s="1">
        <f t="shared" si="73"/>
        <v>2.4770638893221314E-2</v>
      </c>
      <c r="H724" s="1">
        <f t="shared" si="73"/>
        <v>2.4770638893221314E-2</v>
      </c>
      <c r="I724" s="1">
        <f t="shared" si="73"/>
        <v>1.2796626319801493E-2</v>
      </c>
      <c r="J724" s="1">
        <f t="shared" si="73"/>
        <v>1.5355951583761527E-2</v>
      </c>
      <c r="K724" s="1">
        <f t="shared" si="73"/>
        <v>5.8648574990347955E-3</v>
      </c>
      <c r="L724" s="1">
        <f t="shared" si="73"/>
        <v>2.9263738932960399E-3</v>
      </c>
      <c r="M724" s="1">
        <f t="shared" si="73"/>
        <v>1.4146527345051667E-2</v>
      </c>
      <c r="N724" s="1">
        <f>STDEV(N2:N718)</f>
        <v>1.2913933381747916E-3</v>
      </c>
      <c r="O724" s="1">
        <f t="shared" ref="O724:W724" si="74">STDEV(O2:O718)</f>
        <v>9.7783206931842826E-3</v>
      </c>
      <c r="P724" s="1">
        <f t="shared" si="74"/>
        <v>1.7692922829453693E-2</v>
      </c>
      <c r="Q724" s="1">
        <f t="shared" si="74"/>
        <v>4.2938339489689567E-3</v>
      </c>
      <c r="R724" s="1">
        <f t="shared" si="74"/>
        <v>3.9018318577281369E-3</v>
      </c>
      <c r="S724" s="1">
        <f t="shared" si="74"/>
        <v>1.0237301055841391E-2</v>
      </c>
      <c r="T724" s="1">
        <f t="shared" si="74"/>
        <v>6.1893534206448903E-3</v>
      </c>
      <c r="U724" s="1">
        <f t="shared" si="74"/>
        <v>5.0856362948865389E-3</v>
      </c>
      <c r="V724" s="1">
        <f t="shared" si="74"/>
        <v>2.6258102775155102E-4</v>
      </c>
      <c r="W724" s="1">
        <f t="shared" si="74"/>
        <v>8.5601076039875344E-4</v>
      </c>
      <c r="Y724" s="10">
        <f t="shared" si="62"/>
        <v>9.4486963535068778E-3</v>
      </c>
      <c r="Z724" s="10">
        <f t="shared" si="63"/>
        <v>2.6258102775155102E-4</v>
      </c>
      <c r="AA724" s="10">
        <f t="shared" si="64"/>
        <v>2.4770638893221314E-2</v>
      </c>
      <c r="AB724" s="10">
        <f t="shared" si="65"/>
        <v>9.4891824586625789E-3</v>
      </c>
      <c r="AC724" s="11">
        <f t="shared" si="66"/>
        <v>6.9778698634845688E-3</v>
      </c>
    </row>
    <row r="725" spans="1:29" x14ac:dyDescent="0.2">
      <c r="A725" s="12" t="s">
        <v>747</v>
      </c>
      <c r="D725" s="1">
        <f>_xlfn.VAR.P(D2:D718)</f>
        <v>9.541272390567347E-5</v>
      </c>
      <c r="E725" s="1">
        <f t="shared" ref="E725:W725" si="75">_xlfn.VAR.P(E2:E718)</f>
        <v>9.541272390567347E-5</v>
      </c>
      <c r="F725" s="1">
        <f t="shared" si="75"/>
        <v>8.4588157600889449E-5</v>
      </c>
      <c r="G725" s="1">
        <f t="shared" si="75"/>
        <v>6.1272878471926298E-4</v>
      </c>
      <c r="H725" s="1">
        <f t="shared" si="75"/>
        <v>6.1272878471926298E-4</v>
      </c>
      <c r="I725" s="1">
        <f t="shared" si="75"/>
        <v>1.6352525793688092E-4</v>
      </c>
      <c r="J725" s="1">
        <f t="shared" si="75"/>
        <v>2.3547637142910035E-4</v>
      </c>
      <c r="K725" s="1">
        <f t="shared" si="75"/>
        <v>3.4348580606043275E-5</v>
      </c>
      <c r="L725" s="1">
        <f t="shared" si="75"/>
        <v>8.5517204197616049E-6</v>
      </c>
      <c r="M725" s="1">
        <f t="shared" si="75"/>
        <v>1.9984512262453946E-4</v>
      </c>
      <c r="N725" s="1">
        <f t="shared" si="75"/>
        <v>1.6653708169869988E-6</v>
      </c>
      <c r="O725" s="1">
        <f t="shared" si="75"/>
        <v>9.5482200550054772E-5</v>
      </c>
      <c r="P725" s="1">
        <f t="shared" si="75"/>
        <v>3.1260292198924129E-4</v>
      </c>
      <c r="Q725" s="1">
        <f t="shared" si="75"/>
        <v>1.8411295880925992E-5</v>
      </c>
      <c r="R725" s="1">
        <f t="shared" si="75"/>
        <v>1.520305852402128E-5</v>
      </c>
      <c r="S725" s="1">
        <f t="shared" si="75"/>
        <v>1.0465616507960783E-4</v>
      </c>
      <c r="T725" s="1">
        <f t="shared" si="75"/>
        <v>3.825466745914142E-5</v>
      </c>
      <c r="U725" s="1">
        <f t="shared" si="75"/>
        <v>2.5827624422718239E-5</v>
      </c>
      <c r="V725" s="1">
        <f t="shared" si="75"/>
        <v>6.8852633239474935E-8</v>
      </c>
      <c r="W725" s="1">
        <f t="shared" si="75"/>
        <v>7.3173244922400527E-7</v>
      </c>
      <c r="Y725" s="10"/>
      <c r="Z725" s="10"/>
      <c r="AA725" s="10"/>
      <c r="AB725" s="10"/>
      <c r="AC725" s="11"/>
    </row>
    <row r="726" spans="1:29" x14ac:dyDescent="0.2">
      <c r="A726" s="12" t="s">
        <v>746</v>
      </c>
      <c r="B726" s="1">
        <f>B724/B720</f>
        <v>2.2586294157237656</v>
      </c>
      <c r="C726" s="1">
        <f>C724/C720</f>
        <v>1.8684503819477885</v>
      </c>
      <c r="D726" s="1">
        <f>D724/D720</f>
        <v>8.9404514405119637E-2</v>
      </c>
      <c r="E726" s="1">
        <f t="shared" ref="E726:W726" si="76">E724/E720</f>
        <v>8.9404514405119637E-2</v>
      </c>
      <c r="F726" s="1">
        <f t="shared" si="76"/>
        <v>8.3375272484859958E-2</v>
      </c>
      <c r="G726" s="1">
        <f t="shared" si="76"/>
        <v>0.37212219075417147</v>
      </c>
      <c r="H726" s="1">
        <f t="shared" si="76"/>
        <v>0.37212219075417147</v>
      </c>
      <c r="I726" s="1">
        <f t="shared" si="76"/>
        <v>0.21019475478783334</v>
      </c>
      <c r="J726" s="1">
        <f t="shared" si="76"/>
        <v>0.21019475478782984</v>
      </c>
      <c r="K726" s="1">
        <f t="shared" si="76"/>
        <v>8.9404514405120331E-2</v>
      </c>
      <c r="L726" s="1">
        <f t="shared" si="76"/>
        <v>0.30226145007127742</v>
      </c>
      <c r="M726" s="1">
        <f t="shared" si="76"/>
        <v>0.18964948515545654</v>
      </c>
      <c r="N726" s="1">
        <f t="shared" si="76"/>
        <v>0.17314267904378081</v>
      </c>
      <c r="O726" s="1">
        <f t="shared" si="76"/>
        <v>8.827021746153399E-2</v>
      </c>
      <c r="P726" s="1">
        <f t="shared" si="76"/>
        <v>0.18937502781712059</v>
      </c>
      <c r="Q726" s="1">
        <f t="shared" si="76"/>
        <v>8.9404514405120553E-2</v>
      </c>
      <c r="R726" s="1">
        <f t="shared" si="76"/>
        <v>0.3022614500712838</v>
      </c>
      <c r="S726" s="1">
        <f t="shared" si="76"/>
        <v>0.21019475478783778</v>
      </c>
      <c r="T726" s="1">
        <f t="shared" si="76"/>
        <v>0.11943510634745895</v>
      </c>
      <c r="U726" s="1">
        <f t="shared" si="76"/>
        <v>0.18937110137210372</v>
      </c>
      <c r="V726" s="1">
        <f t="shared" si="76"/>
        <v>0.19729968316618621</v>
      </c>
      <c r="W726" s="1">
        <f t="shared" si="76"/>
        <v>0.20079827137611436</v>
      </c>
      <c r="Y726" s="10">
        <f t="shared" ref="Y726" si="77">AVERAGE(D726:W726)</f>
        <v>0.18838432239297503</v>
      </c>
      <c r="Z726" s="10">
        <f t="shared" ref="Z726" si="78">MIN(D726:W726)</f>
        <v>8.3375272484859958E-2</v>
      </c>
      <c r="AA726" s="10">
        <f t="shared" ref="AA726" si="79">MAX(D726:W726)</f>
        <v>0.37212219075417147</v>
      </c>
      <c r="AB726" s="10">
        <f t="shared" ref="AB726" si="80">MEDIAN(D726:W726)</f>
        <v>0.18951225648628856</v>
      </c>
      <c r="AC726" s="11">
        <f t="shared" ref="AC726" si="81">_xlfn.STDEV.P(D726:W726)</f>
        <v>8.9538674801825299E-2</v>
      </c>
    </row>
    <row r="728" spans="1:29" x14ac:dyDescent="0.2">
      <c r="A728" s="12" t="s">
        <v>745</v>
      </c>
      <c r="D728" s="1">
        <f t="shared" ref="D728:W728" si="82">D722-D721</f>
        <v>6.1040581585089002E-2</v>
      </c>
      <c r="E728" s="1">
        <f t="shared" si="82"/>
        <v>6.1040581585089002E-2</v>
      </c>
      <c r="F728" s="1">
        <f t="shared" si="82"/>
        <v>6.1396306703927594E-2</v>
      </c>
      <c r="G728" s="1">
        <f t="shared" si="82"/>
        <v>0.12757292632365069</v>
      </c>
      <c r="H728" s="1">
        <f t="shared" si="82"/>
        <v>0.12757292632365069</v>
      </c>
      <c r="I728" s="1">
        <f t="shared" si="82"/>
        <v>6.729293745544021E-2</v>
      </c>
      <c r="J728" s="1">
        <f t="shared" si="82"/>
        <v>8.0751524946527695E-2</v>
      </c>
      <c r="K728" s="1">
        <f t="shared" si="82"/>
        <v>3.6624348951053598E-2</v>
      </c>
      <c r="L728" s="1">
        <f t="shared" si="82"/>
        <v>1.4844329698987481E-2</v>
      </c>
      <c r="M728" s="1">
        <f t="shared" si="82"/>
        <v>8.9955833815083486E-2</v>
      </c>
      <c r="N728" s="1">
        <f t="shared" si="82"/>
        <v>7.2427819492887607E-3</v>
      </c>
      <c r="O728" s="1">
        <f t="shared" si="82"/>
        <v>7.9245772975030493E-2</v>
      </c>
      <c r="P728" s="1">
        <f t="shared" si="82"/>
        <v>9.8453086676309115E-2</v>
      </c>
      <c r="Q728" s="1">
        <f t="shared" si="82"/>
        <v>2.6813758545847E-2</v>
      </c>
      <c r="R728" s="1">
        <f t="shared" si="82"/>
        <v>1.9792439598650052E-2</v>
      </c>
      <c r="S728" s="1">
        <f t="shared" si="82"/>
        <v>5.3834349964352206E-2</v>
      </c>
      <c r="T728" s="1">
        <f t="shared" si="82"/>
        <v>4.9385004417549602E-2</v>
      </c>
      <c r="U728" s="1">
        <f t="shared" si="82"/>
        <v>2.8299541305758201E-2</v>
      </c>
      <c r="V728" s="1">
        <f t="shared" si="82"/>
        <v>2.4330994881862598E-3</v>
      </c>
      <c r="W728" s="10">
        <f t="shared" si="82"/>
        <v>4.6569400710275701E-3</v>
      </c>
      <c r="Y728" s="10">
        <f t="shared" ref="Y728" si="83">AVERAGE(D728:W728)</f>
        <v>5.4912453619024949E-2</v>
      </c>
      <c r="Z728" s="10">
        <f t="shared" ref="Z728" si="84">MIN(D728:W728)</f>
        <v>2.4330994881862598E-3</v>
      </c>
      <c r="AA728" s="10">
        <f t="shared" ref="AA728" si="85">MAX(D728:W728)</f>
        <v>0.12757292632365069</v>
      </c>
      <c r="AB728" s="10">
        <f t="shared" ref="AB728" si="86">MEDIAN(D728:W728)</f>
        <v>5.74374657747206E-2</v>
      </c>
      <c r="AC728" s="11">
        <f t="shared" ref="AC728" si="87">_xlfn.STDEV.P(D728:W728)</f>
        <v>3.7059429847811527E-2</v>
      </c>
    </row>
    <row r="730" spans="1:29" x14ac:dyDescent="0.2">
      <c r="A730" s="8" t="s">
        <v>753</v>
      </c>
      <c r="D730" s="1">
        <f>_xlfn.QUARTILE.EXC(D2:D718,1)</f>
        <v>0.102828125927695</v>
      </c>
      <c r="E730" s="1">
        <f t="shared" ref="E730:W730" si="88">_xlfn.QUARTILE.EXC(E2:E718,1)</f>
        <v>0.102828125927695</v>
      </c>
      <c r="F730" s="1">
        <f t="shared" si="88"/>
        <v>0.103917687374806</v>
      </c>
      <c r="G730" s="1">
        <f t="shared" si="88"/>
        <v>4.9613847924721198E-2</v>
      </c>
      <c r="H730" s="1">
        <f t="shared" si="88"/>
        <v>4.9613847924721198E-2</v>
      </c>
      <c r="I730" s="1">
        <f t="shared" si="88"/>
        <v>5.1946380546562296E-2</v>
      </c>
      <c r="J730" s="1">
        <f t="shared" si="88"/>
        <v>6.2335656655874844E-2</v>
      </c>
      <c r="K730" s="1">
        <f t="shared" si="88"/>
        <v>6.1696875556616945E-2</v>
      </c>
      <c r="L730" s="1">
        <f t="shared" si="88"/>
        <v>7.38113612122193E-3</v>
      </c>
      <c r="M730" s="1">
        <f t="shared" si="88"/>
        <v>6.3791396183010995E-2</v>
      </c>
      <c r="N730" s="1">
        <f t="shared" si="88"/>
        <v>6.51063008559832E-3</v>
      </c>
      <c r="O730" s="1">
        <f t="shared" si="88"/>
        <v>0.10342923292249451</v>
      </c>
      <c r="P730" s="1">
        <f t="shared" si="88"/>
        <v>8.0817822004977058E-2</v>
      </c>
      <c r="Q730" s="1">
        <f t="shared" si="88"/>
        <v>4.5170089614950303E-2</v>
      </c>
      <c r="R730" s="1">
        <f t="shared" si="88"/>
        <v>9.8415148282957002E-3</v>
      </c>
      <c r="S730" s="1">
        <f t="shared" si="88"/>
        <v>4.1557104437249845E-2</v>
      </c>
      <c r="T730" s="1">
        <f t="shared" si="88"/>
        <v>4.7152910342170104E-2</v>
      </c>
      <c r="U730" s="1">
        <f t="shared" si="88"/>
        <v>2.3230789956842801E-2</v>
      </c>
      <c r="V730" s="1">
        <f t="shared" si="88"/>
        <v>1.1772276714347399E-3</v>
      </c>
      <c r="W730" s="1">
        <f t="shared" si="88"/>
        <v>3.6402285999548251E-3</v>
      </c>
    </row>
    <row r="731" spans="1:29" x14ac:dyDescent="0.2">
      <c r="A731" s="8" t="s">
        <v>754</v>
      </c>
      <c r="D731" s="1">
        <f>_xlfn.QUARTILE.EXC(D2:D718,3)</f>
        <v>0.11647025797572449</v>
      </c>
      <c r="E731" s="1">
        <f t="shared" ref="E731:W731" si="89">_xlfn.QUARTILE.EXC(E2:E718,3)</f>
        <v>0.11647025797572449</v>
      </c>
      <c r="F731" s="1">
        <f t="shared" si="89"/>
        <v>0.1160374703299375</v>
      </c>
      <c r="G731" s="1">
        <f t="shared" si="89"/>
        <v>7.9604390438117345E-2</v>
      </c>
      <c r="H731" s="1">
        <f t="shared" si="89"/>
        <v>7.9604390438117345E-2</v>
      </c>
      <c r="I731" s="1">
        <f t="shared" si="89"/>
        <v>6.8385048435477547E-2</v>
      </c>
      <c r="J731" s="1">
        <f t="shared" si="89"/>
        <v>8.2062058122573098E-2</v>
      </c>
      <c r="K731" s="1">
        <f t="shared" si="89"/>
        <v>6.9882154785435302E-2</v>
      </c>
      <c r="L731" s="1">
        <f t="shared" si="89"/>
        <v>1.1501661330386648E-2</v>
      </c>
      <c r="M731" s="1">
        <f t="shared" si="89"/>
        <v>8.3373980453710153E-2</v>
      </c>
      <c r="N731" s="1">
        <f t="shared" si="89"/>
        <v>8.2892681960998697E-3</v>
      </c>
      <c r="O731" s="1">
        <f t="shared" si="89"/>
        <v>0.116533622679774</v>
      </c>
      <c r="P731" s="1">
        <f t="shared" si="89"/>
        <v>0.104623343793325</v>
      </c>
      <c r="Q731" s="1">
        <f t="shared" si="89"/>
        <v>5.1162772274379549E-2</v>
      </c>
      <c r="R731" s="1">
        <f t="shared" si="89"/>
        <v>1.53355484405155E-2</v>
      </c>
      <c r="S731" s="1">
        <f t="shared" si="89"/>
        <v>5.4708038748382051E-2</v>
      </c>
      <c r="T731" s="1">
        <f t="shared" si="89"/>
        <v>5.5383955249683356E-2</v>
      </c>
      <c r="U731" s="1">
        <f t="shared" si="89"/>
        <v>3.0073352405641247E-2</v>
      </c>
      <c r="V731" s="1">
        <f t="shared" si="89"/>
        <v>1.4921909430841099E-3</v>
      </c>
      <c r="W731" s="1">
        <f t="shared" si="89"/>
        <v>4.8056767939791351E-3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sqref="A1:L21"/>
    </sheetView>
  </sheetViews>
  <sheetFormatPr baseColWidth="10" defaultRowHeight="16" x14ac:dyDescent="0.2"/>
  <cols>
    <col min="1" max="1" width="22.5" style="48" bestFit="1" customWidth="1"/>
    <col min="2" max="2" width="8" style="49" bestFit="1" customWidth="1"/>
    <col min="3" max="3" width="6.6640625" style="49" bestFit="1" customWidth="1"/>
    <col min="4" max="4" width="7.6640625" style="49" bestFit="1" customWidth="1"/>
    <col min="5" max="5" width="7.5" style="49" bestFit="1" customWidth="1"/>
    <col min="6" max="6" width="7.6640625" style="49" bestFit="1" customWidth="1"/>
    <col min="7" max="7" width="7.5" style="49" bestFit="1" customWidth="1"/>
    <col min="8" max="8" width="5.83203125" style="49" bestFit="1" customWidth="1"/>
    <col min="9" max="9" width="7.5" style="49" bestFit="1" customWidth="1"/>
    <col min="10" max="10" width="11.1640625" style="49" bestFit="1" customWidth="1"/>
    <col min="11" max="11" width="9.6640625" style="26" bestFit="1" customWidth="1"/>
    <col min="12" max="12" width="9.6640625" style="26" customWidth="1"/>
    <col min="13" max="13" width="10.83203125" style="26"/>
    <col min="14" max="17" width="25.83203125" style="26" bestFit="1" customWidth="1"/>
    <col min="18" max="16384" width="10.83203125" style="26"/>
  </cols>
  <sheetData>
    <row r="1" spans="1:22" s="23" customFormat="1" x14ac:dyDescent="0.2">
      <c r="A1" s="53" t="s">
        <v>755</v>
      </c>
      <c r="B1" s="53" t="s">
        <v>777</v>
      </c>
      <c r="C1" s="60" t="s">
        <v>741</v>
      </c>
      <c r="D1" s="60" t="s">
        <v>778</v>
      </c>
      <c r="E1" s="60" t="s">
        <v>780</v>
      </c>
      <c r="F1" s="60" t="s">
        <v>779</v>
      </c>
      <c r="G1" s="60" t="s">
        <v>742</v>
      </c>
      <c r="H1" s="60" t="s">
        <v>772</v>
      </c>
      <c r="I1" s="60" t="s">
        <v>774</v>
      </c>
      <c r="J1" s="60" t="s">
        <v>773</v>
      </c>
      <c r="K1" s="60" t="s">
        <v>775</v>
      </c>
      <c r="L1" s="60" t="s">
        <v>776</v>
      </c>
      <c r="N1" s="24" t="s">
        <v>749</v>
      </c>
      <c r="O1" s="25" t="s">
        <v>750</v>
      </c>
      <c r="P1" s="25" t="s">
        <v>751</v>
      </c>
      <c r="Q1" s="25" t="s">
        <v>752</v>
      </c>
      <c r="R1" s="25"/>
      <c r="S1" s="25"/>
      <c r="T1" s="25"/>
      <c r="U1" s="25"/>
      <c r="V1" s="25"/>
    </row>
    <row r="2" spans="1:22" x14ac:dyDescent="0.2">
      <c r="A2" s="54" t="s">
        <v>766</v>
      </c>
      <c r="B2" s="56">
        <v>0.1107771225039231</v>
      </c>
      <c r="C2" s="56">
        <v>7.2872516039242496E-2</v>
      </c>
      <c r="D2" s="56">
        <v>0.10342923292249451</v>
      </c>
      <c r="E2" s="56">
        <v>0.110363503301557</v>
      </c>
      <c r="F2" s="56">
        <v>0.116533622679774</v>
      </c>
      <c r="G2" s="56">
        <v>0.15211828901427299</v>
      </c>
      <c r="H2" s="56">
        <v>9.7783206931842826E-3</v>
      </c>
      <c r="I2" s="56">
        <v>8.827021746153399E-2</v>
      </c>
      <c r="J2" s="57">
        <f xml:space="preserve"> (G2-C2) / B2</f>
        <v>0.71536226238611722</v>
      </c>
      <c r="K2" s="56">
        <v>3.7337962299160976E-3</v>
      </c>
      <c r="L2" s="58">
        <f>B2/60</f>
        <v>1.846285375065385E-3</v>
      </c>
      <c r="N2" s="27" t="s">
        <v>14</v>
      </c>
      <c r="O2" s="27" t="s">
        <v>14</v>
      </c>
      <c r="P2" s="28" t="s">
        <v>5</v>
      </c>
      <c r="Q2" s="29" t="s">
        <v>4</v>
      </c>
      <c r="R2" s="30"/>
      <c r="S2" s="30"/>
      <c r="T2" s="30"/>
      <c r="U2" s="30"/>
      <c r="V2" s="30"/>
    </row>
    <row r="3" spans="1:22" x14ac:dyDescent="0.2">
      <c r="A3" s="54" t="s">
        <v>767</v>
      </c>
      <c r="B3" s="56">
        <v>0.11038767424244671</v>
      </c>
      <c r="C3" s="56">
        <v>8.7547783976991395E-2</v>
      </c>
      <c r="D3" s="56">
        <v>0.103917687374806</v>
      </c>
      <c r="E3" s="56">
        <v>0.109789327570101</v>
      </c>
      <c r="F3" s="56">
        <v>0.1160374703299375</v>
      </c>
      <c r="G3" s="56">
        <v>0.14894409068091899</v>
      </c>
      <c r="H3" s="56">
        <v>9.2036024189339517E-3</v>
      </c>
      <c r="I3" s="56">
        <v>8.3375272484859958E-2</v>
      </c>
      <c r="J3" s="57">
        <f xml:space="preserve"> (G3-C3) / B3</f>
        <v>0.55618806289080458</v>
      </c>
      <c r="K3" s="56">
        <v>5.4204119839642573E-3</v>
      </c>
      <c r="L3" s="58">
        <f>B3/100</f>
        <v>1.1038767424244671E-3</v>
      </c>
      <c r="N3" s="28" t="s">
        <v>5</v>
      </c>
      <c r="O3" s="31" t="s">
        <v>15</v>
      </c>
      <c r="P3" s="29" t="s">
        <v>4</v>
      </c>
      <c r="Q3" s="32" t="s">
        <v>3</v>
      </c>
      <c r="R3" s="30"/>
      <c r="S3" s="30"/>
      <c r="T3" s="30"/>
      <c r="U3" s="30"/>
      <c r="V3" s="30"/>
    </row>
    <row r="4" spans="1:22" x14ac:dyDescent="0.2">
      <c r="A4" s="54" t="s">
        <v>3</v>
      </c>
      <c r="B4" s="56">
        <v>0.10933186722651075</v>
      </c>
      <c r="C4" s="56">
        <v>7.6535149887156997E-2</v>
      </c>
      <c r="D4" s="56">
        <v>0.102828125927695</v>
      </c>
      <c r="E4" s="56">
        <v>0.110374258657489</v>
      </c>
      <c r="F4" s="56">
        <v>0.11647025797572449</v>
      </c>
      <c r="G4" s="56">
        <v>0.137575731472246</v>
      </c>
      <c r="H4" s="56">
        <v>9.7747624983912079E-3</v>
      </c>
      <c r="I4" s="56">
        <v>8.9404514405119637E-2</v>
      </c>
      <c r="J4" s="57">
        <f xml:space="preserve"> (G4-C4) / B4</f>
        <v>0.5583054889077016</v>
      </c>
      <c r="K4" s="56">
        <v>9.5341958151931028E-3</v>
      </c>
      <c r="L4" s="58">
        <f>B4/50</f>
        <v>2.1866373445302151E-3</v>
      </c>
      <c r="N4" s="29" t="s">
        <v>4</v>
      </c>
      <c r="O4" s="28" t="s">
        <v>5</v>
      </c>
      <c r="P4" s="32" t="s">
        <v>3</v>
      </c>
      <c r="Q4" s="27" t="s">
        <v>14</v>
      </c>
      <c r="R4" s="30"/>
      <c r="S4" s="30"/>
      <c r="T4" s="30"/>
      <c r="U4" s="30"/>
      <c r="V4" s="30"/>
    </row>
    <row r="5" spans="1:22" x14ac:dyDescent="0.2">
      <c r="A5" s="54" t="s">
        <v>756</v>
      </c>
      <c r="B5" s="56">
        <v>0.10933186722651075</v>
      </c>
      <c r="C5" s="56">
        <v>7.6535149887156997E-2</v>
      </c>
      <c r="D5" s="56">
        <v>0.102828125927695</v>
      </c>
      <c r="E5" s="56">
        <v>0.110374258657489</v>
      </c>
      <c r="F5" s="56">
        <v>0.11647025797572449</v>
      </c>
      <c r="G5" s="56">
        <v>0.137575731472246</v>
      </c>
      <c r="H5" s="56">
        <v>9.7747624983912079E-3</v>
      </c>
      <c r="I5" s="56">
        <v>8.9404514405119637E-2</v>
      </c>
      <c r="J5" s="57">
        <f xml:space="preserve"> (G5-C5) / B5</f>
        <v>0.5583054889077016</v>
      </c>
      <c r="K5" s="56">
        <v>9.5341958151931028E-3</v>
      </c>
      <c r="L5" s="58">
        <f>B5/50</f>
        <v>2.1866373445302151E-3</v>
      </c>
      <c r="N5" s="32" t="s">
        <v>3</v>
      </c>
      <c r="O5" s="29" t="s">
        <v>4</v>
      </c>
      <c r="P5" s="27" t="s">
        <v>14</v>
      </c>
      <c r="Q5" s="28" t="s">
        <v>5</v>
      </c>
      <c r="R5" s="30"/>
      <c r="S5" s="30"/>
      <c r="T5" s="30"/>
      <c r="U5" s="30"/>
      <c r="V5" s="30"/>
    </row>
    <row r="6" spans="1:22" x14ac:dyDescent="0.2">
      <c r="A6" s="54" t="s">
        <v>757</v>
      </c>
      <c r="B6" s="56">
        <v>9.3427961613501351E-2</v>
      </c>
      <c r="C6" s="56">
        <v>5.2157601903935903E-2</v>
      </c>
      <c r="D6" s="56">
        <v>8.0817822004977058E-2</v>
      </c>
      <c r="E6" s="56">
        <v>9.0025539839245494E-2</v>
      </c>
      <c r="F6" s="56">
        <v>0.104623343793325</v>
      </c>
      <c r="G6" s="56">
        <v>0.15061068858024501</v>
      </c>
      <c r="H6" s="56">
        <v>1.7692922829453693E-2</v>
      </c>
      <c r="I6" s="56">
        <v>0.18937502781712059</v>
      </c>
      <c r="J6" s="57">
        <f xml:space="preserve"> (G6-C6) / B6</f>
        <v>1.0537860933282053</v>
      </c>
      <c r="K6" s="56">
        <v>3.6417596140341901E-2</v>
      </c>
      <c r="L6" s="58">
        <f>B6/55</f>
        <v>1.6986902111545701E-3</v>
      </c>
      <c r="N6" s="31" t="s">
        <v>15</v>
      </c>
      <c r="O6" s="32" t="s">
        <v>3</v>
      </c>
      <c r="P6" s="31" t="s">
        <v>15</v>
      </c>
      <c r="Q6" s="31" t="s">
        <v>15</v>
      </c>
      <c r="R6" s="30"/>
      <c r="S6" s="30"/>
      <c r="T6" s="30"/>
      <c r="U6" s="30"/>
      <c r="V6" s="30"/>
    </row>
    <row r="7" spans="1:22" x14ac:dyDescent="0.2">
      <c r="A7" s="54" t="s">
        <v>760</v>
      </c>
      <c r="B7" s="56">
        <v>7.4593017394461655E-2</v>
      </c>
      <c r="C7" s="56">
        <v>3.8975956488319502E-2</v>
      </c>
      <c r="D7" s="56">
        <v>6.3791396183010995E-2</v>
      </c>
      <c r="E7" s="56">
        <v>7.2109379348165095E-2</v>
      </c>
      <c r="F7" s="56">
        <v>8.3373980453710153E-2</v>
      </c>
      <c r="G7" s="56">
        <v>0.12893179030340299</v>
      </c>
      <c r="H7" s="56">
        <v>1.4146527345051667E-2</v>
      </c>
      <c r="I7" s="56">
        <v>0.18964948515545654</v>
      </c>
      <c r="J7" s="57">
        <f xml:space="preserve"> (G7-C7) / B7</f>
        <v>1.2059551544802165</v>
      </c>
      <c r="K7" s="56">
        <v>3.3295851717093372E-2</v>
      </c>
      <c r="L7" s="58">
        <f>B7/60</f>
        <v>1.2432169565743609E-3</v>
      </c>
      <c r="N7" s="33" t="s">
        <v>12</v>
      </c>
      <c r="O7" s="34" t="s">
        <v>7</v>
      </c>
      <c r="P7" s="35" t="s">
        <v>10</v>
      </c>
      <c r="Q7" s="33" t="s">
        <v>12</v>
      </c>
      <c r="R7" s="30"/>
      <c r="S7" s="30"/>
      <c r="T7" s="30"/>
      <c r="U7" s="30"/>
      <c r="V7" s="30"/>
    </row>
    <row r="8" spans="1:22" x14ac:dyDescent="0.2">
      <c r="A8" s="54" t="s">
        <v>762</v>
      </c>
      <c r="B8" s="56">
        <v>7.3055826722516426E-2</v>
      </c>
      <c r="C8" s="56">
        <v>3.5310514952274302E-2</v>
      </c>
      <c r="D8" s="56">
        <v>6.2335656655874844E-2</v>
      </c>
      <c r="E8" s="56">
        <v>7.0102933035285295E-2</v>
      </c>
      <c r="F8" s="56">
        <v>8.2062058122573098E-2</v>
      </c>
      <c r="G8" s="56">
        <v>0.116062039898802</v>
      </c>
      <c r="H8" s="56">
        <v>1.5355951583761527E-2</v>
      </c>
      <c r="I8" s="56">
        <v>0.21019475478782984</v>
      </c>
      <c r="J8" s="57">
        <f xml:space="preserve"> (G8-C8) / B8</f>
        <v>1.1053399649180808</v>
      </c>
      <c r="K8" s="56">
        <v>4.0419687514411828E-2</v>
      </c>
      <c r="L8" s="58">
        <f>B8/60</f>
        <v>1.2175971120419403E-3</v>
      </c>
      <c r="N8" s="36" t="s">
        <v>9</v>
      </c>
      <c r="O8" s="37" t="s">
        <v>6</v>
      </c>
      <c r="P8" s="33" t="s">
        <v>12</v>
      </c>
      <c r="Q8" s="36" t="s">
        <v>9</v>
      </c>
      <c r="R8" s="30"/>
      <c r="S8" s="30"/>
      <c r="T8" s="30"/>
      <c r="U8" s="30"/>
      <c r="V8" s="30"/>
    </row>
    <row r="9" spans="1:22" x14ac:dyDescent="0.2">
      <c r="A9" s="54" t="s">
        <v>781</v>
      </c>
      <c r="B9" s="56">
        <v>6.6565874082970516E-2</v>
      </c>
      <c r="C9" s="56">
        <v>9.9045808139383001E-3</v>
      </c>
      <c r="D9" s="56">
        <v>4.9613847924721198E-2</v>
      </c>
      <c r="E9" s="56">
        <v>6.1276389221469302E-2</v>
      </c>
      <c r="F9" s="56">
        <v>7.9604390438117345E-2</v>
      </c>
      <c r="G9" s="56">
        <v>0.13747750713758899</v>
      </c>
      <c r="H9" s="56">
        <v>2.4770638893221314E-2</v>
      </c>
      <c r="I9" s="56">
        <v>0.37212219075417147</v>
      </c>
      <c r="J9" s="57">
        <f xml:space="preserve"> (G9-C9) / B9</f>
        <v>1.9164914166775369</v>
      </c>
      <c r="K9" s="56">
        <v>7.9462411248565235E-2</v>
      </c>
      <c r="L9" s="58">
        <f>B9/100</f>
        <v>6.6565874082970516E-4</v>
      </c>
      <c r="N9" s="34" t="s">
        <v>7</v>
      </c>
      <c r="O9" s="33" t="s">
        <v>12</v>
      </c>
      <c r="P9" s="36" t="s">
        <v>9</v>
      </c>
      <c r="Q9" s="35" t="s">
        <v>10</v>
      </c>
      <c r="R9" s="30"/>
      <c r="S9" s="30"/>
      <c r="T9" s="30"/>
      <c r="U9" s="30"/>
      <c r="V9" s="30"/>
    </row>
    <row r="10" spans="1:22" x14ac:dyDescent="0.2">
      <c r="A10" s="54" t="s">
        <v>782</v>
      </c>
      <c r="B10" s="56">
        <v>6.6565874082970516E-2</v>
      </c>
      <c r="C10" s="56">
        <v>9.9045808139383001E-3</v>
      </c>
      <c r="D10" s="56">
        <v>4.9613847924721198E-2</v>
      </c>
      <c r="E10" s="56">
        <v>6.1276389221469302E-2</v>
      </c>
      <c r="F10" s="56">
        <v>7.9604390438117345E-2</v>
      </c>
      <c r="G10" s="56">
        <v>0.13747750713758899</v>
      </c>
      <c r="H10" s="56">
        <v>2.4770638893221314E-2</v>
      </c>
      <c r="I10" s="56">
        <v>0.37212219075417147</v>
      </c>
      <c r="J10" s="57">
        <f xml:space="preserve"> (G10-C10) / B10</f>
        <v>1.9164914166775369</v>
      </c>
      <c r="K10" s="56">
        <v>7.9462411248565235E-2</v>
      </c>
      <c r="L10" s="58">
        <f>B10/100</f>
        <v>6.6565874082970516E-4</v>
      </c>
      <c r="N10" s="37" t="s">
        <v>6</v>
      </c>
      <c r="O10" s="36" t="s">
        <v>9</v>
      </c>
      <c r="P10" s="38" t="s">
        <v>16</v>
      </c>
      <c r="Q10" s="34" t="s">
        <v>7</v>
      </c>
      <c r="R10" s="30"/>
      <c r="S10" s="30"/>
      <c r="T10" s="30"/>
      <c r="U10" s="30"/>
      <c r="V10" s="30"/>
    </row>
    <row r="11" spans="1:22" x14ac:dyDescent="0.2">
      <c r="A11" s="54" t="s">
        <v>771</v>
      </c>
      <c r="B11" s="56">
        <v>6.559912033590673E-2</v>
      </c>
      <c r="C11" s="56">
        <v>4.5921089932294101E-2</v>
      </c>
      <c r="D11" s="56">
        <v>6.1696875556616945E-2</v>
      </c>
      <c r="E11" s="56">
        <v>6.6224555194493606E-2</v>
      </c>
      <c r="F11" s="56">
        <v>6.9882154785435302E-2</v>
      </c>
      <c r="G11" s="56">
        <v>8.2545438883347699E-2</v>
      </c>
      <c r="H11" s="56">
        <v>5.8648574990347955E-3</v>
      </c>
      <c r="I11" s="56">
        <v>8.9404514405120331E-2</v>
      </c>
      <c r="J11" s="57">
        <f xml:space="preserve"> (G11-C11) / B11</f>
        <v>0.55830548890770226</v>
      </c>
      <c r="K11" s="56">
        <v>9.5341958151919926E-3</v>
      </c>
      <c r="L11" s="58">
        <f>B11/30</f>
        <v>2.1866373445302242E-3</v>
      </c>
      <c r="N11" s="35" t="s">
        <v>10</v>
      </c>
      <c r="O11" s="39" t="s">
        <v>8</v>
      </c>
      <c r="P11" s="39" t="s">
        <v>8</v>
      </c>
      <c r="Q11" s="37" t="s">
        <v>6</v>
      </c>
      <c r="R11" s="30"/>
      <c r="S11" s="30"/>
      <c r="T11" s="30"/>
      <c r="U11" s="30"/>
      <c r="V11" s="30"/>
    </row>
    <row r="12" spans="1:22" x14ac:dyDescent="0.2">
      <c r="A12" s="54" t="s">
        <v>763</v>
      </c>
      <c r="B12" s="56">
        <v>6.0879855602097056E-2</v>
      </c>
      <c r="C12" s="56">
        <v>2.9425429126895102E-2</v>
      </c>
      <c r="D12" s="56">
        <v>5.1946380546562296E-2</v>
      </c>
      <c r="E12" s="56">
        <v>5.8419110862737801E-2</v>
      </c>
      <c r="F12" s="56">
        <v>6.8385048435477547E-2</v>
      </c>
      <c r="G12" s="56">
        <v>9.6718366582335305E-2</v>
      </c>
      <c r="H12" s="56">
        <v>1.2796626319801493E-2</v>
      </c>
      <c r="I12" s="56">
        <v>0.21019475478783334</v>
      </c>
      <c r="J12" s="57">
        <f xml:space="preserve"> (G12-C12) / B12</f>
        <v>1.1053399649180877</v>
      </c>
      <c r="K12" s="56">
        <v>4.0419687514411495E-2</v>
      </c>
      <c r="L12" s="58">
        <f>B12/50</f>
        <v>1.2175971120419412E-3</v>
      </c>
      <c r="N12" s="39" t="s">
        <v>8</v>
      </c>
      <c r="O12" s="35" t="s">
        <v>10</v>
      </c>
      <c r="P12" s="40" t="s">
        <v>19</v>
      </c>
      <c r="Q12" s="39" t="s">
        <v>8</v>
      </c>
      <c r="R12" s="30"/>
      <c r="S12" s="30"/>
      <c r="T12" s="30"/>
      <c r="U12" s="30"/>
      <c r="V12" s="30"/>
    </row>
    <row r="13" spans="1:22" x14ac:dyDescent="0.2">
      <c r="A13" s="54" t="s">
        <v>765</v>
      </c>
      <c r="B13" s="56">
        <v>5.1821893996886553E-2</v>
      </c>
      <c r="C13" s="56">
        <v>2.87950853723975E-2</v>
      </c>
      <c r="D13" s="56">
        <v>4.7152910342170104E-2</v>
      </c>
      <c r="E13" s="56">
        <v>5.1387775509744903E-2</v>
      </c>
      <c r="F13" s="56">
        <v>5.5383955249683356E-2</v>
      </c>
      <c r="G13" s="56">
        <v>7.8180089789947102E-2</v>
      </c>
      <c r="H13" s="56">
        <v>6.1893534206448903E-3</v>
      </c>
      <c r="I13" s="56">
        <v>0.11943510634745895</v>
      </c>
      <c r="J13" s="57">
        <f xml:space="preserve"> (G13-C13) / B13</f>
        <v>0.95297567511748305</v>
      </c>
      <c r="K13" s="56">
        <v>8.3771250654739449E-3</v>
      </c>
      <c r="L13" s="58">
        <f>B13/25</f>
        <v>2.0728757598754621E-3</v>
      </c>
      <c r="N13" s="40" t="s">
        <v>19</v>
      </c>
      <c r="O13" s="40" t="s">
        <v>19</v>
      </c>
      <c r="P13" s="41" t="s">
        <v>18</v>
      </c>
      <c r="Q13" s="40" t="s">
        <v>19</v>
      </c>
      <c r="R13" s="30"/>
      <c r="S13" s="30"/>
      <c r="T13" s="30"/>
      <c r="U13" s="30"/>
      <c r="V13" s="30"/>
    </row>
    <row r="14" spans="1:22" x14ac:dyDescent="0.2">
      <c r="A14" s="55" t="s">
        <v>761</v>
      </c>
      <c r="B14" s="56">
        <v>4.8703884481677555E-2</v>
      </c>
      <c r="C14" s="56">
        <v>2.3540343301516199E-2</v>
      </c>
      <c r="D14" s="56">
        <v>4.1557104437249845E-2</v>
      </c>
      <c r="E14" s="56">
        <v>4.6735288690190502E-2</v>
      </c>
      <c r="F14" s="56">
        <v>5.4708038748382051E-2</v>
      </c>
      <c r="G14" s="56">
        <v>7.7374693265868405E-2</v>
      </c>
      <c r="H14" s="56">
        <v>1.0237301055841391E-2</v>
      </c>
      <c r="I14" s="56">
        <v>0.21019475478783778</v>
      </c>
      <c r="J14" s="57">
        <f xml:space="preserve"> (G14-C14) / B14</f>
        <v>1.1053399649180906</v>
      </c>
      <c r="K14" s="56">
        <v>4.0419687514404279E-2</v>
      </c>
      <c r="L14" s="58">
        <f>B14/20</f>
        <v>2.4351942240838777E-3</v>
      </c>
      <c r="N14" s="41" t="s">
        <v>18</v>
      </c>
      <c r="O14" s="41" t="s">
        <v>18</v>
      </c>
      <c r="P14" s="42" t="s">
        <v>20</v>
      </c>
      <c r="Q14" s="38" t="s">
        <v>16</v>
      </c>
      <c r="R14" s="30"/>
      <c r="S14" s="30"/>
      <c r="T14" s="30"/>
      <c r="U14" s="30"/>
      <c r="V14" s="30"/>
    </row>
    <row r="15" spans="1:22" x14ac:dyDescent="0.2">
      <c r="A15" s="54" t="s">
        <v>16</v>
      </c>
      <c r="B15" s="56">
        <v>4.8027037309460875E-2</v>
      </c>
      <c r="C15" s="56">
        <v>3.3620174907470698E-2</v>
      </c>
      <c r="D15" s="56">
        <v>4.5170089614950303E-2</v>
      </c>
      <c r="E15" s="56">
        <v>4.8484936487593E-2</v>
      </c>
      <c r="F15" s="56">
        <v>5.1162772274379549E-2</v>
      </c>
      <c r="G15" s="56">
        <v>6.0433933453317698E-2</v>
      </c>
      <c r="H15" s="56">
        <v>4.2938339489689567E-3</v>
      </c>
      <c r="I15" s="56">
        <v>8.9404514405120553E-2</v>
      </c>
      <c r="J15" s="57">
        <f xml:space="preserve"> (G15-C15) / B15</f>
        <v>0.55830548890770204</v>
      </c>
      <c r="K15" s="56">
        <v>9.5341958151959894E-3</v>
      </c>
      <c r="L15" s="58">
        <f>B15/20</f>
        <v>2.4013518654730438E-3</v>
      </c>
      <c r="N15" s="38" t="s">
        <v>16</v>
      </c>
      <c r="O15" s="38" t="s">
        <v>16</v>
      </c>
      <c r="P15" s="34" t="s">
        <v>7</v>
      </c>
      <c r="Q15" s="41" t="s">
        <v>18</v>
      </c>
      <c r="R15" s="30"/>
      <c r="S15" s="30"/>
      <c r="T15" s="30"/>
      <c r="U15" s="30"/>
      <c r="V15" s="30"/>
    </row>
    <row r="16" spans="1:22" x14ac:dyDescent="0.2">
      <c r="A16" s="54" t="s">
        <v>764</v>
      </c>
      <c r="B16" s="56">
        <v>2.685539798859566E-2</v>
      </c>
      <c r="C16" s="56">
        <v>1.49924519432724E-2</v>
      </c>
      <c r="D16" s="56">
        <v>2.3230789956842801E-2</v>
      </c>
      <c r="E16" s="56">
        <v>2.58774899241552E-2</v>
      </c>
      <c r="F16" s="56">
        <v>3.0073352405641247E-2</v>
      </c>
      <c r="G16" s="56">
        <v>4.3291993249030603E-2</v>
      </c>
      <c r="H16" s="56">
        <v>5.0856362948865389E-3</v>
      </c>
      <c r="I16" s="56">
        <v>0.18937110137210372</v>
      </c>
      <c r="J16" s="57">
        <f xml:space="preserve"> (G16-C16) / B16</f>
        <v>1.0537747873919354</v>
      </c>
      <c r="K16" s="56">
        <v>3.6413836237159325E-2</v>
      </c>
      <c r="L16" s="58">
        <f>B16/20</f>
        <v>1.342769899429783E-3</v>
      </c>
      <c r="N16" s="42" t="s">
        <v>20</v>
      </c>
      <c r="O16" s="42" t="s">
        <v>20</v>
      </c>
      <c r="P16" s="37" t="s">
        <v>6</v>
      </c>
      <c r="Q16" s="42" t="s">
        <v>20</v>
      </c>
      <c r="R16" s="30"/>
      <c r="S16" s="30"/>
      <c r="T16" s="30"/>
      <c r="U16" s="30"/>
      <c r="V16" s="30"/>
    </row>
    <row r="17" spans="1:22" x14ac:dyDescent="0.2">
      <c r="A17" s="54" t="s">
        <v>758</v>
      </c>
      <c r="B17" s="56">
        <v>1.2908797522171448E-2</v>
      </c>
      <c r="C17" s="56">
        <v>5.7374107311004502E-3</v>
      </c>
      <c r="D17" s="56">
        <v>9.8415148282957002E-3</v>
      </c>
      <c r="E17" s="56">
        <v>1.2278132183827299E-2</v>
      </c>
      <c r="F17" s="56">
        <v>1.53355484405155E-2</v>
      </c>
      <c r="G17" s="56">
        <v>2.5529850329750501E-2</v>
      </c>
      <c r="H17" s="56">
        <v>3.9018318577281369E-3</v>
      </c>
      <c r="I17" s="56">
        <v>0.3022614500712838</v>
      </c>
      <c r="J17" s="57">
        <f xml:space="preserve"> (G17-C17) / B17</f>
        <v>1.5332519984650494</v>
      </c>
      <c r="K17" s="56">
        <v>4.8855467541492725E-2</v>
      </c>
      <c r="L17" s="58">
        <f>B17/40</f>
        <v>3.2271993805428622E-4</v>
      </c>
      <c r="N17" s="43" t="s">
        <v>17</v>
      </c>
      <c r="O17" s="43" t="s">
        <v>17</v>
      </c>
      <c r="P17" s="43" t="s">
        <v>17</v>
      </c>
      <c r="Q17" s="43" t="s">
        <v>17</v>
      </c>
      <c r="R17" s="30"/>
      <c r="S17" s="30"/>
      <c r="T17" s="30"/>
      <c r="U17" s="30"/>
      <c r="V17" s="30"/>
    </row>
    <row r="18" spans="1:22" x14ac:dyDescent="0.2">
      <c r="A18" s="54" t="s">
        <v>759</v>
      </c>
      <c r="B18" s="56">
        <v>9.6815981416285817E-3</v>
      </c>
      <c r="C18" s="56">
        <v>4.3030580483254203E-3</v>
      </c>
      <c r="D18" s="56">
        <v>7.38113612122193E-3</v>
      </c>
      <c r="E18" s="56">
        <v>9.2085991378704195E-3</v>
      </c>
      <c r="F18" s="56">
        <v>1.1501661330386648E-2</v>
      </c>
      <c r="G18" s="56">
        <v>1.9147387747312901E-2</v>
      </c>
      <c r="H18" s="56">
        <v>2.9263738932960399E-3</v>
      </c>
      <c r="I18" s="56">
        <v>0.30226145007127742</v>
      </c>
      <c r="J18" s="57">
        <f xml:space="preserve"> (G18-C18) / B18</f>
        <v>1.5332519984650441</v>
      </c>
      <c r="K18" s="56">
        <v>4.8855467541497943E-2</v>
      </c>
      <c r="L18" s="58">
        <f>B18/30</f>
        <v>3.2271993805428606E-4</v>
      </c>
      <c r="N18" s="44" t="s">
        <v>11</v>
      </c>
      <c r="O18" s="44" t="s">
        <v>11</v>
      </c>
      <c r="P18" s="44" t="s">
        <v>11</v>
      </c>
      <c r="Q18" s="44" t="s">
        <v>11</v>
      </c>
      <c r="R18" s="30"/>
      <c r="S18" s="30"/>
      <c r="T18" s="30"/>
      <c r="U18" s="30"/>
      <c r="V18" s="30"/>
    </row>
    <row r="19" spans="1:22" x14ac:dyDescent="0.2">
      <c r="A19" s="54" t="s">
        <v>768</v>
      </c>
      <c r="B19" s="56">
        <v>7.4585500542489018E-3</v>
      </c>
      <c r="C19" s="56">
        <v>4.2741159993996396E-3</v>
      </c>
      <c r="D19" s="56">
        <v>6.51063008559832E-3</v>
      </c>
      <c r="E19" s="56">
        <v>7.3565877898653601E-3</v>
      </c>
      <c r="F19" s="56">
        <v>8.2892681960998697E-3</v>
      </c>
      <c r="G19" s="56">
        <v>1.15168979486884E-2</v>
      </c>
      <c r="H19" s="56">
        <v>1.2913933381747916E-3</v>
      </c>
      <c r="I19" s="56">
        <v>0.17314267904378081</v>
      </c>
      <c r="J19" s="57">
        <f xml:space="preserve"> (G19-C19) / B19</f>
        <v>0.97107103882245516</v>
      </c>
      <c r="K19" s="56">
        <v>1.3670520897752336E-2</v>
      </c>
      <c r="L19" s="58">
        <f>B19/40</f>
        <v>1.8646375135622254E-4</v>
      </c>
      <c r="N19" s="45" t="s">
        <v>13</v>
      </c>
      <c r="O19" s="45" t="s">
        <v>13</v>
      </c>
      <c r="P19" s="45" t="s">
        <v>13</v>
      </c>
      <c r="Q19" s="45" t="s">
        <v>13</v>
      </c>
      <c r="R19" s="30"/>
      <c r="S19" s="30"/>
      <c r="T19" s="30"/>
      <c r="U19" s="30"/>
      <c r="V19" s="30"/>
    </row>
    <row r="20" spans="1:22" x14ac:dyDescent="0.2">
      <c r="A20" s="54" t="s">
        <v>770</v>
      </c>
      <c r="B20" s="56">
        <v>4.2630384939687229E-3</v>
      </c>
      <c r="C20" s="56">
        <v>2.3748785289011698E-3</v>
      </c>
      <c r="D20" s="56">
        <v>3.6402285999548251E-3</v>
      </c>
      <c r="E20" s="56">
        <v>4.1086328524128002E-3</v>
      </c>
      <c r="F20" s="56">
        <v>4.8056767939791351E-3</v>
      </c>
      <c r="G20" s="56">
        <v>7.0318185999287399E-3</v>
      </c>
      <c r="H20" s="56">
        <v>8.5601076039875344E-4</v>
      </c>
      <c r="I20" s="56">
        <v>0.20079827137611436</v>
      </c>
      <c r="J20" s="57">
        <f xml:space="preserve"> (G20-C20) / B20</f>
        <v>1.0923992541038823</v>
      </c>
      <c r="K20" s="56">
        <v>3.6219621702776927E-2</v>
      </c>
      <c r="L20" s="58">
        <f>B20/30</f>
        <v>1.4210128313229075E-4</v>
      </c>
      <c r="N20" s="46" t="s">
        <v>22</v>
      </c>
      <c r="O20" s="46" t="s">
        <v>22</v>
      </c>
      <c r="P20" s="46" t="s">
        <v>22</v>
      </c>
      <c r="Q20" s="46" t="s">
        <v>22</v>
      </c>
      <c r="R20" s="30"/>
      <c r="S20" s="30"/>
      <c r="T20" s="30"/>
      <c r="U20" s="30"/>
      <c r="V20" s="30"/>
    </row>
    <row r="21" spans="1:22" x14ac:dyDescent="0.2">
      <c r="A21" s="54" t="s">
        <v>769</v>
      </c>
      <c r="B21" s="56">
        <v>1.3308740467179469E-3</v>
      </c>
      <c r="C21" s="56">
        <v>1.5796763903253E-4</v>
      </c>
      <c r="D21" s="56">
        <v>1.1772276714347399E-3</v>
      </c>
      <c r="E21" s="56">
        <v>1.3276752054246499E-3</v>
      </c>
      <c r="F21" s="56">
        <v>1.4921909430841099E-3</v>
      </c>
      <c r="G21" s="56">
        <v>2.59106712721879E-3</v>
      </c>
      <c r="H21" s="56">
        <v>2.6258102775155102E-4</v>
      </c>
      <c r="I21" s="56">
        <v>0.19729968316618621</v>
      </c>
      <c r="J21" s="57">
        <f xml:space="preserve"> (G21-C21) / B21</f>
        <v>1.8281966608233877</v>
      </c>
      <c r="K21" s="56">
        <v>2.4035642600331864E-3</v>
      </c>
      <c r="L21" s="59">
        <f>B21/30</f>
        <v>4.4362468223931564E-5</v>
      </c>
      <c r="N21" s="47" t="s">
        <v>21</v>
      </c>
      <c r="O21" s="47" t="s">
        <v>21</v>
      </c>
      <c r="P21" s="47" t="s">
        <v>21</v>
      </c>
      <c r="Q21" s="47" t="s">
        <v>21</v>
      </c>
      <c r="R21" s="30"/>
      <c r="S21" s="30"/>
      <c r="T21" s="30"/>
      <c r="U21" s="30"/>
      <c r="V21" s="30"/>
    </row>
    <row r="22" spans="1:22" x14ac:dyDescent="0.2">
      <c r="A22" s="50"/>
      <c r="B22" s="52"/>
      <c r="C22" s="52"/>
      <c r="D22" s="52"/>
      <c r="E22" s="52"/>
      <c r="F22" s="52"/>
      <c r="G22" s="52"/>
      <c r="H22" s="51"/>
      <c r="I22" s="51"/>
      <c r="J22" s="51"/>
      <c r="K22" s="51"/>
      <c r="L22" s="49"/>
    </row>
  </sheetData>
  <sortState ref="A2:L21">
    <sortCondition descending="1" ref="B2"/>
  </sortState>
  <conditionalFormatting sqref="N2:N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" priority="23"/>
  </conditionalFormatting>
  <conditionalFormatting sqref="O2:O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" priority="21"/>
  </conditionalFormatting>
  <conditionalFormatting sqref="P2:P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" priority="19"/>
  </conditionalFormatting>
  <conditionalFormatting sqref="Q2:Q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" priority="17"/>
  </conditionalFormatting>
  <conditionalFormatting sqref="B2:B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11">
      <colorScale>
        <cfvo type="min"/>
        <cfvo type="max"/>
        <color theme="0"/>
        <color theme="2" tint="-0.499984740745262"/>
      </colorScale>
    </cfRule>
  </conditionalFormatting>
  <conditionalFormatting sqref="I2:I21">
    <cfRule type="colorScale" priority="10">
      <colorScale>
        <cfvo type="min"/>
        <cfvo type="max"/>
        <color theme="0"/>
        <color theme="2" tint="-0.499984740745262"/>
      </colorScale>
    </cfRule>
  </conditionalFormatting>
  <conditionalFormatting sqref="J2:J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21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B1:C20"/>
    </sheetView>
  </sheetViews>
  <sheetFormatPr baseColWidth="10" defaultRowHeight="16" x14ac:dyDescent="0.2"/>
  <sheetData>
    <row r="1" spans="1:3" x14ac:dyDescent="0.2">
      <c r="A1" s="6" t="s">
        <v>4</v>
      </c>
      <c r="B1" s="10">
        <v>0.102828125927695</v>
      </c>
      <c r="C1" s="10">
        <v>0.11647025797572449</v>
      </c>
    </row>
    <row r="2" spans="1:3" x14ac:dyDescent="0.2">
      <c r="A2" s="6" t="s">
        <v>15</v>
      </c>
      <c r="B2" s="10">
        <v>8.0817822004977058E-2</v>
      </c>
      <c r="C2" s="10">
        <v>0.104623343793325</v>
      </c>
    </row>
    <row r="3" spans="1:3" x14ac:dyDescent="0.2">
      <c r="A3" s="6" t="s">
        <v>17</v>
      </c>
      <c r="B3" s="10">
        <v>9.8415148282957002E-3</v>
      </c>
      <c r="C3" s="10">
        <v>1.53355484405155E-2</v>
      </c>
    </row>
    <row r="4" spans="1:3" x14ac:dyDescent="0.2">
      <c r="A4" s="6" t="s">
        <v>11</v>
      </c>
      <c r="B4" s="10">
        <v>7.38113612122193E-3</v>
      </c>
      <c r="C4" s="10">
        <v>1.1501661330386648E-2</v>
      </c>
    </row>
    <row r="5" spans="1:3" x14ac:dyDescent="0.2">
      <c r="A5" s="6" t="s">
        <v>12</v>
      </c>
      <c r="B5" s="10">
        <v>6.3791396183010995E-2</v>
      </c>
      <c r="C5" s="10">
        <v>8.3373980453710153E-2</v>
      </c>
    </row>
    <row r="6" spans="1:3" x14ac:dyDescent="0.2">
      <c r="A6" s="6" t="s">
        <v>18</v>
      </c>
      <c r="B6" s="10">
        <v>4.1557104437249845E-2</v>
      </c>
      <c r="C6" s="10">
        <v>5.4708038748382051E-2</v>
      </c>
    </row>
    <row r="7" spans="1:3" x14ac:dyDescent="0.2">
      <c r="A7" s="6" t="s">
        <v>9</v>
      </c>
      <c r="B7" s="10">
        <v>6.2335656655874844E-2</v>
      </c>
      <c r="C7" s="10">
        <v>8.2062058122573098E-2</v>
      </c>
    </row>
    <row r="8" spans="1:3" x14ac:dyDescent="0.2">
      <c r="A8" s="6" t="s">
        <v>8</v>
      </c>
      <c r="B8" s="10">
        <v>5.1946380546562296E-2</v>
      </c>
      <c r="C8" s="10">
        <v>6.8385048435477547E-2</v>
      </c>
    </row>
    <row r="9" spans="1:3" x14ac:dyDescent="0.2">
      <c r="A9" s="6" t="s">
        <v>3</v>
      </c>
      <c r="B9" s="10">
        <v>0.102828125927695</v>
      </c>
      <c r="C9" s="10">
        <v>0.11647025797572449</v>
      </c>
    </row>
    <row r="10" spans="1:3" x14ac:dyDescent="0.2">
      <c r="A10" s="6" t="s">
        <v>20</v>
      </c>
      <c r="B10" s="10">
        <v>2.3230789956842801E-2</v>
      </c>
      <c r="C10" s="10">
        <v>3.0073352405641247E-2</v>
      </c>
    </row>
    <row r="11" spans="1:3" x14ac:dyDescent="0.2">
      <c r="A11" s="6" t="s">
        <v>19</v>
      </c>
      <c r="B11" s="10">
        <v>4.7152910342170104E-2</v>
      </c>
      <c r="C11" s="10">
        <v>5.5383955249683356E-2</v>
      </c>
    </row>
    <row r="12" spans="1:3" x14ac:dyDescent="0.2">
      <c r="A12" s="6" t="s">
        <v>7</v>
      </c>
      <c r="B12" s="10">
        <v>4.9613847924721198E-2</v>
      </c>
      <c r="C12" s="10">
        <v>7.9604390438117345E-2</v>
      </c>
    </row>
    <row r="13" spans="1:3" x14ac:dyDescent="0.2">
      <c r="A13" s="6" t="s">
        <v>6</v>
      </c>
      <c r="B13" s="10">
        <v>4.9613847924721198E-2</v>
      </c>
      <c r="C13" s="10">
        <v>7.9604390438117345E-2</v>
      </c>
    </row>
    <row r="14" spans="1:3" x14ac:dyDescent="0.2">
      <c r="A14" s="6" t="s">
        <v>14</v>
      </c>
      <c r="B14" s="10">
        <v>0.10342923292249451</v>
      </c>
      <c r="C14" s="10">
        <v>0.116533622679774</v>
      </c>
    </row>
    <row r="15" spans="1:3" x14ac:dyDescent="0.2">
      <c r="A15" s="6" t="s">
        <v>5</v>
      </c>
      <c r="B15" s="10">
        <v>0.103917687374806</v>
      </c>
      <c r="C15" s="10">
        <v>0.1160374703299375</v>
      </c>
    </row>
    <row r="16" spans="1:3" x14ac:dyDescent="0.2">
      <c r="A16" s="6" t="s">
        <v>16</v>
      </c>
      <c r="B16" s="10">
        <v>4.5170089614950303E-2</v>
      </c>
      <c r="C16" s="10">
        <v>5.1162772274379549E-2</v>
      </c>
    </row>
    <row r="17" spans="1:3" x14ac:dyDescent="0.2">
      <c r="A17" s="6" t="s">
        <v>13</v>
      </c>
      <c r="B17" s="10">
        <v>6.51063008559832E-3</v>
      </c>
      <c r="C17" s="10">
        <v>8.2892681960998697E-3</v>
      </c>
    </row>
    <row r="18" spans="1:3" x14ac:dyDescent="0.2">
      <c r="A18" s="6" t="s">
        <v>21</v>
      </c>
      <c r="B18" s="10">
        <v>1.1772276714347399E-3</v>
      </c>
      <c r="C18" s="10">
        <v>1.4921909430841099E-3</v>
      </c>
    </row>
    <row r="19" spans="1:3" x14ac:dyDescent="0.2">
      <c r="A19" s="6" t="s">
        <v>22</v>
      </c>
      <c r="B19" s="10">
        <v>3.6402285999548251E-3</v>
      </c>
      <c r="C19" s="10">
        <v>4.8056767939791351E-3</v>
      </c>
    </row>
    <row r="20" spans="1:3" x14ac:dyDescent="0.2">
      <c r="A20" s="6" t="s">
        <v>10</v>
      </c>
      <c r="B20" s="10">
        <v>6.1696875556616945E-2</v>
      </c>
      <c r="C20" s="10">
        <v>6.9882154785435302E-2</v>
      </c>
    </row>
  </sheetData>
  <sortState ref="A1:C2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A25"/>
    </sheetView>
  </sheetViews>
  <sheetFormatPr baseColWidth="10" defaultRowHeight="16" x14ac:dyDescent="0.2"/>
  <sheetData>
    <row r="1" spans="1:8" x14ac:dyDescent="0.2">
      <c r="A1" s="19"/>
      <c r="B1" s="11"/>
      <c r="C1" s="11"/>
      <c r="D1" s="11"/>
      <c r="E1" s="11"/>
      <c r="F1" s="11"/>
      <c r="G1" s="11"/>
      <c r="H1" s="11"/>
    </row>
    <row r="2" spans="1:8" x14ac:dyDescent="0.2">
      <c r="A2" s="17"/>
      <c r="B2" s="11"/>
      <c r="C2" s="11"/>
      <c r="D2" s="11"/>
      <c r="E2" s="11"/>
      <c r="F2" s="11"/>
      <c r="G2" s="11"/>
      <c r="H2" s="11"/>
    </row>
    <row r="3" spans="1:8" x14ac:dyDescent="0.2">
      <c r="A3" s="17"/>
      <c r="B3" s="11"/>
      <c r="C3" s="11"/>
      <c r="D3" s="11"/>
      <c r="E3" s="11"/>
      <c r="F3" s="11"/>
      <c r="G3" s="11"/>
      <c r="H3" s="11"/>
    </row>
    <row r="4" spans="1:8" x14ac:dyDescent="0.2">
      <c r="A4" s="17"/>
      <c r="B4" s="11"/>
      <c r="C4" s="11"/>
      <c r="D4" s="11"/>
      <c r="E4" s="11"/>
      <c r="F4" s="11"/>
      <c r="G4" s="11"/>
      <c r="H4" s="11"/>
    </row>
    <row r="5" spans="1:8" x14ac:dyDescent="0.2">
      <c r="A5" s="17"/>
      <c r="B5" s="11"/>
      <c r="C5" s="11"/>
      <c r="D5" s="11"/>
      <c r="E5" s="11"/>
      <c r="F5" s="11"/>
      <c r="G5" s="11"/>
      <c r="H5" s="11"/>
    </row>
    <row r="6" spans="1:8" x14ac:dyDescent="0.2">
      <c r="A6" s="17"/>
      <c r="B6" s="11"/>
      <c r="C6" s="11"/>
      <c r="D6" s="11"/>
      <c r="E6" s="11"/>
      <c r="F6" s="11"/>
      <c r="G6" s="11"/>
      <c r="H6" s="11"/>
    </row>
    <row r="7" spans="1:8" x14ac:dyDescent="0.2">
      <c r="A7" s="17"/>
      <c r="B7" s="11"/>
      <c r="C7" s="11"/>
      <c r="D7" s="11"/>
      <c r="E7" s="11"/>
      <c r="F7" s="11"/>
      <c r="G7" s="11"/>
      <c r="H7" s="11"/>
    </row>
    <row r="8" spans="1:8" x14ac:dyDescent="0.2">
      <c r="A8" s="17"/>
      <c r="B8" s="11"/>
      <c r="C8" s="11"/>
      <c r="D8" s="11"/>
      <c r="E8" s="11"/>
      <c r="F8" s="11"/>
      <c r="G8" s="11"/>
      <c r="H8" s="11"/>
    </row>
    <row r="9" spans="1:8" x14ac:dyDescent="0.2">
      <c r="A9" s="17"/>
      <c r="B9" s="11"/>
      <c r="C9" s="11"/>
      <c r="D9" s="11"/>
      <c r="E9" s="11"/>
      <c r="F9" s="11"/>
      <c r="G9" s="11"/>
      <c r="H9" s="11"/>
    </row>
    <row r="10" spans="1:8" x14ac:dyDescent="0.2">
      <c r="A10" s="17"/>
      <c r="B10" s="11"/>
      <c r="C10" s="11"/>
      <c r="D10" s="11"/>
      <c r="E10" s="11"/>
      <c r="F10" s="11"/>
      <c r="G10" s="11"/>
      <c r="H10" s="11"/>
    </row>
    <row r="11" spans="1:8" x14ac:dyDescent="0.2">
      <c r="A11" s="17"/>
      <c r="B11" s="11"/>
      <c r="C11" s="11"/>
      <c r="D11" s="11"/>
      <c r="E11" s="11"/>
      <c r="F11" s="11"/>
      <c r="G11" s="11"/>
      <c r="H11" s="11"/>
    </row>
    <row r="12" spans="1:8" x14ac:dyDescent="0.2">
      <c r="A12" s="17"/>
      <c r="B12" s="11"/>
      <c r="C12" s="11"/>
      <c r="D12" s="11"/>
      <c r="E12" s="11"/>
      <c r="F12" s="11"/>
      <c r="G12" s="11"/>
      <c r="H12" s="11"/>
    </row>
    <row r="13" spans="1:8" x14ac:dyDescent="0.2">
      <c r="A13" s="17"/>
      <c r="B13" s="11"/>
      <c r="C13" s="11"/>
      <c r="D13" s="11"/>
      <c r="E13" s="11"/>
      <c r="F13" s="11"/>
      <c r="G13" s="11"/>
      <c r="H13" s="11"/>
    </row>
    <row r="14" spans="1:8" x14ac:dyDescent="0.2">
      <c r="A14" s="17"/>
      <c r="B14" s="11"/>
      <c r="C14" s="11"/>
      <c r="D14" s="11"/>
      <c r="E14" s="11"/>
      <c r="F14" s="11"/>
      <c r="G14" s="11"/>
      <c r="H14" s="11"/>
    </row>
    <row r="15" spans="1:8" x14ac:dyDescent="0.2">
      <c r="A15" s="17"/>
      <c r="B15" s="11"/>
      <c r="C15" s="11"/>
      <c r="D15" s="11"/>
      <c r="E15" s="11"/>
      <c r="F15" s="11"/>
      <c r="G15" s="11"/>
      <c r="H15" s="11"/>
    </row>
    <row r="16" spans="1:8" x14ac:dyDescent="0.2">
      <c r="A16" s="17"/>
      <c r="B16" s="11"/>
      <c r="C16" s="11"/>
      <c r="D16" s="11"/>
      <c r="E16" s="11"/>
      <c r="F16" s="11"/>
      <c r="G16" s="11"/>
      <c r="H16" s="11"/>
    </row>
    <row r="17" spans="1:8" x14ac:dyDescent="0.2">
      <c r="A17" s="17"/>
      <c r="B17" s="11"/>
      <c r="C17" s="11"/>
      <c r="D17" s="11"/>
      <c r="E17" s="11"/>
      <c r="F17" s="11"/>
      <c r="G17" s="11"/>
      <c r="H17" s="11"/>
    </row>
    <row r="18" spans="1:8" x14ac:dyDescent="0.2">
      <c r="A18" s="17"/>
      <c r="B18" s="11"/>
      <c r="C18" s="11"/>
      <c r="D18" s="11"/>
      <c r="E18" s="11"/>
      <c r="F18" s="11"/>
      <c r="G18" s="11"/>
      <c r="H18" s="11"/>
    </row>
    <row r="19" spans="1:8" x14ac:dyDescent="0.2">
      <c r="A19" s="17"/>
      <c r="B19" s="11"/>
      <c r="C19" s="11"/>
      <c r="D19" s="11"/>
      <c r="E19" s="11"/>
      <c r="F19" s="11"/>
      <c r="G19" s="11"/>
      <c r="H19" s="11"/>
    </row>
    <row r="20" spans="1:8" x14ac:dyDescent="0.2">
      <c r="A20" s="17"/>
      <c r="B20" s="11"/>
      <c r="C20" s="11"/>
      <c r="D20" s="11"/>
      <c r="E20" s="11"/>
      <c r="F20" s="11"/>
      <c r="G20" s="11"/>
      <c r="H20" s="11"/>
    </row>
    <row r="21" spans="1:8" x14ac:dyDescent="0.2">
      <c r="A21" s="17"/>
      <c r="B21" s="11"/>
      <c r="C21" s="11"/>
      <c r="D21" s="11"/>
      <c r="E21" s="11"/>
      <c r="F21" s="11"/>
      <c r="G21" s="11"/>
      <c r="H21" s="11"/>
    </row>
    <row r="22" spans="1:8" x14ac:dyDescent="0.2">
      <c r="A22" s="11"/>
    </row>
    <row r="23" spans="1:8" x14ac:dyDescent="0.2">
      <c r="A23" s="11"/>
    </row>
    <row r="24" spans="1:8" x14ac:dyDescent="0.2">
      <c r="A24" s="11"/>
    </row>
    <row r="25" spans="1:8" x14ac:dyDescent="0.2">
      <c r="A25" s="11"/>
    </row>
  </sheetData>
  <sortState ref="A2:I2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33" sqref="A1:XFD1048576"/>
    </sheetView>
  </sheetViews>
  <sheetFormatPr baseColWidth="10" defaultRowHeight="16" x14ac:dyDescent="0.2"/>
  <sheetData>
    <row r="1" spans="1:10" s="3" customFormat="1" x14ac:dyDescent="0.2">
      <c r="A1" s="7" t="s">
        <v>748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747</v>
      </c>
      <c r="H1" s="3" t="s">
        <v>746</v>
      </c>
      <c r="J1" s="3" t="s">
        <v>745</v>
      </c>
    </row>
    <row r="2" spans="1:10" s="22" customFormat="1" x14ac:dyDescent="0.2">
      <c r="A2" s="20" t="s">
        <v>1</v>
      </c>
      <c r="B2" s="21">
        <v>873058.9254781733</v>
      </c>
      <c r="C2" s="21">
        <v>1841.8506374307799</v>
      </c>
      <c r="D2" s="21">
        <v>35993160.159120098</v>
      </c>
      <c r="E2" s="21">
        <v>402361.08392732299</v>
      </c>
      <c r="F2" s="21">
        <v>1971916.570745185</v>
      </c>
      <c r="G2" s="21"/>
      <c r="H2" s="21">
        <v>2.2586294157237656</v>
      </c>
      <c r="I2" s="21"/>
      <c r="J2" s="21"/>
    </row>
    <row r="3" spans="1:10" s="22" customFormat="1" x14ac:dyDescent="0.2">
      <c r="A3" s="20" t="s">
        <v>2</v>
      </c>
      <c r="B3" s="21">
        <v>1261642.1768827704</v>
      </c>
      <c r="C3" s="21">
        <v>7674.1882815189201</v>
      </c>
      <c r="D3" s="21">
        <v>38399175.674217202</v>
      </c>
      <c r="E3" s="21">
        <v>657732.02601821604</v>
      </c>
      <c r="F3" s="21">
        <v>2357315.8072780515</v>
      </c>
      <c r="G3" s="21"/>
      <c r="H3" s="21">
        <v>1.8684503819477885</v>
      </c>
      <c r="I3" s="21"/>
      <c r="J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CityPolicies</vt:lpstr>
      <vt:lpstr>Metadata</vt:lpstr>
      <vt:lpstr>Sheet5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2017-06-30T01:29:14Z</dcterms:created>
  <dcterms:modified xsi:type="dcterms:W3CDTF">2017-08-01T05:56:58Z</dcterms:modified>
</cp:coreProperties>
</file>