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enja\Documents\GitHub\Utilitarian-distribution-of-OR-capacity-during-COVID-19\Data\"/>
    </mc:Choice>
  </mc:AlternateContent>
  <xr:revisionPtr revIDLastSave="0" documentId="13_ncr:1_{E5E2CDD1-518F-42EE-B2F8-4043799B69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le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8" i="1" l="1"/>
  <c r="K337" i="1"/>
  <c r="K336" i="1"/>
  <c r="K335" i="1"/>
  <c r="K330" i="1"/>
  <c r="K322" i="1"/>
  <c r="K314" i="1"/>
  <c r="K297" i="1"/>
  <c r="K296" i="1"/>
  <c r="K290" i="1"/>
  <c r="K289" i="1"/>
  <c r="K288" i="1"/>
  <c r="K282" i="1"/>
  <c r="K281" i="1"/>
  <c r="K280" i="1"/>
  <c r="J266" i="1"/>
  <c r="J258" i="1"/>
  <c r="J252" i="1"/>
  <c r="J249" i="1"/>
  <c r="J248" i="1"/>
  <c r="J242" i="1"/>
  <c r="J241" i="1"/>
  <c r="J240" i="1"/>
  <c r="J236" i="1"/>
  <c r="J226" i="1"/>
  <c r="J225" i="1"/>
  <c r="J220" i="1"/>
  <c r="J217" i="1"/>
  <c r="J212" i="1"/>
  <c r="J209" i="1"/>
  <c r="J208" i="1"/>
  <c r="J202" i="1"/>
  <c r="J201" i="1"/>
  <c r="J200" i="1"/>
  <c r="J194" i="1"/>
  <c r="J192" i="1"/>
  <c r="J188" i="1"/>
  <c r="J185" i="1"/>
  <c r="J184" i="1"/>
  <c r="J180" i="1"/>
  <c r="J177" i="1"/>
  <c r="J176" i="1"/>
  <c r="J172" i="1"/>
  <c r="J169" i="1"/>
  <c r="J168" i="1"/>
  <c r="J162" i="1"/>
  <c r="J161" i="1"/>
  <c r="J160" i="1"/>
  <c r="J154" i="1"/>
  <c r="J153" i="1"/>
  <c r="J152" i="1"/>
  <c r="J146" i="1"/>
  <c r="J145" i="1"/>
  <c r="J144" i="1"/>
  <c r="J140" i="1"/>
  <c r="J136" i="1"/>
  <c r="J132" i="1"/>
  <c r="J129" i="1"/>
  <c r="J128" i="1"/>
  <c r="J122" i="1"/>
  <c r="J114" i="1"/>
  <c r="J106" i="1"/>
  <c r="J105" i="1"/>
  <c r="J100" i="1"/>
  <c r="J90" i="1"/>
  <c r="J89" i="1"/>
  <c r="J88" i="1"/>
  <c r="J82" i="1"/>
  <c r="J81" i="1"/>
  <c r="J80" i="1"/>
  <c r="J74" i="1"/>
  <c r="J73" i="1"/>
  <c r="J72" i="1"/>
  <c r="J68" i="1"/>
  <c r="J65" i="1"/>
  <c r="J60" i="1"/>
  <c r="J57" i="1"/>
  <c r="J50" i="1"/>
  <c r="J42" i="1"/>
  <c r="J41" i="1"/>
  <c r="J36" i="1"/>
  <c r="J33" i="1"/>
  <c r="J26" i="1"/>
  <c r="J25" i="1"/>
  <c r="J24" i="1"/>
  <c r="J18" i="1"/>
  <c r="J17" i="1"/>
  <c r="J10" i="1"/>
  <c r="J9" i="1"/>
  <c r="J2" i="1"/>
  <c r="L2" i="1" l="1"/>
  <c r="L4" i="1" l="1"/>
  <c r="L7" i="1"/>
  <c r="L8" i="1"/>
  <c r="L10" i="1"/>
  <c r="L12" i="1"/>
  <c r="L15" i="1"/>
  <c r="L16" i="1"/>
  <c r="L18" i="1"/>
  <c r="L19" i="1"/>
  <c r="L20" i="1"/>
  <c r="L23" i="1"/>
  <c r="L26" i="1"/>
  <c r="L28" i="1"/>
  <c r="L31" i="1"/>
  <c r="L32" i="1"/>
  <c r="L39" i="1"/>
  <c r="L40" i="1"/>
  <c r="L42" i="1"/>
  <c r="L43" i="1"/>
  <c r="L44" i="1"/>
  <c r="L47" i="1"/>
  <c r="L48" i="1"/>
  <c r="L50" i="1"/>
  <c r="L52" i="1"/>
  <c r="L55" i="1"/>
  <c r="L56" i="1"/>
  <c r="L58" i="1"/>
  <c r="L63" i="1"/>
  <c r="L64" i="1"/>
  <c r="L66" i="1"/>
  <c r="L67" i="1"/>
  <c r="L71" i="1"/>
  <c r="L74" i="1"/>
  <c r="L76" i="1"/>
  <c r="L79" i="1"/>
  <c r="L82" i="1"/>
  <c r="L84" i="1"/>
  <c r="L87" i="1"/>
  <c r="L90" i="1"/>
  <c r="L92" i="1"/>
  <c r="L95" i="1"/>
  <c r="L96" i="1"/>
  <c r="L98" i="1"/>
  <c r="L103" i="1"/>
  <c r="L104" i="1"/>
  <c r="L106" i="1"/>
  <c r="L108" i="1"/>
  <c r="L111" i="1"/>
  <c r="L112" i="1"/>
  <c r="L114" i="1"/>
  <c r="L115" i="1"/>
  <c r="L116" i="1"/>
  <c r="L119" i="1"/>
  <c r="L122" i="1"/>
  <c r="L123" i="1"/>
  <c r="L124" i="1"/>
  <c r="L127" i="1"/>
  <c r="L130" i="1"/>
  <c r="L131" i="1"/>
  <c r="L135" i="1"/>
  <c r="L138" i="1"/>
  <c r="L139" i="1"/>
  <c r="L143" i="1"/>
  <c r="L146" i="1"/>
  <c r="L148" i="1"/>
  <c r="L154" i="1"/>
  <c r="L156" i="1"/>
  <c r="L162" i="1"/>
  <c r="L163" i="1"/>
  <c r="L164" i="1"/>
  <c r="L170" i="1"/>
  <c r="L171" i="1"/>
  <c r="L175" i="1"/>
  <c r="L178" i="1"/>
  <c r="L179" i="1"/>
  <c r="L183" i="1"/>
  <c r="L186" i="1"/>
  <c r="L187" i="1"/>
  <c r="L191" i="1"/>
  <c r="L193" i="1"/>
  <c r="L194" i="1"/>
  <c r="L195" i="1"/>
  <c r="L196" i="1"/>
  <c r="L199" i="1"/>
  <c r="L202" i="1"/>
  <c r="L203" i="1"/>
  <c r="L204" i="1"/>
  <c r="L207" i="1"/>
  <c r="L210" i="1"/>
  <c r="L211" i="1"/>
  <c r="L215" i="1"/>
  <c r="L216" i="1"/>
  <c r="L218" i="1"/>
  <c r="L219" i="1"/>
  <c r="L223" i="1"/>
  <c r="L224" i="1"/>
  <c r="L226" i="1"/>
  <c r="L228" i="1"/>
  <c r="L231" i="1"/>
  <c r="L232" i="1"/>
  <c r="L234" i="1"/>
  <c r="L235" i="1"/>
  <c r="L239" i="1"/>
  <c r="L242" i="1"/>
  <c r="L243" i="1"/>
  <c r="L244" i="1"/>
  <c r="L247" i="1"/>
  <c r="L250" i="1"/>
  <c r="L251" i="1"/>
  <c r="L255" i="1"/>
  <c r="L256" i="1"/>
  <c r="L258" i="1"/>
  <c r="L260" i="1"/>
  <c r="L263" i="1"/>
  <c r="L264" i="1"/>
  <c r="L266" i="1"/>
  <c r="L268" i="1"/>
  <c r="L271" i="1"/>
  <c r="L272" i="1"/>
  <c r="L274" i="1"/>
  <c r="L298" i="1"/>
  <c r="L304" i="1"/>
  <c r="L305" i="1"/>
  <c r="L306" i="1"/>
  <c r="L307" i="1"/>
  <c r="L311" i="1"/>
  <c r="L312" i="1"/>
  <c r="L319" i="1"/>
  <c r="L320" i="1"/>
  <c r="L327" i="1"/>
  <c r="L328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K11" i="1" l="1"/>
  <c r="K13" i="1"/>
  <c r="K332" i="1"/>
  <c r="K329" i="1"/>
  <c r="K324" i="1"/>
  <c r="K321" i="1"/>
  <c r="K316" i="1"/>
  <c r="K313" i="1"/>
  <c r="K308" i="1"/>
  <c r="K300" i="1"/>
  <c r="K292" i="1"/>
  <c r="K284" i="1"/>
  <c r="K276" i="1"/>
  <c r="K273" i="1"/>
  <c r="K265" i="1"/>
  <c r="K257" i="1"/>
  <c r="K233" i="1"/>
  <c r="K137" i="1"/>
  <c r="K121" i="1"/>
  <c r="K120" i="1"/>
  <c r="K113" i="1"/>
  <c r="K97" i="1"/>
  <c r="K49" i="1"/>
  <c r="K334" i="1"/>
  <c r="K333" i="1"/>
  <c r="K326" i="1"/>
  <c r="K325" i="1"/>
  <c r="K318" i="1"/>
  <c r="K317" i="1"/>
  <c r="K310" i="1"/>
  <c r="K309" i="1"/>
  <c r="K302" i="1"/>
  <c r="K301" i="1"/>
  <c r="K294" i="1"/>
  <c r="K293" i="1"/>
  <c r="K286" i="1"/>
  <c r="K285" i="1"/>
  <c r="K278" i="1"/>
  <c r="K277" i="1"/>
  <c r="K270" i="1"/>
  <c r="K269" i="1"/>
  <c r="K262" i="1"/>
  <c r="K261" i="1"/>
  <c r="K254" i="1"/>
  <c r="K253" i="1"/>
  <c r="K246" i="1"/>
  <c r="K245" i="1"/>
  <c r="K238" i="1"/>
  <c r="K237" i="1"/>
  <c r="K222" i="1"/>
  <c r="K221" i="1"/>
  <c r="K214" i="1"/>
  <c r="K213" i="1"/>
  <c r="K206" i="1"/>
  <c r="K205" i="1"/>
  <c r="K198" i="1"/>
  <c r="K197" i="1"/>
  <c r="K190" i="1"/>
  <c r="K189" i="1"/>
  <c r="K182" i="1"/>
  <c r="K181" i="1"/>
  <c r="K174" i="1"/>
  <c r="K173" i="1"/>
  <c r="K158" i="1"/>
  <c r="K157" i="1"/>
  <c r="K150" i="1"/>
  <c r="K149" i="1"/>
  <c r="K142" i="1"/>
  <c r="K141" i="1"/>
  <c r="K134" i="1"/>
  <c r="K133" i="1"/>
  <c r="K126" i="1"/>
  <c r="K125" i="1"/>
  <c r="K118" i="1"/>
  <c r="K117" i="1"/>
  <c r="K70" i="1"/>
  <c r="K69" i="1"/>
  <c r="K30" i="1"/>
  <c r="K29" i="1"/>
  <c r="K230" i="1"/>
  <c r="K229" i="1"/>
  <c r="K166" i="1"/>
  <c r="K165" i="1"/>
  <c r="K110" i="1"/>
  <c r="K109" i="1"/>
  <c r="K102" i="1"/>
  <c r="K101" i="1"/>
  <c r="K94" i="1"/>
  <c r="K93" i="1"/>
  <c r="K86" i="1"/>
  <c r="K85" i="1"/>
  <c r="K78" i="1"/>
  <c r="K77" i="1"/>
  <c r="K62" i="1"/>
  <c r="K61" i="1"/>
  <c r="K54" i="1"/>
  <c r="K53" i="1"/>
  <c r="K46" i="1"/>
  <c r="K45" i="1"/>
  <c r="K38" i="1"/>
  <c r="K37" i="1"/>
  <c r="K22" i="1"/>
  <c r="K21" i="1"/>
  <c r="K14" i="1"/>
  <c r="K6" i="1"/>
  <c r="K5" i="1"/>
  <c r="K303" i="1"/>
  <c r="K299" i="1"/>
  <c r="K295" i="1"/>
  <c r="K291" i="1"/>
  <c r="K287" i="1"/>
  <c r="K283" i="1"/>
  <c r="K279" i="1"/>
  <c r="K275" i="1"/>
  <c r="K167" i="1"/>
  <c r="K159" i="1"/>
  <c r="K155" i="1"/>
  <c r="K151" i="1"/>
  <c r="K147" i="1"/>
  <c r="K3" i="1"/>
  <c r="K27" i="1"/>
  <c r="K34" i="1"/>
  <c r="K35" i="1"/>
  <c r="K51" i="1"/>
  <c r="K59" i="1"/>
  <c r="K75" i="1"/>
  <c r="K83" i="1"/>
  <c r="K91" i="1"/>
  <c r="K99" i="1"/>
  <c r="K107" i="1"/>
  <c r="K227" i="1"/>
  <c r="K259" i="1"/>
  <c r="K267" i="1"/>
  <c r="K315" i="1"/>
  <c r="K323" i="1"/>
  <c r="K331" i="1"/>
  <c r="L323" i="1" l="1"/>
  <c r="L91" i="1"/>
  <c r="L3" i="1"/>
  <c r="L283" i="1"/>
  <c r="L14" i="1"/>
  <c r="L54" i="1"/>
  <c r="L94" i="1"/>
  <c r="L230" i="1"/>
  <c r="L118" i="1"/>
  <c r="L150" i="1"/>
  <c r="L190" i="1"/>
  <c r="L206" i="1"/>
  <c r="L262" i="1"/>
  <c r="L294" i="1"/>
  <c r="L318" i="1"/>
  <c r="L288" i="1"/>
  <c r="L97" i="1"/>
  <c r="L273" i="1"/>
  <c r="L313" i="1"/>
  <c r="L315" i="1"/>
  <c r="L83" i="1"/>
  <c r="L147" i="1"/>
  <c r="L287" i="1"/>
  <c r="L21" i="1"/>
  <c r="L85" i="1"/>
  <c r="L101" i="1"/>
  <c r="L125" i="1"/>
  <c r="L181" i="1"/>
  <c r="L213" i="1"/>
  <c r="L253" i="1"/>
  <c r="L285" i="1"/>
  <c r="L309" i="1"/>
  <c r="L280" i="1"/>
  <c r="L336" i="1"/>
  <c r="L233" i="1"/>
  <c r="L276" i="1"/>
  <c r="L316" i="1"/>
  <c r="L332" i="1"/>
  <c r="L107" i="1"/>
  <c r="L75" i="1"/>
  <c r="L34" i="1"/>
  <c r="L151" i="1"/>
  <c r="L275" i="1"/>
  <c r="L291" i="1"/>
  <c r="L5" i="1"/>
  <c r="L22" i="1"/>
  <c r="L46" i="1"/>
  <c r="L62" i="1"/>
  <c r="L86" i="1"/>
  <c r="L102" i="1"/>
  <c r="L166" i="1"/>
  <c r="L70" i="1"/>
  <c r="L126" i="1"/>
  <c r="L142" i="1"/>
  <c r="L158" i="1"/>
  <c r="L182" i="1"/>
  <c r="L198" i="1"/>
  <c r="L214" i="1"/>
  <c r="L238" i="1"/>
  <c r="L254" i="1"/>
  <c r="L270" i="1"/>
  <c r="L286" i="1"/>
  <c r="L302" i="1"/>
  <c r="L310" i="1"/>
  <c r="L326" i="1"/>
  <c r="L281" i="1"/>
  <c r="L290" i="1"/>
  <c r="L322" i="1"/>
  <c r="L337" i="1"/>
  <c r="L120" i="1"/>
  <c r="L257" i="1"/>
  <c r="L284" i="1"/>
  <c r="L321" i="1"/>
  <c r="L13" i="1"/>
  <c r="L259" i="1"/>
  <c r="L51" i="1"/>
  <c r="L159" i="1"/>
  <c r="L299" i="1"/>
  <c r="L38" i="1"/>
  <c r="L78" i="1"/>
  <c r="L110" i="1"/>
  <c r="L30" i="1"/>
  <c r="L134" i="1"/>
  <c r="L174" i="1"/>
  <c r="L222" i="1"/>
  <c r="L246" i="1"/>
  <c r="L278" i="1"/>
  <c r="L334" i="1"/>
  <c r="L297" i="1"/>
  <c r="L335" i="1"/>
  <c r="L137" i="1"/>
  <c r="L300" i="1"/>
  <c r="L329" i="1"/>
  <c r="L227" i="1"/>
  <c r="L35" i="1"/>
  <c r="L167" i="1"/>
  <c r="L303" i="1"/>
  <c r="L45" i="1"/>
  <c r="L61" i="1"/>
  <c r="L165" i="1"/>
  <c r="L69" i="1"/>
  <c r="L141" i="1"/>
  <c r="L157" i="1"/>
  <c r="L197" i="1"/>
  <c r="L237" i="1"/>
  <c r="L269" i="1"/>
  <c r="L301" i="1"/>
  <c r="L325" i="1"/>
  <c r="L289" i="1"/>
  <c r="L314" i="1"/>
  <c r="L113" i="1"/>
  <c r="L331" i="1"/>
  <c r="L267" i="1"/>
  <c r="L99" i="1"/>
  <c r="L59" i="1"/>
  <c r="L27" i="1"/>
  <c r="L155" i="1"/>
  <c r="L279" i="1"/>
  <c r="L295" i="1"/>
  <c r="L6" i="1"/>
  <c r="L37" i="1"/>
  <c r="L53" i="1"/>
  <c r="L77" i="1"/>
  <c r="L93" i="1"/>
  <c r="L109" i="1"/>
  <c r="L229" i="1"/>
  <c r="L29" i="1"/>
  <c r="L117" i="1"/>
  <c r="L133" i="1"/>
  <c r="L149" i="1"/>
  <c r="L173" i="1"/>
  <c r="L189" i="1"/>
  <c r="L205" i="1"/>
  <c r="L221" i="1"/>
  <c r="L245" i="1"/>
  <c r="L261" i="1"/>
  <c r="L277" i="1"/>
  <c r="L293" i="1"/>
  <c r="L317" i="1"/>
  <c r="L333" i="1"/>
  <c r="L282" i="1"/>
  <c r="L296" i="1"/>
  <c r="L330" i="1"/>
  <c r="L49" i="1"/>
  <c r="L121" i="1"/>
  <c r="L265" i="1"/>
  <c r="L292" i="1"/>
  <c r="L308" i="1"/>
  <c r="L324" i="1"/>
  <c r="L11" i="1"/>
  <c r="K9" i="1" l="1"/>
  <c r="K17" i="1"/>
  <c r="K24" i="1"/>
  <c r="K25" i="1"/>
  <c r="K33" i="1"/>
  <c r="K36" i="1"/>
  <c r="K41" i="1"/>
  <c r="K57" i="1"/>
  <c r="K60" i="1"/>
  <c r="K65" i="1"/>
  <c r="K68" i="1"/>
  <c r="K72" i="1"/>
  <c r="K73" i="1"/>
  <c r="K80" i="1"/>
  <c r="K81" i="1"/>
  <c r="K88" i="1"/>
  <c r="K89" i="1"/>
  <c r="K100" i="1"/>
  <c r="K105" i="1"/>
  <c r="K128" i="1"/>
  <c r="K129" i="1"/>
  <c r="K132" i="1"/>
  <c r="K136" i="1"/>
  <c r="K140" i="1"/>
  <c r="K144" i="1"/>
  <c r="K145" i="1"/>
  <c r="K152" i="1"/>
  <c r="K153" i="1"/>
  <c r="K160" i="1"/>
  <c r="K161" i="1"/>
  <c r="K168" i="1"/>
  <c r="K169" i="1"/>
  <c r="K172" i="1"/>
  <c r="K176" i="1"/>
  <c r="K177" i="1"/>
  <c r="K180" i="1"/>
  <c r="K184" i="1"/>
  <c r="K185" i="1"/>
  <c r="K188" i="1"/>
  <c r="K192" i="1"/>
  <c r="K212" i="1"/>
  <c r="K217" i="1"/>
  <c r="K220" i="1"/>
  <c r="K225" i="1"/>
  <c r="K236" i="1"/>
  <c r="K240" i="1"/>
  <c r="K241" i="1"/>
  <c r="K248" i="1"/>
  <c r="K249" i="1"/>
  <c r="K252" i="1"/>
  <c r="K209" i="1" l="1"/>
  <c r="L209" i="1" s="1"/>
  <c r="K208" i="1"/>
  <c r="L208" i="1" s="1"/>
  <c r="K200" i="1"/>
  <c r="L200" i="1" s="1"/>
  <c r="K201" i="1"/>
  <c r="L201" i="1" s="1"/>
  <c r="L172" i="1"/>
  <c r="L140" i="1"/>
  <c r="L80" i="1"/>
  <c r="L17" i="1"/>
  <c r="L192" i="1"/>
  <c r="L180" i="1"/>
  <c r="L169" i="1"/>
  <c r="L160" i="1"/>
  <c r="L136" i="1"/>
  <c r="L88" i="1"/>
  <c r="L65" i="1"/>
  <c r="L41" i="1"/>
  <c r="L25" i="1"/>
  <c r="L252" i="1"/>
  <c r="L220" i="1"/>
  <c r="L152" i="1"/>
  <c r="L89" i="1"/>
  <c r="L240" i="1"/>
  <c r="L248" i="1"/>
  <c r="L236" i="1"/>
  <c r="L212" i="1"/>
  <c r="L188" i="1"/>
  <c r="L177" i="1"/>
  <c r="L168" i="1"/>
  <c r="L145" i="1"/>
  <c r="L132" i="1"/>
  <c r="L105" i="1"/>
  <c r="L73" i="1"/>
  <c r="L60" i="1"/>
  <c r="L36" i="1"/>
  <c r="L24" i="1"/>
  <c r="L9" i="1"/>
  <c r="L241" i="1"/>
  <c r="L184" i="1"/>
  <c r="L161" i="1"/>
  <c r="L128" i="1"/>
  <c r="L68" i="1"/>
  <c r="L249" i="1"/>
  <c r="L217" i="1"/>
  <c r="L225" i="1"/>
  <c r="L185" i="1"/>
  <c r="L176" i="1"/>
  <c r="L153" i="1"/>
  <c r="L144" i="1"/>
  <c r="L129" i="1"/>
  <c r="L100" i="1"/>
  <c r="L81" i="1"/>
  <c r="L72" i="1"/>
  <c r="L57" i="1"/>
  <c r="L33" i="1"/>
</calcChain>
</file>

<file path=xl/sharedStrings.xml><?xml version="1.0" encoding="utf-8"?>
<sst xmlns="http://schemas.openxmlformats.org/spreadsheetml/2006/main" count="2646" uniqueCount="241">
  <si>
    <t>Tx_eff</t>
  </si>
  <si>
    <t>Age</t>
  </si>
  <si>
    <t>Utility</t>
  </si>
  <si>
    <t>Param</t>
  </si>
  <si>
    <t>Unit</t>
  </si>
  <si>
    <t>Med</t>
  </si>
  <si>
    <t>Lo</t>
  </si>
  <si>
    <t>Hi</t>
  </si>
  <si>
    <t>Distribution</t>
  </si>
  <si>
    <t>Triangle</t>
  </si>
  <si>
    <t>Days</t>
  </si>
  <si>
    <t>Years</t>
  </si>
  <si>
    <t>Probability 5-year survival</t>
  </si>
  <si>
    <t>Surv_no_tx</t>
  </si>
  <si>
    <t>QoL_no_tx</t>
  </si>
  <si>
    <t>Surv_tx</t>
  </si>
  <si>
    <t>QoL_tx</t>
  </si>
  <si>
    <t>Time_noeff_Surv</t>
  </si>
  <si>
    <t>Time_noeff_QoL</t>
  </si>
  <si>
    <t>Population</t>
  </si>
  <si>
    <t>Intervention</t>
  </si>
  <si>
    <t>Surgical resection</t>
  </si>
  <si>
    <t>Normal</t>
  </si>
  <si>
    <t>Patients with end-stage renal disease</t>
  </si>
  <si>
    <t>Living donor renal transplant</t>
  </si>
  <si>
    <t>HR</t>
  </si>
  <si>
    <t>Lognormal</t>
  </si>
  <si>
    <t>Probability 1-year survival</t>
  </si>
  <si>
    <t>Missing</t>
  </si>
  <si>
    <t>Calc_from_tx_eff</t>
  </si>
  <si>
    <t>Patients with end-stage liver disease</t>
  </si>
  <si>
    <t>Living donor liver transplant</t>
  </si>
  <si>
    <t>Mortality rate per person-year</t>
  </si>
  <si>
    <t xml:space="preserve">Patients with high-grade glioma   </t>
  </si>
  <si>
    <t>Transcranial resection</t>
  </si>
  <si>
    <t xml:space="preserve">Patients with low-grade glioma            </t>
  </si>
  <si>
    <t>RR</t>
  </si>
  <si>
    <t>Mastectomy</t>
  </si>
  <si>
    <t>Whipple procedure</t>
  </si>
  <si>
    <t>Months</t>
  </si>
  <si>
    <t>Patients with cholangeocarcinoma</t>
  </si>
  <si>
    <t>Patients with empyema</t>
  </si>
  <si>
    <t>VATS</t>
  </si>
  <si>
    <t>OR</t>
  </si>
  <si>
    <t>Pleurodesis</t>
  </si>
  <si>
    <t>Patients with end-stage heart failure (LVAD)</t>
  </si>
  <si>
    <t>LVAD implantation</t>
  </si>
  <si>
    <t>CABG</t>
  </si>
  <si>
    <t>PCI</t>
  </si>
  <si>
    <t>Patients with (recurrent) pneumothorax</t>
  </si>
  <si>
    <t>Patients with arrythmias (WPW, AVNRT, PV, Flut)</t>
  </si>
  <si>
    <t>Pacemaker</t>
  </si>
  <si>
    <t>Patients with instable angina pectoris (PCI)</t>
  </si>
  <si>
    <t>Patients with instable angina pectoris (CABG)</t>
  </si>
  <si>
    <t>Patients with abdominal aneurysmata, transabdominal</t>
  </si>
  <si>
    <t>EVAR</t>
  </si>
  <si>
    <t>transabdominal repair</t>
  </si>
  <si>
    <t>Median survival time (weeks)</t>
  </si>
  <si>
    <t>Patients with end-stage renal disease (shunt)</t>
  </si>
  <si>
    <t>Shunt</t>
  </si>
  <si>
    <t>Patients with abdominal aneurysmata, EVAR</t>
  </si>
  <si>
    <t>ESRD, transplant</t>
  </si>
  <si>
    <t>HCC, resection</t>
  </si>
  <si>
    <t>Cholangeoca., resection</t>
  </si>
  <si>
    <t>ESLD, transplant</t>
  </si>
  <si>
    <t>Low-grade glioma, resection</t>
  </si>
  <si>
    <t>Empyema, VATS</t>
  </si>
  <si>
    <t>Pleurodesis for pneumothorax</t>
  </si>
  <si>
    <t>ESHF, LVAD</t>
  </si>
  <si>
    <t>Label</t>
  </si>
  <si>
    <t>Instable AP, CABG</t>
  </si>
  <si>
    <t>Instable AP, PCI</t>
  </si>
  <si>
    <t>Pacemaker implantation</t>
  </si>
  <si>
    <t>AAA, EVAR</t>
  </si>
  <si>
    <t>AAA, surgical repair</t>
  </si>
  <si>
    <t>ESRD, shunt</t>
  </si>
  <si>
    <t>Patients with symptomatic carotid artery plaques</t>
  </si>
  <si>
    <t>Surgical repair</t>
  </si>
  <si>
    <t>Carotid endarteriectomy</t>
  </si>
  <si>
    <t>Probability 3-year survival</t>
  </si>
  <si>
    <t>Patients with Fontaine II PAD</t>
  </si>
  <si>
    <t>Bypass surgery</t>
  </si>
  <si>
    <t>Resection</t>
  </si>
  <si>
    <t>Weeks</t>
  </si>
  <si>
    <t>HIPEC</t>
  </si>
  <si>
    <t>ASD, repair</t>
  </si>
  <si>
    <t>Adults with untreated atrial septum defect</t>
  </si>
  <si>
    <t>Probability 10-year survival</t>
  </si>
  <si>
    <t>High-grade glioma, resection</t>
  </si>
  <si>
    <t>Lobectomy</t>
  </si>
  <si>
    <t>NSCLC, lobectomy</t>
  </si>
  <si>
    <t>years</t>
  </si>
  <si>
    <t>weeks</t>
  </si>
  <si>
    <t>Hepatectomy</t>
  </si>
  <si>
    <t xml:space="preserve">Utility  </t>
  </si>
  <si>
    <t>Source</t>
  </si>
  <si>
    <t>IKNL</t>
  </si>
  <si>
    <t>WHO</t>
  </si>
  <si>
    <t>https://www.usrds.org/2015/view/.</t>
  </si>
  <si>
    <t>https://www.usrds.org/2015/view/</t>
  </si>
  <si>
    <t>https://optn.transplant.hrsa.gov/data/view-data-reports/national-data/</t>
  </si>
  <si>
    <t>Experts</t>
  </si>
  <si>
    <t>NHR</t>
  </si>
  <si>
    <t>Soran A, Ozmen V, Ozbas S, et al. Ann Surg Oncol 2018;25:3141-3149</t>
  </si>
  <si>
    <t>Bleicher R, Ruth K, Sigurdson E, et al. JAMA Onco. 2016;2(3):330-339</t>
  </si>
  <si>
    <t>Rømming Sørensen V, Heaf J, Wehberg S, et al. Transplantation 2016;100(10):2160-2167</t>
  </si>
  <si>
    <t>Nakano R, Ohira M, Kobayashi T, et al. Surgery 2018;164(2):219-226</t>
  </si>
  <si>
    <t>Wang J, Yan C, Fu A. Medicine (Baltimore) 2019;98(44):e17552</t>
  </si>
  <si>
    <t>Lim C, Bhangui P, Salloum C, et al. J Hepatol 2017;S0168-8278(17)32331-0</t>
  </si>
  <si>
    <t>Chen E, Mayo S, Sutton T, et al. J Gastrointest Cancer 2020</t>
  </si>
  <si>
    <t>Chakraborty S, Singh S. Ann Gastroenterol. 2013;26(4):346-352</t>
  </si>
  <si>
    <t>Kirkegård J, Mortensen F, Hansen C, et al. Eur J Surg Oncol. 2019;45(10):1901-1905</t>
  </si>
  <si>
    <t>Piehler J, Crichlow R. Arch Surg. 1977;112(1):26-30</t>
  </si>
  <si>
    <t>Ruys A, Heuts S, Rauw E, et al. HPB (Oxford) 2014;16(5):469-74</t>
  </si>
  <si>
    <t>Kim W, Lake J, Smith J, et al. Scientific registry of transplant recipients 2016</t>
  </si>
  <si>
    <t>Noorbakhsh A, Tang J, Marcus L, et al. J Neurosurg 2014;120:31-39</t>
  </si>
  <si>
    <t>Jakola A, Myrmel K, Kloster R. et al. JAMA 2012;308(18):1881-1888</t>
  </si>
  <si>
    <t>Ginsberg R, Rubinstein L. Ann Thorac Surg 1995;60(3):615-22</t>
  </si>
  <si>
    <t>Kann B, Verma V, Stahl J, et al. Radiother Oncol 2019;134:44-49</t>
  </si>
  <si>
    <t>Salomaa E, Sällinen S, Hiekkanen H, et al. Chest 2005;128(4):2282-8</t>
  </si>
  <si>
    <t>Chung J, Lee S, Kim K, et al. Ann Thorac Surg 2014;97(1):224-9</t>
  </si>
  <si>
    <t>Redden M, Chin T, van Driel M. Cochrance Database Syst Rev 2017;3:CD010651</t>
  </si>
  <si>
    <t>Mikkola R, Kelehaara J, Heikkinnen J et al. World J Surg 2010;34(2):266-71</t>
  </si>
  <si>
    <t>Rose E, Gelijns A, Moskowitz A, et al. N Engl J Med 2001;345(20):1435-43</t>
  </si>
  <si>
    <t>Yusuf S, Zucker D, Passamani E, et al. The Lancet 1994;344(8922):563-570</t>
  </si>
  <si>
    <t>Keeley E, Boura J, Grines C, et al. The Lancet 2003;361(9351):13-20</t>
  </si>
  <si>
    <t>Brunner M, Olschewski M, Geibel A, et al. Eur Heart J 2004;25(1):88-95</t>
  </si>
  <si>
    <t>Moss A, Hall W, Cannom D, et al. N Engl J Med 1996;335(26)1933-40</t>
  </si>
  <si>
    <t>Scott S, Batchelder A, Kirkbride D, et al. Eur J Vasc Endovasc Surg 2016;52(4):444-449</t>
  </si>
  <si>
    <t>Brewster D, Jones J, Chung T, et al. Ann Surg. 2006;244(3):426-38</t>
  </si>
  <si>
    <t>Nathan D, Brinster C, Jackson B, et al. J Vasc Surg 2011;54(5)1237-43</t>
  </si>
  <si>
    <t>European Carotid Surgery Trialists' Collaborative Group The Lancet 1998;351(9113):1379-1387</t>
  </si>
  <si>
    <t>Muluk S, Muluk V, Kelley M, et al. J Vasc Surg 2001;33(2):251-7</t>
  </si>
  <si>
    <t>Shalowitz D, Epstein A, Buckingham L, et al. Am J Obstet Gynecol. 2017;216(3):368.e1-238.e18</t>
  </si>
  <si>
    <t>Verwaal V, Bruin S, Boot H, et al. Ann Surg Oncol. 2008;15(9):2426-32</t>
  </si>
  <si>
    <t>Nyboe C, Karunanithi Z, Nielsen-Kudsk J, et al. Eur Heart J. 2018;39(12):993-998</t>
  </si>
  <si>
    <t>Konstantinides S, Geibel An, Olschewski, M, et al. N Engl J Med 1995(333):469-473</t>
  </si>
  <si>
    <t>Davies L, Welch H. Arch Otolaryngol Head Neck Surg. 2010;136(5):440-4</t>
  </si>
  <si>
    <t>Shin D, Cho J, Kim S, et al. Ann Surg Oncol. 2013;20(8):2468-76</t>
  </si>
  <si>
    <t>Holtzman A, Morris C, RObert A, et al. Acta Oncologica 2017;56(3):484-489</t>
  </si>
  <si>
    <t>Morse E, Fujiwara R, Judson B, et al. Head and neck surgery 2018;159(2):283-292</t>
  </si>
  <si>
    <t>Resection/HIPEC</t>
  </si>
  <si>
    <t>Shalowitz D, Epstein A, Ko E, et al. Gynecologic Oncology 2016;142:30-37</t>
  </si>
  <si>
    <t>Stewart J, Tone A, Jiang H, et al. Can J Surg 2016;59(4):223-32</t>
  </si>
  <si>
    <t>Fein D, Mendenhall W, Parsons J, et al. Head &amp; Neck 1994;16:358-365</t>
  </si>
  <si>
    <t>van Harten M, de Ridder M, Hamming-Vrieze O, et al. Oral Oncology 2014;50(4):282-290</t>
  </si>
  <si>
    <t xml:space="preserve">Resection </t>
  </si>
  <si>
    <t>Haruna A, Muro S, Nakano Y, et al. Chest 2010;183(3):635-640</t>
  </si>
  <si>
    <t>COPD patients with substantial emphysema</t>
  </si>
  <si>
    <t>bullectomy</t>
  </si>
  <si>
    <t>COPD, bullectomy</t>
  </si>
  <si>
    <t>Nefroureterectomy</t>
  </si>
  <si>
    <t>Huang C, Yang Y, Chen W, et al. Oncotarget 2017;8(45):79876-79883</t>
  </si>
  <si>
    <t>Nazzani S, Preisser F, Mazzone E, et al. Clin Genitourinary Cancer 2019;17(3):e602-11</t>
  </si>
  <si>
    <t>Lee J, Kwon S, Choi G, et al. J. Surg. Oncol. 2014;110:468-475</t>
  </si>
  <si>
    <t>Patients with cervical cancer</t>
  </si>
  <si>
    <t>Bansal N, Herzog T, Shaw R, et al. Am J Obstet Gynecol 2009;201:485.e1-9</t>
  </si>
  <si>
    <t>Landoni F, Maneo A, Colombo A, et al. Lancet 1997;351(9077):535-40</t>
  </si>
  <si>
    <t>Nanthamongkolkul K, Hanprasertpong J. J Gynecol Oncol. 2015;26(4):262-9</t>
  </si>
  <si>
    <t>Warner L, Chudasama J, Kelly C, et al. Cochrane Systematic Review 2014</t>
  </si>
  <si>
    <t>Pedregal-Mallo D, Sánchez Canteli M, López F, et al. Laryngology 2018;275:2071-2077</t>
  </si>
  <si>
    <t>Type</t>
  </si>
  <si>
    <t>Oncological</t>
  </si>
  <si>
    <t>Transplantation</t>
  </si>
  <si>
    <t>Cardiothoracic</t>
  </si>
  <si>
    <t>Vascular</t>
  </si>
  <si>
    <t>Lippert H, Lund O, Blegvad S, et al. Eur Respir J 1991;4:324-331</t>
  </si>
  <si>
    <t>Holtzman A, Morris C, Amdur R, et al. Acta Oncologica 2017;56(3):484-489</t>
  </si>
  <si>
    <t>Carotid endarterectomy</t>
  </si>
  <si>
    <t>Cystectomy</t>
  </si>
  <si>
    <t>Aortic valve replacement (thoracotomy)</t>
  </si>
  <si>
    <t>Aortic valve replacement (transcather valve implantation)</t>
  </si>
  <si>
    <t>partial nefrectomy</t>
  </si>
  <si>
    <t>Tan W, Trinh Q, Hayn M, et al. Urol Oncol 2020;38:74.e13-74.e20</t>
  </si>
  <si>
    <t>Total nefrectomy</t>
  </si>
  <si>
    <t>Janssen M, Linxweiler, Terwey S, et al. PLoS ONE 2018;13(5):e0196427</t>
  </si>
  <si>
    <t>Patients with aortic valve insufficiency, or stenosis</t>
  </si>
  <si>
    <t>AVR, TAVI</t>
  </si>
  <si>
    <t>MVR, thoracotomy</t>
  </si>
  <si>
    <t>Patients with mitral valve regurgitation, or stenosis</t>
  </si>
  <si>
    <t>Peripheral arterial disease (Fontaine III/IV)</t>
  </si>
  <si>
    <t>Clinical insight</t>
  </si>
  <si>
    <t>Probability 120-day survival</t>
  </si>
  <si>
    <t>Mitral valve repair (thoracotomy)</t>
  </si>
  <si>
    <t>Patients with aortic valve stenosis</t>
  </si>
  <si>
    <t>AV-stenosis, AVR, thoracotomy</t>
  </si>
  <si>
    <t>AV-insuff AVR, thoracotomy</t>
  </si>
  <si>
    <t xml:space="preserve">Patients with aortic valve insufficiency  </t>
  </si>
  <si>
    <t>Delahaye J, Gare J, Viguier E, et al. European Heart Journal 1991;12(suppl B):5-9</t>
  </si>
  <si>
    <t>Bonow R, Greenland P. Circulation 2015;131:969-971</t>
  </si>
  <si>
    <t>Expert opinion</t>
  </si>
  <si>
    <t>Badalato G, Gaya J, Hruby G, et al. BJUI 2012;110:1471-1477</t>
  </si>
  <si>
    <t>Tee C, Madii R, Daignault S, et al. The J of Urology 2006;175(4):1262-1267</t>
  </si>
  <si>
    <t>Evidence_type</t>
  </si>
  <si>
    <t>Evidence_class</t>
  </si>
  <si>
    <t>National registry</t>
  </si>
  <si>
    <t>RCT</t>
  </si>
  <si>
    <t>Observational, retrospective</t>
  </si>
  <si>
    <t>Observational, prospective</t>
  </si>
  <si>
    <t>Before-after study</t>
  </si>
  <si>
    <t>Expert panel</t>
  </si>
  <si>
    <t>PAD F3-4, bypass</t>
  </si>
  <si>
    <t>PAD F2, bypass</t>
  </si>
  <si>
    <t>Howard D, Banerjee A, Fairhead J, et al. Circulation 2015;132(19):1805-15</t>
  </si>
  <si>
    <t>Women with resectable Breast cancer</t>
  </si>
  <si>
    <t>Women with resectable Breast cancer (too large for breast-saving surgery)</t>
  </si>
  <si>
    <t>Ovarium cancer, resection and HIPEC</t>
  </si>
  <si>
    <t>Mild larynx cancer, resection</t>
  </si>
  <si>
    <t>Oral cancer, resection</t>
  </si>
  <si>
    <t>Cervical cancer, resection</t>
  </si>
  <si>
    <t>Thyroid cancer, resection</t>
  </si>
  <si>
    <t>Mild salivary gland cancer, resection</t>
  </si>
  <si>
    <t>UUT cancer, nefroureterectomy</t>
  </si>
  <si>
    <t>Penis cancer, resection</t>
  </si>
  <si>
    <t>Low-risk endometrium cancer, resection</t>
  </si>
  <si>
    <t>High-risk endometrium cancer, resection</t>
  </si>
  <si>
    <t>MI bladder cancer, cystectomy</t>
  </si>
  <si>
    <t>Renal cancer, partial nefrectomy</t>
  </si>
  <si>
    <t>Renal cancer, total nefrectomy</t>
  </si>
  <si>
    <t>Patients with resectable hepatocellular cancer</t>
  </si>
  <si>
    <t>Patients with ovarium cancer</t>
  </si>
  <si>
    <t>Patients with resectable pancreas cancer</t>
  </si>
  <si>
    <t>Patients with non-small cell lung cancer</t>
  </si>
  <si>
    <t>Patients with oral cancer</t>
  </si>
  <si>
    <t>Patients with metastasised colon cancer (with peritonitis cancertosa)</t>
  </si>
  <si>
    <t>Patients with thyroid cancer</t>
  </si>
  <si>
    <t>Patients with mild salivary gland cancer</t>
  </si>
  <si>
    <t>Patients with upper urinary tract cancer</t>
  </si>
  <si>
    <t>Patients with renal cellular cancer, stage 1</t>
  </si>
  <si>
    <t>Patients with renal cellular cancer, stage II/III</t>
  </si>
  <si>
    <t>Patient with penis cancer</t>
  </si>
  <si>
    <t>Breast cancer, resection</t>
  </si>
  <si>
    <t>Breast cancer, mastectomy</t>
  </si>
  <si>
    <t>Liver metastasis Colon cancer, resection</t>
  </si>
  <si>
    <t>Patients with liver metastasis (of Colon cancer)</t>
  </si>
  <si>
    <t>Colon cancer, HIPEC</t>
  </si>
  <si>
    <t>Pancreas cancer, Whipple</t>
  </si>
  <si>
    <t>Patients with low-risk endometrium cancer</t>
  </si>
  <si>
    <t>Patients with high-risk endometrium cancer</t>
  </si>
  <si>
    <t xml:space="preserve">Patients with muscle invasive bladder cancer </t>
  </si>
  <si>
    <t>Patients with mild laryngeal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</si>
</sst>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</font>
    <font>
      <sz val="10"/>
      <color rgb="FF000000"/>
      <name val="Arial"/>
    </font>
    <font>
      <sz val="11"/>
      <name val="Arial"/>
    </font>
    <font>
      <sz val="10"/>
      <color rgb="FF00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2" borderId="0" xfId="1"/>
    <xf numFmtId="0" fontId="2" fillId="0" borderId="0" xfId="0" applyFont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0" fillId="0" borderId="0" xfId="0" applyNumberFormat="1"/>
  </cellXfs>
  <cellStyles count="2">
    <cellStyle name="Accent6" xfId="1" builtinId="49"/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M1448" totalsRowShown="0" headerRowCellStyle="Accent6">
  <autoFilter ref="A1:M1448" xr:uid="{00000000-0009-0000-0100-000001000000}"/>
  <tableColumns count="13">
    <tableColumn id="1" xr3:uid="{00000000-0010-0000-0000-000001000000}" name="Label"/>
    <tableColumn id="2" xr3:uid="{00000000-0010-0000-0000-000002000000}" name="Population"/>
    <tableColumn id="3" xr3:uid="{00000000-0010-0000-0000-000003000000}" name="Intervention"/>
    <tableColumn id="4" xr3:uid="{00000000-0010-0000-0000-000004000000}" name="Param"/>
    <tableColumn id="5" xr3:uid="{00000000-0010-0000-0000-000005000000}" name="Unit"/>
    <tableColumn id="6" xr3:uid="{00000000-0010-0000-0000-000006000000}" name="Med"/>
    <tableColumn id="7" xr3:uid="{00000000-0010-0000-0000-000007000000}" name="Lo"/>
    <tableColumn id="8" xr3:uid="{00000000-0010-0000-0000-000008000000}" name="Hi"/>
    <tableColumn id="9" xr3:uid="{00000000-0010-0000-0000-000009000000}" name="Distribution"/>
    <tableColumn id="10" xr3:uid="{00000000-0010-0000-0000-00000A000000}" name="Source"/>
    <tableColumn id="13" xr3:uid="{00000000-0010-0000-0000-00000D000000}" name="Evidence_type" dataDxfId="1">
      <calculatedColumnFormula>IF(Tabel1[[#This Row],[Source]]="IKNL","National registry",)</calculatedColumnFormula>
    </tableColumn>
    <tableColumn id="12" xr3:uid="{00000000-0010-0000-0000-00000C000000}" name="Evidence_class" dataDxfId="0">
      <calculatedColumnFormula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calculatedColumnFormula>
    </tableColumn>
    <tableColumn id="11" xr3:uid="{00000000-0010-0000-0000-00000B000000}" name="Typ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rds.org/2015/view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optn.transplant.hrsa.gov/data/view-data-reports/national-data/" TargetMode="External"/><Relationship Id="rId1" Type="http://schemas.openxmlformats.org/officeDocument/2006/relationships/hyperlink" Target="https://www.usrds.org/2015/vie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jui-journals-onlinelibrary-wiley-com.eur.idm.oclc.org/doi/full/10.1111/j.1464-410X.2007.07168.x%20en%20https:/www-karger-com.eur.idm.oclc.org/Article/FullText/20298" TargetMode="External"/><Relationship Id="rId4" Type="http://schemas.openxmlformats.org/officeDocument/2006/relationships/hyperlink" Target="https://bjui-journals-onlinelibrary-wiley-com.eur.idm.oclc.org/doi/pdfdirect/10.1111/j.1464-410X.2012.11116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8"/>
  <sheetViews>
    <sheetView tabSelected="1" zoomScale="81" zoomScaleNormal="85"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B90" sqref="B90"/>
    </sheetView>
  </sheetViews>
  <sheetFormatPr defaultColWidth="8.77734375" defaultRowHeight="14.4" x14ac:dyDescent="0.3"/>
  <cols>
    <col min="1" max="1" width="35.44140625" bestFit="1" customWidth="1"/>
    <col min="2" max="2" width="75.88671875" bestFit="1" customWidth="1"/>
    <col min="3" max="3" width="55.109375" bestFit="1" customWidth="1"/>
    <col min="4" max="4" width="42.88671875" bestFit="1" customWidth="1"/>
    <col min="5" max="5" width="29" bestFit="1" customWidth="1"/>
    <col min="6" max="7" width="14.6640625" bestFit="1" customWidth="1"/>
    <col min="8" max="8" width="8.5546875" bestFit="1" customWidth="1"/>
    <col min="9" max="9" width="18.44140625" bestFit="1" customWidth="1"/>
    <col min="10" max="10" width="35.88671875" customWidth="1"/>
    <col min="11" max="11" width="22.5546875" customWidth="1"/>
    <col min="12" max="12" width="16.88671875" customWidth="1"/>
    <col min="13" max="13" width="16.109375" bestFit="1" customWidth="1"/>
  </cols>
  <sheetData>
    <row r="1" spans="1:13" x14ac:dyDescent="0.3">
      <c r="A1" s="2" t="s">
        <v>69</v>
      </c>
      <c r="B1" s="2" t="s">
        <v>19</v>
      </c>
      <c r="C1" s="2" t="s">
        <v>20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95</v>
      </c>
      <c r="K1" s="2" t="s">
        <v>193</v>
      </c>
      <c r="L1" s="2" t="s">
        <v>194</v>
      </c>
      <c r="M1" s="2" t="s">
        <v>161</v>
      </c>
    </row>
    <row r="2" spans="1:13" x14ac:dyDescent="0.3">
      <c r="A2" t="s">
        <v>231</v>
      </c>
      <c r="B2" t="s">
        <v>204</v>
      </c>
      <c r="C2" t="s">
        <v>21</v>
      </c>
      <c r="D2" t="s">
        <v>13</v>
      </c>
      <c r="E2" t="s">
        <v>28</v>
      </c>
      <c r="I2" t="s">
        <v>29</v>
      </c>
      <c r="J2" t="str">
        <f>IF(I2="Calc_from_tx_eff","Calculated from tx effect", "")</f>
        <v>Calculated from tx effect</v>
      </c>
      <c r="K2" t="s">
        <v>196</v>
      </c>
      <c r="L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" t="s">
        <v>162</v>
      </c>
    </row>
    <row r="3" spans="1:13" x14ac:dyDescent="0.3">
      <c r="A3" t="s">
        <v>231</v>
      </c>
      <c r="B3" t="s">
        <v>204</v>
      </c>
      <c r="C3" t="s">
        <v>21</v>
      </c>
      <c r="D3" t="s">
        <v>15</v>
      </c>
      <c r="E3" t="s">
        <v>12</v>
      </c>
      <c r="F3">
        <v>0.91100000000000003</v>
      </c>
      <c r="G3">
        <v>0.90800000000000003</v>
      </c>
      <c r="H3">
        <v>0.91300000000000003</v>
      </c>
      <c r="I3" t="s">
        <v>9</v>
      </c>
      <c r="J3" t="s">
        <v>96</v>
      </c>
      <c r="K3" t="str">
        <f>IF(Tabel1[[#This Row],[Source]]="IKNL","National registry",)</f>
        <v>National registry</v>
      </c>
      <c r="L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" t="s">
        <v>162</v>
      </c>
    </row>
    <row r="4" spans="1:13" x14ac:dyDescent="0.3">
      <c r="A4" t="s">
        <v>231</v>
      </c>
      <c r="B4" t="s">
        <v>204</v>
      </c>
      <c r="C4" t="s">
        <v>21</v>
      </c>
      <c r="D4" t="s">
        <v>0</v>
      </c>
      <c r="E4" t="s">
        <v>25</v>
      </c>
      <c r="F4">
        <v>0.66</v>
      </c>
      <c r="G4">
        <v>0.49</v>
      </c>
      <c r="H4">
        <v>0.88</v>
      </c>
      <c r="I4" t="s">
        <v>26</v>
      </c>
      <c r="J4" t="s">
        <v>103</v>
      </c>
      <c r="K4" t="s">
        <v>196</v>
      </c>
      <c r="L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4" t="s">
        <v>162</v>
      </c>
    </row>
    <row r="5" spans="1:13" x14ac:dyDescent="0.3">
      <c r="A5" t="s">
        <v>231</v>
      </c>
      <c r="B5" t="s">
        <v>204</v>
      </c>
      <c r="C5" t="s">
        <v>21</v>
      </c>
      <c r="D5" t="s">
        <v>14</v>
      </c>
      <c r="E5" t="s">
        <v>2</v>
      </c>
      <c r="F5">
        <v>0.77200000000000002</v>
      </c>
      <c r="G5">
        <v>0.66100000000000003</v>
      </c>
      <c r="H5">
        <v>0.80700000000000005</v>
      </c>
      <c r="I5" t="s">
        <v>9</v>
      </c>
      <c r="J5" t="s">
        <v>97</v>
      </c>
      <c r="K5" t="str">
        <f>IF(Tabel1[[#This Row],[Source]]="WHO","Expert panel (WHO)",)</f>
        <v>Expert panel (WHO)</v>
      </c>
      <c r="L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" t="s">
        <v>162</v>
      </c>
    </row>
    <row r="6" spans="1:13" x14ac:dyDescent="0.3">
      <c r="A6" t="s">
        <v>231</v>
      </c>
      <c r="B6" t="s">
        <v>204</v>
      </c>
      <c r="C6" t="s">
        <v>21</v>
      </c>
      <c r="D6" t="s">
        <v>16</v>
      </c>
      <c r="E6" t="s">
        <v>2</v>
      </c>
      <c r="F6">
        <v>0.95099999999999996</v>
      </c>
      <c r="G6">
        <v>0.92800000000000005</v>
      </c>
      <c r="H6">
        <v>0.96899999999999997</v>
      </c>
      <c r="I6" t="s">
        <v>9</v>
      </c>
      <c r="J6" t="s">
        <v>97</v>
      </c>
      <c r="K6" t="str">
        <f>IF(Tabel1[[#This Row],[Source]]="WHO","Expert panel (WHO)",)</f>
        <v>Expert panel (WHO)</v>
      </c>
      <c r="L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" t="s">
        <v>162</v>
      </c>
    </row>
    <row r="7" spans="1:13" x14ac:dyDescent="0.3">
      <c r="A7" t="s">
        <v>231</v>
      </c>
      <c r="B7" t="s">
        <v>204</v>
      </c>
      <c r="C7" t="s">
        <v>21</v>
      </c>
      <c r="D7" t="s">
        <v>1</v>
      </c>
      <c r="E7" t="s">
        <v>11</v>
      </c>
      <c r="F7">
        <v>60.54</v>
      </c>
      <c r="G7">
        <v>60.12</v>
      </c>
      <c r="H7">
        <v>60.96</v>
      </c>
      <c r="I7" t="s">
        <v>22</v>
      </c>
      <c r="J7" t="s">
        <v>104</v>
      </c>
      <c r="K7" t="s">
        <v>195</v>
      </c>
      <c r="L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" t="s">
        <v>162</v>
      </c>
    </row>
    <row r="8" spans="1:13" x14ac:dyDescent="0.3">
      <c r="A8" t="s">
        <v>231</v>
      </c>
      <c r="B8" t="s">
        <v>204</v>
      </c>
      <c r="C8" t="s">
        <v>21</v>
      </c>
      <c r="D8" t="s">
        <v>17</v>
      </c>
      <c r="E8" t="s">
        <v>10</v>
      </c>
      <c r="F8">
        <v>150.5</v>
      </c>
      <c r="G8">
        <v>121</v>
      </c>
      <c r="H8">
        <v>180</v>
      </c>
      <c r="I8" t="s">
        <v>9</v>
      </c>
      <c r="J8" t="s">
        <v>104</v>
      </c>
      <c r="K8" t="s">
        <v>195</v>
      </c>
      <c r="L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" t="s">
        <v>162</v>
      </c>
    </row>
    <row r="9" spans="1:13" x14ac:dyDescent="0.3">
      <c r="A9" t="s">
        <v>231</v>
      </c>
      <c r="B9" t="s">
        <v>204</v>
      </c>
      <c r="C9" t="s">
        <v>21</v>
      </c>
      <c r="D9" t="s">
        <v>18</v>
      </c>
      <c r="J9" t="str">
        <f>IF(I9="Calc_from_tx_eff","Calculated from tx effect", "")</f>
        <v/>
      </c>
      <c r="K9" t="str">
        <f>IF(Tabel1[[#This Row],[Source]]="","",)</f>
        <v/>
      </c>
      <c r="L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" t="s">
        <v>162</v>
      </c>
    </row>
    <row r="10" spans="1:13" x14ac:dyDescent="0.3">
      <c r="A10" t="s">
        <v>232</v>
      </c>
      <c r="B10" t="s">
        <v>205</v>
      </c>
      <c r="C10" t="s">
        <v>37</v>
      </c>
      <c r="D10" t="s">
        <v>13</v>
      </c>
      <c r="E10" t="s">
        <v>28</v>
      </c>
      <c r="I10" t="s">
        <v>29</v>
      </c>
      <c r="J10" t="str">
        <f>IF(I10="Calc_from_tx_eff","Calculated from tx effect", "")</f>
        <v>Calculated from tx effect</v>
      </c>
      <c r="K10" t="s">
        <v>196</v>
      </c>
      <c r="L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0" t="s">
        <v>162</v>
      </c>
    </row>
    <row r="11" spans="1:13" x14ac:dyDescent="0.3">
      <c r="A11" t="s">
        <v>232</v>
      </c>
      <c r="B11" t="s">
        <v>205</v>
      </c>
      <c r="C11" t="s">
        <v>37</v>
      </c>
      <c r="D11" t="s">
        <v>15</v>
      </c>
      <c r="E11" t="s">
        <v>12</v>
      </c>
      <c r="F11">
        <v>0.91100000000000003</v>
      </c>
      <c r="G11">
        <v>0.90800000000000003</v>
      </c>
      <c r="H11">
        <v>0.91300000000000003</v>
      </c>
      <c r="I11" t="s">
        <v>9</v>
      </c>
      <c r="J11" t="s">
        <v>96</v>
      </c>
      <c r="K11" t="str">
        <f>IF(Tabel1[[#This Row],[Source]]="IKNL","National registry",)</f>
        <v>National registry</v>
      </c>
      <c r="L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" t="s">
        <v>162</v>
      </c>
    </row>
    <row r="12" spans="1:13" x14ac:dyDescent="0.3">
      <c r="A12" t="s">
        <v>232</v>
      </c>
      <c r="B12" t="s">
        <v>205</v>
      </c>
      <c r="C12" t="s">
        <v>37</v>
      </c>
      <c r="D12" t="s">
        <v>0</v>
      </c>
      <c r="E12" t="s">
        <v>25</v>
      </c>
      <c r="F12">
        <v>0.66</v>
      </c>
      <c r="G12">
        <v>0.49</v>
      </c>
      <c r="H12">
        <v>0.88</v>
      </c>
      <c r="I12" t="s">
        <v>26</v>
      </c>
      <c r="J12" t="s">
        <v>103</v>
      </c>
      <c r="K12" t="s">
        <v>196</v>
      </c>
      <c r="L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" t="s">
        <v>162</v>
      </c>
    </row>
    <row r="13" spans="1:13" x14ac:dyDescent="0.3">
      <c r="A13" t="s">
        <v>232</v>
      </c>
      <c r="B13" t="s">
        <v>205</v>
      </c>
      <c r="C13" t="s">
        <v>37</v>
      </c>
      <c r="D13" t="s">
        <v>14</v>
      </c>
      <c r="E13" t="s">
        <v>2</v>
      </c>
      <c r="F13">
        <v>0.77200000000000002</v>
      </c>
      <c r="G13">
        <v>0.66100000000000003</v>
      </c>
      <c r="H13">
        <v>0.80700000000000005</v>
      </c>
      <c r="I13" t="s">
        <v>9</v>
      </c>
      <c r="J13" t="s">
        <v>97</v>
      </c>
      <c r="K13" t="str">
        <f>IF(Tabel1[[#This Row],[Source]]="WHO","Expert panel (WHO)",)</f>
        <v>Expert panel (WHO)</v>
      </c>
      <c r="L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" t="s">
        <v>162</v>
      </c>
    </row>
    <row r="14" spans="1:13" x14ac:dyDescent="0.3">
      <c r="A14" t="s">
        <v>232</v>
      </c>
      <c r="B14" t="s">
        <v>205</v>
      </c>
      <c r="C14" t="s">
        <v>37</v>
      </c>
      <c r="D14" t="s">
        <v>16</v>
      </c>
      <c r="E14" t="s">
        <v>2</v>
      </c>
      <c r="F14">
        <v>0.86799999999999999</v>
      </c>
      <c r="G14">
        <v>0.80400000000000005</v>
      </c>
      <c r="H14">
        <v>0.91700000000000004</v>
      </c>
      <c r="I14" t="s">
        <v>9</v>
      </c>
      <c r="J14" t="s">
        <v>97</v>
      </c>
      <c r="K14" t="str">
        <f>IF(Tabel1[[#This Row],[Source]]="WHO","Expert panel (WHO)",)</f>
        <v>Expert panel (WHO)</v>
      </c>
      <c r="L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" t="s">
        <v>162</v>
      </c>
    </row>
    <row r="15" spans="1:13" x14ac:dyDescent="0.3">
      <c r="A15" t="s">
        <v>232</v>
      </c>
      <c r="B15" t="s">
        <v>205</v>
      </c>
      <c r="C15" t="s">
        <v>37</v>
      </c>
      <c r="D15" t="s">
        <v>1</v>
      </c>
      <c r="E15" t="s">
        <v>11</v>
      </c>
      <c r="F15">
        <v>60.54</v>
      </c>
      <c r="G15">
        <v>60.12</v>
      </c>
      <c r="H15">
        <v>60.96</v>
      </c>
      <c r="I15" t="s">
        <v>22</v>
      </c>
      <c r="J15" t="s">
        <v>104</v>
      </c>
      <c r="K15" t="s">
        <v>195</v>
      </c>
      <c r="L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" t="s">
        <v>162</v>
      </c>
    </row>
    <row r="16" spans="1:13" x14ac:dyDescent="0.3">
      <c r="A16" t="s">
        <v>232</v>
      </c>
      <c r="B16" t="s">
        <v>205</v>
      </c>
      <c r="C16" t="s">
        <v>37</v>
      </c>
      <c r="D16" t="s">
        <v>17</v>
      </c>
      <c r="E16" t="s">
        <v>10</v>
      </c>
      <c r="F16">
        <v>150.5</v>
      </c>
      <c r="G16">
        <v>121</v>
      </c>
      <c r="H16">
        <v>180</v>
      </c>
      <c r="I16" t="s">
        <v>9</v>
      </c>
      <c r="J16" t="s">
        <v>104</v>
      </c>
      <c r="K16" t="s">
        <v>195</v>
      </c>
      <c r="L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" t="s">
        <v>162</v>
      </c>
    </row>
    <row r="17" spans="1:13" x14ac:dyDescent="0.3">
      <c r="A17" t="s">
        <v>232</v>
      </c>
      <c r="B17" t="s">
        <v>205</v>
      </c>
      <c r="C17" t="s">
        <v>37</v>
      </c>
      <c r="D17" t="s">
        <v>18</v>
      </c>
      <c r="J17" t="str">
        <f>IF(I17="Calc_from_tx_eff","Calculated from tx effect", "")</f>
        <v/>
      </c>
      <c r="K17" t="str">
        <f>IF(Tabel1[[#This Row],[Source]]="","",)</f>
        <v/>
      </c>
      <c r="L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" t="s">
        <v>162</v>
      </c>
    </row>
    <row r="18" spans="1:13" x14ac:dyDescent="0.3">
      <c r="A18" t="s">
        <v>61</v>
      </c>
      <c r="B18" t="s">
        <v>23</v>
      </c>
      <c r="C18" t="s">
        <v>24</v>
      </c>
      <c r="D18" t="s">
        <v>13</v>
      </c>
      <c r="E18" t="s">
        <v>28</v>
      </c>
      <c r="I18" t="s">
        <v>29</v>
      </c>
      <c r="J18" t="str">
        <f>IF(I18="Calc_from_tx_eff","Calculated from tx effect", "")</f>
        <v>Calculated from tx effect</v>
      </c>
      <c r="K18" t="s">
        <v>195</v>
      </c>
      <c r="L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" t="s">
        <v>163</v>
      </c>
    </row>
    <row r="19" spans="1:13" x14ac:dyDescent="0.3">
      <c r="A19" t="s">
        <v>61</v>
      </c>
      <c r="B19" t="s">
        <v>23</v>
      </c>
      <c r="C19" t="s">
        <v>24</v>
      </c>
      <c r="D19" t="s">
        <v>15</v>
      </c>
      <c r="E19" t="s">
        <v>27</v>
      </c>
      <c r="F19">
        <v>0.96199999999999997</v>
      </c>
      <c r="G19">
        <v>0.95899999999999996</v>
      </c>
      <c r="H19">
        <v>0.96499999999999997</v>
      </c>
      <c r="I19" t="s">
        <v>22</v>
      </c>
      <c r="J19" t="s">
        <v>99</v>
      </c>
      <c r="K19" t="s">
        <v>195</v>
      </c>
      <c r="L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" t="s">
        <v>163</v>
      </c>
    </row>
    <row r="20" spans="1:13" x14ac:dyDescent="0.3">
      <c r="A20" t="s">
        <v>61</v>
      </c>
      <c r="B20" t="s">
        <v>23</v>
      </c>
      <c r="C20" t="s">
        <v>24</v>
      </c>
      <c r="D20" t="s">
        <v>0</v>
      </c>
      <c r="E20" t="s">
        <v>25</v>
      </c>
      <c r="F20">
        <v>0.56000000000000005</v>
      </c>
      <c r="G20">
        <v>0.42</v>
      </c>
      <c r="H20">
        <v>0.75</v>
      </c>
      <c r="I20" t="s">
        <v>26</v>
      </c>
      <c r="J20" t="s">
        <v>105</v>
      </c>
      <c r="K20" t="s">
        <v>195</v>
      </c>
      <c r="L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" t="s">
        <v>163</v>
      </c>
    </row>
    <row r="21" spans="1:13" x14ac:dyDescent="0.3">
      <c r="A21" t="s">
        <v>61</v>
      </c>
      <c r="B21" t="s">
        <v>23</v>
      </c>
      <c r="C21" t="s">
        <v>24</v>
      </c>
      <c r="D21" t="s">
        <v>14</v>
      </c>
      <c r="E21" t="s">
        <v>2</v>
      </c>
      <c r="F21">
        <v>0.42899999999999999</v>
      </c>
      <c r="G21">
        <v>0.27500000000000002</v>
      </c>
      <c r="H21">
        <v>0.60199999999999998</v>
      </c>
      <c r="I21" t="s">
        <v>9</v>
      </c>
      <c r="J21" t="s">
        <v>97</v>
      </c>
      <c r="K21" t="str">
        <f>IF(Tabel1[[#This Row],[Source]]="WHO","Expert panel (WHO)",)</f>
        <v>Expert panel (WHO)</v>
      </c>
      <c r="L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" t="s">
        <v>163</v>
      </c>
    </row>
    <row r="22" spans="1:13" x14ac:dyDescent="0.3">
      <c r="A22" t="s">
        <v>61</v>
      </c>
      <c r="B22" t="s">
        <v>23</v>
      </c>
      <c r="C22" t="s">
        <v>24</v>
      </c>
      <c r="D22" t="s">
        <v>16</v>
      </c>
      <c r="E22" t="s">
        <v>2</v>
      </c>
      <c r="F22">
        <v>0.97599999999999998</v>
      </c>
      <c r="G22">
        <v>0.96099999999999997</v>
      </c>
      <c r="H22">
        <v>0.98599999999999999</v>
      </c>
      <c r="I22" t="s">
        <v>9</v>
      </c>
      <c r="J22" t="s">
        <v>97</v>
      </c>
      <c r="K22" t="str">
        <f>IF(Tabel1[[#This Row],[Source]]="WHO","Expert panel (WHO)",)</f>
        <v>Expert panel (WHO)</v>
      </c>
      <c r="L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" t="s">
        <v>163</v>
      </c>
    </row>
    <row r="23" spans="1:13" x14ac:dyDescent="0.3">
      <c r="A23" t="s">
        <v>61</v>
      </c>
      <c r="B23" t="s">
        <v>23</v>
      </c>
      <c r="C23" t="s">
        <v>24</v>
      </c>
      <c r="D23" t="s">
        <v>1</v>
      </c>
      <c r="E23" t="s">
        <v>11</v>
      </c>
      <c r="F23">
        <v>55.3</v>
      </c>
      <c r="G23">
        <v>50</v>
      </c>
      <c r="H23">
        <v>64</v>
      </c>
      <c r="I23" t="s">
        <v>22</v>
      </c>
      <c r="J23" t="s">
        <v>100</v>
      </c>
      <c r="K23" t="s">
        <v>195</v>
      </c>
      <c r="L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" t="s">
        <v>163</v>
      </c>
    </row>
    <row r="24" spans="1:13" x14ac:dyDescent="0.3">
      <c r="A24" t="s">
        <v>61</v>
      </c>
      <c r="B24" t="s">
        <v>23</v>
      </c>
      <c r="C24" t="s">
        <v>24</v>
      </c>
      <c r="D24" t="s">
        <v>17</v>
      </c>
      <c r="J24" t="str">
        <f>IF(I24="Calc_from_tx_eff","Calculated from tx effect", "")</f>
        <v/>
      </c>
      <c r="K24" t="str">
        <f>IF(Tabel1[[#This Row],[Source]]="","",)</f>
        <v/>
      </c>
      <c r="L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" t="s">
        <v>163</v>
      </c>
    </row>
    <row r="25" spans="1:13" x14ac:dyDescent="0.3">
      <c r="A25" t="s">
        <v>61</v>
      </c>
      <c r="B25" t="s">
        <v>23</v>
      </c>
      <c r="C25" t="s">
        <v>24</v>
      </c>
      <c r="D25" t="s">
        <v>18</v>
      </c>
      <c r="J25" t="str">
        <f>IF(I25="Calc_from_tx_eff","Calculated from tx effect", "")</f>
        <v/>
      </c>
      <c r="K25" t="str">
        <f>IF(Tabel1[[#This Row],[Source]]="","",)</f>
        <v/>
      </c>
      <c r="L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" t="s">
        <v>163</v>
      </c>
    </row>
    <row r="26" spans="1:13" x14ac:dyDescent="0.3">
      <c r="A26" t="s">
        <v>62</v>
      </c>
      <c r="B26" t="s">
        <v>219</v>
      </c>
      <c r="C26" t="s">
        <v>21</v>
      </c>
      <c r="D26" t="s">
        <v>13</v>
      </c>
      <c r="E26" t="s">
        <v>28</v>
      </c>
      <c r="I26" t="s">
        <v>29</v>
      </c>
      <c r="J26" t="str">
        <f>IF(I26="Calc_from_tx_eff","Calculated from tx effect", "")</f>
        <v>Calculated from tx effect</v>
      </c>
      <c r="K26" t="s">
        <v>197</v>
      </c>
      <c r="L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" t="s">
        <v>162</v>
      </c>
    </row>
    <row r="27" spans="1:13" x14ac:dyDescent="0.3">
      <c r="A27" t="s">
        <v>62</v>
      </c>
      <c r="B27" t="s">
        <v>219</v>
      </c>
      <c r="C27" t="s">
        <v>21</v>
      </c>
      <c r="D27" t="s">
        <v>15</v>
      </c>
      <c r="E27" t="s">
        <v>12</v>
      </c>
      <c r="F27">
        <v>0.54700000000000004</v>
      </c>
      <c r="G27">
        <v>0.51400000000000001</v>
      </c>
      <c r="H27">
        <v>0.57899999999999996</v>
      </c>
      <c r="I27" t="s">
        <v>9</v>
      </c>
      <c r="J27" t="s">
        <v>96</v>
      </c>
      <c r="K27" t="str">
        <f>IF(Tabel1[[#This Row],[Source]]="IKNL","National registry",)</f>
        <v>National registry</v>
      </c>
      <c r="L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" t="s">
        <v>162</v>
      </c>
    </row>
    <row r="28" spans="1:13" x14ac:dyDescent="0.3">
      <c r="A28" t="s">
        <v>62</v>
      </c>
      <c r="B28" t="s">
        <v>219</v>
      </c>
      <c r="C28" t="s">
        <v>21</v>
      </c>
      <c r="D28" t="s">
        <v>0</v>
      </c>
      <c r="E28" t="s">
        <v>25</v>
      </c>
      <c r="F28">
        <v>0.65500000000000003</v>
      </c>
      <c r="G28">
        <v>0.46899999999999997</v>
      </c>
      <c r="H28">
        <v>0.94799999999999995</v>
      </c>
      <c r="I28" t="s">
        <v>26</v>
      </c>
      <c r="J28" t="s">
        <v>106</v>
      </c>
      <c r="K28" t="s">
        <v>197</v>
      </c>
      <c r="L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" t="s">
        <v>162</v>
      </c>
    </row>
    <row r="29" spans="1:13" x14ac:dyDescent="0.3">
      <c r="A29" t="s">
        <v>62</v>
      </c>
      <c r="B29" t="s">
        <v>219</v>
      </c>
      <c r="C29" t="s">
        <v>21</v>
      </c>
      <c r="D29" t="s">
        <v>14</v>
      </c>
      <c r="E29" t="s">
        <v>2</v>
      </c>
      <c r="F29">
        <v>0.76</v>
      </c>
      <c r="G29">
        <v>0.71</v>
      </c>
      <c r="H29">
        <v>0.8</v>
      </c>
      <c r="I29" t="s">
        <v>9</v>
      </c>
      <c r="J29" t="s">
        <v>101</v>
      </c>
      <c r="K29" t="str">
        <f>IF(Tabel1[[#This Row],[Source]]="Experts","Expert panel",)</f>
        <v>Expert panel</v>
      </c>
      <c r="L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" t="s">
        <v>162</v>
      </c>
    </row>
    <row r="30" spans="1:13" x14ac:dyDescent="0.3">
      <c r="A30" t="s">
        <v>62</v>
      </c>
      <c r="B30" t="s">
        <v>219</v>
      </c>
      <c r="C30" t="s">
        <v>21</v>
      </c>
      <c r="D30" t="s">
        <v>16</v>
      </c>
      <c r="E30" t="s">
        <v>2</v>
      </c>
      <c r="F30">
        <v>0.92</v>
      </c>
      <c r="G30">
        <v>0.9</v>
      </c>
      <c r="H30">
        <v>0.94</v>
      </c>
      <c r="I30" t="s">
        <v>9</v>
      </c>
      <c r="J30" t="s">
        <v>101</v>
      </c>
      <c r="K30" t="str">
        <f>IF(Tabel1[[#This Row],[Source]]="Experts","Expert panel",)</f>
        <v>Expert panel</v>
      </c>
      <c r="L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" t="s">
        <v>162</v>
      </c>
    </row>
    <row r="31" spans="1:13" x14ac:dyDescent="0.3">
      <c r="A31" t="s">
        <v>62</v>
      </c>
      <c r="B31" t="s">
        <v>219</v>
      </c>
      <c r="C31" t="s">
        <v>21</v>
      </c>
      <c r="D31" t="s">
        <v>1</v>
      </c>
      <c r="E31" t="s">
        <v>11</v>
      </c>
      <c r="F31">
        <v>59.2</v>
      </c>
      <c r="G31">
        <v>56.4</v>
      </c>
      <c r="H31">
        <v>62</v>
      </c>
      <c r="I31" t="s">
        <v>22</v>
      </c>
      <c r="J31" t="s">
        <v>107</v>
      </c>
      <c r="K31" t="s">
        <v>196</v>
      </c>
      <c r="L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31" t="s">
        <v>162</v>
      </c>
    </row>
    <row r="32" spans="1:13" x14ac:dyDescent="0.3">
      <c r="A32" t="s">
        <v>62</v>
      </c>
      <c r="B32" t="s">
        <v>219</v>
      </c>
      <c r="C32" t="s">
        <v>21</v>
      </c>
      <c r="D32" t="s">
        <v>17</v>
      </c>
      <c r="E32" t="s">
        <v>39</v>
      </c>
      <c r="F32">
        <v>9.6</v>
      </c>
      <c r="G32">
        <v>7.2</v>
      </c>
      <c r="H32">
        <v>12</v>
      </c>
      <c r="I32" t="s">
        <v>9</v>
      </c>
      <c r="J32" t="s">
        <v>108</v>
      </c>
      <c r="K32" t="s">
        <v>197</v>
      </c>
      <c r="L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" t="s">
        <v>162</v>
      </c>
    </row>
    <row r="33" spans="1:13" x14ac:dyDescent="0.3">
      <c r="A33" t="s">
        <v>62</v>
      </c>
      <c r="B33" t="s">
        <v>219</v>
      </c>
      <c r="C33" t="s">
        <v>21</v>
      </c>
      <c r="D33" t="s">
        <v>18</v>
      </c>
      <c r="J33" t="str">
        <f>IF(I33="Calc_from_tx_eff","Calculated from tx effect", "")</f>
        <v/>
      </c>
      <c r="K33" t="str">
        <f>IF(Tabel1[[#This Row],[Source]]="","",)</f>
        <v/>
      </c>
      <c r="L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" t="s">
        <v>162</v>
      </c>
    </row>
    <row r="34" spans="1:13" x14ac:dyDescent="0.3">
      <c r="A34" t="s">
        <v>233</v>
      </c>
      <c r="B34" t="s">
        <v>234</v>
      </c>
      <c r="C34" t="s">
        <v>93</v>
      </c>
      <c r="D34" t="s">
        <v>13</v>
      </c>
      <c r="E34" t="s">
        <v>12</v>
      </c>
      <c r="F34">
        <v>7.1999999999999995E-2</v>
      </c>
      <c r="G34">
        <v>1E-3</v>
      </c>
      <c r="H34">
        <v>0.3</v>
      </c>
      <c r="I34" t="s">
        <v>9</v>
      </c>
      <c r="J34" t="s">
        <v>96</v>
      </c>
      <c r="K34" t="str">
        <f>IF(Tabel1[[#This Row],[Source]]="IKNL","National registry",)</f>
        <v>National registry</v>
      </c>
      <c r="L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" t="s">
        <v>162</v>
      </c>
    </row>
    <row r="35" spans="1:13" x14ac:dyDescent="0.3">
      <c r="A35" t="s">
        <v>233</v>
      </c>
      <c r="B35" t="s">
        <v>234</v>
      </c>
      <c r="C35" t="s">
        <v>93</v>
      </c>
      <c r="D35" t="s">
        <v>15</v>
      </c>
      <c r="E35" t="s">
        <v>12</v>
      </c>
      <c r="F35">
        <v>0.24</v>
      </c>
      <c r="G35">
        <v>0.23100000000000001</v>
      </c>
      <c r="H35">
        <v>0.25</v>
      </c>
      <c r="I35" t="s">
        <v>9</v>
      </c>
      <c r="J35" t="s">
        <v>96</v>
      </c>
      <c r="K35" t="str">
        <f>IF(Tabel1[[#This Row],[Source]]="IKNL","National registry",)</f>
        <v>National registry</v>
      </c>
      <c r="L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5" t="s">
        <v>162</v>
      </c>
    </row>
    <row r="36" spans="1:13" x14ac:dyDescent="0.3">
      <c r="A36" t="s">
        <v>233</v>
      </c>
      <c r="B36" t="s">
        <v>234</v>
      </c>
      <c r="C36" t="s">
        <v>93</v>
      </c>
      <c r="D36" t="s">
        <v>0</v>
      </c>
      <c r="J36" t="str">
        <f>IF(I36="Calc_from_tx_eff","Calculated from tx effect", "")</f>
        <v/>
      </c>
      <c r="K36" t="str">
        <f>IF(Tabel1[[#This Row],[Source]]="","",)</f>
        <v/>
      </c>
      <c r="L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6" t="s">
        <v>162</v>
      </c>
    </row>
    <row r="37" spans="1:13" x14ac:dyDescent="0.3">
      <c r="A37" t="s">
        <v>233</v>
      </c>
      <c r="B37" t="s">
        <v>234</v>
      </c>
      <c r="C37" t="s">
        <v>93</v>
      </c>
      <c r="D37" t="s">
        <v>14</v>
      </c>
      <c r="E37" t="s">
        <v>94</v>
      </c>
      <c r="F37">
        <v>0.54900000000000004</v>
      </c>
      <c r="G37">
        <v>0.4</v>
      </c>
      <c r="H37">
        <v>0.69299999999999995</v>
      </c>
      <c r="I37" t="s">
        <v>9</v>
      </c>
      <c r="J37" t="s">
        <v>97</v>
      </c>
      <c r="K37" t="str">
        <f>IF(Tabel1[[#This Row],[Source]]="WHO","Expert panel (WHO)",)</f>
        <v>Expert panel (WHO)</v>
      </c>
      <c r="L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7" t="s">
        <v>162</v>
      </c>
    </row>
    <row r="38" spans="1:13" x14ac:dyDescent="0.3">
      <c r="A38" t="s">
        <v>233</v>
      </c>
      <c r="B38" t="s">
        <v>234</v>
      </c>
      <c r="C38" t="s">
        <v>93</v>
      </c>
      <c r="D38" t="s">
        <v>16</v>
      </c>
      <c r="E38" t="s">
        <v>2</v>
      </c>
      <c r="F38">
        <v>0.95099999999999996</v>
      </c>
      <c r="G38">
        <v>0.92800000000000005</v>
      </c>
      <c r="H38">
        <v>0.96899999999999997</v>
      </c>
      <c r="I38" t="s">
        <v>9</v>
      </c>
      <c r="J38" t="s">
        <v>97</v>
      </c>
      <c r="K38" t="str">
        <f>IF(Tabel1[[#This Row],[Source]]="WHO","Expert panel (WHO)",)</f>
        <v>Expert panel (WHO)</v>
      </c>
      <c r="L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8" t="s">
        <v>162</v>
      </c>
    </row>
    <row r="39" spans="1:13" x14ac:dyDescent="0.3">
      <c r="A39" t="s">
        <v>233</v>
      </c>
      <c r="B39" t="s">
        <v>234</v>
      </c>
      <c r="C39" t="s">
        <v>93</v>
      </c>
      <c r="D39" t="s">
        <v>1</v>
      </c>
      <c r="E39" t="s">
        <v>11</v>
      </c>
      <c r="F39">
        <v>62</v>
      </c>
      <c r="G39">
        <v>60.48</v>
      </c>
      <c r="H39">
        <v>63.52</v>
      </c>
      <c r="I39" t="s">
        <v>22</v>
      </c>
      <c r="J39" t="s">
        <v>109</v>
      </c>
      <c r="K39" t="s">
        <v>198</v>
      </c>
      <c r="L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9" t="s">
        <v>162</v>
      </c>
    </row>
    <row r="40" spans="1:13" x14ac:dyDescent="0.3">
      <c r="A40" t="s">
        <v>233</v>
      </c>
      <c r="B40" t="s">
        <v>234</v>
      </c>
      <c r="C40" t="s">
        <v>93</v>
      </c>
      <c r="D40" t="s">
        <v>17</v>
      </c>
      <c r="E40" t="s">
        <v>39</v>
      </c>
      <c r="F40">
        <v>12</v>
      </c>
      <c r="G40">
        <v>10</v>
      </c>
      <c r="H40">
        <v>14</v>
      </c>
      <c r="I40" t="s">
        <v>9</v>
      </c>
      <c r="J40" t="s">
        <v>109</v>
      </c>
      <c r="K40" t="s">
        <v>198</v>
      </c>
      <c r="L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40" t="s">
        <v>162</v>
      </c>
    </row>
    <row r="41" spans="1:13" x14ac:dyDescent="0.3">
      <c r="A41" t="s">
        <v>233</v>
      </c>
      <c r="B41" t="s">
        <v>234</v>
      </c>
      <c r="C41" t="s">
        <v>93</v>
      </c>
      <c r="D41" t="s">
        <v>18</v>
      </c>
      <c r="J41" t="str">
        <f>IF(I41="Calc_from_tx_eff","Calculated from tx effect", "")</f>
        <v/>
      </c>
      <c r="K41" t="str">
        <f>IF(Tabel1[[#This Row],[Source]]="","",)</f>
        <v/>
      </c>
      <c r="L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1" t="s">
        <v>162</v>
      </c>
    </row>
    <row r="42" spans="1:13" x14ac:dyDescent="0.3">
      <c r="A42" t="s">
        <v>206</v>
      </c>
      <c r="B42" t="s">
        <v>220</v>
      </c>
      <c r="C42" t="s">
        <v>141</v>
      </c>
      <c r="D42" t="s">
        <v>13</v>
      </c>
      <c r="E42" t="s">
        <v>28</v>
      </c>
      <c r="I42" t="s">
        <v>29</v>
      </c>
      <c r="J42" t="str">
        <f>IF(I42="Calc_from_tx_eff","Calculated from tx effect", "")</f>
        <v>Calculated from tx effect</v>
      </c>
      <c r="K42" t="s">
        <v>195</v>
      </c>
      <c r="L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2" t="s">
        <v>162</v>
      </c>
    </row>
    <row r="43" spans="1:13" x14ac:dyDescent="0.3">
      <c r="A43" t="s">
        <v>206</v>
      </c>
      <c r="B43" t="s">
        <v>220</v>
      </c>
      <c r="C43" t="s">
        <v>141</v>
      </c>
      <c r="D43" t="s">
        <v>15</v>
      </c>
      <c r="E43" t="s">
        <v>57</v>
      </c>
      <c r="F43">
        <v>248.7</v>
      </c>
      <c r="G43">
        <v>246.1</v>
      </c>
      <c r="H43">
        <v>250.9</v>
      </c>
      <c r="I43" t="s">
        <v>9</v>
      </c>
      <c r="J43" t="s">
        <v>142</v>
      </c>
      <c r="K43" t="s">
        <v>195</v>
      </c>
      <c r="L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3" t="s">
        <v>162</v>
      </c>
    </row>
    <row r="44" spans="1:13" x14ac:dyDescent="0.3">
      <c r="A44" t="s">
        <v>206</v>
      </c>
      <c r="B44" t="s">
        <v>220</v>
      </c>
      <c r="C44" t="s">
        <v>141</v>
      </c>
      <c r="D44" t="s">
        <v>0</v>
      </c>
      <c r="E44" t="s">
        <v>25</v>
      </c>
      <c r="F44">
        <v>0.52700000000000002</v>
      </c>
      <c r="G44">
        <v>0.51400000000000001</v>
      </c>
      <c r="H44">
        <v>0.54100000000000004</v>
      </c>
      <c r="I44" t="s">
        <v>26</v>
      </c>
      <c r="J44" t="s">
        <v>142</v>
      </c>
      <c r="K44" t="s">
        <v>195</v>
      </c>
      <c r="L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4" t="s">
        <v>162</v>
      </c>
    </row>
    <row r="45" spans="1:13" x14ac:dyDescent="0.3">
      <c r="A45" t="s">
        <v>206</v>
      </c>
      <c r="B45" t="s">
        <v>220</v>
      </c>
      <c r="C45" t="s">
        <v>141</v>
      </c>
      <c r="D45" t="s">
        <v>14</v>
      </c>
      <c r="E45" t="s">
        <v>2</v>
      </c>
      <c r="F45">
        <v>0.71199999999999997</v>
      </c>
      <c r="G45">
        <v>0.66100000000000003</v>
      </c>
      <c r="H45">
        <v>0.80700000000000005</v>
      </c>
      <c r="I45" t="s">
        <v>9</v>
      </c>
      <c r="J45" t="s">
        <v>97</v>
      </c>
      <c r="K45" t="str">
        <f>IF(Tabel1[[#This Row],[Source]]="WHO","Expert panel (WHO)",)</f>
        <v>Expert panel (WHO)</v>
      </c>
      <c r="L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5" t="s">
        <v>162</v>
      </c>
    </row>
    <row r="46" spans="1:13" x14ac:dyDescent="0.3">
      <c r="A46" t="s">
        <v>206</v>
      </c>
      <c r="B46" t="s">
        <v>220</v>
      </c>
      <c r="C46" t="s">
        <v>141</v>
      </c>
      <c r="D46" t="s">
        <v>16</v>
      </c>
      <c r="E46" t="s">
        <v>2</v>
      </c>
      <c r="F46">
        <v>0.95099999999999996</v>
      </c>
      <c r="G46">
        <v>0.92800000000000005</v>
      </c>
      <c r="H46">
        <v>0.96899999999999997</v>
      </c>
      <c r="I46" t="s">
        <v>9</v>
      </c>
      <c r="J46" t="s">
        <v>97</v>
      </c>
      <c r="K46" t="str">
        <f>IF(Tabel1[[#This Row],[Source]]="WHO","Expert panel (WHO)",)</f>
        <v>Expert panel (WHO)</v>
      </c>
      <c r="L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6" t="s">
        <v>162</v>
      </c>
    </row>
    <row r="47" spans="1:13" x14ac:dyDescent="0.3">
      <c r="A47" t="s">
        <v>206</v>
      </c>
      <c r="B47" t="s">
        <v>220</v>
      </c>
      <c r="C47" t="s">
        <v>141</v>
      </c>
      <c r="D47" t="s">
        <v>1</v>
      </c>
      <c r="E47" t="s">
        <v>11</v>
      </c>
      <c r="F47">
        <v>59.79</v>
      </c>
      <c r="G47">
        <v>59.72</v>
      </c>
      <c r="H47">
        <v>59.86</v>
      </c>
      <c r="I47" t="s">
        <v>22</v>
      </c>
      <c r="J47" t="s">
        <v>142</v>
      </c>
      <c r="K47" t="s">
        <v>195</v>
      </c>
      <c r="L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7" t="s">
        <v>162</v>
      </c>
    </row>
    <row r="48" spans="1:13" x14ac:dyDescent="0.3">
      <c r="A48" t="s">
        <v>206</v>
      </c>
      <c r="B48" t="s">
        <v>220</v>
      </c>
      <c r="C48" t="s">
        <v>141</v>
      </c>
      <c r="D48" t="s">
        <v>17</v>
      </c>
      <c r="E48" t="s">
        <v>83</v>
      </c>
      <c r="F48">
        <v>16</v>
      </c>
      <c r="G48">
        <v>12</v>
      </c>
      <c r="H48">
        <v>20</v>
      </c>
      <c r="I48" t="s">
        <v>9</v>
      </c>
      <c r="J48" t="s">
        <v>143</v>
      </c>
      <c r="K48" t="s">
        <v>197</v>
      </c>
      <c r="L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8" t="s">
        <v>162</v>
      </c>
    </row>
    <row r="49" spans="1:13" x14ac:dyDescent="0.3">
      <c r="A49" t="s">
        <v>206</v>
      </c>
      <c r="B49" t="s">
        <v>220</v>
      </c>
      <c r="C49" t="s">
        <v>141</v>
      </c>
      <c r="D49" t="s">
        <v>18</v>
      </c>
      <c r="K49" t="str">
        <f>IF(Tabel1[[#This Row],[Source]]="","",)</f>
        <v/>
      </c>
      <c r="L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9" t="s">
        <v>162</v>
      </c>
    </row>
    <row r="50" spans="1:13" x14ac:dyDescent="0.3">
      <c r="A50" t="s">
        <v>236</v>
      </c>
      <c r="B50" t="s">
        <v>221</v>
      </c>
      <c r="C50" t="s">
        <v>38</v>
      </c>
      <c r="D50" t="s">
        <v>13</v>
      </c>
      <c r="E50" t="s">
        <v>28</v>
      </c>
      <c r="I50" t="s">
        <v>29</v>
      </c>
      <c r="J50" t="str">
        <f>IF(I50="Calc_from_tx_eff","Calculated from tx effect", "")</f>
        <v>Calculated from tx effect</v>
      </c>
      <c r="K50" t="s">
        <v>195</v>
      </c>
      <c r="L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0" t="s">
        <v>162</v>
      </c>
    </row>
    <row r="51" spans="1:13" x14ac:dyDescent="0.3">
      <c r="A51" t="s">
        <v>236</v>
      </c>
      <c r="B51" t="s">
        <v>221</v>
      </c>
      <c r="C51" t="s">
        <v>38</v>
      </c>
      <c r="D51" t="s">
        <v>15</v>
      </c>
      <c r="E51" t="s">
        <v>12</v>
      </c>
      <c r="F51">
        <v>0.17699999999999999</v>
      </c>
      <c r="G51">
        <v>0.16200000000000001</v>
      </c>
      <c r="H51">
        <v>0.193</v>
      </c>
      <c r="I51" t="s">
        <v>9</v>
      </c>
      <c r="J51" t="s">
        <v>96</v>
      </c>
      <c r="K51" t="str">
        <f>IF(Tabel1[[#This Row],[Source]]="IKNL","National registry",)</f>
        <v>National registry</v>
      </c>
      <c r="L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1" t="s">
        <v>162</v>
      </c>
    </row>
    <row r="52" spans="1:13" x14ac:dyDescent="0.3">
      <c r="A52" t="s">
        <v>236</v>
      </c>
      <c r="B52" t="s">
        <v>221</v>
      </c>
      <c r="C52" t="s">
        <v>38</v>
      </c>
      <c r="D52" t="s">
        <v>0</v>
      </c>
      <c r="E52" t="s">
        <v>25</v>
      </c>
      <c r="F52">
        <v>0.41</v>
      </c>
      <c r="G52">
        <v>0.26</v>
      </c>
      <c r="H52">
        <v>0.62</v>
      </c>
      <c r="I52" t="s">
        <v>26</v>
      </c>
      <c r="J52" t="s">
        <v>110</v>
      </c>
      <c r="K52" t="s">
        <v>195</v>
      </c>
      <c r="L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2" t="s">
        <v>162</v>
      </c>
    </row>
    <row r="53" spans="1:13" x14ac:dyDescent="0.3">
      <c r="A53" t="s">
        <v>236</v>
      </c>
      <c r="B53" t="s">
        <v>221</v>
      </c>
      <c r="C53" t="s">
        <v>38</v>
      </c>
      <c r="D53" t="s">
        <v>14</v>
      </c>
      <c r="E53" t="s">
        <v>2</v>
      </c>
      <c r="F53">
        <v>0.71199999999999997</v>
      </c>
      <c r="G53">
        <v>0.60099999999999998</v>
      </c>
      <c r="H53">
        <v>0.80700000000000005</v>
      </c>
      <c r="I53" t="s">
        <v>9</v>
      </c>
      <c r="J53" t="s">
        <v>97</v>
      </c>
      <c r="K53" t="str">
        <f>IF(Tabel1[[#This Row],[Source]]="WHO","Expert panel (WHO)",)</f>
        <v>Expert panel (WHO)</v>
      </c>
      <c r="L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3" t="s">
        <v>162</v>
      </c>
    </row>
    <row r="54" spans="1:13" x14ac:dyDescent="0.3">
      <c r="A54" t="s">
        <v>236</v>
      </c>
      <c r="B54" t="s">
        <v>221</v>
      </c>
      <c r="C54" t="s">
        <v>38</v>
      </c>
      <c r="D54" t="s">
        <v>16</v>
      </c>
      <c r="E54" t="s">
        <v>2</v>
      </c>
      <c r="F54">
        <v>0.95099999999999996</v>
      </c>
      <c r="G54">
        <v>0.92800000000000005</v>
      </c>
      <c r="H54">
        <v>0.96899999999999997</v>
      </c>
      <c r="I54" t="s">
        <v>9</v>
      </c>
      <c r="J54" t="s">
        <v>97</v>
      </c>
      <c r="K54" t="str">
        <f>IF(Tabel1[[#This Row],[Source]]="WHO","Expert panel (WHO)",)</f>
        <v>Expert panel (WHO)</v>
      </c>
      <c r="L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4" t="s">
        <v>162</v>
      </c>
    </row>
    <row r="55" spans="1:13" x14ac:dyDescent="0.3">
      <c r="A55" t="s">
        <v>236</v>
      </c>
      <c r="B55" t="s">
        <v>221</v>
      </c>
      <c r="C55" t="s">
        <v>38</v>
      </c>
      <c r="D55" t="s">
        <v>1</v>
      </c>
      <c r="E55" t="s">
        <v>11</v>
      </c>
      <c r="F55">
        <v>67</v>
      </c>
      <c r="G55">
        <v>66.37</v>
      </c>
      <c r="H55">
        <v>67.63</v>
      </c>
      <c r="I55" t="s">
        <v>22</v>
      </c>
      <c r="J55" t="s">
        <v>111</v>
      </c>
      <c r="K55" t="s">
        <v>195</v>
      </c>
      <c r="L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5" t="s">
        <v>162</v>
      </c>
    </row>
    <row r="56" spans="1:13" x14ac:dyDescent="0.3">
      <c r="A56" t="s">
        <v>236</v>
      </c>
      <c r="B56" t="s">
        <v>221</v>
      </c>
      <c r="C56" t="s">
        <v>38</v>
      </c>
      <c r="D56" t="s">
        <v>17</v>
      </c>
      <c r="E56" t="s">
        <v>10</v>
      </c>
      <c r="F56">
        <v>210.5</v>
      </c>
      <c r="G56">
        <v>56</v>
      </c>
      <c r="H56">
        <v>365</v>
      </c>
      <c r="I56" t="s">
        <v>9</v>
      </c>
      <c r="J56" t="s">
        <v>111</v>
      </c>
      <c r="K56" t="s">
        <v>195</v>
      </c>
      <c r="L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6" t="s">
        <v>162</v>
      </c>
    </row>
    <row r="57" spans="1:13" x14ac:dyDescent="0.3">
      <c r="A57" t="s">
        <v>236</v>
      </c>
      <c r="B57" t="s">
        <v>221</v>
      </c>
      <c r="C57" t="s">
        <v>38</v>
      </c>
      <c r="D57" t="s">
        <v>18</v>
      </c>
      <c r="J57" t="str">
        <f>IF(I57="Calc_from_tx_eff","Calculated from tx effect", "")</f>
        <v/>
      </c>
      <c r="K57" t="str">
        <f>IF(Tabel1[[#This Row],[Source]]="","",)</f>
        <v/>
      </c>
      <c r="L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57" t="s">
        <v>162</v>
      </c>
    </row>
    <row r="58" spans="1:13" x14ac:dyDescent="0.3">
      <c r="A58" t="s">
        <v>63</v>
      </c>
      <c r="B58" t="s">
        <v>40</v>
      </c>
      <c r="C58" t="s">
        <v>21</v>
      </c>
      <c r="D58" t="s">
        <v>13</v>
      </c>
      <c r="E58" t="s">
        <v>12</v>
      </c>
      <c r="F58">
        <v>0.161</v>
      </c>
      <c r="G58">
        <v>5.7000000000000002E-2</v>
      </c>
      <c r="H58">
        <v>0.26400000000000001</v>
      </c>
      <c r="I58" t="s">
        <v>9</v>
      </c>
      <c r="J58" t="s">
        <v>112</v>
      </c>
      <c r="K58" t="s">
        <v>197</v>
      </c>
      <c r="L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8" t="s">
        <v>162</v>
      </c>
    </row>
    <row r="59" spans="1:13" x14ac:dyDescent="0.3">
      <c r="A59" t="s">
        <v>63</v>
      </c>
      <c r="B59" t="s">
        <v>40</v>
      </c>
      <c r="C59" t="s">
        <v>21</v>
      </c>
      <c r="D59" t="s">
        <v>15</v>
      </c>
      <c r="E59" t="s">
        <v>12</v>
      </c>
      <c r="F59">
        <v>0.38</v>
      </c>
      <c r="G59">
        <v>0.34599999999999997</v>
      </c>
      <c r="H59">
        <v>0.41499999999999998</v>
      </c>
      <c r="I59" t="s">
        <v>9</v>
      </c>
      <c r="J59" t="s">
        <v>96</v>
      </c>
      <c r="K59" t="str">
        <f>IF(Tabel1[[#This Row],[Source]]="IKNL","National registry",)</f>
        <v>National registry</v>
      </c>
      <c r="L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9" t="s">
        <v>162</v>
      </c>
    </row>
    <row r="60" spans="1:13" x14ac:dyDescent="0.3">
      <c r="A60" t="s">
        <v>63</v>
      </c>
      <c r="B60" t="s">
        <v>40</v>
      </c>
      <c r="C60" t="s">
        <v>21</v>
      </c>
      <c r="D60" t="s">
        <v>0</v>
      </c>
      <c r="J60" t="str">
        <f>IF(I60="Calc_from_tx_eff","Calculated from tx effect", "")</f>
        <v/>
      </c>
      <c r="K60" t="str">
        <f>IF(Tabel1[[#This Row],[Source]]="","",)</f>
        <v/>
      </c>
      <c r="L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0" t="s">
        <v>162</v>
      </c>
    </row>
    <row r="61" spans="1:13" x14ac:dyDescent="0.3">
      <c r="A61" t="s">
        <v>63</v>
      </c>
      <c r="B61" t="s">
        <v>40</v>
      </c>
      <c r="C61" t="s">
        <v>21</v>
      </c>
      <c r="D61" t="s">
        <v>14</v>
      </c>
      <c r="E61" t="s">
        <v>2</v>
      </c>
      <c r="F61">
        <v>0.67600000000000005</v>
      </c>
      <c r="G61">
        <v>0.55800000000000005</v>
      </c>
      <c r="H61">
        <v>0.78</v>
      </c>
      <c r="I61" t="s">
        <v>9</v>
      </c>
      <c r="J61" t="s">
        <v>97</v>
      </c>
      <c r="K61" t="str">
        <f>IF(Tabel1[[#This Row],[Source]]="WHO","Expert panel (WHO)",)</f>
        <v>Expert panel (WHO)</v>
      </c>
      <c r="L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1" t="s">
        <v>162</v>
      </c>
    </row>
    <row r="62" spans="1:13" x14ac:dyDescent="0.3">
      <c r="A62" t="s">
        <v>63</v>
      </c>
      <c r="B62" t="s">
        <v>40</v>
      </c>
      <c r="C62" t="s">
        <v>21</v>
      </c>
      <c r="D62" t="s">
        <v>16</v>
      </c>
      <c r="E62" t="s">
        <v>2</v>
      </c>
      <c r="F62">
        <v>0.98899999999999999</v>
      </c>
      <c r="G62">
        <v>0.97899999999999998</v>
      </c>
      <c r="H62">
        <v>0.995</v>
      </c>
      <c r="I62" t="s">
        <v>9</v>
      </c>
      <c r="J62" t="s">
        <v>97</v>
      </c>
      <c r="K62" t="str">
        <f>IF(Tabel1[[#This Row],[Source]]="WHO","Expert panel (WHO)",)</f>
        <v>Expert panel (WHO)</v>
      </c>
      <c r="L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2" t="s">
        <v>162</v>
      </c>
    </row>
    <row r="63" spans="1:13" x14ac:dyDescent="0.3">
      <c r="A63" t="s">
        <v>63</v>
      </c>
      <c r="B63" t="s">
        <v>40</v>
      </c>
      <c r="C63" t="s">
        <v>21</v>
      </c>
      <c r="D63" t="s">
        <v>1</v>
      </c>
      <c r="E63" t="s">
        <v>11</v>
      </c>
      <c r="F63">
        <v>64</v>
      </c>
      <c r="G63">
        <v>62.3</v>
      </c>
      <c r="H63">
        <v>65.7</v>
      </c>
      <c r="I63" t="s">
        <v>22</v>
      </c>
      <c r="J63" t="s">
        <v>113</v>
      </c>
      <c r="K63" t="s">
        <v>197</v>
      </c>
      <c r="L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3" t="s">
        <v>162</v>
      </c>
    </row>
    <row r="64" spans="1:13" x14ac:dyDescent="0.3">
      <c r="A64" t="s">
        <v>63</v>
      </c>
      <c r="B64" t="s">
        <v>40</v>
      </c>
      <c r="C64" t="s">
        <v>21</v>
      </c>
      <c r="D64" t="s">
        <v>17</v>
      </c>
      <c r="E64" t="s">
        <v>39</v>
      </c>
      <c r="F64">
        <v>31</v>
      </c>
      <c r="G64">
        <v>10</v>
      </c>
      <c r="H64">
        <v>52</v>
      </c>
      <c r="I64" t="s">
        <v>9</v>
      </c>
      <c r="J64" t="s">
        <v>113</v>
      </c>
      <c r="K64" t="s">
        <v>197</v>
      </c>
      <c r="L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4" t="s">
        <v>162</v>
      </c>
    </row>
    <row r="65" spans="1:13" x14ac:dyDescent="0.3">
      <c r="A65" t="s">
        <v>63</v>
      </c>
      <c r="B65" t="s">
        <v>40</v>
      </c>
      <c r="C65" t="s">
        <v>21</v>
      </c>
      <c r="D65" t="s">
        <v>18</v>
      </c>
      <c r="J65" t="str">
        <f>IF(I65="Calc_from_tx_eff","Calculated from tx effect", "")</f>
        <v/>
      </c>
      <c r="K65" t="str">
        <f>IF(Tabel1[[#This Row],[Source]]="","",)</f>
        <v/>
      </c>
      <c r="L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5" t="s">
        <v>162</v>
      </c>
    </row>
    <row r="66" spans="1:13" x14ac:dyDescent="0.3">
      <c r="A66" t="s">
        <v>64</v>
      </c>
      <c r="B66" t="s">
        <v>30</v>
      </c>
      <c r="C66" t="s">
        <v>31</v>
      </c>
      <c r="D66" t="s">
        <v>13</v>
      </c>
      <c r="E66" t="s">
        <v>32</v>
      </c>
      <c r="F66">
        <v>0.10100000000000001</v>
      </c>
      <c r="G66">
        <v>9.6000000000000002E-2</v>
      </c>
      <c r="H66">
        <v>0.107</v>
      </c>
      <c r="I66" t="s">
        <v>22</v>
      </c>
      <c r="J66" t="s">
        <v>114</v>
      </c>
      <c r="K66" t="s">
        <v>195</v>
      </c>
      <c r="L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6" t="s">
        <v>163</v>
      </c>
    </row>
    <row r="67" spans="1:13" x14ac:dyDescent="0.3">
      <c r="A67" t="s">
        <v>64</v>
      </c>
      <c r="B67" t="s">
        <v>30</v>
      </c>
      <c r="C67" t="s">
        <v>31</v>
      </c>
      <c r="D67" t="s">
        <v>15</v>
      </c>
      <c r="E67" t="s">
        <v>12</v>
      </c>
      <c r="F67">
        <v>0.73799999999999999</v>
      </c>
      <c r="G67">
        <v>0.72799999999999998</v>
      </c>
      <c r="H67">
        <v>0.748</v>
      </c>
      <c r="I67" t="s">
        <v>22</v>
      </c>
      <c r="J67" t="s">
        <v>114</v>
      </c>
      <c r="K67" t="s">
        <v>195</v>
      </c>
      <c r="L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7" t="s">
        <v>163</v>
      </c>
    </row>
    <row r="68" spans="1:13" x14ac:dyDescent="0.3">
      <c r="A68" t="s">
        <v>64</v>
      </c>
      <c r="B68" t="s">
        <v>30</v>
      </c>
      <c r="C68" t="s">
        <v>31</v>
      </c>
      <c r="D68" t="s">
        <v>0</v>
      </c>
      <c r="J68" t="str">
        <f>IF(I68="Calc_from_tx_eff","Calculated from tx effect", "")</f>
        <v/>
      </c>
      <c r="K68" t="str">
        <f>IF(Tabel1[[#This Row],[Source]]="","",)</f>
        <v/>
      </c>
      <c r="L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8" t="s">
        <v>163</v>
      </c>
    </row>
    <row r="69" spans="1:13" x14ac:dyDescent="0.3">
      <c r="A69" t="s">
        <v>64</v>
      </c>
      <c r="B69" t="s">
        <v>30</v>
      </c>
      <c r="C69" t="s">
        <v>31</v>
      </c>
      <c r="D69" t="s">
        <v>14</v>
      </c>
      <c r="E69" t="s">
        <v>2</v>
      </c>
      <c r="F69">
        <v>0.28999999999999998</v>
      </c>
      <c r="G69">
        <v>0.24</v>
      </c>
      <c r="H69">
        <v>0.33</v>
      </c>
      <c r="I69" t="s">
        <v>9</v>
      </c>
      <c r="J69" t="s">
        <v>101</v>
      </c>
      <c r="K69" t="str">
        <f>IF(Tabel1[[#This Row],[Source]]="Experts","Expert panel",)</f>
        <v>Expert panel</v>
      </c>
      <c r="L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9" t="s">
        <v>163</v>
      </c>
    </row>
    <row r="70" spans="1:13" x14ac:dyDescent="0.3">
      <c r="A70" t="s">
        <v>64</v>
      </c>
      <c r="B70" t="s">
        <v>30</v>
      </c>
      <c r="C70" t="s">
        <v>31</v>
      </c>
      <c r="D70" t="s">
        <v>16</v>
      </c>
      <c r="E70" t="s">
        <v>2</v>
      </c>
      <c r="F70">
        <v>0.76</v>
      </c>
      <c r="G70">
        <v>0.72</v>
      </c>
      <c r="H70">
        <v>0.8</v>
      </c>
      <c r="I70" t="s">
        <v>9</v>
      </c>
      <c r="J70" t="s">
        <v>101</v>
      </c>
      <c r="K70" t="str">
        <f>IF(Tabel1[[#This Row],[Source]]="Experts","Expert panel",)</f>
        <v>Expert panel</v>
      </c>
      <c r="L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0" t="s">
        <v>163</v>
      </c>
    </row>
    <row r="71" spans="1:13" x14ac:dyDescent="0.3">
      <c r="A71" t="s">
        <v>64</v>
      </c>
      <c r="B71" t="s">
        <v>30</v>
      </c>
      <c r="C71" t="s">
        <v>31</v>
      </c>
      <c r="D71" t="s">
        <v>1</v>
      </c>
      <c r="E71" t="s">
        <v>11</v>
      </c>
      <c r="F71">
        <v>57.4</v>
      </c>
      <c r="G71">
        <v>50</v>
      </c>
      <c r="H71">
        <v>64</v>
      </c>
      <c r="I71" t="s">
        <v>22</v>
      </c>
      <c r="J71" t="s">
        <v>100</v>
      </c>
      <c r="K71" t="s">
        <v>195</v>
      </c>
      <c r="L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1" t="s">
        <v>163</v>
      </c>
    </row>
    <row r="72" spans="1:13" x14ac:dyDescent="0.3">
      <c r="A72" t="s">
        <v>64</v>
      </c>
      <c r="B72" t="s">
        <v>30</v>
      </c>
      <c r="C72" t="s">
        <v>31</v>
      </c>
      <c r="D72" t="s">
        <v>17</v>
      </c>
      <c r="J72" t="str">
        <f>IF(I72="Calc_from_tx_eff","Calculated from tx effect", "")</f>
        <v/>
      </c>
      <c r="K72" t="str">
        <f>IF(Tabel1[[#This Row],[Source]]="","",)</f>
        <v/>
      </c>
      <c r="L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2" t="s">
        <v>163</v>
      </c>
    </row>
    <row r="73" spans="1:13" x14ac:dyDescent="0.3">
      <c r="A73" t="s">
        <v>64</v>
      </c>
      <c r="B73" t="s">
        <v>30</v>
      </c>
      <c r="C73" t="s">
        <v>31</v>
      </c>
      <c r="D73" t="s">
        <v>18</v>
      </c>
      <c r="J73" t="str">
        <f>IF(I73="Calc_from_tx_eff","Calculated from tx effect", "")</f>
        <v/>
      </c>
      <c r="K73" t="str">
        <f>IF(Tabel1[[#This Row],[Source]]="","",)</f>
        <v/>
      </c>
      <c r="L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3" t="s">
        <v>163</v>
      </c>
    </row>
    <row r="74" spans="1:13" x14ac:dyDescent="0.3">
      <c r="A74" t="s">
        <v>88</v>
      </c>
      <c r="B74" t="s">
        <v>33</v>
      </c>
      <c r="C74" t="s">
        <v>34</v>
      </c>
      <c r="D74" t="s">
        <v>13</v>
      </c>
      <c r="E74" t="s">
        <v>28</v>
      </c>
      <c r="I74" t="s">
        <v>29</v>
      </c>
      <c r="J74" t="str">
        <f>IF(I74="Calc_from_tx_eff","Calculated from tx effect", "")</f>
        <v>Calculated from tx effect</v>
      </c>
      <c r="K74" t="s">
        <v>195</v>
      </c>
      <c r="L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4" t="s">
        <v>162</v>
      </c>
    </row>
    <row r="75" spans="1:13" x14ac:dyDescent="0.3">
      <c r="A75" t="s">
        <v>88</v>
      </c>
      <c r="B75" t="s">
        <v>33</v>
      </c>
      <c r="C75" t="s">
        <v>34</v>
      </c>
      <c r="D75" t="s">
        <v>15</v>
      </c>
      <c r="E75" t="s">
        <v>12</v>
      </c>
      <c r="F75">
        <v>6.5000000000000002E-2</v>
      </c>
      <c r="G75">
        <v>5.8000000000000003E-2</v>
      </c>
      <c r="H75">
        <v>7.2999999999999995E-2</v>
      </c>
      <c r="I75" t="s">
        <v>22</v>
      </c>
      <c r="J75" t="s">
        <v>96</v>
      </c>
      <c r="K75" t="str">
        <f>IF(Tabel1[[#This Row],[Source]]="IKNL","National registry",)</f>
        <v>National registry</v>
      </c>
      <c r="L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5" t="s">
        <v>162</v>
      </c>
    </row>
    <row r="76" spans="1:13" x14ac:dyDescent="0.3">
      <c r="A76" t="s">
        <v>88</v>
      </c>
      <c r="B76" t="s">
        <v>33</v>
      </c>
      <c r="C76" t="s">
        <v>34</v>
      </c>
      <c r="D76" t="s">
        <v>0</v>
      </c>
      <c r="E76" t="s">
        <v>25</v>
      </c>
      <c r="F76">
        <v>0.71699999999999997</v>
      </c>
      <c r="G76">
        <v>0.68</v>
      </c>
      <c r="H76">
        <v>0.72599999999999998</v>
      </c>
      <c r="I76" t="s">
        <v>26</v>
      </c>
      <c r="J76" t="s">
        <v>115</v>
      </c>
      <c r="K76" t="s">
        <v>195</v>
      </c>
      <c r="L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6" t="s">
        <v>162</v>
      </c>
    </row>
    <row r="77" spans="1:13" x14ac:dyDescent="0.3">
      <c r="A77" t="s">
        <v>88</v>
      </c>
      <c r="B77" t="s">
        <v>33</v>
      </c>
      <c r="C77" t="s">
        <v>34</v>
      </c>
      <c r="D77" t="s">
        <v>14</v>
      </c>
      <c r="E77" t="s">
        <v>2</v>
      </c>
      <c r="F77">
        <v>0.55000000000000004</v>
      </c>
      <c r="G77">
        <v>0.53</v>
      </c>
      <c r="H77">
        <v>0.56000000000000005</v>
      </c>
      <c r="I77" t="s">
        <v>9</v>
      </c>
      <c r="J77" t="s">
        <v>97</v>
      </c>
      <c r="K77" t="str">
        <f>IF(Tabel1[[#This Row],[Source]]="WHO","Expert panel (WHO)",)</f>
        <v>Expert panel (WHO)</v>
      </c>
      <c r="L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7" t="s">
        <v>162</v>
      </c>
    </row>
    <row r="78" spans="1:13" x14ac:dyDescent="0.3">
      <c r="A78" t="s">
        <v>88</v>
      </c>
      <c r="B78" t="s">
        <v>33</v>
      </c>
      <c r="C78" t="s">
        <v>34</v>
      </c>
      <c r="D78" t="s">
        <v>16</v>
      </c>
      <c r="E78" t="s">
        <v>2</v>
      </c>
      <c r="F78">
        <v>0.64</v>
      </c>
      <c r="G78">
        <v>0.61</v>
      </c>
      <c r="H78">
        <v>0.67</v>
      </c>
      <c r="I78" t="s">
        <v>9</v>
      </c>
      <c r="J78" t="s">
        <v>97</v>
      </c>
      <c r="K78" t="str">
        <f>IF(Tabel1[[#This Row],[Source]]="WHO","Expert panel (WHO)",)</f>
        <v>Expert panel (WHO)</v>
      </c>
      <c r="L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8" t="s">
        <v>162</v>
      </c>
    </row>
    <row r="79" spans="1:13" x14ac:dyDescent="0.3">
      <c r="A79" t="s">
        <v>88</v>
      </c>
      <c r="B79" t="s">
        <v>33</v>
      </c>
      <c r="C79" t="s">
        <v>34</v>
      </c>
      <c r="D79" t="s">
        <v>1</v>
      </c>
      <c r="E79" t="s">
        <v>11</v>
      </c>
      <c r="F79">
        <v>61.3</v>
      </c>
      <c r="G79">
        <v>61.12</v>
      </c>
      <c r="H79">
        <v>61.48</v>
      </c>
      <c r="I79" t="s">
        <v>22</v>
      </c>
      <c r="J79" t="s">
        <v>115</v>
      </c>
      <c r="K79" t="s">
        <v>195</v>
      </c>
      <c r="L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9" t="s">
        <v>162</v>
      </c>
    </row>
    <row r="80" spans="1:13" x14ac:dyDescent="0.3">
      <c r="A80" t="s">
        <v>88</v>
      </c>
      <c r="B80" t="s">
        <v>33</v>
      </c>
      <c r="C80" t="s">
        <v>34</v>
      </c>
      <c r="D80" t="s">
        <v>17</v>
      </c>
      <c r="J80" t="str">
        <f>IF(I80="Calc_from_tx_eff","Calculated from tx effect", "")</f>
        <v/>
      </c>
      <c r="K80" t="str">
        <f>IF(Tabel1[[#This Row],[Source]]="","",)</f>
        <v/>
      </c>
      <c r="L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0" t="s">
        <v>162</v>
      </c>
    </row>
    <row r="81" spans="1:13" x14ac:dyDescent="0.3">
      <c r="A81" t="s">
        <v>88</v>
      </c>
      <c r="B81" t="s">
        <v>33</v>
      </c>
      <c r="C81" t="s">
        <v>34</v>
      </c>
      <c r="D81" t="s">
        <v>18</v>
      </c>
      <c r="J81" t="str">
        <f>IF(I81="Calc_from_tx_eff","Calculated from tx effect", "")</f>
        <v/>
      </c>
      <c r="K81" t="str">
        <f>IF(Tabel1[[#This Row],[Source]]="","",)</f>
        <v/>
      </c>
      <c r="L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1" t="s">
        <v>162</v>
      </c>
    </row>
    <row r="82" spans="1:13" x14ac:dyDescent="0.3">
      <c r="A82" t="s">
        <v>65</v>
      </c>
      <c r="B82" t="s">
        <v>35</v>
      </c>
      <c r="C82" t="s">
        <v>34</v>
      </c>
      <c r="D82" t="s">
        <v>13</v>
      </c>
      <c r="E82" t="s">
        <v>28</v>
      </c>
      <c r="I82" t="s">
        <v>29</v>
      </c>
      <c r="J82" t="str">
        <f>IF(I82="Calc_from_tx_eff","Calculated from tx effect", "")</f>
        <v>Calculated from tx effect</v>
      </c>
      <c r="K82" t="s">
        <v>198</v>
      </c>
      <c r="L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2" t="s">
        <v>162</v>
      </c>
    </row>
    <row r="83" spans="1:13" x14ac:dyDescent="0.3">
      <c r="A83" t="s">
        <v>65</v>
      </c>
      <c r="B83" t="s">
        <v>35</v>
      </c>
      <c r="C83" t="s">
        <v>34</v>
      </c>
      <c r="D83" t="s">
        <v>15</v>
      </c>
      <c r="E83" t="s">
        <v>12</v>
      </c>
      <c r="F83">
        <v>0.67</v>
      </c>
      <c r="G83">
        <v>0.64800000000000002</v>
      </c>
      <c r="H83">
        <v>0.69199999999999995</v>
      </c>
      <c r="I83" t="s">
        <v>22</v>
      </c>
      <c r="J83" t="s">
        <v>96</v>
      </c>
      <c r="K83" t="str">
        <f>IF(Tabel1[[#This Row],[Source]]="IKNL","National registry",)</f>
        <v>National registry</v>
      </c>
      <c r="L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3" t="s">
        <v>162</v>
      </c>
    </row>
    <row r="84" spans="1:13" x14ac:dyDescent="0.3">
      <c r="A84" t="s">
        <v>65</v>
      </c>
      <c r="B84" t="s">
        <v>35</v>
      </c>
      <c r="C84" t="s">
        <v>34</v>
      </c>
      <c r="D84" t="s">
        <v>0</v>
      </c>
      <c r="E84" t="s">
        <v>36</v>
      </c>
      <c r="F84">
        <v>0.81</v>
      </c>
      <c r="G84">
        <v>0.75</v>
      </c>
      <c r="H84">
        <v>0.86</v>
      </c>
      <c r="I84" t="s">
        <v>26</v>
      </c>
      <c r="J84" t="s">
        <v>116</v>
      </c>
      <c r="K84" t="s">
        <v>198</v>
      </c>
      <c r="L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4" t="s">
        <v>162</v>
      </c>
    </row>
    <row r="85" spans="1:13" x14ac:dyDescent="0.3">
      <c r="A85" t="s">
        <v>65</v>
      </c>
      <c r="B85" t="s">
        <v>35</v>
      </c>
      <c r="C85" t="s">
        <v>34</v>
      </c>
      <c r="D85" t="s">
        <v>14</v>
      </c>
      <c r="E85" t="s">
        <v>2</v>
      </c>
      <c r="F85">
        <v>0.71</v>
      </c>
      <c r="G85">
        <v>0.63</v>
      </c>
      <c r="H85">
        <v>0.78</v>
      </c>
      <c r="I85" t="s">
        <v>9</v>
      </c>
      <c r="J85" t="s">
        <v>97</v>
      </c>
      <c r="K85" t="str">
        <f>IF(Tabel1[[#This Row],[Source]]="WHO","Expert panel (WHO)",)</f>
        <v>Expert panel (WHO)</v>
      </c>
      <c r="L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5" t="s">
        <v>162</v>
      </c>
    </row>
    <row r="86" spans="1:13" x14ac:dyDescent="0.3">
      <c r="A86" t="s">
        <v>65</v>
      </c>
      <c r="B86" t="s">
        <v>35</v>
      </c>
      <c r="C86" t="s">
        <v>34</v>
      </c>
      <c r="D86" t="s">
        <v>16</v>
      </c>
      <c r="E86" t="s">
        <v>2</v>
      </c>
      <c r="F86">
        <v>0.83</v>
      </c>
      <c r="G86">
        <v>0.8</v>
      </c>
      <c r="H86">
        <v>0.85</v>
      </c>
      <c r="I86" t="s">
        <v>9</v>
      </c>
      <c r="J86" t="s">
        <v>97</v>
      </c>
      <c r="K86" t="str">
        <f>IF(Tabel1[[#This Row],[Source]]="WHO","Expert panel (WHO)",)</f>
        <v>Expert panel (WHO)</v>
      </c>
      <c r="L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6" t="s">
        <v>162</v>
      </c>
    </row>
    <row r="87" spans="1:13" x14ac:dyDescent="0.3">
      <c r="A87" t="s">
        <v>65</v>
      </c>
      <c r="B87" t="s">
        <v>35</v>
      </c>
      <c r="C87" t="s">
        <v>34</v>
      </c>
      <c r="D87" t="s">
        <v>1</v>
      </c>
      <c r="E87" t="s">
        <v>11</v>
      </c>
      <c r="F87">
        <v>45</v>
      </c>
      <c r="G87">
        <v>42.62</v>
      </c>
      <c r="H87">
        <v>47.38</v>
      </c>
      <c r="I87" t="s">
        <v>22</v>
      </c>
      <c r="J87" t="s">
        <v>116</v>
      </c>
      <c r="K87" t="s">
        <v>198</v>
      </c>
      <c r="L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7" t="s">
        <v>162</v>
      </c>
    </row>
    <row r="88" spans="1:13" x14ac:dyDescent="0.3">
      <c r="A88" t="s">
        <v>65</v>
      </c>
      <c r="B88" t="s">
        <v>35</v>
      </c>
      <c r="C88" t="s">
        <v>34</v>
      </c>
      <c r="D88" t="s">
        <v>17</v>
      </c>
      <c r="J88" t="str">
        <f>IF(I88="Calc_from_tx_eff","Calculated from tx effect", "")</f>
        <v/>
      </c>
      <c r="K88" t="str">
        <f>IF(Tabel1[[#This Row],[Source]]="","",)</f>
        <v/>
      </c>
      <c r="L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8" t="s">
        <v>162</v>
      </c>
    </row>
    <row r="89" spans="1:13" x14ac:dyDescent="0.3">
      <c r="A89" t="s">
        <v>65</v>
      </c>
      <c r="B89" t="s">
        <v>35</v>
      </c>
      <c r="C89" t="s">
        <v>34</v>
      </c>
      <c r="D89" t="s">
        <v>18</v>
      </c>
      <c r="J89" t="str">
        <f>IF(I89="Calc_from_tx_eff","Calculated from tx effect", "")</f>
        <v/>
      </c>
      <c r="K89" t="str">
        <f>IF(Tabel1[[#This Row],[Source]]="","",)</f>
        <v/>
      </c>
      <c r="L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9" t="s">
        <v>162</v>
      </c>
    </row>
    <row r="90" spans="1:13" x14ac:dyDescent="0.3">
      <c r="A90" t="s">
        <v>207</v>
      </c>
      <c r="B90" t="s">
        <v>240</v>
      </c>
      <c r="C90" t="s">
        <v>82</v>
      </c>
      <c r="D90" t="s">
        <v>13</v>
      </c>
      <c r="E90" t="s">
        <v>28</v>
      </c>
      <c r="I90" t="s">
        <v>29</v>
      </c>
      <c r="J90" t="str">
        <f>IF(I90="Calc_from_tx_eff","Calculated from tx effect", "")</f>
        <v>Calculated from tx effect</v>
      </c>
      <c r="K90" t="s">
        <v>196</v>
      </c>
      <c r="L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0" t="s">
        <v>162</v>
      </c>
    </row>
    <row r="91" spans="1:13" x14ac:dyDescent="0.3">
      <c r="A91" t="s">
        <v>207</v>
      </c>
      <c r="B91" t="s">
        <v>240</v>
      </c>
      <c r="C91" t="s">
        <v>82</v>
      </c>
      <c r="D91" t="s">
        <v>15</v>
      </c>
      <c r="E91" t="s">
        <v>12</v>
      </c>
      <c r="F91">
        <v>0.68899999999999995</v>
      </c>
      <c r="G91">
        <v>0.63800000000000001</v>
      </c>
      <c r="H91">
        <v>0.74</v>
      </c>
      <c r="I91" t="s">
        <v>9</v>
      </c>
      <c r="J91" t="s">
        <v>96</v>
      </c>
      <c r="K91" t="str">
        <f>IF(Tabel1[[#This Row],[Source]]="IKNL","National registry",)</f>
        <v>National registry</v>
      </c>
      <c r="L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1" t="s">
        <v>162</v>
      </c>
    </row>
    <row r="92" spans="1:13" x14ac:dyDescent="0.3">
      <c r="A92" t="s">
        <v>207</v>
      </c>
      <c r="B92" t="s">
        <v>240</v>
      </c>
      <c r="C92" t="s">
        <v>82</v>
      </c>
      <c r="D92" t="s">
        <v>0</v>
      </c>
      <c r="E92" t="s">
        <v>36</v>
      </c>
      <c r="F92">
        <v>0.23</v>
      </c>
      <c r="G92">
        <v>7.0000000000000007E-2</v>
      </c>
      <c r="H92">
        <v>0.79</v>
      </c>
      <c r="I92" t="s">
        <v>26</v>
      </c>
      <c r="J92" t="s">
        <v>159</v>
      </c>
      <c r="K92" t="s">
        <v>196</v>
      </c>
      <c r="L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2" t="s">
        <v>162</v>
      </c>
    </row>
    <row r="93" spans="1:13" x14ac:dyDescent="0.3">
      <c r="A93" t="s">
        <v>207</v>
      </c>
      <c r="B93" t="s">
        <v>240</v>
      </c>
      <c r="C93" t="s">
        <v>82</v>
      </c>
      <c r="D93" t="s">
        <v>14</v>
      </c>
      <c r="E93" t="s">
        <v>2</v>
      </c>
      <c r="F93">
        <v>0.71199999999999997</v>
      </c>
      <c r="G93">
        <v>0.60099999999999998</v>
      </c>
      <c r="H93">
        <v>0.80700000000000005</v>
      </c>
      <c r="I93" t="s">
        <v>9</v>
      </c>
      <c r="J93" t="s">
        <v>97</v>
      </c>
      <c r="K93" t="str">
        <f>IF(Tabel1[[#This Row],[Source]]="WHO","Expert panel (WHO)",)</f>
        <v>Expert panel (WHO)</v>
      </c>
      <c r="L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3" t="s">
        <v>162</v>
      </c>
    </row>
    <row r="94" spans="1:13" x14ac:dyDescent="0.3">
      <c r="A94" t="s">
        <v>207</v>
      </c>
      <c r="B94" t="s">
        <v>240</v>
      </c>
      <c r="C94" t="s">
        <v>82</v>
      </c>
      <c r="D94" t="s">
        <v>16</v>
      </c>
      <c r="E94" t="s">
        <v>2</v>
      </c>
      <c r="F94">
        <v>0.95099999999999996</v>
      </c>
      <c r="G94">
        <v>0.92800000000000005</v>
      </c>
      <c r="H94">
        <v>0.96899999999999997</v>
      </c>
      <c r="I94" t="s">
        <v>9</v>
      </c>
      <c r="J94" t="s">
        <v>97</v>
      </c>
      <c r="K94" t="str">
        <f>IF(Tabel1[[#This Row],[Source]]="WHO","Expert panel (WHO)",)</f>
        <v>Expert panel (WHO)</v>
      </c>
      <c r="L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4" t="s">
        <v>162</v>
      </c>
    </row>
    <row r="95" spans="1:13" x14ac:dyDescent="0.3">
      <c r="A95" t="s">
        <v>207</v>
      </c>
      <c r="B95" t="s">
        <v>240</v>
      </c>
      <c r="C95" t="s">
        <v>82</v>
      </c>
      <c r="D95" t="s">
        <v>1</v>
      </c>
      <c r="E95" t="s">
        <v>11</v>
      </c>
      <c r="F95">
        <v>63</v>
      </c>
      <c r="G95">
        <v>61.4</v>
      </c>
      <c r="H95">
        <v>64.599999999999994</v>
      </c>
      <c r="I95" t="s">
        <v>22</v>
      </c>
      <c r="J95" t="s">
        <v>160</v>
      </c>
      <c r="K95" t="s">
        <v>197</v>
      </c>
      <c r="L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5" t="s">
        <v>162</v>
      </c>
    </row>
    <row r="96" spans="1:13" x14ac:dyDescent="0.3">
      <c r="A96" t="s">
        <v>207</v>
      </c>
      <c r="B96" t="s">
        <v>240</v>
      </c>
      <c r="C96" t="s">
        <v>82</v>
      </c>
      <c r="D96" t="s">
        <v>17</v>
      </c>
      <c r="E96" t="s">
        <v>10</v>
      </c>
      <c r="F96">
        <v>249.5</v>
      </c>
      <c r="G96">
        <v>134</v>
      </c>
      <c r="H96">
        <v>365</v>
      </c>
      <c r="I96" t="s">
        <v>9</v>
      </c>
      <c r="J96" t="s">
        <v>140</v>
      </c>
      <c r="K96" t="s">
        <v>195</v>
      </c>
      <c r="L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6" t="s">
        <v>162</v>
      </c>
    </row>
    <row r="97" spans="1:13" x14ac:dyDescent="0.3">
      <c r="A97" t="s">
        <v>207</v>
      </c>
      <c r="B97" t="s">
        <v>240</v>
      </c>
      <c r="C97" t="s">
        <v>82</v>
      </c>
      <c r="D97" t="s">
        <v>18</v>
      </c>
      <c r="K97" t="str">
        <f>IF(Tabel1[[#This Row],[Source]]="","",)</f>
        <v/>
      </c>
      <c r="L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7" t="s">
        <v>162</v>
      </c>
    </row>
    <row r="98" spans="1:13" x14ac:dyDescent="0.3">
      <c r="A98" t="s">
        <v>90</v>
      </c>
      <c r="B98" t="s">
        <v>222</v>
      </c>
      <c r="C98" t="s">
        <v>89</v>
      </c>
      <c r="D98" t="s">
        <v>13</v>
      </c>
      <c r="E98" t="s">
        <v>12</v>
      </c>
      <c r="F98">
        <v>0.443</v>
      </c>
      <c r="G98">
        <v>0.30199999999999999</v>
      </c>
      <c r="H98">
        <v>0.58299999999999996</v>
      </c>
      <c r="I98" t="s">
        <v>9</v>
      </c>
      <c r="J98" t="s">
        <v>117</v>
      </c>
      <c r="K98" t="s">
        <v>196</v>
      </c>
      <c r="L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8" t="s">
        <v>162</v>
      </c>
    </row>
    <row r="99" spans="1:13" x14ac:dyDescent="0.3">
      <c r="A99" t="s">
        <v>90</v>
      </c>
      <c r="B99" t="s">
        <v>222</v>
      </c>
      <c r="C99" t="s">
        <v>89</v>
      </c>
      <c r="D99" t="s">
        <v>15</v>
      </c>
      <c r="E99" t="s">
        <v>12</v>
      </c>
      <c r="F99">
        <v>0.64600000000000002</v>
      </c>
      <c r="G99">
        <v>0.63800000000000001</v>
      </c>
      <c r="H99">
        <v>0.65300000000000002</v>
      </c>
      <c r="I99" t="s">
        <v>9</v>
      </c>
      <c r="J99" t="s">
        <v>96</v>
      </c>
      <c r="K99" t="str">
        <f>IF(Tabel1[[#This Row],[Source]]="IKNL","National registry",)</f>
        <v>National registry</v>
      </c>
      <c r="L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9" t="s">
        <v>162</v>
      </c>
    </row>
    <row r="100" spans="1:13" x14ac:dyDescent="0.3">
      <c r="A100" t="s">
        <v>90</v>
      </c>
      <c r="B100" t="s">
        <v>222</v>
      </c>
      <c r="C100" t="s">
        <v>89</v>
      </c>
      <c r="D100" t="s">
        <v>0</v>
      </c>
      <c r="J100" t="str">
        <f>IF(I100="Calc_from_tx_eff","Calculated from tx effect", "")</f>
        <v/>
      </c>
      <c r="K100" t="str">
        <f>IF(Tabel1[[#This Row],[Source]]="","",)</f>
        <v/>
      </c>
      <c r="L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0" t="s">
        <v>162</v>
      </c>
    </row>
    <row r="101" spans="1:13" x14ac:dyDescent="0.3">
      <c r="A101" t="s">
        <v>90</v>
      </c>
      <c r="B101" t="s">
        <v>222</v>
      </c>
      <c r="C101" t="s">
        <v>89</v>
      </c>
      <c r="D101" t="s">
        <v>14</v>
      </c>
      <c r="E101" t="s">
        <v>2</v>
      </c>
      <c r="F101">
        <v>0.56000000000000005</v>
      </c>
      <c r="G101">
        <v>0.41699999999999998</v>
      </c>
      <c r="H101">
        <v>0.69199999999999995</v>
      </c>
      <c r="I101" t="s">
        <v>9</v>
      </c>
      <c r="J101" t="s">
        <v>97</v>
      </c>
      <c r="K101" t="str">
        <f>IF(Tabel1[[#This Row],[Source]]="WHO","Expert panel (WHO)",)</f>
        <v>Expert panel (WHO)</v>
      </c>
      <c r="L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1" t="s">
        <v>162</v>
      </c>
    </row>
    <row r="102" spans="1:13" x14ac:dyDescent="0.3">
      <c r="A102" t="s">
        <v>90</v>
      </c>
      <c r="B102" t="s">
        <v>222</v>
      </c>
      <c r="C102" t="s">
        <v>89</v>
      </c>
      <c r="D102" t="s">
        <v>16</v>
      </c>
      <c r="E102" t="s">
        <v>2</v>
      </c>
      <c r="F102">
        <v>0.95099999999999996</v>
      </c>
      <c r="G102">
        <v>0.92800000000000005</v>
      </c>
      <c r="H102">
        <v>0.96899999999999997</v>
      </c>
      <c r="I102" t="s">
        <v>9</v>
      </c>
      <c r="J102" t="s">
        <v>97</v>
      </c>
      <c r="K102" t="str">
        <f>IF(Tabel1[[#This Row],[Source]]="WHO","Expert panel (WHO)",)</f>
        <v>Expert panel (WHO)</v>
      </c>
      <c r="L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2" t="s">
        <v>162</v>
      </c>
    </row>
    <row r="103" spans="1:13" x14ac:dyDescent="0.3">
      <c r="A103" t="s">
        <v>90</v>
      </c>
      <c r="B103" t="s">
        <v>222</v>
      </c>
      <c r="C103" t="s">
        <v>89</v>
      </c>
      <c r="D103" t="s">
        <v>1</v>
      </c>
      <c r="E103" t="s">
        <v>91</v>
      </c>
      <c r="F103">
        <v>79</v>
      </c>
      <c r="G103">
        <v>78.5</v>
      </c>
      <c r="H103">
        <v>79.5</v>
      </c>
      <c r="I103" t="s">
        <v>22</v>
      </c>
      <c r="J103" t="s">
        <v>118</v>
      </c>
      <c r="K103" t="s">
        <v>197</v>
      </c>
      <c r="L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3" t="s">
        <v>162</v>
      </c>
    </row>
    <row r="104" spans="1:13" x14ac:dyDescent="0.3">
      <c r="A104" t="s">
        <v>90</v>
      </c>
      <c r="B104" t="s">
        <v>222</v>
      </c>
      <c r="C104" t="s">
        <v>89</v>
      </c>
      <c r="D104" t="s">
        <v>17</v>
      </c>
      <c r="E104" t="s">
        <v>92</v>
      </c>
      <c r="F104">
        <v>12</v>
      </c>
      <c r="G104">
        <v>6</v>
      </c>
      <c r="H104">
        <v>18</v>
      </c>
      <c r="I104" t="s">
        <v>9</v>
      </c>
      <c r="J104" t="s">
        <v>119</v>
      </c>
      <c r="K104" t="s">
        <v>197</v>
      </c>
      <c r="L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4" t="s">
        <v>162</v>
      </c>
    </row>
    <row r="105" spans="1:13" x14ac:dyDescent="0.3">
      <c r="A105" t="s">
        <v>90</v>
      </c>
      <c r="B105" t="s">
        <v>222</v>
      </c>
      <c r="C105" t="s">
        <v>89</v>
      </c>
      <c r="D105" t="s">
        <v>18</v>
      </c>
      <c r="J105" t="str">
        <f>IF(I105="Calc_from_tx_eff","Calculated from tx effect", "")</f>
        <v/>
      </c>
      <c r="K105" t="str">
        <f>IF(Tabel1[[#This Row],[Source]]="","",)</f>
        <v/>
      </c>
      <c r="L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5" t="s">
        <v>162</v>
      </c>
    </row>
    <row r="106" spans="1:13" x14ac:dyDescent="0.3">
      <c r="A106" t="s">
        <v>208</v>
      </c>
      <c r="B106" t="s">
        <v>223</v>
      </c>
      <c r="C106" t="s">
        <v>146</v>
      </c>
      <c r="D106" t="s">
        <v>13</v>
      </c>
      <c r="E106" t="s">
        <v>28</v>
      </c>
      <c r="I106" t="s">
        <v>29</v>
      </c>
      <c r="J106" t="str">
        <f>IF(I106="Calc_from_tx_eff","Calculated from tx effect", "")</f>
        <v>Calculated from tx effect</v>
      </c>
      <c r="K106" t="s">
        <v>198</v>
      </c>
      <c r="L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6" t="s">
        <v>162</v>
      </c>
    </row>
    <row r="107" spans="1:13" x14ac:dyDescent="0.3">
      <c r="A107" t="s">
        <v>208</v>
      </c>
      <c r="B107" t="s">
        <v>223</v>
      </c>
      <c r="C107" t="s">
        <v>146</v>
      </c>
      <c r="D107" t="s">
        <v>15</v>
      </c>
      <c r="E107" t="s">
        <v>12</v>
      </c>
      <c r="F107">
        <v>0.70499999999999996</v>
      </c>
      <c r="G107">
        <v>0.69299999999999995</v>
      </c>
      <c r="H107">
        <v>0.71699999999999997</v>
      </c>
      <c r="I107" t="s">
        <v>9</v>
      </c>
      <c r="J107" t="s">
        <v>96</v>
      </c>
      <c r="K107" t="str">
        <f>IF(Tabel1[[#This Row],[Source]]="IKNL","National registry",)</f>
        <v>National registry</v>
      </c>
      <c r="L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7" t="s">
        <v>162</v>
      </c>
    </row>
    <row r="108" spans="1:13" x14ac:dyDescent="0.3">
      <c r="A108" t="s">
        <v>208</v>
      </c>
      <c r="B108" t="s">
        <v>223</v>
      </c>
      <c r="C108" t="s">
        <v>146</v>
      </c>
      <c r="D108" t="s">
        <v>0</v>
      </c>
      <c r="E108" t="s">
        <v>36</v>
      </c>
      <c r="F108">
        <v>0.68</v>
      </c>
      <c r="G108">
        <v>0.31</v>
      </c>
      <c r="H108">
        <v>1.53</v>
      </c>
      <c r="I108" t="s">
        <v>26</v>
      </c>
      <c r="J108" t="s">
        <v>144</v>
      </c>
      <c r="K108" t="s">
        <v>199</v>
      </c>
      <c r="L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8" t="s">
        <v>162</v>
      </c>
    </row>
    <row r="109" spans="1:13" x14ac:dyDescent="0.3">
      <c r="A109" t="s">
        <v>208</v>
      </c>
      <c r="B109" t="s">
        <v>223</v>
      </c>
      <c r="C109" t="s">
        <v>146</v>
      </c>
      <c r="D109" t="s">
        <v>14</v>
      </c>
      <c r="E109" t="s">
        <v>2</v>
      </c>
      <c r="F109">
        <v>0.71199999999999997</v>
      </c>
      <c r="G109">
        <v>0.6</v>
      </c>
      <c r="H109">
        <v>0.81</v>
      </c>
      <c r="I109" t="s">
        <v>9</v>
      </c>
      <c r="J109" t="s">
        <v>97</v>
      </c>
      <c r="K109" t="str">
        <f>IF(Tabel1[[#This Row],[Source]]="WHO","Expert panel (WHO)",)</f>
        <v>Expert panel (WHO)</v>
      </c>
      <c r="L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9" t="s">
        <v>162</v>
      </c>
    </row>
    <row r="110" spans="1:13" x14ac:dyDescent="0.3">
      <c r="A110" t="s">
        <v>208</v>
      </c>
      <c r="B110" t="s">
        <v>223</v>
      </c>
      <c r="C110" t="s">
        <v>146</v>
      </c>
      <c r="D110" t="s">
        <v>16</v>
      </c>
      <c r="E110" t="s">
        <v>2</v>
      </c>
      <c r="F110">
        <v>0.95099999999999996</v>
      </c>
      <c r="G110">
        <v>0.93</v>
      </c>
      <c r="H110">
        <v>0.97</v>
      </c>
      <c r="I110" t="s">
        <v>9</v>
      </c>
      <c r="J110" t="s">
        <v>97</v>
      </c>
      <c r="K110" t="str">
        <f>IF(Tabel1[[#This Row],[Source]]="WHO","Expert panel (WHO)",)</f>
        <v>Expert panel (WHO)</v>
      </c>
      <c r="L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0" t="s">
        <v>162</v>
      </c>
    </row>
    <row r="111" spans="1:13" x14ac:dyDescent="0.3">
      <c r="A111" t="s">
        <v>208</v>
      </c>
      <c r="B111" t="s">
        <v>223</v>
      </c>
      <c r="C111" t="s">
        <v>146</v>
      </c>
      <c r="D111" t="s">
        <v>1</v>
      </c>
      <c r="E111" t="s">
        <v>11</v>
      </c>
      <c r="F111">
        <v>61</v>
      </c>
      <c r="G111">
        <v>60.4</v>
      </c>
      <c r="H111">
        <v>61.6</v>
      </c>
      <c r="I111" t="s">
        <v>22</v>
      </c>
      <c r="J111" t="s">
        <v>145</v>
      </c>
      <c r="K111" t="s">
        <v>195</v>
      </c>
      <c r="L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1" t="s">
        <v>162</v>
      </c>
    </row>
    <row r="112" spans="1:13" x14ac:dyDescent="0.3">
      <c r="A112" t="s">
        <v>208</v>
      </c>
      <c r="B112" t="s">
        <v>223</v>
      </c>
      <c r="C112" t="s">
        <v>146</v>
      </c>
      <c r="D112" t="s">
        <v>17</v>
      </c>
      <c r="E112" t="s">
        <v>10</v>
      </c>
      <c r="F112">
        <v>90</v>
      </c>
      <c r="G112">
        <v>30</v>
      </c>
      <c r="H112">
        <v>180</v>
      </c>
      <c r="I112" t="s">
        <v>9</v>
      </c>
      <c r="J112" t="s">
        <v>145</v>
      </c>
      <c r="K112" t="s">
        <v>195</v>
      </c>
      <c r="L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2" t="s">
        <v>162</v>
      </c>
    </row>
    <row r="113" spans="1:13" x14ac:dyDescent="0.3">
      <c r="A113" t="s">
        <v>208</v>
      </c>
      <c r="B113" t="s">
        <v>223</v>
      </c>
      <c r="C113" t="s">
        <v>146</v>
      </c>
      <c r="D113" t="s">
        <v>18</v>
      </c>
      <c r="K113" t="str">
        <f>IF(Tabel1[[#This Row],[Source]]="","",)</f>
        <v/>
      </c>
      <c r="L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13" t="s">
        <v>162</v>
      </c>
    </row>
    <row r="114" spans="1:13" x14ac:dyDescent="0.3">
      <c r="A114" t="s">
        <v>150</v>
      </c>
      <c r="B114" t="s">
        <v>148</v>
      </c>
      <c r="C114" t="s">
        <v>149</v>
      </c>
      <c r="D114" t="s">
        <v>13</v>
      </c>
      <c r="E114" t="s">
        <v>28</v>
      </c>
      <c r="I114" t="s">
        <v>29</v>
      </c>
      <c r="J114" t="str">
        <f>IF(I114="Calc_from_tx_eff","Calculated from tx effect", "")</f>
        <v>Calculated from tx effect</v>
      </c>
      <c r="K114" t="s">
        <v>190</v>
      </c>
      <c r="L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4" t="s">
        <v>164</v>
      </c>
    </row>
    <row r="115" spans="1:13" x14ac:dyDescent="0.3">
      <c r="A115" t="s">
        <v>150</v>
      </c>
      <c r="B115" t="s">
        <v>148</v>
      </c>
      <c r="C115" t="s">
        <v>149</v>
      </c>
      <c r="D115" t="s">
        <v>15</v>
      </c>
      <c r="E115" t="s">
        <v>87</v>
      </c>
      <c r="F115">
        <v>0.62</v>
      </c>
      <c r="G115">
        <v>0.56000000000000005</v>
      </c>
      <c r="H115">
        <v>0.68</v>
      </c>
      <c r="I115" t="s">
        <v>9</v>
      </c>
      <c r="J115" t="s">
        <v>147</v>
      </c>
      <c r="K115" t="s">
        <v>198</v>
      </c>
      <c r="L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5" t="s">
        <v>164</v>
      </c>
    </row>
    <row r="116" spans="1:13" x14ac:dyDescent="0.3">
      <c r="A116" t="s">
        <v>150</v>
      </c>
      <c r="B116" t="s">
        <v>148</v>
      </c>
      <c r="C116" t="s">
        <v>149</v>
      </c>
      <c r="D116" t="s">
        <v>0</v>
      </c>
      <c r="E116" s="3" t="s">
        <v>36</v>
      </c>
      <c r="F116">
        <v>1</v>
      </c>
      <c r="G116">
        <v>0.98</v>
      </c>
      <c r="H116">
        <v>1.02</v>
      </c>
      <c r="I116" t="s">
        <v>26</v>
      </c>
      <c r="J116" t="s">
        <v>181</v>
      </c>
      <c r="K116" t="s">
        <v>190</v>
      </c>
      <c r="L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6" t="s">
        <v>164</v>
      </c>
    </row>
    <row r="117" spans="1:13" x14ac:dyDescent="0.3">
      <c r="A117" t="s">
        <v>150</v>
      </c>
      <c r="B117" t="s">
        <v>148</v>
      </c>
      <c r="C117" t="s">
        <v>149</v>
      </c>
      <c r="D117" t="s">
        <v>14</v>
      </c>
      <c r="E117" s="3" t="s">
        <v>2</v>
      </c>
      <c r="F117">
        <v>0.38</v>
      </c>
      <c r="G117">
        <v>0.34</v>
      </c>
      <c r="H117">
        <v>0.41</v>
      </c>
      <c r="I117" t="s">
        <v>9</v>
      </c>
      <c r="J117" t="s">
        <v>101</v>
      </c>
      <c r="K117" t="str">
        <f>IF(Tabel1[[#This Row],[Source]]="Experts","Expert panel",)</f>
        <v>Expert panel</v>
      </c>
      <c r="L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7" t="s">
        <v>164</v>
      </c>
    </row>
    <row r="118" spans="1:13" x14ac:dyDescent="0.3">
      <c r="A118" t="s">
        <v>150</v>
      </c>
      <c r="B118" t="s">
        <v>148</v>
      </c>
      <c r="C118" t="s">
        <v>149</v>
      </c>
      <c r="D118" t="s">
        <v>16</v>
      </c>
      <c r="E118" s="3" t="s">
        <v>2</v>
      </c>
      <c r="F118">
        <v>0.49</v>
      </c>
      <c r="G118">
        <v>0.45</v>
      </c>
      <c r="H118">
        <v>0.53</v>
      </c>
      <c r="I118" t="s">
        <v>9</v>
      </c>
      <c r="J118" t="s">
        <v>101</v>
      </c>
      <c r="K118" t="str">
        <f>IF(Tabel1[[#This Row],[Source]]="Experts","Expert panel",)</f>
        <v>Expert panel</v>
      </c>
      <c r="L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8" t="s">
        <v>164</v>
      </c>
    </row>
    <row r="119" spans="1:13" x14ac:dyDescent="0.3">
      <c r="A119" t="s">
        <v>150</v>
      </c>
      <c r="B119" t="s">
        <v>148</v>
      </c>
      <c r="C119" t="s">
        <v>149</v>
      </c>
      <c r="D119" t="s">
        <v>1</v>
      </c>
      <c r="E119" s="3" t="s">
        <v>11</v>
      </c>
      <c r="F119">
        <v>68.7</v>
      </c>
      <c r="G119">
        <v>67.8</v>
      </c>
      <c r="H119">
        <v>69.599999999999994</v>
      </c>
      <c r="I119" t="s">
        <v>22</v>
      </c>
      <c r="J119" t="s">
        <v>147</v>
      </c>
      <c r="K119" t="s">
        <v>198</v>
      </c>
      <c r="L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9" t="s">
        <v>164</v>
      </c>
    </row>
    <row r="120" spans="1:13" x14ac:dyDescent="0.3">
      <c r="A120" t="s">
        <v>150</v>
      </c>
      <c r="B120" t="s">
        <v>148</v>
      </c>
      <c r="C120" t="s">
        <v>149</v>
      </c>
      <c r="D120" t="s">
        <v>17</v>
      </c>
      <c r="E120" s="3"/>
      <c r="K120" t="str">
        <f>IF(Tabel1[[#This Row],[Source]]="","",)</f>
        <v/>
      </c>
      <c r="L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0" t="s">
        <v>162</v>
      </c>
    </row>
    <row r="121" spans="1:13" x14ac:dyDescent="0.3">
      <c r="A121" t="s">
        <v>150</v>
      </c>
      <c r="B121" t="s">
        <v>148</v>
      </c>
      <c r="C121" t="s">
        <v>149</v>
      </c>
      <c r="D121" t="s">
        <v>18</v>
      </c>
      <c r="E121" s="3"/>
      <c r="K121" t="str">
        <f>IF(Tabel1[[#This Row],[Source]]="","",)</f>
        <v/>
      </c>
      <c r="L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1" t="s">
        <v>162</v>
      </c>
    </row>
    <row r="122" spans="1:13" x14ac:dyDescent="0.3">
      <c r="A122" t="s">
        <v>66</v>
      </c>
      <c r="B122" t="s">
        <v>41</v>
      </c>
      <c r="C122" t="s">
        <v>42</v>
      </c>
      <c r="D122" t="s">
        <v>13</v>
      </c>
      <c r="E122" t="s">
        <v>28</v>
      </c>
      <c r="I122" t="s">
        <v>29</v>
      </c>
      <c r="J122" t="str">
        <f>IF(I122="Calc_from_tx_eff","Calculated from tx effect", "")</f>
        <v>Calculated from tx effect</v>
      </c>
      <c r="K122" t="s">
        <v>197</v>
      </c>
      <c r="L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2" t="s">
        <v>164</v>
      </c>
    </row>
    <row r="123" spans="1:13" x14ac:dyDescent="0.3">
      <c r="A123" t="s">
        <v>66</v>
      </c>
      <c r="B123" t="s">
        <v>41</v>
      </c>
      <c r="C123" t="s">
        <v>42</v>
      </c>
      <c r="D123" t="s">
        <v>15</v>
      </c>
      <c r="E123" t="s">
        <v>27</v>
      </c>
      <c r="F123">
        <v>1</v>
      </c>
      <c r="G123">
        <v>0.99</v>
      </c>
      <c r="H123">
        <v>1</v>
      </c>
      <c r="I123" t="s">
        <v>9</v>
      </c>
      <c r="J123" t="s">
        <v>120</v>
      </c>
      <c r="K123" t="s">
        <v>197</v>
      </c>
      <c r="L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3" t="s">
        <v>164</v>
      </c>
    </row>
    <row r="124" spans="1:13" x14ac:dyDescent="0.3">
      <c r="A124" t="s">
        <v>66</v>
      </c>
      <c r="B124" t="s">
        <v>41</v>
      </c>
      <c r="C124" t="s">
        <v>42</v>
      </c>
      <c r="D124" t="s">
        <v>0</v>
      </c>
      <c r="E124" t="s">
        <v>43</v>
      </c>
      <c r="F124">
        <v>0.8</v>
      </c>
      <c r="G124">
        <v>0.04</v>
      </c>
      <c r="H124">
        <v>14.89</v>
      </c>
      <c r="I124" t="s">
        <v>26</v>
      </c>
      <c r="J124" t="s">
        <v>121</v>
      </c>
      <c r="K124" t="s">
        <v>196</v>
      </c>
      <c r="L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4" t="s">
        <v>164</v>
      </c>
    </row>
    <row r="125" spans="1:13" x14ac:dyDescent="0.3">
      <c r="A125" t="s">
        <v>66</v>
      </c>
      <c r="B125" t="s">
        <v>41</v>
      </c>
      <c r="C125" t="s">
        <v>42</v>
      </c>
      <c r="D125" t="s">
        <v>14</v>
      </c>
      <c r="E125" t="s">
        <v>2</v>
      </c>
      <c r="F125">
        <v>0.57999999999999996</v>
      </c>
      <c r="G125">
        <v>0.54</v>
      </c>
      <c r="H125">
        <v>0.62</v>
      </c>
      <c r="I125" t="s">
        <v>9</v>
      </c>
      <c r="J125" t="s">
        <v>101</v>
      </c>
      <c r="K125" t="str">
        <f>IF(Tabel1[[#This Row],[Source]]="Experts","Expert panel",)</f>
        <v>Expert panel</v>
      </c>
      <c r="L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5" t="s">
        <v>164</v>
      </c>
    </row>
    <row r="126" spans="1:13" x14ac:dyDescent="0.3">
      <c r="A126" t="s">
        <v>66</v>
      </c>
      <c r="B126" t="s">
        <v>41</v>
      </c>
      <c r="C126" t="s">
        <v>42</v>
      </c>
      <c r="D126" t="s">
        <v>16</v>
      </c>
      <c r="E126" t="s">
        <v>2</v>
      </c>
      <c r="F126">
        <v>0.85</v>
      </c>
      <c r="G126">
        <v>0.81</v>
      </c>
      <c r="H126">
        <v>0.89</v>
      </c>
      <c r="I126" t="s">
        <v>9</v>
      </c>
      <c r="J126" t="s">
        <v>101</v>
      </c>
      <c r="K126" t="str">
        <f>IF(Tabel1[[#This Row],[Source]]="Experts","Expert panel",)</f>
        <v>Expert panel</v>
      </c>
      <c r="L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6" t="s">
        <v>164</v>
      </c>
    </row>
    <row r="127" spans="1:13" x14ac:dyDescent="0.3">
      <c r="A127" t="s">
        <v>66</v>
      </c>
      <c r="B127" t="s">
        <v>41</v>
      </c>
      <c r="C127" t="s">
        <v>42</v>
      </c>
      <c r="D127" t="s">
        <v>1</v>
      </c>
      <c r="E127" t="s">
        <v>11</v>
      </c>
      <c r="F127">
        <v>51.4</v>
      </c>
      <c r="G127">
        <v>48.9</v>
      </c>
      <c r="H127">
        <v>53.9</v>
      </c>
      <c r="I127" t="s">
        <v>22</v>
      </c>
      <c r="J127" t="s">
        <v>122</v>
      </c>
      <c r="K127" t="s">
        <v>197</v>
      </c>
      <c r="L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7" t="s">
        <v>164</v>
      </c>
    </row>
    <row r="128" spans="1:13" x14ac:dyDescent="0.3">
      <c r="A128" t="s">
        <v>66</v>
      </c>
      <c r="B128" t="s">
        <v>41</v>
      </c>
      <c r="C128" t="s">
        <v>42</v>
      </c>
      <c r="D128" t="s">
        <v>17</v>
      </c>
      <c r="J128" t="str">
        <f>IF(I128="Calc_from_tx_eff","Calculated from tx effect", "")</f>
        <v/>
      </c>
      <c r="K128" t="str">
        <f>IF(Tabel1[[#This Row],[Source]]="","",)</f>
        <v/>
      </c>
      <c r="L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8" t="s">
        <v>162</v>
      </c>
    </row>
    <row r="129" spans="1:13" x14ac:dyDescent="0.3">
      <c r="A129" t="s">
        <v>66</v>
      </c>
      <c r="B129" t="s">
        <v>41</v>
      </c>
      <c r="C129" t="s">
        <v>42</v>
      </c>
      <c r="D129" t="s">
        <v>18</v>
      </c>
      <c r="J129" t="str">
        <f>IF(I129="Calc_from_tx_eff","Calculated from tx effect", "")</f>
        <v/>
      </c>
      <c r="K129" t="str">
        <f>IF(Tabel1[[#This Row],[Source]]="","",)</f>
        <v/>
      </c>
      <c r="L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9" t="s">
        <v>162</v>
      </c>
    </row>
    <row r="130" spans="1:13" x14ac:dyDescent="0.3">
      <c r="A130" t="s">
        <v>67</v>
      </c>
      <c r="B130" t="s">
        <v>49</v>
      </c>
      <c r="C130" t="s">
        <v>44</v>
      </c>
      <c r="D130" t="s">
        <v>13</v>
      </c>
      <c r="E130" t="s">
        <v>27</v>
      </c>
      <c r="F130">
        <v>0.99</v>
      </c>
      <c r="G130">
        <v>0.99</v>
      </c>
      <c r="H130">
        <v>0.99</v>
      </c>
      <c r="I130" t="s">
        <v>9</v>
      </c>
      <c r="J130" t="s">
        <v>181</v>
      </c>
      <c r="K130" t="s">
        <v>190</v>
      </c>
      <c r="L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0" t="s">
        <v>164</v>
      </c>
    </row>
    <row r="131" spans="1:13" x14ac:dyDescent="0.3">
      <c r="A131" t="s">
        <v>67</v>
      </c>
      <c r="B131" t="s">
        <v>49</v>
      </c>
      <c r="C131" t="s">
        <v>44</v>
      </c>
      <c r="D131" t="s">
        <v>15</v>
      </c>
      <c r="E131" t="s">
        <v>27</v>
      </c>
      <c r="F131">
        <v>0.99</v>
      </c>
      <c r="G131">
        <v>0.99</v>
      </c>
      <c r="H131">
        <v>0.99</v>
      </c>
      <c r="I131" t="s">
        <v>9</v>
      </c>
      <c r="J131" t="s">
        <v>181</v>
      </c>
      <c r="K131" t="s">
        <v>190</v>
      </c>
      <c r="L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1" t="s">
        <v>164</v>
      </c>
    </row>
    <row r="132" spans="1:13" x14ac:dyDescent="0.3">
      <c r="A132" t="s">
        <v>67</v>
      </c>
      <c r="B132" t="s">
        <v>49</v>
      </c>
      <c r="C132" t="s">
        <v>44</v>
      </c>
      <c r="D132" t="s">
        <v>0</v>
      </c>
      <c r="J132" t="str">
        <f>IF(I132="Calc_from_tx_eff","Calculated from tx effect", "")</f>
        <v/>
      </c>
      <c r="K132" t="str">
        <f>IF(Tabel1[[#This Row],[Source]]="","",)</f>
        <v/>
      </c>
      <c r="L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2" t="s">
        <v>162</v>
      </c>
    </row>
    <row r="133" spans="1:13" x14ac:dyDescent="0.3">
      <c r="A133" t="s">
        <v>67</v>
      </c>
      <c r="B133" t="s">
        <v>49</v>
      </c>
      <c r="C133" t="s">
        <v>44</v>
      </c>
      <c r="D133" t="s">
        <v>14</v>
      </c>
      <c r="E133" t="s">
        <v>2</v>
      </c>
      <c r="F133">
        <v>0.75</v>
      </c>
      <c r="G133">
        <v>0.67</v>
      </c>
      <c r="H133">
        <v>0.83</v>
      </c>
      <c r="I133" t="s">
        <v>9</v>
      </c>
      <c r="J133" t="s">
        <v>101</v>
      </c>
      <c r="K133" t="str">
        <f>IF(Tabel1[[#This Row],[Source]]="Experts","Expert panel",)</f>
        <v>Expert panel</v>
      </c>
      <c r="L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3" t="s">
        <v>164</v>
      </c>
    </row>
    <row r="134" spans="1:13" x14ac:dyDescent="0.3">
      <c r="A134" t="s">
        <v>67</v>
      </c>
      <c r="B134" t="s">
        <v>49</v>
      </c>
      <c r="C134" t="s">
        <v>44</v>
      </c>
      <c r="D134" t="s">
        <v>16</v>
      </c>
      <c r="E134" t="s">
        <v>2</v>
      </c>
      <c r="F134">
        <v>0.98</v>
      </c>
      <c r="G134">
        <v>0.98</v>
      </c>
      <c r="H134">
        <v>0.99</v>
      </c>
      <c r="I134" t="s">
        <v>9</v>
      </c>
      <c r="J134" t="s">
        <v>101</v>
      </c>
      <c r="K134" t="str">
        <f>IF(Tabel1[[#This Row],[Source]]="Experts","Expert panel",)</f>
        <v>Expert panel</v>
      </c>
      <c r="L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4" t="s">
        <v>164</v>
      </c>
    </row>
    <row r="135" spans="1:13" x14ac:dyDescent="0.3">
      <c r="A135" t="s">
        <v>67</v>
      </c>
      <c r="B135" t="s">
        <v>49</v>
      </c>
      <c r="C135" t="s">
        <v>44</v>
      </c>
      <c r="D135" t="s">
        <v>1</v>
      </c>
      <c r="E135" t="s">
        <v>11</v>
      </c>
      <c r="F135">
        <v>34</v>
      </c>
      <c r="G135">
        <v>31.3</v>
      </c>
      <c r="H135">
        <v>36.700000000000003</v>
      </c>
      <c r="I135" t="s">
        <v>22</v>
      </c>
      <c r="J135" t="s">
        <v>166</v>
      </c>
      <c r="K135" t="s">
        <v>197</v>
      </c>
      <c r="L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5" t="s">
        <v>164</v>
      </c>
    </row>
    <row r="136" spans="1:13" x14ac:dyDescent="0.3">
      <c r="A136" t="s">
        <v>67</v>
      </c>
      <c r="B136" t="s">
        <v>49</v>
      </c>
      <c r="C136" t="s">
        <v>44</v>
      </c>
      <c r="D136" t="s">
        <v>17</v>
      </c>
      <c r="J136" t="str">
        <f>IF(I136="Calc_from_tx_eff","Calculated from tx effect", "")</f>
        <v/>
      </c>
      <c r="K136" t="str">
        <f>IF(Tabel1[[#This Row],[Source]]="","",)</f>
        <v/>
      </c>
      <c r="L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6" t="s">
        <v>162</v>
      </c>
    </row>
    <row r="137" spans="1:13" x14ac:dyDescent="0.3">
      <c r="A137" t="s">
        <v>67</v>
      </c>
      <c r="B137" t="s">
        <v>49</v>
      </c>
      <c r="C137" t="s">
        <v>44</v>
      </c>
      <c r="D137" t="s">
        <v>18</v>
      </c>
      <c r="K137" t="str">
        <f>IF(Tabel1[[#This Row],[Source]]="","",)</f>
        <v/>
      </c>
      <c r="L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7" t="s">
        <v>162</v>
      </c>
    </row>
    <row r="138" spans="1:13" x14ac:dyDescent="0.3">
      <c r="A138" t="s">
        <v>68</v>
      </c>
      <c r="B138" t="s">
        <v>45</v>
      </c>
      <c r="C138" t="s">
        <v>46</v>
      </c>
      <c r="D138" t="s">
        <v>13</v>
      </c>
      <c r="E138" t="s">
        <v>27</v>
      </c>
      <c r="F138">
        <v>0.245</v>
      </c>
      <c r="G138">
        <v>0.13700000000000001</v>
      </c>
      <c r="H138">
        <v>0.34799999999999998</v>
      </c>
      <c r="I138" t="s">
        <v>9</v>
      </c>
      <c r="J138" t="s">
        <v>123</v>
      </c>
      <c r="K138" t="s">
        <v>196</v>
      </c>
      <c r="L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8" t="s">
        <v>164</v>
      </c>
    </row>
    <row r="139" spans="1:13" x14ac:dyDescent="0.3">
      <c r="A139" t="s">
        <v>68</v>
      </c>
      <c r="B139" t="s">
        <v>45</v>
      </c>
      <c r="C139" t="s">
        <v>46</v>
      </c>
      <c r="D139" t="s">
        <v>15</v>
      </c>
      <c r="E139" t="s">
        <v>27</v>
      </c>
      <c r="F139">
        <v>0.54400000000000004</v>
      </c>
      <c r="G139">
        <v>0.42499999999999999</v>
      </c>
      <c r="H139">
        <v>0.66900000000000004</v>
      </c>
      <c r="I139" t="s">
        <v>9</v>
      </c>
      <c r="J139" t="s">
        <v>123</v>
      </c>
      <c r="K139" t="s">
        <v>196</v>
      </c>
      <c r="L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9" t="s">
        <v>164</v>
      </c>
    </row>
    <row r="140" spans="1:13" x14ac:dyDescent="0.3">
      <c r="A140" t="s">
        <v>68</v>
      </c>
      <c r="B140" t="s">
        <v>45</v>
      </c>
      <c r="C140" t="s">
        <v>46</v>
      </c>
      <c r="D140" t="s">
        <v>0</v>
      </c>
      <c r="J140" t="str">
        <f>IF(I140="Calc_from_tx_eff","Calculated from tx effect", "")</f>
        <v/>
      </c>
      <c r="K140" t="str">
        <f>IF(Tabel1[[#This Row],[Source]]="","",)</f>
        <v/>
      </c>
      <c r="L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0" t="s">
        <v>162</v>
      </c>
    </row>
    <row r="141" spans="1:13" x14ac:dyDescent="0.3">
      <c r="A141" t="s">
        <v>68</v>
      </c>
      <c r="B141" t="s">
        <v>45</v>
      </c>
      <c r="C141" t="s">
        <v>46</v>
      </c>
      <c r="D141" t="s">
        <v>14</v>
      </c>
      <c r="E141" t="s">
        <v>2</v>
      </c>
      <c r="F141">
        <v>0.3</v>
      </c>
      <c r="G141">
        <v>0.26</v>
      </c>
      <c r="H141">
        <v>0.34</v>
      </c>
      <c r="I141" t="s">
        <v>9</v>
      </c>
      <c r="J141" t="s">
        <v>101</v>
      </c>
      <c r="K141" t="str">
        <f>IF(Tabel1[[#This Row],[Source]]="Experts","Expert panel",)</f>
        <v>Expert panel</v>
      </c>
      <c r="L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1" t="s">
        <v>164</v>
      </c>
    </row>
    <row r="142" spans="1:13" x14ac:dyDescent="0.3">
      <c r="A142" t="s">
        <v>68</v>
      </c>
      <c r="B142" t="s">
        <v>45</v>
      </c>
      <c r="C142" t="s">
        <v>46</v>
      </c>
      <c r="D142" t="s">
        <v>16</v>
      </c>
      <c r="E142" t="s">
        <v>2</v>
      </c>
      <c r="F142">
        <v>0.61</v>
      </c>
      <c r="G142">
        <v>0.56000000000000005</v>
      </c>
      <c r="H142">
        <v>0.65</v>
      </c>
      <c r="I142" t="s">
        <v>9</v>
      </c>
      <c r="J142" t="s">
        <v>101</v>
      </c>
      <c r="K142" t="str">
        <f>IF(Tabel1[[#This Row],[Source]]="Experts","Expert panel",)</f>
        <v>Expert panel</v>
      </c>
      <c r="L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2" t="s">
        <v>164</v>
      </c>
    </row>
    <row r="143" spans="1:13" x14ac:dyDescent="0.3">
      <c r="A143" t="s">
        <v>68</v>
      </c>
      <c r="B143" t="s">
        <v>45</v>
      </c>
      <c r="C143" t="s">
        <v>46</v>
      </c>
      <c r="D143" t="s">
        <v>1</v>
      </c>
      <c r="E143" t="s">
        <v>11</v>
      </c>
      <c r="F143">
        <v>68</v>
      </c>
      <c r="G143">
        <v>65.900000000000006</v>
      </c>
      <c r="H143">
        <v>70.2</v>
      </c>
      <c r="I143" t="s">
        <v>22</v>
      </c>
      <c r="J143" t="s">
        <v>123</v>
      </c>
      <c r="K143" t="s">
        <v>196</v>
      </c>
      <c r="L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3" t="s">
        <v>164</v>
      </c>
    </row>
    <row r="144" spans="1:13" x14ac:dyDescent="0.3">
      <c r="A144" t="s">
        <v>68</v>
      </c>
      <c r="B144" t="s">
        <v>45</v>
      </c>
      <c r="C144" t="s">
        <v>46</v>
      </c>
      <c r="D144" t="s">
        <v>17</v>
      </c>
      <c r="J144" t="str">
        <f>IF(I144="Calc_from_tx_eff","Calculated from tx effect", "")</f>
        <v/>
      </c>
      <c r="K144" t="str">
        <f>IF(Tabel1[[#This Row],[Source]]="","",)</f>
        <v/>
      </c>
      <c r="L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4" t="s">
        <v>162</v>
      </c>
    </row>
    <row r="145" spans="1:13" x14ac:dyDescent="0.3">
      <c r="A145" t="s">
        <v>68</v>
      </c>
      <c r="B145" t="s">
        <v>45</v>
      </c>
      <c r="C145" t="s">
        <v>46</v>
      </c>
      <c r="D145" t="s">
        <v>18</v>
      </c>
      <c r="J145" t="str">
        <f>IF(I145="Calc_from_tx_eff","Calculated from tx effect", "")</f>
        <v/>
      </c>
      <c r="K145" t="str">
        <f>IF(Tabel1[[#This Row],[Source]]="","",)</f>
        <v/>
      </c>
      <c r="L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5" t="s">
        <v>162</v>
      </c>
    </row>
    <row r="146" spans="1:13" x14ac:dyDescent="0.3">
      <c r="A146" t="s">
        <v>70</v>
      </c>
      <c r="B146" t="s">
        <v>53</v>
      </c>
      <c r="C146" t="s">
        <v>47</v>
      </c>
      <c r="D146" t="s">
        <v>13</v>
      </c>
      <c r="E146" t="s">
        <v>28</v>
      </c>
      <c r="I146" t="s">
        <v>29</v>
      </c>
      <c r="J146" t="str">
        <f>IF(I146="Calc_from_tx_eff","Calculated from tx effect", "")</f>
        <v>Calculated from tx effect</v>
      </c>
      <c r="K146" t="s">
        <v>196</v>
      </c>
      <c r="L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6" t="s">
        <v>164</v>
      </c>
    </row>
    <row r="147" spans="1:13" x14ac:dyDescent="0.3">
      <c r="A147" t="s">
        <v>70</v>
      </c>
      <c r="B147" t="s">
        <v>53</v>
      </c>
      <c r="C147" t="s">
        <v>47</v>
      </c>
      <c r="D147" t="s">
        <v>15</v>
      </c>
      <c r="E147" t="s">
        <v>27</v>
      </c>
      <c r="F147">
        <v>0.97240000000000004</v>
      </c>
      <c r="G147">
        <v>0.96579999999999999</v>
      </c>
      <c r="H147">
        <v>0.97819999999999996</v>
      </c>
      <c r="I147" t="s">
        <v>9</v>
      </c>
      <c r="J147" t="s">
        <v>102</v>
      </c>
      <c r="K147" t="str">
        <f>IF(Tabel1[[#This Row],[Source]]="NHR","National registry",)</f>
        <v>National registry</v>
      </c>
      <c r="L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7" t="s">
        <v>164</v>
      </c>
    </row>
    <row r="148" spans="1:13" x14ac:dyDescent="0.3">
      <c r="A148" t="s">
        <v>70</v>
      </c>
      <c r="B148" t="s">
        <v>53</v>
      </c>
      <c r="C148" t="s">
        <v>47</v>
      </c>
      <c r="D148" t="s">
        <v>0</v>
      </c>
      <c r="E148" t="s">
        <v>43</v>
      </c>
      <c r="F148">
        <v>0.61</v>
      </c>
      <c r="G148">
        <v>0.48</v>
      </c>
      <c r="H148">
        <v>0.77</v>
      </c>
      <c r="I148" t="s">
        <v>26</v>
      </c>
      <c r="J148" t="s">
        <v>124</v>
      </c>
      <c r="K148" t="s">
        <v>196</v>
      </c>
      <c r="L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8" t="s">
        <v>164</v>
      </c>
    </row>
    <row r="149" spans="1:13" x14ac:dyDescent="0.3">
      <c r="A149" t="s">
        <v>70</v>
      </c>
      <c r="B149" t="s">
        <v>53</v>
      </c>
      <c r="C149" t="s">
        <v>47</v>
      </c>
      <c r="D149" t="s">
        <v>14</v>
      </c>
      <c r="E149" t="s">
        <v>2</v>
      </c>
      <c r="F149">
        <v>0.82</v>
      </c>
      <c r="G149">
        <v>0.79</v>
      </c>
      <c r="H149">
        <v>0.85</v>
      </c>
      <c r="I149" t="s">
        <v>9</v>
      </c>
      <c r="J149" t="s">
        <v>101</v>
      </c>
      <c r="K149" t="str">
        <f>IF(Tabel1[[#This Row],[Source]]="Experts","Expert panel",)</f>
        <v>Expert panel</v>
      </c>
      <c r="L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9" t="s">
        <v>164</v>
      </c>
    </row>
    <row r="150" spans="1:13" x14ac:dyDescent="0.3">
      <c r="A150" t="s">
        <v>70</v>
      </c>
      <c r="B150" t="s">
        <v>53</v>
      </c>
      <c r="C150" t="s">
        <v>47</v>
      </c>
      <c r="D150" t="s">
        <v>16</v>
      </c>
      <c r="E150" t="s">
        <v>2</v>
      </c>
      <c r="F150">
        <v>0.97</v>
      </c>
      <c r="G150">
        <v>0.97</v>
      </c>
      <c r="H150">
        <v>0.98</v>
      </c>
      <c r="I150" t="s">
        <v>9</v>
      </c>
      <c r="J150" t="s">
        <v>101</v>
      </c>
      <c r="K150" t="str">
        <f>IF(Tabel1[[#This Row],[Source]]="Experts","Expert panel",)</f>
        <v>Expert panel</v>
      </c>
      <c r="L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0" t="s">
        <v>164</v>
      </c>
    </row>
    <row r="151" spans="1:13" x14ac:dyDescent="0.3">
      <c r="A151" t="s">
        <v>70</v>
      </c>
      <c r="B151" t="s">
        <v>53</v>
      </c>
      <c r="C151" t="s">
        <v>47</v>
      </c>
      <c r="D151" t="s">
        <v>1</v>
      </c>
      <c r="E151" t="s">
        <v>11</v>
      </c>
      <c r="F151">
        <v>66.2</v>
      </c>
      <c r="G151">
        <v>57.04</v>
      </c>
      <c r="H151">
        <v>75.349999999999994</v>
      </c>
      <c r="I151" t="s">
        <v>22</v>
      </c>
      <c r="J151" t="s">
        <v>102</v>
      </c>
      <c r="K151" t="str">
        <f>IF(Tabel1[[#This Row],[Source]]="NHR","National registry",)</f>
        <v>National registry</v>
      </c>
      <c r="L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1" t="s">
        <v>164</v>
      </c>
    </row>
    <row r="152" spans="1:13" x14ac:dyDescent="0.3">
      <c r="A152" t="s">
        <v>70</v>
      </c>
      <c r="B152" t="s">
        <v>53</v>
      </c>
      <c r="C152" t="s">
        <v>47</v>
      </c>
      <c r="D152" t="s">
        <v>17</v>
      </c>
      <c r="J152" t="str">
        <f>IF(I152="Calc_from_tx_eff","Calculated from tx effect", "")</f>
        <v/>
      </c>
      <c r="K152" t="str">
        <f>IF(Tabel1[[#This Row],[Source]]="","",)</f>
        <v/>
      </c>
      <c r="L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2" t="s">
        <v>162</v>
      </c>
    </row>
    <row r="153" spans="1:13" x14ac:dyDescent="0.3">
      <c r="A153" t="s">
        <v>70</v>
      </c>
      <c r="B153" t="s">
        <v>53</v>
      </c>
      <c r="C153" t="s">
        <v>47</v>
      </c>
      <c r="D153" t="s">
        <v>18</v>
      </c>
      <c r="J153" t="str">
        <f>IF(I153="Calc_from_tx_eff","Calculated from tx effect", "")</f>
        <v/>
      </c>
      <c r="K153" t="str">
        <f>IF(Tabel1[[#This Row],[Source]]="","",)</f>
        <v/>
      </c>
      <c r="L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3" t="s">
        <v>162</v>
      </c>
    </row>
    <row r="154" spans="1:13" x14ac:dyDescent="0.3">
      <c r="A154" t="s">
        <v>71</v>
      </c>
      <c r="B154" t="s">
        <v>52</v>
      </c>
      <c r="C154" t="s">
        <v>48</v>
      </c>
      <c r="D154" t="s">
        <v>13</v>
      </c>
      <c r="E154" t="s">
        <v>28</v>
      </c>
      <c r="I154" t="s">
        <v>29</v>
      </c>
      <c r="J154" t="str">
        <f>IF(I154="Calc_from_tx_eff","Calculated from tx effect", "")</f>
        <v>Calculated from tx effect</v>
      </c>
      <c r="K154" t="s">
        <v>196</v>
      </c>
      <c r="L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4" t="s">
        <v>164</v>
      </c>
    </row>
    <row r="155" spans="1:13" x14ac:dyDescent="0.3">
      <c r="A155" t="s">
        <v>71</v>
      </c>
      <c r="B155" t="s">
        <v>52</v>
      </c>
      <c r="C155" t="s">
        <v>48</v>
      </c>
      <c r="D155" t="s">
        <v>15</v>
      </c>
      <c r="E155" t="s">
        <v>27</v>
      </c>
      <c r="F155">
        <v>0.94499999999999995</v>
      </c>
      <c r="G155">
        <v>0.94099999999999995</v>
      </c>
      <c r="H155">
        <v>0.95</v>
      </c>
      <c r="I155" t="s">
        <v>9</v>
      </c>
      <c r="J155" t="s">
        <v>102</v>
      </c>
      <c r="K155" t="str">
        <f>IF(Tabel1[[#This Row],[Source]]="NHR","National registry",)</f>
        <v>National registry</v>
      </c>
      <c r="L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5" t="s">
        <v>164</v>
      </c>
    </row>
    <row r="156" spans="1:13" x14ac:dyDescent="0.3">
      <c r="A156" t="s">
        <v>71</v>
      </c>
      <c r="B156" t="s">
        <v>52</v>
      </c>
      <c r="C156" t="s">
        <v>48</v>
      </c>
      <c r="D156" t="s">
        <v>0</v>
      </c>
      <c r="E156" t="s">
        <v>43</v>
      </c>
      <c r="F156">
        <v>0.7</v>
      </c>
      <c r="G156">
        <v>0.57999999999999996</v>
      </c>
      <c r="H156">
        <v>0.85</v>
      </c>
      <c r="I156" t="s">
        <v>26</v>
      </c>
      <c r="J156" t="s">
        <v>125</v>
      </c>
      <c r="K156" t="s">
        <v>196</v>
      </c>
      <c r="L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6" t="s">
        <v>164</v>
      </c>
    </row>
    <row r="157" spans="1:13" x14ac:dyDescent="0.3">
      <c r="A157" t="s">
        <v>71</v>
      </c>
      <c r="B157" t="s">
        <v>52</v>
      </c>
      <c r="C157" t="s">
        <v>48</v>
      </c>
      <c r="D157" t="s">
        <v>14</v>
      </c>
      <c r="E157" t="s">
        <v>2</v>
      </c>
      <c r="F157">
        <v>0.82</v>
      </c>
      <c r="G157">
        <v>0.79</v>
      </c>
      <c r="H157">
        <v>0.85</v>
      </c>
      <c r="I157" t="s">
        <v>9</v>
      </c>
      <c r="J157" t="s">
        <v>101</v>
      </c>
      <c r="K157" t="str">
        <f>IF(Tabel1[[#This Row],[Source]]="Experts","Expert panel",)</f>
        <v>Expert panel</v>
      </c>
      <c r="L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7" t="s">
        <v>164</v>
      </c>
    </row>
    <row r="158" spans="1:13" x14ac:dyDescent="0.3">
      <c r="A158" t="s">
        <v>71</v>
      </c>
      <c r="B158" t="s">
        <v>52</v>
      </c>
      <c r="C158" t="s">
        <v>48</v>
      </c>
      <c r="D158" t="s">
        <v>16</v>
      </c>
      <c r="E158" t="s">
        <v>2</v>
      </c>
      <c r="F158">
        <v>0.97</v>
      </c>
      <c r="G158">
        <v>0.97</v>
      </c>
      <c r="H158">
        <v>0.98</v>
      </c>
      <c r="I158" t="s">
        <v>9</v>
      </c>
      <c r="J158" t="s">
        <v>101</v>
      </c>
      <c r="K158" t="str">
        <f>IF(Tabel1[[#This Row],[Source]]="Experts","Expert panel",)</f>
        <v>Expert panel</v>
      </c>
      <c r="L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8" t="s">
        <v>164</v>
      </c>
    </row>
    <row r="159" spans="1:13" x14ac:dyDescent="0.3">
      <c r="A159" t="s">
        <v>71</v>
      </c>
      <c r="B159" t="s">
        <v>52</v>
      </c>
      <c r="C159" t="s">
        <v>48</v>
      </c>
      <c r="D159" t="s">
        <v>1</v>
      </c>
      <c r="E159" t="s">
        <v>11</v>
      </c>
      <c r="F159">
        <v>65.5</v>
      </c>
      <c r="G159">
        <v>54.2</v>
      </c>
      <c r="H159">
        <v>77.5</v>
      </c>
      <c r="I159" t="s">
        <v>22</v>
      </c>
      <c r="J159" t="s">
        <v>102</v>
      </c>
      <c r="K159" t="str">
        <f>IF(Tabel1[[#This Row],[Source]]="NHR","National registry",)</f>
        <v>National registry</v>
      </c>
      <c r="L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9" t="s">
        <v>164</v>
      </c>
    </row>
    <row r="160" spans="1:13" x14ac:dyDescent="0.3">
      <c r="A160" t="s">
        <v>71</v>
      </c>
      <c r="B160" t="s">
        <v>52</v>
      </c>
      <c r="C160" t="s">
        <v>48</v>
      </c>
      <c r="D160" t="s">
        <v>17</v>
      </c>
      <c r="J160" t="str">
        <f>IF(I160="Calc_from_tx_eff","Calculated from tx effect", "")</f>
        <v/>
      </c>
      <c r="K160" t="str">
        <f>IF(Tabel1[[#This Row],[Source]]="","",)</f>
        <v/>
      </c>
      <c r="L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0" t="s">
        <v>162</v>
      </c>
    </row>
    <row r="161" spans="1:13" x14ac:dyDescent="0.3">
      <c r="A161" t="s">
        <v>71</v>
      </c>
      <c r="B161" t="s">
        <v>52</v>
      </c>
      <c r="C161" t="s">
        <v>48</v>
      </c>
      <c r="D161" t="s">
        <v>18</v>
      </c>
      <c r="J161" t="str">
        <f>IF(I161="Calc_from_tx_eff","Calculated from tx effect", "")</f>
        <v/>
      </c>
      <c r="K161" t="str">
        <f>IF(Tabel1[[#This Row],[Source]]="","",)</f>
        <v/>
      </c>
      <c r="L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1" t="s">
        <v>162</v>
      </c>
    </row>
    <row r="162" spans="1:13" x14ac:dyDescent="0.3">
      <c r="A162" t="s">
        <v>72</v>
      </c>
      <c r="B162" t="s">
        <v>50</v>
      </c>
      <c r="C162" t="s">
        <v>51</v>
      </c>
      <c r="D162" t="s">
        <v>13</v>
      </c>
      <c r="E162" t="s">
        <v>28</v>
      </c>
      <c r="I162" t="s">
        <v>29</v>
      </c>
      <c r="J162" t="str">
        <f>IF(I162="Calc_from_tx_eff","Calculated from tx effect", "")</f>
        <v>Calculated from tx effect</v>
      </c>
      <c r="K162" t="s">
        <v>196</v>
      </c>
      <c r="L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2" t="s">
        <v>164</v>
      </c>
    </row>
    <row r="163" spans="1:13" x14ac:dyDescent="0.3">
      <c r="A163" t="s">
        <v>72</v>
      </c>
      <c r="B163" t="s">
        <v>50</v>
      </c>
      <c r="C163" t="s">
        <v>51</v>
      </c>
      <c r="D163" t="s">
        <v>15</v>
      </c>
      <c r="E163" t="s">
        <v>12</v>
      </c>
      <c r="F163">
        <v>0.65500000000000003</v>
      </c>
      <c r="G163">
        <v>0.64300000000000002</v>
      </c>
      <c r="H163">
        <v>0.66700000000000004</v>
      </c>
      <c r="I163" t="s">
        <v>9</v>
      </c>
      <c r="J163" t="s">
        <v>126</v>
      </c>
      <c r="K163" t="s">
        <v>198</v>
      </c>
      <c r="L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63" t="s">
        <v>164</v>
      </c>
    </row>
    <row r="164" spans="1:13" x14ac:dyDescent="0.3">
      <c r="A164" t="s">
        <v>72</v>
      </c>
      <c r="B164" t="s">
        <v>50</v>
      </c>
      <c r="C164" t="s">
        <v>51</v>
      </c>
      <c r="D164" t="s">
        <v>0</v>
      </c>
      <c r="E164" t="s">
        <v>36</v>
      </c>
      <c r="F164">
        <v>0.46</v>
      </c>
      <c r="G164">
        <v>0.26</v>
      </c>
      <c r="H164">
        <v>0.82</v>
      </c>
      <c r="I164" t="s">
        <v>26</v>
      </c>
      <c r="J164" t="s">
        <v>127</v>
      </c>
      <c r="K164" t="s">
        <v>196</v>
      </c>
      <c r="L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4" t="s">
        <v>164</v>
      </c>
    </row>
    <row r="165" spans="1:13" x14ac:dyDescent="0.3">
      <c r="A165" t="s">
        <v>72</v>
      </c>
      <c r="B165" t="s">
        <v>50</v>
      </c>
      <c r="C165" t="s">
        <v>51</v>
      </c>
      <c r="D165" t="s">
        <v>14</v>
      </c>
      <c r="E165" t="s">
        <v>2</v>
      </c>
      <c r="F165">
        <v>0.77600000000000002</v>
      </c>
      <c r="G165">
        <v>0.68799999999999994</v>
      </c>
      <c r="H165">
        <v>0.84899999999999998</v>
      </c>
      <c r="I165" t="s">
        <v>9</v>
      </c>
      <c r="J165" t="s">
        <v>97</v>
      </c>
      <c r="K165" t="str">
        <f>IF(Tabel1[[#This Row],[Source]]="WHO","Expert panel (WHO)",)</f>
        <v>Expert panel (WHO)</v>
      </c>
      <c r="L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5" t="s">
        <v>164</v>
      </c>
    </row>
    <row r="166" spans="1:13" x14ac:dyDescent="0.3">
      <c r="A166" t="s">
        <v>72</v>
      </c>
      <c r="B166" t="s">
        <v>50</v>
      </c>
      <c r="C166" t="s">
        <v>51</v>
      </c>
      <c r="D166" t="s">
        <v>16</v>
      </c>
      <c r="E166" t="s">
        <v>2</v>
      </c>
      <c r="F166">
        <v>0.98</v>
      </c>
      <c r="G166">
        <v>0.96</v>
      </c>
      <c r="H166">
        <v>1</v>
      </c>
      <c r="I166" t="s">
        <v>9</v>
      </c>
      <c r="J166" t="s">
        <v>97</v>
      </c>
      <c r="K166" t="str">
        <f>IF(Tabel1[[#This Row],[Source]]="WHO","Expert panel (WHO)",)</f>
        <v>Expert panel (WHO)</v>
      </c>
      <c r="L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6" t="s">
        <v>164</v>
      </c>
    </row>
    <row r="167" spans="1:13" x14ac:dyDescent="0.3">
      <c r="A167" t="s">
        <v>72</v>
      </c>
      <c r="B167" t="s">
        <v>50</v>
      </c>
      <c r="C167" t="s">
        <v>51</v>
      </c>
      <c r="D167" t="s">
        <v>1</v>
      </c>
      <c r="E167" t="s">
        <v>11</v>
      </c>
      <c r="F167">
        <v>61</v>
      </c>
      <c r="G167">
        <v>52.1</v>
      </c>
      <c r="H167">
        <v>70.400000000000006</v>
      </c>
      <c r="I167" t="s">
        <v>22</v>
      </c>
      <c r="J167" t="s">
        <v>102</v>
      </c>
      <c r="K167" t="str">
        <f>IF(Tabel1[[#This Row],[Source]]="NHR","National registry",)</f>
        <v>National registry</v>
      </c>
      <c r="L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7" t="s">
        <v>164</v>
      </c>
    </row>
    <row r="168" spans="1:13" x14ac:dyDescent="0.3">
      <c r="A168" t="s">
        <v>72</v>
      </c>
      <c r="B168" t="s">
        <v>50</v>
      </c>
      <c r="C168" t="s">
        <v>51</v>
      </c>
      <c r="D168" t="s">
        <v>17</v>
      </c>
      <c r="J168" t="str">
        <f>IF(I168="Calc_from_tx_eff","Calculated from tx effect", "")</f>
        <v/>
      </c>
      <c r="K168" t="str">
        <f>IF(Tabel1[[#This Row],[Source]]="","",)</f>
        <v/>
      </c>
      <c r="L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8" t="s">
        <v>164</v>
      </c>
    </row>
    <row r="169" spans="1:13" x14ac:dyDescent="0.3">
      <c r="A169" t="s">
        <v>72</v>
      </c>
      <c r="B169" t="s">
        <v>50</v>
      </c>
      <c r="C169" t="s">
        <v>51</v>
      </c>
      <c r="D169" t="s">
        <v>18</v>
      </c>
      <c r="J169" t="str">
        <f>IF(I169="Calc_from_tx_eff","Calculated from tx effect", "")</f>
        <v/>
      </c>
      <c r="K169" t="str">
        <f>IF(Tabel1[[#This Row],[Source]]="","",)</f>
        <v/>
      </c>
      <c r="L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9" t="s">
        <v>164</v>
      </c>
    </row>
    <row r="170" spans="1:13" x14ac:dyDescent="0.3">
      <c r="A170" t="s">
        <v>73</v>
      </c>
      <c r="B170" t="s">
        <v>60</v>
      </c>
      <c r="C170" t="s">
        <v>55</v>
      </c>
      <c r="D170" t="s">
        <v>13</v>
      </c>
      <c r="E170" t="s">
        <v>57</v>
      </c>
      <c r="F170">
        <v>203.66666666666666</v>
      </c>
      <c r="G170">
        <v>186.33333333333334</v>
      </c>
      <c r="H170">
        <v>221</v>
      </c>
      <c r="I170" t="s">
        <v>9</v>
      </c>
      <c r="J170" t="s">
        <v>128</v>
      </c>
      <c r="K170" t="s">
        <v>197</v>
      </c>
      <c r="L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0" s="1" t="s">
        <v>165</v>
      </c>
    </row>
    <row r="171" spans="1:13" x14ac:dyDescent="0.3">
      <c r="A171" t="s">
        <v>73</v>
      </c>
      <c r="B171" t="s">
        <v>60</v>
      </c>
      <c r="C171" t="s">
        <v>55</v>
      </c>
      <c r="D171" t="s">
        <v>15</v>
      </c>
      <c r="E171" t="s">
        <v>12</v>
      </c>
      <c r="F171">
        <v>0.52100000000000002</v>
      </c>
      <c r="G171">
        <v>0.49299999999999999</v>
      </c>
      <c r="H171">
        <v>0.54900000000000004</v>
      </c>
      <c r="I171" t="s">
        <v>9</v>
      </c>
      <c r="J171" t="s">
        <v>129</v>
      </c>
      <c r="K171" t="s">
        <v>197</v>
      </c>
      <c r="L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1" s="1" t="s">
        <v>165</v>
      </c>
    </row>
    <row r="172" spans="1:13" x14ac:dyDescent="0.3">
      <c r="A172" t="s">
        <v>73</v>
      </c>
      <c r="B172" t="s">
        <v>60</v>
      </c>
      <c r="C172" t="s">
        <v>55</v>
      </c>
      <c r="D172" t="s">
        <v>0</v>
      </c>
      <c r="J172" t="str">
        <f>IF(I172="Calc_from_tx_eff","Calculated from tx effect", "")</f>
        <v/>
      </c>
      <c r="K172" t="str">
        <f>IF(Tabel1[[#This Row],[Source]]="","",)</f>
        <v/>
      </c>
      <c r="L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2" s="1" t="s">
        <v>165</v>
      </c>
    </row>
    <row r="173" spans="1:13" x14ac:dyDescent="0.3">
      <c r="A173" t="s">
        <v>73</v>
      </c>
      <c r="B173" t="s">
        <v>60</v>
      </c>
      <c r="C173" t="s">
        <v>55</v>
      </c>
      <c r="D173" t="s">
        <v>14</v>
      </c>
      <c r="E173" t="s">
        <v>2</v>
      </c>
      <c r="F173">
        <v>0.7</v>
      </c>
      <c r="G173">
        <v>0.66</v>
      </c>
      <c r="H173">
        <v>0.74</v>
      </c>
      <c r="I173" t="s">
        <v>9</v>
      </c>
      <c r="J173" t="s">
        <v>101</v>
      </c>
      <c r="K173" t="str">
        <f>IF(Tabel1[[#This Row],[Source]]="Experts","Expert panel",)</f>
        <v>Expert panel</v>
      </c>
      <c r="L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3" s="1" t="s">
        <v>165</v>
      </c>
    </row>
    <row r="174" spans="1:13" x14ac:dyDescent="0.3">
      <c r="A174" t="s">
        <v>73</v>
      </c>
      <c r="B174" t="s">
        <v>60</v>
      </c>
      <c r="C174" t="s">
        <v>55</v>
      </c>
      <c r="D174" t="s">
        <v>16</v>
      </c>
      <c r="E174" t="s">
        <v>2</v>
      </c>
      <c r="F174">
        <v>0.87</v>
      </c>
      <c r="G174">
        <v>0.85</v>
      </c>
      <c r="H174">
        <v>0.89</v>
      </c>
      <c r="I174" t="s">
        <v>9</v>
      </c>
      <c r="J174" t="s">
        <v>101</v>
      </c>
      <c r="K174" t="str">
        <f>IF(Tabel1[[#This Row],[Source]]="Experts","Expert panel",)</f>
        <v>Expert panel</v>
      </c>
      <c r="L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4" s="1" t="s">
        <v>165</v>
      </c>
    </row>
    <row r="175" spans="1:13" x14ac:dyDescent="0.3">
      <c r="A175" t="s">
        <v>73</v>
      </c>
      <c r="B175" t="s">
        <v>60</v>
      </c>
      <c r="C175" t="s">
        <v>55</v>
      </c>
      <c r="D175" t="s">
        <v>1</v>
      </c>
      <c r="E175" t="s">
        <v>11</v>
      </c>
      <c r="F175">
        <v>73</v>
      </c>
      <c r="G175">
        <v>71.31</v>
      </c>
      <c r="H175">
        <v>74.69</v>
      </c>
      <c r="I175" t="s">
        <v>22</v>
      </c>
      <c r="J175" t="s">
        <v>128</v>
      </c>
      <c r="K175" t="s">
        <v>197</v>
      </c>
      <c r="L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5" s="1" t="s">
        <v>165</v>
      </c>
    </row>
    <row r="176" spans="1:13" x14ac:dyDescent="0.3">
      <c r="A176" t="s">
        <v>73</v>
      </c>
      <c r="B176" t="s">
        <v>60</v>
      </c>
      <c r="C176" t="s">
        <v>55</v>
      </c>
      <c r="D176" t="s">
        <v>17</v>
      </c>
      <c r="J176" t="str">
        <f>IF(I176="Calc_from_tx_eff","Calculated from tx effect", "")</f>
        <v/>
      </c>
      <c r="K176" t="str">
        <f>IF(Tabel1[[#This Row],[Source]]="","",)</f>
        <v/>
      </c>
      <c r="L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6" s="1" t="s">
        <v>165</v>
      </c>
    </row>
    <row r="177" spans="1:13" x14ac:dyDescent="0.3">
      <c r="A177" t="s">
        <v>73</v>
      </c>
      <c r="B177" t="s">
        <v>60</v>
      </c>
      <c r="C177" t="s">
        <v>55</v>
      </c>
      <c r="D177" t="s">
        <v>18</v>
      </c>
      <c r="J177" t="str">
        <f>IF(I177="Calc_from_tx_eff","Calculated from tx effect", "")</f>
        <v/>
      </c>
      <c r="K177" t="str">
        <f>IF(Tabel1[[#This Row],[Source]]="","",)</f>
        <v/>
      </c>
      <c r="L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7" s="1" t="s">
        <v>165</v>
      </c>
    </row>
    <row r="178" spans="1:13" x14ac:dyDescent="0.3">
      <c r="A178" t="s">
        <v>74</v>
      </c>
      <c r="B178" t="s">
        <v>54</v>
      </c>
      <c r="C178" t="s">
        <v>56</v>
      </c>
      <c r="D178" t="s">
        <v>13</v>
      </c>
      <c r="E178" t="s">
        <v>57</v>
      </c>
      <c r="F178">
        <v>203.66666666666666</v>
      </c>
      <c r="G178">
        <v>186.33333333333334</v>
      </c>
      <c r="H178">
        <v>221</v>
      </c>
      <c r="I178" t="s">
        <v>9</v>
      </c>
      <c r="J178" t="s">
        <v>128</v>
      </c>
      <c r="K178" t="s">
        <v>197</v>
      </c>
      <c r="L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8" s="1" t="s">
        <v>165</v>
      </c>
    </row>
    <row r="179" spans="1:13" x14ac:dyDescent="0.3">
      <c r="A179" t="s">
        <v>74</v>
      </c>
      <c r="B179" t="s">
        <v>54</v>
      </c>
      <c r="C179" t="s">
        <v>56</v>
      </c>
      <c r="D179" t="s">
        <v>15</v>
      </c>
      <c r="E179" t="s">
        <v>12</v>
      </c>
      <c r="F179">
        <v>0.65100000000000002</v>
      </c>
      <c r="G179">
        <v>0.64800000000000002</v>
      </c>
      <c r="H179">
        <v>0.65400000000000003</v>
      </c>
      <c r="I179" t="s">
        <v>9</v>
      </c>
      <c r="J179" t="s">
        <v>130</v>
      </c>
      <c r="K179" t="s">
        <v>197</v>
      </c>
      <c r="L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9" s="1" t="s">
        <v>165</v>
      </c>
    </row>
    <row r="180" spans="1:13" x14ac:dyDescent="0.3">
      <c r="A180" t="s">
        <v>74</v>
      </c>
      <c r="B180" t="s">
        <v>54</v>
      </c>
      <c r="C180" t="s">
        <v>56</v>
      </c>
      <c r="D180" t="s">
        <v>0</v>
      </c>
      <c r="J180" t="str">
        <f>IF(I180="Calc_from_tx_eff","Calculated from tx effect", "")</f>
        <v/>
      </c>
      <c r="K180" t="str">
        <f>IF(Tabel1[[#This Row],[Source]]="","",)</f>
        <v/>
      </c>
      <c r="L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0" s="1" t="s">
        <v>165</v>
      </c>
    </row>
    <row r="181" spans="1:13" x14ac:dyDescent="0.3">
      <c r="A181" t="s">
        <v>74</v>
      </c>
      <c r="B181" t="s">
        <v>54</v>
      </c>
      <c r="C181" t="s">
        <v>56</v>
      </c>
      <c r="D181" t="s">
        <v>14</v>
      </c>
      <c r="E181" t="s">
        <v>2</v>
      </c>
      <c r="F181">
        <v>0.69</v>
      </c>
      <c r="G181">
        <v>0.64</v>
      </c>
      <c r="H181">
        <v>0.73</v>
      </c>
      <c r="I181" t="s">
        <v>9</v>
      </c>
      <c r="J181" t="s">
        <v>101</v>
      </c>
      <c r="K181" t="str">
        <f>IF(Tabel1[[#This Row],[Source]]="Experts","Expert panel",)</f>
        <v>Expert panel</v>
      </c>
      <c r="L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1" s="1" t="s">
        <v>165</v>
      </c>
    </row>
    <row r="182" spans="1:13" x14ac:dyDescent="0.3">
      <c r="A182" t="s">
        <v>74</v>
      </c>
      <c r="B182" t="s">
        <v>54</v>
      </c>
      <c r="C182" t="s">
        <v>56</v>
      </c>
      <c r="D182" t="s">
        <v>16</v>
      </c>
      <c r="E182" t="s">
        <v>2</v>
      </c>
      <c r="F182">
        <v>0.9</v>
      </c>
      <c r="G182">
        <v>0.88</v>
      </c>
      <c r="H182">
        <v>0.92</v>
      </c>
      <c r="I182" t="s">
        <v>9</v>
      </c>
      <c r="J182" t="s">
        <v>101</v>
      </c>
      <c r="K182" t="str">
        <f>IF(Tabel1[[#This Row],[Source]]="Experts","Expert panel",)</f>
        <v>Expert panel</v>
      </c>
      <c r="L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2" s="1" t="s">
        <v>165</v>
      </c>
    </row>
    <row r="183" spans="1:13" x14ac:dyDescent="0.3">
      <c r="A183" t="s">
        <v>74</v>
      </c>
      <c r="B183" t="s">
        <v>54</v>
      </c>
      <c r="C183" t="s">
        <v>56</v>
      </c>
      <c r="D183" t="s">
        <v>1</v>
      </c>
      <c r="E183" t="s">
        <v>11</v>
      </c>
      <c r="F183">
        <v>72.400000000000006</v>
      </c>
      <c r="G183">
        <v>64.099999999999994</v>
      </c>
      <c r="H183">
        <v>80.7</v>
      </c>
      <c r="I183" t="s">
        <v>22</v>
      </c>
      <c r="J183" t="s">
        <v>130</v>
      </c>
      <c r="K183" t="s">
        <v>197</v>
      </c>
      <c r="L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3" s="1" t="s">
        <v>165</v>
      </c>
    </row>
    <row r="184" spans="1:13" x14ac:dyDescent="0.3">
      <c r="A184" t="s">
        <v>74</v>
      </c>
      <c r="B184" t="s">
        <v>54</v>
      </c>
      <c r="C184" t="s">
        <v>56</v>
      </c>
      <c r="D184" t="s">
        <v>17</v>
      </c>
      <c r="J184" t="str">
        <f>IF(I184="Calc_from_tx_eff","Calculated from tx effect", "")</f>
        <v/>
      </c>
      <c r="K184" t="str">
        <f>IF(Tabel1[[#This Row],[Source]]="","",)</f>
        <v/>
      </c>
      <c r="L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4" s="1" t="s">
        <v>165</v>
      </c>
    </row>
    <row r="185" spans="1:13" x14ac:dyDescent="0.3">
      <c r="A185" t="s">
        <v>74</v>
      </c>
      <c r="B185" t="s">
        <v>54</v>
      </c>
      <c r="C185" t="s">
        <v>56</v>
      </c>
      <c r="D185" t="s">
        <v>18</v>
      </c>
      <c r="J185" t="str">
        <f>IF(I185="Calc_from_tx_eff","Calculated from tx effect", "")</f>
        <v/>
      </c>
      <c r="K185" t="str">
        <f>IF(Tabel1[[#This Row],[Source]]="","",)</f>
        <v/>
      </c>
      <c r="L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5" s="1" t="s">
        <v>165</v>
      </c>
    </row>
    <row r="186" spans="1:13" x14ac:dyDescent="0.3">
      <c r="A186" t="s">
        <v>168</v>
      </c>
      <c r="B186" t="s">
        <v>76</v>
      </c>
      <c r="C186" t="s">
        <v>77</v>
      </c>
      <c r="D186" t="s">
        <v>13</v>
      </c>
      <c r="E186" t="s">
        <v>79</v>
      </c>
      <c r="F186">
        <v>0.89500000000000002</v>
      </c>
      <c r="G186">
        <v>0.878</v>
      </c>
      <c r="H186">
        <v>0.91200000000000003</v>
      </c>
      <c r="I186" t="s">
        <v>9</v>
      </c>
      <c r="J186" t="s">
        <v>131</v>
      </c>
      <c r="K186" t="s">
        <v>196</v>
      </c>
      <c r="L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6" s="1" t="s">
        <v>165</v>
      </c>
    </row>
    <row r="187" spans="1:13" x14ac:dyDescent="0.3">
      <c r="A187" t="s">
        <v>168</v>
      </c>
      <c r="B187" t="s">
        <v>76</v>
      </c>
      <c r="C187" t="s">
        <v>77</v>
      </c>
      <c r="D187" t="s">
        <v>15</v>
      </c>
      <c r="E187" t="s">
        <v>79</v>
      </c>
      <c r="F187">
        <v>0.91200000000000003</v>
      </c>
      <c r="G187">
        <v>0.89900000000000002</v>
      </c>
      <c r="H187">
        <v>0.92500000000000004</v>
      </c>
      <c r="I187" t="s">
        <v>9</v>
      </c>
      <c r="J187" t="s">
        <v>131</v>
      </c>
      <c r="K187" t="s">
        <v>196</v>
      </c>
      <c r="L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7" s="1" t="s">
        <v>165</v>
      </c>
    </row>
    <row r="188" spans="1:13" x14ac:dyDescent="0.3">
      <c r="A188" t="s">
        <v>78</v>
      </c>
      <c r="B188" t="s">
        <v>76</v>
      </c>
      <c r="C188" t="s">
        <v>77</v>
      </c>
      <c r="D188" t="s">
        <v>0</v>
      </c>
      <c r="J188" t="str">
        <f>IF(I188="Calc_from_tx_eff","Calculated from tx effect", "")</f>
        <v/>
      </c>
      <c r="K188" t="str">
        <f>IF(Tabel1[[#This Row],[Source]]="","",)</f>
        <v/>
      </c>
      <c r="L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8" s="1" t="s">
        <v>165</v>
      </c>
    </row>
    <row r="189" spans="1:13" x14ac:dyDescent="0.3">
      <c r="A189" t="s">
        <v>168</v>
      </c>
      <c r="B189" t="s">
        <v>76</v>
      </c>
      <c r="C189" t="s">
        <v>77</v>
      </c>
      <c r="D189" t="s">
        <v>14</v>
      </c>
      <c r="E189" t="s">
        <v>2</v>
      </c>
      <c r="F189">
        <v>0.7</v>
      </c>
      <c r="G189">
        <v>0.65</v>
      </c>
      <c r="H189">
        <v>0.74</v>
      </c>
      <c r="I189" t="s">
        <v>9</v>
      </c>
      <c r="J189" t="s">
        <v>101</v>
      </c>
      <c r="K189" t="str">
        <f>IF(Tabel1[[#This Row],[Source]]="Experts","Expert panel",)</f>
        <v>Expert panel</v>
      </c>
      <c r="L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9" s="1" t="s">
        <v>165</v>
      </c>
    </row>
    <row r="190" spans="1:13" x14ac:dyDescent="0.3">
      <c r="A190" t="s">
        <v>168</v>
      </c>
      <c r="B190" t="s">
        <v>76</v>
      </c>
      <c r="C190" t="s">
        <v>77</v>
      </c>
      <c r="D190" t="s">
        <v>16</v>
      </c>
      <c r="E190" t="s">
        <v>2</v>
      </c>
      <c r="F190">
        <v>0.82</v>
      </c>
      <c r="G190">
        <v>0.79</v>
      </c>
      <c r="H190">
        <v>0.86</v>
      </c>
      <c r="I190" t="s">
        <v>9</v>
      </c>
      <c r="J190" t="s">
        <v>101</v>
      </c>
      <c r="K190" t="str">
        <f>IF(Tabel1[[#This Row],[Source]]="Experts","Expert panel",)</f>
        <v>Expert panel</v>
      </c>
      <c r="L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0" s="1" t="s">
        <v>165</v>
      </c>
    </row>
    <row r="191" spans="1:13" x14ac:dyDescent="0.3">
      <c r="A191" t="s">
        <v>168</v>
      </c>
      <c r="B191" t="s">
        <v>76</v>
      </c>
      <c r="C191" t="s">
        <v>77</v>
      </c>
      <c r="D191" t="s">
        <v>1</v>
      </c>
      <c r="E191" t="s">
        <v>11</v>
      </c>
      <c r="F191">
        <v>62.5</v>
      </c>
      <c r="G191">
        <v>62.13</v>
      </c>
      <c r="H191">
        <v>62.87</v>
      </c>
      <c r="I191" t="s">
        <v>22</v>
      </c>
      <c r="J191" t="s">
        <v>131</v>
      </c>
      <c r="K191" t="s">
        <v>196</v>
      </c>
      <c r="L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1" s="1" t="s">
        <v>165</v>
      </c>
    </row>
    <row r="192" spans="1:13" x14ac:dyDescent="0.3">
      <c r="A192" t="s">
        <v>78</v>
      </c>
      <c r="B192" t="s">
        <v>76</v>
      </c>
      <c r="C192" t="s">
        <v>77</v>
      </c>
      <c r="D192" t="s">
        <v>17</v>
      </c>
      <c r="J192" t="str">
        <f>IF(I192="Calc_from_tx_eff","Calculated from tx effect", "")</f>
        <v/>
      </c>
      <c r="K192" t="str">
        <f>IF(Tabel1[[#This Row],[Source]]="","",)</f>
        <v/>
      </c>
      <c r="L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92" s="1" t="s">
        <v>165</v>
      </c>
    </row>
    <row r="193" spans="1:13" x14ac:dyDescent="0.3">
      <c r="A193" t="s">
        <v>168</v>
      </c>
      <c r="B193" t="s">
        <v>76</v>
      </c>
      <c r="C193" t="s">
        <v>77</v>
      </c>
      <c r="D193" t="s">
        <v>18</v>
      </c>
      <c r="E193" t="s">
        <v>39</v>
      </c>
      <c r="F193">
        <v>12</v>
      </c>
      <c r="G193">
        <v>6</v>
      </c>
      <c r="H193">
        <v>24</v>
      </c>
      <c r="I193" t="s">
        <v>9</v>
      </c>
      <c r="J193" t="s">
        <v>131</v>
      </c>
      <c r="K193" t="s">
        <v>196</v>
      </c>
      <c r="L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3" s="1" t="s">
        <v>165</v>
      </c>
    </row>
    <row r="194" spans="1:13" x14ac:dyDescent="0.3">
      <c r="A194" t="s">
        <v>202</v>
      </c>
      <c r="B194" t="s">
        <v>80</v>
      </c>
      <c r="C194" t="s">
        <v>81</v>
      </c>
      <c r="D194" t="s">
        <v>13</v>
      </c>
      <c r="E194" t="s">
        <v>28</v>
      </c>
      <c r="I194" t="s">
        <v>29</v>
      </c>
      <c r="J194" t="str">
        <f>IF(I194="Calc_from_tx_eff","Calculated from tx effect", "")</f>
        <v>Calculated from tx effect</v>
      </c>
      <c r="K194" t="s">
        <v>197</v>
      </c>
      <c r="L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4" s="1" t="s">
        <v>165</v>
      </c>
    </row>
    <row r="195" spans="1:13" x14ac:dyDescent="0.3">
      <c r="A195" t="s">
        <v>202</v>
      </c>
      <c r="B195" t="s">
        <v>80</v>
      </c>
      <c r="C195" t="s">
        <v>81</v>
      </c>
      <c r="D195" t="s">
        <v>15</v>
      </c>
      <c r="E195" t="s">
        <v>79</v>
      </c>
      <c r="F195">
        <v>0.72199999999999998</v>
      </c>
      <c r="G195">
        <v>0.70199999999999996</v>
      </c>
      <c r="H195">
        <v>0.73899999999999999</v>
      </c>
      <c r="I195" t="s">
        <v>9</v>
      </c>
      <c r="J195" t="s">
        <v>132</v>
      </c>
      <c r="K195" t="s">
        <v>197</v>
      </c>
      <c r="L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5" s="1" t="s">
        <v>165</v>
      </c>
    </row>
    <row r="196" spans="1:13" x14ac:dyDescent="0.3">
      <c r="A196" t="s">
        <v>202</v>
      </c>
      <c r="B196" t="s">
        <v>80</v>
      </c>
      <c r="C196" t="s">
        <v>81</v>
      </c>
      <c r="D196" t="s">
        <v>0</v>
      </c>
      <c r="E196" t="s">
        <v>36</v>
      </c>
      <c r="F196">
        <v>1</v>
      </c>
      <c r="G196">
        <v>0.08</v>
      </c>
      <c r="H196">
        <v>1.02</v>
      </c>
      <c r="I196" t="s">
        <v>22</v>
      </c>
      <c r="J196" t="s">
        <v>181</v>
      </c>
      <c r="K196" t="s">
        <v>190</v>
      </c>
      <c r="L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96" s="1" t="s">
        <v>165</v>
      </c>
    </row>
    <row r="197" spans="1:13" x14ac:dyDescent="0.3">
      <c r="A197" t="s">
        <v>202</v>
      </c>
      <c r="B197" t="s">
        <v>80</v>
      </c>
      <c r="C197" t="s">
        <v>81</v>
      </c>
      <c r="D197" t="s">
        <v>14</v>
      </c>
      <c r="E197" t="s">
        <v>2</v>
      </c>
      <c r="F197">
        <v>0.63</v>
      </c>
      <c r="G197">
        <v>0.56999999999999995</v>
      </c>
      <c r="H197">
        <v>0.69</v>
      </c>
      <c r="I197" t="s">
        <v>9</v>
      </c>
      <c r="J197" t="s">
        <v>101</v>
      </c>
      <c r="K197" t="str">
        <f>IF(Tabel1[[#This Row],[Source]]="Experts","Expert panel",)</f>
        <v>Expert panel</v>
      </c>
      <c r="L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7" s="1" t="s">
        <v>165</v>
      </c>
    </row>
    <row r="198" spans="1:13" x14ac:dyDescent="0.3">
      <c r="A198" t="s">
        <v>202</v>
      </c>
      <c r="B198" t="s">
        <v>80</v>
      </c>
      <c r="C198" t="s">
        <v>81</v>
      </c>
      <c r="D198" t="s">
        <v>16</v>
      </c>
      <c r="E198" t="s">
        <v>2</v>
      </c>
      <c r="F198">
        <v>0.79</v>
      </c>
      <c r="G198">
        <v>0.73</v>
      </c>
      <c r="H198">
        <v>0.86</v>
      </c>
      <c r="I198" t="s">
        <v>9</v>
      </c>
      <c r="J198" t="s">
        <v>101</v>
      </c>
      <c r="K198" t="str">
        <f>IF(Tabel1[[#This Row],[Source]]="Experts","Expert panel",)</f>
        <v>Expert panel</v>
      </c>
      <c r="L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8" s="1" t="s">
        <v>165</v>
      </c>
    </row>
    <row r="199" spans="1:13" x14ac:dyDescent="0.3">
      <c r="A199" t="s">
        <v>202</v>
      </c>
      <c r="B199" t="s">
        <v>80</v>
      </c>
      <c r="C199" t="s">
        <v>81</v>
      </c>
      <c r="D199" t="s">
        <v>1</v>
      </c>
      <c r="E199" t="s">
        <v>11</v>
      </c>
      <c r="F199">
        <v>64.7</v>
      </c>
      <c r="G199">
        <v>64.400000000000006</v>
      </c>
      <c r="H199">
        <v>65</v>
      </c>
      <c r="I199" t="s">
        <v>22</v>
      </c>
      <c r="J199" t="s">
        <v>132</v>
      </c>
      <c r="K199" t="s">
        <v>197</v>
      </c>
      <c r="L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9" s="1" t="s">
        <v>165</v>
      </c>
    </row>
    <row r="200" spans="1:13" x14ac:dyDescent="0.3">
      <c r="A200" t="s">
        <v>202</v>
      </c>
      <c r="B200" t="s">
        <v>80</v>
      </c>
      <c r="C200" t="s">
        <v>81</v>
      </c>
      <c r="D200" t="s">
        <v>17</v>
      </c>
      <c r="J200" t="str">
        <f>IF(I200="Calc_from_tx_eff","Calculated from tx effect", "")</f>
        <v/>
      </c>
      <c r="K200" t="str">
        <f>IF(Tabel1[[#This Row],[Source]]="","",)</f>
        <v/>
      </c>
      <c r="L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0" s="1" t="s">
        <v>165</v>
      </c>
    </row>
    <row r="201" spans="1:13" x14ac:dyDescent="0.3">
      <c r="A201" t="s">
        <v>202</v>
      </c>
      <c r="B201" t="s">
        <v>80</v>
      </c>
      <c r="C201" t="s">
        <v>81</v>
      </c>
      <c r="D201" t="s">
        <v>18</v>
      </c>
      <c r="J201" t="str">
        <f>IF(I201="Calc_from_tx_eff","Calculated from tx effect", "")</f>
        <v/>
      </c>
      <c r="K201" t="str">
        <f>IF(Tabel1[[#This Row],[Source]]="","",)</f>
        <v/>
      </c>
      <c r="L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1" s="1" t="s">
        <v>165</v>
      </c>
    </row>
    <row r="202" spans="1:13" x14ac:dyDescent="0.3">
      <c r="A202" t="s">
        <v>75</v>
      </c>
      <c r="B202" t="s">
        <v>58</v>
      </c>
      <c r="C202" t="s">
        <v>59</v>
      </c>
      <c r="D202" t="s">
        <v>13</v>
      </c>
      <c r="E202" t="s">
        <v>28</v>
      </c>
      <c r="I202" t="s">
        <v>29</v>
      </c>
      <c r="J202" t="str">
        <f>IF(I202="Calc_from_tx_eff","Calculated from tx effect", "")</f>
        <v>Calculated from tx effect</v>
      </c>
      <c r="K202" t="s">
        <v>195</v>
      </c>
      <c r="L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2" t="s">
        <v>163</v>
      </c>
    </row>
    <row r="203" spans="1:13" x14ac:dyDescent="0.3">
      <c r="A203" t="s">
        <v>75</v>
      </c>
      <c r="B203" t="s">
        <v>58</v>
      </c>
      <c r="C203" t="s">
        <v>59</v>
      </c>
      <c r="D203" t="s">
        <v>15</v>
      </c>
      <c r="E203" t="s">
        <v>27</v>
      </c>
      <c r="F203">
        <v>0.96199999999999997</v>
      </c>
      <c r="G203">
        <v>0.95899999999999996</v>
      </c>
      <c r="H203">
        <v>0.96499999999999997</v>
      </c>
      <c r="I203" t="s">
        <v>9</v>
      </c>
      <c r="J203" t="s">
        <v>98</v>
      </c>
      <c r="K203" t="s">
        <v>195</v>
      </c>
      <c r="L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3" t="s">
        <v>163</v>
      </c>
    </row>
    <row r="204" spans="1:13" x14ac:dyDescent="0.3">
      <c r="A204" t="s">
        <v>75</v>
      </c>
      <c r="B204" t="s">
        <v>58</v>
      </c>
      <c r="C204" t="s">
        <v>59</v>
      </c>
      <c r="D204" t="s">
        <v>0</v>
      </c>
      <c r="E204" t="s">
        <v>36</v>
      </c>
      <c r="F204">
        <v>1</v>
      </c>
      <c r="G204">
        <v>0.98</v>
      </c>
      <c r="H204">
        <v>1.02</v>
      </c>
      <c r="I204" t="s">
        <v>9</v>
      </c>
      <c r="J204" t="s">
        <v>181</v>
      </c>
      <c r="K204" t="s">
        <v>190</v>
      </c>
      <c r="L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04" t="s">
        <v>163</v>
      </c>
    </row>
    <row r="205" spans="1:13" x14ac:dyDescent="0.3">
      <c r="A205" t="s">
        <v>75</v>
      </c>
      <c r="B205" t="s">
        <v>58</v>
      </c>
      <c r="C205" t="s">
        <v>59</v>
      </c>
      <c r="D205" t="s">
        <v>14</v>
      </c>
      <c r="E205" t="s">
        <v>2</v>
      </c>
      <c r="F205">
        <v>0.44</v>
      </c>
      <c r="G205">
        <v>0.41</v>
      </c>
      <c r="H205">
        <v>0.47</v>
      </c>
      <c r="I205" t="s">
        <v>9</v>
      </c>
      <c r="J205" t="s">
        <v>101</v>
      </c>
      <c r="K205" t="str">
        <f>IF(Tabel1[[#This Row],[Source]]="Experts","Expert panel",)</f>
        <v>Expert panel</v>
      </c>
      <c r="L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5" t="s">
        <v>163</v>
      </c>
    </row>
    <row r="206" spans="1:13" x14ac:dyDescent="0.3">
      <c r="A206" t="s">
        <v>75</v>
      </c>
      <c r="B206" t="s">
        <v>58</v>
      </c>
      <c r="C206" t="s">
        <v>59</v>
      </c>
      <c r="D206" t="s">
        <v>16</v>
      </c>
      <c r="E206" t="s">
        <v>2</v>
      </c>
      <c r="F206">
        <v>0.53</v>
      </c>
      <c r="G206">
        <v>0.49</v>
      </c>
      <c r="H206">
        <v>0.56999999999999995</v>
      </c>
      <c r="I206" t="s">
        <v>9</v>
      </c>
      <c r="J206" t="s">
        <v>101</v>
      </c>
      <c r="K206" t="str">
        <f>IF(Tabel1[[#This Row],[Source]]="Experts","Expert panel",)</f>
        <v>Expert panel</v>
      </c>
      <c r="L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6" t="s">
        <v>163</v>
      </c>
    </row>
    <row r="207" spans="1:13" x14ac:dyDescent="0.3">
      <c r="A207" t="s">
        <v>75</v>
      </c>
      <c r="B207" t="s">
        <v>58</v>
      </c>
      <c r="C207" t="s">
        <v>59</v>
      </c>
      <c r="D207" t="s">
        <v>1</v>
      </c>
      <c r="E207" t="s">
        <v>11</v>
      </c>
      <c r="F207">
        <v>55.3</v>
      </c>
      <c r="G207">
        <v>50</v>
      </c>
      <c r="H207">
        <v>64</v>
      </c>
      <c r="I207" t="s">
        <v>22</v>
      </c>
      <c r="J207" t="s">
        <v>98</v>
      </c>
      <c r="K207" t="s">
        <v>195</v>
      </c>
      <c r="L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7" t="s">
        <v>163</v>
      </c>
    </row>
    <row r="208" spans="1:13" x14ac:dyDescent="0.3">
      <c r="A208" t="s">
        <v>75</v>
      </c>
      <c r="B208" t="s">
        <v>58</v>
      </c>
      <c r="C208" t="s">
        <v>59</v>
      </c>
      <c r="D208" t="s">
        <v>17</v>
      </c>
      <c r="J208" t="str">
        <f>IF(I208="Calc_from_tx_eff","Calculated from tx effect", "")</f>
        <v/>
      </c>
      <c r="K208" t="str">
        <f>IF(Tabel1[[#This Row],[Source]]="","",)</f>
        <v/>
      </c>
      <c r="L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8" t="s">
        <v>163</v>
      </c>
    </row>
    <row r="209" spans="1:13" x14ac:dyDescent="0.3">
      <c r="A209" t="s">
        <v>75</v>
      </c>
      <c r="B209" t="s">
        <v>58</v>
      </c>
      <c r="C209" t="s">
        <v>59</v>
      </c>
      <c r="D209" t="s">
        <v>18</v>
      </c>
      <c r="J209" t="str">
        <f>IF(I209="Calc_from_tx_eff","Calculated from tx effect", "")</f>
        <v/>
      </c>
      <c r="K209" t="str">
        <f>IF(Tabel1[[#This Row],[Source]]="","",)</f>
        <v/>
      </c>
      <c r="L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9" t="s">
        <v>163</v>
      </c>
    </row>
    <row r="210" spans="1:13" x14ac:dyDescent="0.3">
      <c r="A210" t="s">
        <v>214</v>
      </c>
      <c r="B210" t="s">
        <v>237</v>
      </c>
      <c r="C210" t="s">
        <v>82</v>
      </c>
      <c r="D210" t="s">
        <v>13</v>
      </c>
      <c r="E210" t="s">
        <v>12</v>
      </c>
      <c r="F210">
        <v>0.745</v>
      </c>
      <c r="G210">
        <v>0.70299999999999996</v>
      </c>
      <c r="H210">
        <v>0.78300000000000003</v>
      </c>
      <c r="I210" t="s">
        <v>9</v>
      </c>
      <c r="J210" t="s">
        <v>133</v>
      </c>
      <c r="K210" t="s">
        <v>195</v>
      </c>
      <c r="L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0" t="s">
        <v>162</v>
      </c>
    </row>
    <row r="211" spans="1:13" x14ac:dyDescent="0.3">
      <c r="A211" t="s">
        <v>214</v>
      </c>
      <c r="B211" t="s">
        <v>237</v>
      </c>
      <c r="C211" t="s">
        <v>82</v>
      </c>
      <c r="D211" t="s">
        <v>15</v>
      </c>
      <c r="E211" t="s">
        <v>12</v>
      </c>
      <c r="F211">
        <v>0.874</v>
      </c>
      <c r="G211">
        <v>0.86499999999999999</v>
      </c>
      <c r="H211">
        <v>0.88200000000000001</v>
      </c>
      <c r="I211" t="s">
        <v>9</v>
      </c>
      <c r="J211" t="s">
        <v>133</v>
      </c>
      <c r="K211" t="s">
        <v>195</v>
      </c>
      <c r="L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1" t="s">
        <v>162</v>
      </c>
    </row>
    <row r="212" spans="1:13" x14ac:dyDescent="0.3">
      <c r="A212" t="s">
        <v>214</v>
      </c>
      <c r="B212" t="s">
        <v>237</v>
      </c>
      <c r="C212" t="s">
        <v>82</v>
      </c>
      <c r="D212" t="s">
        <v>0</v>
      </c>
      <c r="J212" t="str">
        <f>IF(I212="Calc_from_tx_eff","Calculated from tx effect", "")</f>
        <v/>
      </c>
      <c r="K212" t="str">
        <f>IF(Tabel1[[#This Row],[Source]]="","",)</f>
        <v/>
      </c>
      <c r="L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2" t="s">
        <v>162</v>
      </c>
    </row>
    <row r="213" spans="1:13" x14ac:dyDescent="0.3">
      <c r="A213" t="s">
        <v>214</v>
      </c>
      <c r="B213" t="s">
        <v>237</v>
      </c>
      <c r="C213" t="s">
        <v>82</v>
      </c>
      <c r="D213" t="s">
        <v>14</v>
      </c>
      <c r="E213" t="s">
        <v>2</v>
      </c>
      <c r="F213">
        <v>0.83</v>
      </c>
      <c r="G213">
        <v>0.79</v>
      </c>
      <c r="H213">
        <v>0.87</v>
      </c>
      <c r="I213" t="s">
        <v>9</v>
      </c>
      <c r="J213" t="s">
        <v>101</v>
      </c>
      <c r="K213" t="str">
        <f>IF(Tabel1[[#This Row],[Source]]="Experts","Expert panel",)</f>
        <v>Expert panel</v>
      </c>
      <c r="L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3" t="s">
        <v>162</v>
      </c>
    </row>
    <row r="214" spans="1:13" x14ac:dyDescent="0.3">
      <c r="A214" t="s">
        <v>214</v>
      </c>
      <c r="B214" t="s">
        <v>237</v>
      </c>
      <c r="C214" t="s">
        <v>82</v>
      </c>
      <c r="D214" t="s">
        <v>16</v>
      </c>
      <c r="E214" t="s">
        <v>2</v>
      </c>
      <c r="F214">
        <v>0.96</v>
      </c>
      <c r="G214">
        <v>0.95</v>
      </c>
      <c r="H214">
        <v>0.97</v>
      </c>
      <c r="I214" t="s">
        <v>9</v>
      </c>
      <c r="J214" t="s">
        <v>101</v>
      </c>
      <c r="K214" t="str">
        <f>IF(Tabel1[[#This Row],[Source]]="Experts","Expert panel",)</f>
        <v>Expert panel</v>
      </c>
      <c r="L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4" t="s">
        <v>162</v>
      </c>
    </row>
    <row r="215" spans="1:13" x14ac:dyDescent="0.3">
      <c r="A215" t="s">
        <v>214</v>
      </c>
      <c r="B215" t="s">
        <v>237</v>
      </c>
      <c r="C215" t="s">
        <v>82</v>
      </c>
      <c r="D215" t="s">
        <v>1</v>
      </c>
      <c r="E215" t="s">
        <v>11</v>
      </c>
      <c r="F215">
        <v>61.8</v>
      </c>
      <c r="G215">
        <v>61.8</v>
      </c>
      <c r="H215">
        <v>61.9</v>
      </c>
      <c r="I215" t="s">
        <v>22</v>
      </c>
      <c r="J215" t="s">
        <v>133</v>
      </c>
      <c r="K215" t="s">
        <v>195</v>
      </c>
      <c r="L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5" t="s">
        <v>162</v>
      </c>
    </row>
    <row r="216" spans="1:13" x14ac:dyDescent="0.3">
      <c r="A216" t="s">
        <v>214</v>
      </c>
      <c r="B216" t="s">
        <v>237</v>
      </c>
      <c r="C216" t="s">
        <v>82</v>
      </c>
      <c r="D216" t="s">
        <v>17</v>
      </c>
      <c r="E216" t="s">
        <v>83</v>
      </c>
      <c r="F216">
        <v>12</v>
      </c>
      <c r="G216">
        <v>10</v>
      </c>
      <c r="H216">
        <v>15</v>
      </c>
      <c r="I216" t="s">
        <v>9</v>
      </c>
      <c r="J216" t="s">
        <v>133</v>
      </c>
      <c r="K216" t="s">
        <v>195</v>
      </c>
      <c r="L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6" t="s">
        <v>162</v>
      </c>
    </row>
    <row r="217" spans="1:13" x14ac:dyDescent="0.3">
      <c r="A217" t="s">
        <v>214</v>
      </c>
      <c r="B217" t="s">
        <v>237</v>
      </c>
      <c r="C217" t="s">
        <v>82</v>
      </c>
      <c r="D217" t="s">
        <v>18</v>
      </c>
      <c r="J217" t="str">
        <f>IF(I217="Calc_from_tx_eff","Calculated from tx effect", "")</f>
        <v/>
      </c>
      <c r="K217" t="str">
        <f>IF(Tabel1[[#This Row],[Source]]="","",)</f>
        <v/>
      </c>
      <c r="L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7" t="s">
        <v>162</v>
      </c>
    </row>
    <row r="218" spans="1:13" x14ac:dyDescent="0.3">
      <c r="A218" t="s">
        <v>215</v>
      </c>
      <c r="B218" t="s">
        <v>238</v>
      </c>
      <c r="C218" t="s">
        <v>82</v>
      </c>
      <c r="D218" t="s">
        <v>13</v>
      </c>
      <c r="E218" t="s">
        <v>12</v>
      </c>
      <c r="F218">
        <v>0.55700000000000005</v>
      </c>
      <c r="G218">
        <v>0.49299999999999999</v>
      </c>
      <c r="H218">
        <v>0.61699999999999999</v>
      </c>
      <c r="I218" t="s">
        <v>9</v>
      </c>
      <c r="J218" t="s">
        <v>133</v>
      </c>
      <c r="K218" t="s">
        <v>195</v>
      </c>
      <c r="L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8" t="s">
        <v>162</v>
      </c>
    </row>
    <row r="219" spans="1:13" x14ac:dyDescent="0.3">
      <c r="A219" t="s">
        <v>215</v>
      </c>
      <c r="B219" t="s">
        <v>238</v>
      </c>
      <c r="C219" t="s">
        <v>82</v>
      </c>
      <c r="D219" t="s">
        <v>15</v>
      </c>
      <c r="E219" t="s">
        <v>12</v>
      </c>
      <c r="F219">
        <v>0.66900000000000004</v>
      </c>
      <c r="G219">
        <v>0.65300000000000002</v>
      </c>
      <c r="H219">
        <v>0.68400000000000005</v>
      </c>
      <c r="I219" t="s">
        <v>9</v>
      </c>
      <c r="J219" t="s">
        <v>133</v>
      </c>
      <c r="K219" t="s">
        <v>195</v>
      </c>
      <c r="L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9" t="s">
        <v>162</v>
      </c>
    </row>
    <row r="220" spans="1:13" x14ac:dyDescent="0.3">
      <c r="A220" t="s">
        <v>215</v>
      </c>
      <c r="B220" t="s">
        <v>238</v>
      </c>
      <c r="C220" t="s">
        <v>82</v>
      </c>
      <c r="D220" t="s">
        <v>0</v>
      </c>
      <c r="J220" t="str">
        <f>IF(I220="Calc_from_tx_eff","Calculated from tx effect", "")</f>
        <v/>
      </c>
      <c r="K220" t="str">
        <f>IF(Tabel1[[#This Row],[Source]]="","",)</f>
        <v/>
      </c>
      <c r="L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0" t="s">
        <v>162</v>
      </c>
    </row>
    <row r="221" spans="1:13" x14ac:dyDescent="0.3">
      <c r="A221" t="s">
        <v>215</v>
      </c>
      <c r="B221" t="s">
        <v>238</v>
      </c>
      <c r="C221" t="s">
        <v>82</v>
      </c>
      <c r="D221" t="s">
        <v>14</v>
      </c>
      <c r="E221" t="s">
        <v>2</v>
      </c>
      <c r="F221">
        <v>0.71</v>
      </c>
      <c r="G221">
        <v>0.7</v>
      </c>
      <c r="H221">
        <v>0.72</v>
      </c>
      <c r="I221" t="s">
        <v>9</v>
      </c>
      <c r="J221" t="s">
        <v>101</v>
      </c>
      <c r="K221" t="str">
        <f>IF(Tabel1[[#This Row],[Source]]="Experts","Expert panel",)</f>
        <v>Expert panel</v>
      </c>
      <c r="L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1" t="s">
        <v>162</v>
      </c>
    </row>
    <row r="222" spans="1:13" x14ac:dyDescent="0.3">
      <c r="A222" t="s">
        <v>215</v>
      </c>
      <c r="B222" t="s">
        <v>238</v>
      </c>
      <c r="C222" t="s">
        <v>82</v>
      </c>
      <c r="D222" t="s">
        <v>16</v>
      </c>
      <c r="E222" t="s">
        <v>2</v>
      </c>
      <c r="F222">
        <v>0.9</v>
      </c>
      <c r="G222">
        <v>0.88</v>
      </c>
      <c r="H222">
        <v>0.92</v>
      </c>
      <c r="I222" t="s">
        <v>9</v>
      </c>
      <c r="J222" t="s">
        <v>101</v>
      </c>
      <c r="K222" t="str">
        <f>IF(Tabel1[[#This Row],[Source]]="Experts","Expert panel",)</f>
        <v>Expert panel</v>
      </c>
      <c r="L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2" t="s">
        <v>162</v>
      </c>
    </row>
    <row r="223" spans="1:13" x14ac:dyDescent="0.3">
      <c r="A223" t="s">
        <v>215</v>
      </c>
      <c r="B223" t="s">
        <v>238</v>
      </c>
      <c r="C223" t="s">
        <v>82</v>
      </c>
      <c r="D223" t="s">
        <v>1</v>
      </c>
      <c r="E223" t="s">
        <v>11</v>
      </c>
      <c r="F223">
        <v>65</v>
      </c>
      <c r="G223">
        <v>64.900000000000006</v>
      </c>
      <c r="H223">
        <v>65.099999999999994</v>
      </c>
      <c r="I223" t="s">
        <v>22</v>
      </c>
      <c r="J223" t="s">
        <v>133</v>
      </c>
      <c r="K223" t="s">
        <v>195</v>
      </c>
      <c r="L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3" t="s">
        <v>162</v>
      </c>
    </row>
    <row r="224" spans="1:13" x14ac:dyDescent="0.3">
      <c r="A224" t="s">
        <v>215</v>
      </c>
      <c r="B224" t="s">
        <v>238</v>
      </c>
      <c r="C224" t="s">
        <v>82</v>
      </c>
      <c r="D224" t="s">
        <v>17</v>
      </c>
      <c r="E224" t="s">
        <v>83</v>
      </c>
      <c r="F224">
        <v>19</v>
      </c>
      <c r="G224">
        <v>18</v>
      </c>
      <c r="H224">
        <v>21</v>
      </c>
      <c r="I224" t="s">
        <v>9</v>
      </c>
      <c r="J224" t="s">
        <v>133</v>
      </c>
      <c r="K224" t="s">
        <v>195</v>
      </c>
      <c r="L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4" t="s">
        <v>162</v>
      </c>
    </row>
    <row r="225" spans="1:13" x14ac:dyDescent="0.3">
      <c r="A225" t="s">
        <v>215</v>
      </c>
      <c r="B225" t="s">
        <v>238</v>
      </c>
      <c r="C225" t="s">
        <v>82</v>
      </c>
      <c r="D225" t="s">
        <v>18</v>
      </c>
      <c r="J225" t="str">
        <f>IF(I225="Calc_from_tx_eff","Calculated from tx effect", "")</f>
        <v/>
      </c>
      <c r="K225" t="str">
        <f>IF(Tabel1[[#This Row],[Source]]="","",)</f>
        <v/>
      </c>
      <c r="L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5" t="s">
        <v>162</v>
      </c>
    </row>
    <row r="226" spans="1:13" x14ac:dyDescent="0.3">
      <c r="A226" t="s">
        <v>209</v>
      </c>
      <c r="B226" t="s">
        <v>155</v>
      </c>
      <c r="C226" t="s">
        <v>82</v>
      </c>
      <c r="D226" t="s">
        <v>13</v>
      </c>
      <c r="E226" t="s">
        <v>28</v>
      </c>
      <c r="I226" t="s">
        <v>29</v>
      </c>
      <c r="J226" t="str">
        <f t="shared" ref="J226" si="0">IF(I226="Calc_from_tx_eff","Calculated from tx effect", "")</f>
        <v>Calculated from tx effect</v>
      </c>
      <c r="K226" t="s">
        <v>195</v>
      </c>
      <c r="L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6" t="s">
        <v>162</v>
      </c>
    </row>
    <row r="227" spans="1:13" x14ac:dyDescent="0.3">
      <c r="A227" t="s">
        <v>209</v>
      </c>
      <c r="B227" t="s">
        <v>155</v>
      </c>
      <c r="C227" t="s">
        <v>82</v>
      </c>
      <c r="D227" t="s">
        <v>15</v>
      </c>
      <c r="E227" t="s">
        <v>12</v>
      </c>
      <c r="F227">
        <v>0.68</v>
      </c>
      <c r="G227">
        <v>0.65</v>
      </c>
      <c r="H227">
        <v>0.71</v>
      </c>
      <c r="I227" t="s">
        <v>9</v>
      </c>
      <c r="J227" t="s">
        <v>96</v>
      </c>
      <c r="K227" t="str">
        <f>IF(Tabel1[[#This Row],[Source]]="IKNL","National registry",)</f>
        <v>National registry</v>
      </c>
      <c r="L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7" t="s">
        <v>162</v>
      </c>
    </row>
    <row r="228" spans="1:13" x14ac:dyDescent="0.3">
      <c r="A228" t="s">
        <v>209</v>
      </c>
      <c r="B228" t="s">
        <v>155</v>
      </c>
      <c r="C228" t="s">
        <v>82</v>
      </c>
      <c r="D228" t="s">
        <v>0</v>
      </c>
      <c r="E228" t="s">
        <v>25</v>
      </c>
      <c r="F228">
        <v>0.41</v>
      </c>
      <c r="G228">
        <v>0.33</v>
      </c>
      <c r="H228">
        <v>0.52</v>
      </c>
      <c r="I228" t="s">
        <v>26</v>
      </c>
      <c r="J228" t="s">
        <v>156</v>
      </c>
      <c r="K228" t="s">
        <v>195</v>
      </c>
      <c r="L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8" t="s">
        <v>162</v>
      </c>
    </row>
    <row r="229" spans="1:13" x14ac:dyDescent="0.3">
      <c r="A229" t="s">
        <v>209</v>
      </c>
      <c r="B229" t="s">
        <v>155</v>
      </c>
      <c r="C229" t="s">
        <v>82</v>
      </c>
      <c r="D229" t="s">
        <v>14</v>
      </c>
      <c r="E229" t="s">
        <v>2</v>
      </c>
      <c r="F229">
        <v>0.71199999999999997</v>
      </c>
      <c r="G229">
        <v>0.60099999999999998</v>
      </c>
      <c r="H229">
        <v>0.80700000000000005</v>
      </c>
      <c r="I229" t="s">
        <v>9</v>
      </c>
      <c r="J229" t="s">
        <v>97</v>
      </c>
      <c r="K229" t="str">
        <f>IF(Tabel1[[#This Row],[Source]]="WHO","Expert panel (WHO)",)</f>
        <v>Expert panel (WHO)</v>
      </c>
      <c r="L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9" t="s">
        <v>162</v>
      </c>
    </row>
    <row r="230" spans="1:13" x14ac:dyDescent="0.3">
      <c r="A230" t="s">
        <v>209</v>
      </c>
      <c r="B230" t="s">
        <v>155</v>
      </c>
      <c r="C230" t="s">
        <v>82</v>
      </c>
      <c r="D230" t="s">
        <v>16</v>
      </c>
      <c r="E230" t="s">
        <v>2</v>
      </c>
      <c r="F230">
        <v>0.95099999999999996</v>
      </c>
      <c r="G230">
        <v>0.92800000000000005</v>
      </c>
      <c r="H230">
        <v>0.96899999999999997</v>
      </c>
      <c r="I230" t="s">
        <v>9</v>
      </c>
      <c r="J230" t="s">
        <v>97</v>
      </c>
      <c r="K230" t="str">
        <f>IF(Tabel1[[#This Row],[Source]]="WHO","Expert panel (WHO)",)</f>
        <v>Expert panel (WHO)</v>
      </c>
      <c r="L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0" t="s">
        <v>162</v>
      </c>
    </row>
    <row r="231" spans="1:13" x14ac:dyDescent="0.3">
      <c r="A231" t="s">
        <v>209</v>
      </c>
      <c r="B231" t="s">
        <v>155</v>
      </c>
      <c r="C231" t="s">
        <v>82</v>
      </c>
      <c r="D231" t="s">
        <v>1</v>
      </c>
      <c r="E231" t="s">
        <v>11</v>
      </c>
      <c r="F231">
        <v>51.8</v>
      </c>
      <c r="G231">
        <v>50.1</v>
      </c>
      <c r="H231">
        <v>53.5</v>
      </c>
      <c r="I231" t="s">
        <v>22</v>
      </c>
      <c r="J231" t="s">
        <v>157</v>
      </c>
      <c r="K231" t="s">
        <v>196</v>
      </c>
      <c r="L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1" t="s">
        <v>162</v>
      </c>
    </row>
    <row r="232" spans="1:13" x14ac:dyDescent="0.3">
      <c r="A232" t="s">
        <v>209</v>
      </c>
      <c r="B232" t="s">
        <v>155</v>
      </c>
      <c r="C232" t="s">
        <v>82</v>
      </c>
      <c r="D232" t="s">
        <v>17</v>
      </c>
      <c r="E232" t="s">
        <v>83</v>
      </c>
      <c r="F232">
        <v>8</v>
      </c>
      <c r="G232">
        <v>4</v>
      </c>
      <c r="H232">
        <v>12</v>
      </c>
      <c r="I232" t="s">
        <v>9</v>
      </c>
      <c r="J232" t="s">
        <v>158</v>
      </c>
      <c r="K232" t="s">
        <v>198</v>
      </c>
      <c r="L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32" t="s">
        <v>162</v>
      </c>
    </row>
    <row r="233" spans="1:13" x14ac:dyDescent="0.3">
      <c r="A233" t="s">
        <v>209</v>
      </c>
      <c r="B233" t="s">
        <v>155</v>
      </c>
      <c r="C233" t="s">
        <v>82</v>
      </c>
      <c r="D233" t="s">
        <v>18</v>
      </c>
      <c r="K233" t="str">
        <f>IF(Tabel1[[#This Row],[Source]]="","",)</f>
        <v/>
      </c>
      <c r="L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3" t="s">
        <v>162</v>
      </c>
    </row>
    <row r="234" spans="1:13" x14ac:dyDescent="0.3">
      <c r="A234" t="s">
        <v>235</v>
      </c>
      <c r="B234" t="s">
        <v>224</v>
      </c>
      <c r="C234" t="s">
        <v>84</v>
      </c>
      <c r="D234" t="s">
        <v>13</v>
      </c>
      <c r="E234" t="s">
        <v>12</v>
      </c>
      <c r="F234">
        <v>9.1999999999999998E-2</v>
      </c>
      <c r="G234">
        <v>3.6999999999999998E-2</v>
      </c>
      <c r="H234">
        <v>0.14799999999999999</v>
      </c>
      <c r="I234" t="s">
        <v>9</v>
      </c>
      <c r="J234" t="s">
        <v>134</v>
      </c>
      <c r="K234" t="s">
        <v>196</v>
      </c>
      <c r="L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4" t="s">
        <v>162</v>
      </c>
    </row>
    <row r="235" spans="1:13" x14ac:dyDescent="0.3">
      <c r="A235" t="s">
        <v>235</v>
      </c>
      <c r="B235" t="s">
        <v>224</v>
      </c>
      <c r="C235" t="s">
        <v>84</v>
      </c>
      <c r="D235" t="s">
        <v>15</v>
      </c>
      <c r="E235" t="s">
        <v>12</v>
      </c>
      <c r="F235">
        <v>0.19800000000000001</v>
      </c>
      <c r="G235">
        <v>0.122</v>
      </c>
      <c r="H235">
        <v>0.27400000000000002</v>
      </c>
      <c r="I235" t="s">
        <v>9</v>
      </c>
      <c r="J235" t="s">
        <v>134</v>
      </c>
      <c r="K235" t="s">
        <v>196</v>
      </c>
      <c r="L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5" t="s">
        <v>162</v>
      </c>
    </row>
    <row r="236" spans="1:13" x14ac:dyDescent="0.3">
      <c r="A236" t="s">
        <v>235</v>
      </c>
      <c r="B236" t="s">
        <v>224</v>
      </c>
      <c r="C236" t="s">
        <v>84</v>
      </c>
      <c r="D236" t="s">
        <v>0</v>
      </c>
      <c r="J236" t="str">
        <f t="shared" ref="J236:J252" si="1">IF(I236="Calc_from_tx_eff","Calculated from tx effect", "")</f>
        <v/>
      </c>
      <c r="K236" t="str">
        <f>IF(Tabel1[[#This Row],[Source]]="","",)</f>
        <v/>
      </c>
      <c r="L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6" t="s">
        <v>162</v>
      </c>
    </row>
    <row r="237" spans="1:13" x14ac:dyDescent="0.3">
      <c r="A237" t="s">
        <v>235</v>
      </c>
      <c r="B237" t="s">
        <v>224</v>
      </c>
      <c r="C237" t="s">
        <v>84</v>
      </c>
      <c r="D237" t="s">
        <v>14</v>
      </c>
      <c r="E237" t="s">
        <v>2</v>
      </c>
      <c r="F237">
        <v>0.52</v>
      </c>
      <c r="G237">
        <v>0.44</v>
      </c>
      <c r="H237">
        <v>0.59</v>
      </c>
      <c r="I237" t="s">
        <v>9</v>
      </c>
      <c r="J237" t="s">
        <v>101</v>
      </c>
      <c r="K237" t="str">
        <f>IF(Tabel1[[#This Row],[Source]]="Experts","Expert panel",)</f>
        <v>Expert panel</v>
      </c>
      <c r="L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7" t="s">
        <v>162</v>
      </c>
    </row>
    <row r="238" spans="1:13" x14ac:dyDescent="0.3">
      <c r="A238" t="s">
        <v>235</v>
      </c>
      <c r="B238" t="s">
        <v>224</v>
      </c>
      <c r="C238" t="s">
        <v>84</v>
      </c>
      <c r="D238" t="s">
        <v>16</v>
      </c>
      <c r="E238" t="s">
        <v>2</v>
      </c>
      <c r="F238">
        <v>0.7</v>
      </c>
      <c r="G238">
        <v>0.62</v>
      </c>
      <c r="H238">
        <v>0.79</v>
      </c>
      <c r="I238" t="s">
        <v>9</v>
      </c>
      <c r="J238" t="s">
        <v>101</v>
      </c>
      <c r="K238" t="str">
        <f>IF(Tabel1[[#This Row],[Source]]="Experts","Expert panel",)</f>
        <v>Expert panel</v>
      </c>
      <c r="L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8" t="s">
        <v>162</v>
      </c>
    </row>
    <row r="239" spans="1:13" x14ac:dyDescent="0.3">
      <c r="A239" t="s">
        <v>235</v>
      </c>
      <c r="B239" t="s">
        <v>224</v>
      </c>
      <c r="C239" t="s">
        <v>84</v>
      </c>
      <c r="D239" t="s">
        <v>1</v>
      </c>
      <c r="E239" t="s">
        <v>11</v>
      </c>
      <c r="F239">
        <v>54</v>
      </c>
      <c r="G239">
        <v>50.9</v>
      </c>
      <c r="H239">
        <v>57.1</v>
      </c>
      <c r="I239" t="s">
        <v>22</v>
      </c>
      <c r="J239" t="s">
        <v>134</v>
      </c>
      <c r="K239" t="s">
        <v>196</v>
      </c>
      <c r="L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9" t="s">
        <v>162</v>
      </c>
    </row>
    <row r="240" spans="1:13" x14ac:dyDescent="0.3">
      <c r="A240" t="s">
        <v>235</v>
      </c>
      <c r="B240" t="s">
        <v>224</v>
      </c>
      <c r="C240" t="s">
        <v>84</v>
      </c>
      <c r="D240" t="s">
        <v>17</v>
      </c>
      <c r="J240" t="str">
        <f t="shared" si="1"/>
        <v/>
      </c>
      <c r="K240" t="str">
        <f>IF(Tabel1[[#This Row],[Source]]="","",)</f>
        <v/>
      </c>
      <c r="L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0" t="s">
        <v>162</v>
      </c>
    </row>
    <row r="241" spans="1:13" x14ac:dyDescent="0.3">
      <c r="A241" t="s">
        <v>235</v>
      </c>
      <c r="B241" t="s">
        <v>224</v>
      </c>
      <c r="C241" t="s">
        <v>84</v>
      </c>
      <c r="D241" t="s">
        <v>18</v>
      </c>
      <c r="J241" t="str">
        <f t="shared" si="1"/>
        <v/>
      </c>
      <c r="K241" t="str">
        <f>IF(Tabel1[[#This Row],[Source]]="","",)</f>
        <v/>
      </c>
      <c r="L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1" t="s">
        <v>162</v>
      </c>
    </row>
    <row r="242" spans="1:13" x14ac:dyDescent="0.3">
      <c r="A242" t="s">
        <v>85</v>
      </c>
      <c r="B242" t="s">
        <v>86</v>
      </c>
      <c r="C242" t="s">
        <v>77</v>
      </c>
      <c r="D242" t="s">
        <v>13</v>
      </c>
      <c r="E242" t="s">
        <v>28</v>
      </c>
      <c r="I242" t="s">
        <v>29</v>
      </c>
      <c r="J242" t="str">
        <f t="shared" si="1"/>
        <v>Calculated from tx effect</v>
      </c>
      <c r="K242" t="s">
        <v>197</v>
      </c>
      <c r="L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2" t="s">
        <v>164</v>
      </c>
    </row>
    <row r="243" spans="1:13" x14ac:dyDescent="0.3">
      <c r="A243" t="s">
        <v>85</v>
      </c>
      <c r="B243" t="s">
        <v>86</v>
      </c>
      <c r="C243" t="s">
        <v>77</v>
      </c>
      <c r="D243" t="s">
        <v>15</v>
      </c>
      <c r="E243" t="s">
        <v>87</v>
      </c>
      <c r="F243">
        <v>0.91</v>
      </c>
      <c r="G243">
        <v>0.88</v>
      </c>
      <c r="H243">
        <v>0.93</v>
      </c>
      <c r="I243" t="s">
        <v>9</v>
      </c>
      <c r="J243" t="s">
        <v>135</v>
      </c>
      <c r="K243" t="s">
        <v>195</v>
      </c>
      <c r="L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3" t="s">
        <v>164</v>
      </c>
    </row>
    <row r="244" spans="1:13" x14ac:dyDescent="0.3">
      <c r="A244" t="s">
        <v>85</v>
      </c>
      <c r="B244" t="s">
        <v>86</v>
      </c>
      <c r="C244" t="s">
        <v>77</v>
      </c>
      <c r="D244" t="s">
        <v>0</v>
      </c>
      <c r="E244" t="s">
        <v>36</v>
      </c>
      <c r="F244">
        <v>0.31</v>
      </c>
      <c r="G244">
        <v>0.11</v>
      </c>
      <c r="H244">
        <v>0.85</v>
      </c>
      <c r="I244" t="s">
        <v>26</v>
      </c>
      <c r="J244" t="s">
        <v>136</v>
      </c>
      <c r="K244" t="s">
        <v>197</v>
      </c>
      <c r="L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4" t="s">
        <v>164</v>
      </c>
    </row>
    <row r="245" spans="1:13" x14ac:dyDescent="0.3">
      <c r="A245" t="s">
        <v>85</v>
      </c>
      <c r="B245" t="s">
        <v>86</v>
      </c>
      <c r="C245" t="s">
        <v>77</v>
      </c>
      <c r="D245" t="s">
        <v>14</v>
      </c>
      <c r="E245" t="s">
        <v>2</v>
      </c>
      <c r="F245">
        <v>0.79</v>
      </c>
      <c r="G245">
        <v>0.77</v>
      </c>
      <c r="H245">
        <v>0.81</v>
      </c>
      <c r="I245" t="s">
        <v>9</v>
      </c>
      <c r="J245" t="s">
        <v>101</v>
      </c>
      <c r="K245" t="str">
        <f>IF(Tabel1[[#This Row],[Source]]="Experts","Expert panel",)</f>
        <v>Expert panel</v>
      </c>
      <c r="L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5" t="s">
        <v>164</v>
      </c>
    </row>
    <row r="246" spans="1:13" x14ac:dyDescent="0.3">
      <c r="A246" t="s">
        <v>85</v>
      </c>
      <c r="B246" t="s">
        <v>86</v>
      </c>
      <c r="C246" t="s">
        <v>77</v>
      </c>
      <c r="D246" t="s">
        <v>16</v>
      </c>
      <c r="E246" t="s">
        <v>2</v>
      </c>
      <c r="F246">
        <v>0.97</v>
      </c>
      <c r="G246">
        <v>0.96</v>
      </c>
      <c r="H246">
        <v>0.98</v>
      </c>
      <c r="I246" t="s">
        <v>9</v>
      </c>
      <c r="J246" t="s">
        <v>101</v>
      </c>
      <c r="K246" t="str">
        <f>IF(Tabel1[[#This Row],[Source]]="Experts","Expert panel",)</f>
        <v>Expert panel</v>
      </c>
      <c r="L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6" t="s">
        <v>164</v>
      </c>
    </row>
    <row r="247" spans="1:13" x14ac:dyDescent="0.3">
      <c r="A247" t="s">
        <v>85</v>
      </c>
      <c r="B247" t="s">
        <v>86</v>
      </c>
      <c r="C247" t="s">
        <v>77</v>
      </c>
      <c r="D247" t="s">
        <v>1</v>
      </c>
      <c r="E247" t="s">
        <v>11</v>
      </c>
      <c r="F247">
        <v>45.4</v>
      </c>
      <c r="G247">
        <v>44.6</v>
      </c>
      <c r="H247">
        <v>46.2</v>
      </c>
      <c r="I247" t="s">
        <v>22</v>
      </c>
      <c r="J247" t="s">
        <v>135</v>
      </c>
      <c r="K247" t="s">
        <v>195</v>
      </c>
      <c r="L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7" t="s">
        <v>164</v>
      </c>
    </row>
    <row r="248" spans="1:13" x14ac:dyDescent="0.3">
      <c r="A248" t="s">
        <v>85</v>
      </c>
      <c r="B248" t="s">
        <v>86</v>
      </c>
      <c r="C248" t="s">
        <v>77</v>
      </c>
      <c r="D248" t="s">
        <v>17</v>
      </c>
      <c r="J248" t="str">
        <f t="shared" si="1"/>
        <v/>
      </c>
      <c r="K248" t="str">
        <f>IF(Tabel1[[#This Row],[Source]]="","",)</f>
        <v/>
      </c>
      <c r="L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8" t="s">
        <v>164</v>
      </c>
    </row>
    <row r="249" spans="1:13" x14ac:dyDescent="0.3">
      <c r="A249" t="s">
        <v>85</v>
      </c>
      <c r="B249" t="s">
        <v>86</v>
      </c>
      <c r="C249" t="s">
        <v>77</v>
      </c>
      <c r="D249" t="s">
        <v>18</v>
      </c>
      <c r="J249" t="str">
        <f t="shared" si="1"/>
        <v/>
      </c>
      <c r="K249" t="str">
        <f>IF(Tabel1[[#This Row],[Source]]="","",)</f>
        <v/>
      </c>
      <c r="L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9" t="s">
        <v>164</v>
      </c>
    </row>
    <row r="250" spans="1:13" x14ac:dyDescent="0.3">
      <c r="A250" t="s">
        <v>210</v>
      </c>
      <c r="B250" t="s">
        <v>225</v>
      </c>
      <c r="C250" t="s">
        <v>82</v>
      </c>
      <c r="D250" t="s">
        <v>13</v>
      </c>
      <c r="E250" t="s">
        <v>12</v>
      </c>
      <c r="F250">
        <v>0.98099999999999998</v>
      </c>
      <c r="G250">
        <v>0.95899999999999996</v>
      </c>
      <c r="H250">
        <v>1</v>
      </c>
      <c r="I250" t="s">
        <v>9</v>
      </c>
      <c r="J250" t="s">
        <v>137</v>
      </c>
      <c r="K250" t="s">
        <v>195</v>
      </c>
      <c r="L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0" t="s">
        <v>162</v>
      </c>
    </row>
    <row r="251" spans="1:13" x14ac:dyDescent="0.3">
      <c r="A251" t="s">
        <v>210</v>
      </c>
      <c r="B251" t="s">
        <v>225</v>
      </c>
      <c r="C251" t="s">
        <v>82</v>
      </c>
      <c r="D251" t="s">
        <v>15</v>
      </c>
      <c r="E251" t="s">
        <v>12</v>
      </c>
      <c r="F251">
        <v>0.998</v>
      </c>
      <c r="G251">
        <v>0.997</v>
      </c>
      <c r="H251">
        <v>0.998</v>
      </c>
      <c r="I251" t="s">
        <v>9</v>
      </c>
      <c r="J251" t="s">
        <v>137</v>
      </c>
      <c r="K251" t="s">
        <v>195</v>
      </c>
      <c r="L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1" t="s">
        <v>162</v>
      </c>
    </row>
    <row r="252" spans="1:13" x14ac:dyDescent="0.3">
      <c r="A252" t="s">
        <v>210</v>
      </c>
      <c r="B252" t="s">
        <v>225</v>
      </c>
      <c r="C252" t="s">
        <v>82</v>
      </c>
      <c r="D252" t="s">
        <v>0</v>
      </c>
      <c r="J252" t="str">
        <f t="shared" si="1"/>
        <v/>
      </c>
      <c r="K252" t="str">
        <f>IF(Tabel1[[#This Row],[Source]]="","",)</f>
        <v/>
      </c>
      <c r="L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2" t="s">
        <v>162</v>
      </c>
    </row>
    <row r="253" spans="1:13" x14ac:dyDescent="0.3">
      <c r="A253" t="s">
        <v>210</v>
      </c>
      <c r="B253" t="s">
        <v>225</v>
      </c>
      <c r="C253" t="s">
        <v>82</v>
      </c>
      <c r="D253" t="s">
        <v>14</v>
      </c>
      <c r="E253" t="s">
        <v>2</v>
      </c>
      <c r="F253">
        <v>0.84</v>
      </c>
      <c r="G253">
        <v>0.8</v>
      </c>
      <c r="H253">
        <v>0.88</v>
      </c>
      <c r="I253" t="s">
        <v>9</v>
      </c>
      <c r="J253" t="s">
        <v>101</v>
      </c>
      <c r="K253" t="str">
        <f>IF(Tabel1[[#This Row],[Source]]="Experts","Expert panel",)</f>
        <v>Expert panel</v>
      </c>
      <c r="L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3" t="s">
        <v>162</v>
      </c>
    </row>
    <row r="254" spans="1:13" x14ac:dyDescent="0.3">
      <c r="A254" t="s">
        <v>210</v>
      </c>
      <c r="B254" t="s">
        <v>225</v>
      </c>
      <c r="C254" t="s">
        <v>82</v>
      </c>
      <c r="D254" t="s">
        <v>16</v>
      </c>
      <c r="E254" t="s">
        <v>2</v>
      </c>
      <c r="F254">
        <v>0.94</v>
      </c>
      <c r="G254">
        <v>0.93</v>
      </c>
      <c r="H254">
        <v>0.96</v>
      </c>
      <c r="I254" t="s">
        <v>9</v>
      </c>
      <c r="J254" t="s">
        <v>101</v>
      </c>
      <c r="K254" t="str">
        <f>IF(Tabel1[[#This Row],[Source]]="Experts","Expert panel",)</f>
        <v>Expert panel</v>
      </c>
      <c r="L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4" t="s">
        <v>162</v>
      </c>
    </row>
    <row r="255" spans="1:13" x14ac:dyDescent="0.3">
      <c r="A255" t="s">
        <v>210</v>
      </c>
      <c r="B255" t="s">
        <v>225</v>
      </c>
      <c r="C255" t="s">
        <v>82</v>
      </c>
      <c r="D255" t="s">
        <v>1</v>
      </c>
      <c r="E255" t="s">
        <v>11</v>
      </c>
      <c r="F255">
        <v>46.5</v>
      </c>
      <c r="G255">
        <v>46.1</v>
      </c>
      <c r="H255">
        <v>46.9</v>
      </c>
      <c r="I255" t="s">
        <v>22</v>
      </c>
      <c r="J255" t="s">
        <v>138</v>
      </c>
      <c r="K255" t="s">
        <v>198</v>
      </c>
      <c r="L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5" t="s">
        <v>162</v>
      </c>
    </row>
    <row r="256" spans="1:13" x14ac:dyDescent="0.3">
      <c r="A256" t="s">
        <v>210</v>
      </c>
      <c r="B256" t="s">
        <v>225</v>
      </c>
      <c r="C256" t="s">
        <v>82</v>
      </c>
      <c r="D256" t="s">
        <v>17</v>
      </c>
      <c r="E256" t="s">
        <v>83</v>
      </c>
      <c r="F256">
        <v>30</v>
      </c>
      <c r="G256">
        <v>12</v>
      </c>
      <c r="H256">
        <v>52</v>
      </c>
      <c r="I256" t="s">
        <v>9</v>
      </c>
      <c r="J256" t="s">
        <v>138</v>
      </c>
      <c r="K256" t="s">
        <v>198</v>
      </c>
      <c r="L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6" t="s">
        <v>162</v>
      </c>
    </row>
    <row r="257" spans="1:13" x14ac:dyDescent="0.3">
      <c r="A257" t="s">
        <v>210</v>
      </c>
      <c r="B257" t="s">
        <v>225</v>
      </c>
      <c r="C257" t="s">
        <v>82</v>
      </c>
      <c r="D257" t="s">
        <v>18</v>
      </c>
      <c r="K257" t="str">
        <f>IF(Tabel1[[#This Row],[Source]]="","",)</f>
        <v/>
      </c>
      <c r="L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7" t="s">
        <v>162</v>
      </c>
    </row>
    <row r="258" spans="1:13" x14ac:dyDescent="0.3">
      <c r="A258" t="s">
        <v>211</v>
      </c>
      <c r="B258" t="s">
        <v>226</v>
      </c>
      <c r="C258" t="s">
        <v>82</v>
      </c>
      <c r="D258" t="s">
        <v>13</v>
      </c>
      <c r="E258" t="s">
        <v>28</v>
      </c>
      <c r="I258" t="s">
        <v>29</v>
      </c>
      <c r="J258" t="str">
        <f t="shared" ref="J258" si="2">IF(I258="Calc_from_tx_eff","Calculated from tx effect", "")</f>
        <v>Calculated from tx effect</v>
      </c>
      <c r="K258" t="s">
        <v>197</v>
      </c>
      <c r="L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8" t="s">
        <v>162</v>
      </c>
    </row>
    <row r="259" spans="1:13" x14ac:dyDescent="0.3">
      <c r="A259" t="s">
        <v>211</v>
      </c>
      <c r="B259" t="s">
        <v>226</v>
      </c>
      <c r="C259" t="s">
        <v>82</v>
      </c>
      <c r="D259" t="s">
        <v>15</v>
      </c>
      <c r="E259" t="s">
        <v>12</v>
      </c>
      <c r="F259">
        <v>0.9012</v>
      </c>
      <c r="G259">
        <v>0.87629999999999997</v>
      </c>
      <c r="H259">
        <v>0.92610000000000003</v>
      </c>
      <c r="I259" t="s">
        <v>9</v>
      </c>
      <c r="J259" t="s">
        <v>96</v>
      </c>
      <c r="K259" t="str">
        <f>IF(Tabel1[[#This Row],[Source]]="IKNL","National registry",)</f>
        <v>National registry</v>
      </c>
      <c r="L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9" t="s">
        <v>162</v>
      </c>
    </row>
    <row r="260" spans="1:13" x14ac:dyDescent="0.3">
      <c r="A260" t="s">
        <v>211</v>
      </c>
      <c r="B260" t="s">
        <v>226</v>
      </c>
      <c r="C260" t="s">
        <v>82</v>
      </c>
      <c r="D260" t="s">
        <v>0</v>
      </c>
      <c r="E260" t="s">
        <v>36</v>
      </c>
      <c r="F260">
        <v>0.59099999999999997</v>
      </c>
      <c r="G260">
        <v>0.40400000000000003</v>
      </c>
      <c r="H260">
        <v>0.86399999999999999</v>
      </c>
      <c r="I260" t="s">
        <v>26</v>
      </c>
      <c r="J260" t="s">
        <v>167</v>
      </c>
      <c r="K260" t="s">
        <v>197</v>
      </c>
      <c r="L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0" t="s">
        <v>162</v>
      </c>
    </row>
    <row r="261" spans="1:13" x14ac:dyDescent="0.3">
      <c r="A261" t="s">
        <v>211</v>
      </c>
      <c r="B261" t="s">
        <v>226</v>
      </c>
      <c r="C261" t="s">
        <v>82</v>
      </c>
      <c r="D261" t="s">
        <v>14</v>
      </c>
      <c r="E261" t="s">
        <v>2</v>
      </c>
      <c r="F261">
        <v>0.84</v>
      </c>
      <c r="G261">
        <v>0.78</v>
      </c>
      <c r="H261">
        <v>0.9</v>
      </c>
      <c r="I261" t="s">
        <v>9</v>
      </c>
      <c r="J261" t="s">
        <v>101</v>
      </c>
      <c r="K261" t="str">
        <f>IF(Tabel1[[#This Row],[Source]]="Experts","Expert panel",)</f>
        <v>Expert panel</v>
      </c>
      <c r="L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1" t="s">
        <v>162</v>
      </c>
    </row>
    <row r="262" spans="1:13" x14ac:dyDescent="0.3">
      <c r="A262" t="s">
        <v>211</v>
      </c>
      <c r="B262" t="s">
        <v>226</v>
      </c>
      <c r="C262" t="s">
        <v>82</v>
      </c>
      <c r="D262" t="s">
        <v>16</v>
      </c>
      <c r="E262" t="s">
        <v>2</v>
      </c>
      <c r="F262">
        <v>0.87</v>
      </c>
      <c r="G262">
        <v>0.84</v>
      </c>
      <c r="H262">
        <v>0.9</v>
      </c>
      <c r="I262" t="s">
        <v>9</v>
      </c>
      <c r="J262" t="s">
        <v>101</v>
      </c>
      <c r="K262" t="str">
        <f>IF(Tabel1[[#This Row],[Source]]="Experts","Expert panel",)</f>
        <v>Expert panel</v>
      </c>
      <c r="L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2" t="s">
        <v>162</v>
      </c>
    </row>
    <row r="263" spans="1:13" x14ac:dyDescent="0.3">
      <c r="A263" t="s">
        <v>211</v>
      </c>
      <c r="B263" t="s">
        <v>226</v>
      </c>
      <c r="C263" t="s">
        <v>82</v>
      </c>
      <c r="D263" t="s">
        <v>1</v>
      </c>
      <c r="E263" t="s">
        <v>11</v>
      </c>
      <c r="F263">
        <v>58</v>
      </c>
      <c r="G263">
        <v>56</v>
      </c>
      <c r="H263">
        <v>60</v>
      </c>
      <c r="I263" t="s">
        <v>22</v>
      </c>
      <c r="J263" t="s">
        <v>139</v>
      </c>
      <c r="K263" t="s">
        <v>197</v>
      </c>
      <c r="L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3" t="s">
        <v>162</v>
      </c>
    </row>
    <row r="264" spans="1:13" x14ac:dyDescent="0.3">
      <c r="A264" t="s">
        <v>211</v>
      </c>
      <c r="B264" t="s">
        <v>226</v>
      </c>
      <c r="C264" t="s">
        <v>82</v>
      </c>
      <c r="D264" t="s">
        <v>17</v>
      </c>
      <c r="E264" t="s">
        <v>10</v>
      </c>
      <c r="F264">
        <v>249.5</v>
      </c>
      <c r="G264">
        <v>134</v>
      </c>
      <c r="H264">
        <v>365</v>
      </c>
      <c r="I264" t="s">
        <v>9</v>
      </c>
      <c r="J264" t="s">
        <v>140</v>
      </c>
      <c r="K264" t="s">
        <v>197</v>
      </c>
      <c r="L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4" t="s">
        <v>162</v>
      </c>
    </row>
    <row r="265" spans="1:13" x14ac:dyDescent="0.3">
      <c r="A265" t="s">
        <v>211</v>
      </c>
      <c r="B265" t="s">
        <v>226</v>
      </c>
      <c r="C265" t="s">
        <v>82</v>
      </c>
      <c r="D265" t="s">
        <v>18</v>
      </c>
      <c r="K265" t="str">
        <f>IF(Tabel1[[#This Row],[Source]]="","",)</f>
        <v/>
      </c>
      <c r="L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65" t="s">
        <v>162</v>
      </c>
    </row>
    <row r="266" spans="1:13" x14ac:dyDescent="0.3">
      <c r="A266" t="s">
        <v>212</v>
      </c>
      <c r="B266" t="s">
        <v>227</v>
      </c>
      <c r="C266" t="s">
        <v>151</v>
      </c>
      <c r="D266" t="s">
        <v>13</v>
      </c>
      <c r="E266" t="s">
        <v>28</v>
      </c>
      <c r="I266" t="s">
        <v>29</v>
      </c>
      <c r="J266" t="str">
        <f t="shared" ref="J266" si="3">IF(I266="Calc_from_tx_eff","Calculated from tx effect", "")</f>
        <v>Calculated from tx effect</v>
      </c>
      <c r="K266" t="s">
        <v>195</v>
      </c>
      <c r="L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6" t="s">
        <v>162</v>
      </c>
    </row>
    <row r="267" spans="1:13" x14ac:dyDescent="0.3">
      <c r="A267" t="s">
        <v>212</v>
      </c>
      <c r="B267" t="s">
        <v>227</v>
      </c>
      <c r="C267" t="s">
        <v>151</v>
      </c>
      <c r="D267" t="s">
        <v>15</v>
      </c>
      <c r="E267" t="s">
        <v>12</v>
      </c>
      <c r="F267">
        <v>0.38200000000000001</v>
      </c>
      <c r="G267">
        <v>0.34599999999999997</v>
      </c>
      <c r="H267">
        <v>0.41799999999999998</v>
      </c>
      <c r="I267" t="s">
        <v>9</v>
      </c>
      <c r="J267" t="s">
        <v>96</v>
      </c>
      <c r="K267" t="str">
        <f>IF(Tabel1[[#This Row],[Source]]="IKNL","National registry",)</f>
        <v>National registry</v>
      </c>
      <c r="L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7" t="s">
        <v>162</v>
      </c>
    </row>
    <row r="268" spans="1:13" x14ac:dyDescent="0.3">
      <c r="A268" t="s">
        <v>212</v>
      </c>
      <c r="B268" t="s">
        <v>227</v>
      </c>
      <c r="C268" t="s">
        <v>151</v>
      </c>
      <c r="D268" t="s">
        <v>0</v>
      </c>
      <c r="E268" t="s">
        <v>25</v>
      </c>
      <c r="F268">
        <v>0.73</v>
      </c>
      <c r="G268">
        <v>0.59</v>
      </c>
      <c r="H268">
        <v>0.91</v>
      </c>
      <c r="I268" t="s">
        <v>26</v>
      </c>
      <c r="J268" t="s">
        <v>152</v>
      </c>
      <c r="K268" t="s">
        <v>195</v>
      </c>
      <c r="L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8" t="s">
        <v>162</v>
      </c>
    </row>
    <row r="269" spans="1:13" x14ac:dyDescent="0.3">
      <c r="A269" t="s">
        <v>212</v>
      </c>
      <c r="B269" t="s">
        <v>227</v>
      </c>
      <c r="C269" t="s">
        <v>151</v>
      </c>
      <c r="D269" t="s">
        <v>14</v>
      </c>
      <c r="E269" t="s">
        <v>2</v>
      </c>
      <c r="F269">
        <v>0.77</v>
      </c>
      <c r="G269">
        <v>0.72</v>
      </c>
      <c r="H269">
        <v>0.82</v>
      </c>
      <c r="I269" t="s">
        <v>9</v>
      </c>
      <c r="J269" t="s">
        <v>101</v>
      </c>
      <c r="K269" t="str">
        <f>IF(Tabel1[[#This Row],[Source]]="Experts","Expert panel",)</f>
        <v>Expert panel</v>
      </c>
      <c r="L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9" t="s">
        <v>162</v>
      </c>
    </row>
    <row r="270" spans="1:13" x14ac:dyDescent="0.3">
      <c r="A270" t="s">
        <v>212</v>
      </c>
      <c r="B270" t="s">
        <v>227</v>
      </c>
      <c r="C270" t="s">
        <v>151</v>
      </c>
      <c r="D270" t="s">
        <v>16</v>
      </c>
      <c r="E270" t="s">
        <v>2</v>
      </c>
      <c r="F270">
        <v>0.93</v>
      </c>
      <c r="G270">
        <v>0.92</v>
      </c>
      <c r="H270">
        <v>0.95</v>
      </c>
      <c r="I270" t="s">
        <v>9</v>
      </c>
      <c r="J270" t="s">
        <v>101</v>
      </c>
      <c r="K270" t="str">
        <f>IF(Tabel1[[#This Row],[Source]]="Experts","Expert panel",)</f>
        <v>Expert panel</v>
      </c>
      <c r="L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0" t="s">
        <v>162</v>
      </c>
    </row>
    <row r="271" spans="1:13" x14ac:dyDescent="0.3">
      <c r="A271" t="s">
        <v>212</v>
      </c>
      <c r="B271" t="s">
        <v>227</v>
      </c>
      <c r="C271" t="s">
        <v>151</v>
      </c>
      <c r="D271" t="s">
        <v>1</v>
      </c>
      <c r="E271" t="s">
        <v>11</v>
      </c>
      <c r="F271">
        <v>74</v>
      </c>
      <c r="G271">
        <v>65</v>
      </c>
      <c r="H271">
        <v>80</v>
      </c>
      <c r="I271" t="s">
        <v>22</v>
      </c>
      <c r="J271" t="s">
        <v>153</v>
      </c>
      <c r="K271" t="s">
        <v>195</v>
      </c>
      <c r="L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1" t="s">
        <v>162</v>
      </c>
    </row>
    <row r="272" spans="1:13" x14ac:dyDescent="0.3">
      <c r="A272" t="s">
        <v>212</v>
      </c>
      <c r="B272" t="s">
        <v>227</v>
      </c>
      <c r="C272" t="s">
        <v>151</v>
      </c>
      <c r="D272" t="s">
        <v>17</v>
      </c>
      <c r="E272" t="s">
        <v>10</v>
      </c>
      <c r="F272">
        <v>70</v>
      </c>
      <c r="G272">
        <v>30</v>
      </c>
      <c r="H272">
        <v>175</v>
      </c>
      <c r="I272" t="s">
        <v>9</v>
      </c>
      <c r="J272" t="s">
        <v>154</v>
      </c>
      <c r="K272" t="s">
        <v>197</v>
      </c>
      <c r="L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2" t="s">
        <v>162</v>
      </c>
    </row>
    <row r="273" spans="1:13" x14ac:dyDescent="0.3">
      <c r="A273" t="s">
        <v>212</v>
      </c>
      <c r="B273" t="s">
        <v>227</v>
      </c>
      <c r="C273" t="s">
        <v>151</v>
      </c>
      <c r="D273" t="s">
        <v>18</v>
      </c>
      <c r="K273" t="str">
        <f>IF(Tabel1[[#This Row],[Source]]="","",)</f>
        <v/>
      </c>
      <c r="L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3" t="s">
        <v>162</v>
      </c>
    </row>
    <row r="274" spans="1:13" x14ac:dyDescent="0.3">
      <c r="A274" t="s">
        <v>185</v>
      </c>
      <c r="B274" t="s">
        <v>184</v>
      </c>
      <c r="C274" t="s">
        <v>170</v>
      </c>
      <c r="D274" t="s">
        <v>13</v>
      </c>
      <c r="E274" t="s">
        <v>27</v>
      </c>
      <c r="F274">
        <v>0.66</v>
      </c>
      <c r="G274">
        <v>0.5</v>
      </c>
      <c r="H274">
        <v>0.8</v>
      </c>
      <c r="I274" t="s">
        <v>9</v>
      </c>
      <c r="J274" t="s">
        <v>189</v>
      </c>
      <c r="K274" t="s">
        <v>197</v>
      </c>
      <c r="L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4" t="s">
        <v>164</v>
      </c>
    </row>
    <row r="275" spans="1:13" x14ac:dyDescent="0.3">
      <c r="A275" t="s">
        <v>185</v>
      </c>
      <c r="B275" t="s">
        <v>184</v>
      </c>
      <c r="C275" t="s">
        <v>170</v>
      </c>
      <c r="D275" t="s">
        <v>15</v>
      </c>
      <c r="E275" t="s">
        <v>182</v>
      </c>
      <c r="F275">
        <v>0.96940000000000004</v>
      </c>
      <c r="G275">
        <v>0.95199999999999996</v>
      </c>
      <c r="H275">
        <v>0.97899999999999998</v>
      </c>
      <c r="I275" t="s">
        <v>9</v>
      </c>
      <c r="J275" t="s">
        <v>102</v>
      </c>
      <c r="K275" t="str">
        <f>IF(Tabel1[[#This Row],[Source]]="NHR","National registry",)</f>
        <v>National registry</v>
      </c>
      <c r="L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5" t="s">
        <v>164</v>
      </c>
    </row>
    <row r="276" spans="1:13" x14ac:dyDescent="0.3">
      <c r="A276" t="s">
        <v>185</v>
      </c>
      <c r="B276" t="s">
        <v>184</v>
      </c>
      <c r="C276" t="s">
        <v>170</v>
      </c>
      <c r="D276" t="s">
        <v>0</v>
      </c>
      <c r="K276" t="str">
        <f>IF(Tabel1[[#This Row],[Source]]="","",)</f>
        <v/>
      </c>
      <c r="L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6" t="s">
        <v>164</v>
      </c>
    </row>
    <row r="277" spans="1:13" x14ac:dyDescent="0.3">
      <c r="A277" t="s">
        <v>185</v>
      </c>
      <c r="B277" t="s">
        <v>184</v>
      </c>
      <c r="C277" t="s">
        <v>170</v>
      </c>
      <c r="D277" t="s">
        <v>14</v>
      </c>
      <c r="E277" t="s">
        <v>2</v>
      </c>
      <c r="F277">
        <v>0.61</v>
      </c>
      <c r="G277">
        <v>0.46</v>
      </c>
      <c r="H277">
        <v>0.75</v>
      </c>
      <c r="I277" t="s">
        <v>9</v>
      </c>
      <c r="J277" t="s">
        <v>101</v>
      </c>
      <c r="K277" t="str">
        <f>IF(Tabel1[[#This Row],[Source]]="Experts","Expert panel",)</f>
        <v>Expert panel</v>
      </c>
      <c r="L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7" t="s">
        <v>164</v>
      </c>
    </row>
    <row r="278" spans="1:13" x14ac:dyDescent="0.3">
      <c r="A278" t="s">
        <v>185</v>
      </c>
      <c r="B278" t="s">
        <v>184</v>
      </c>
      <c r="C278" t="s">
        <v>170</v>
      </c>
      <c r="D278" t="s">
        <v>16</v>
      </c>
      <c r="E278" t="s">
        <v>2</v>
      </c>
      <c r="F278">
        <v>0.8</v>
      </c>
      <c r="G278">
        <v>0.65</v>
      </c>
      <c r="H278">
        <v>0.94</v>
      </c>
      <c r="I278" t="s">
        <v>9</v>
      </c>
      <c r="J278" t="s">
        <v>101</v>
      </c>
      <c r="K278" t="str">
        <f>IF(Tabel1[[#This Row],[Source]]="Experts","Expert panel",)</f>
        <v>Expert panel</v>
      </c>
      <c r="L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8" t="s">
        <v>164</v>
      </c>
    </row>
    <row r="279" spans="1:13" x14ac:dyDescent="0.3">
      <c r="A279" t="s">
        <v>185</v>
      </c>
      <c r="B279" t="s">
        <v>184</v>
      </c>
      <c r="C279" t="s">
        <v>170</v>
      </c>
      <c r="D279" t="s">
        <v>1</v>
      </c>
      <c r="E279" t="s">
        <v>11</v>
      </c>
      <c r="F279">
        <v>66.2</v>
      </c>
      <c r="G279">
        <v>57.7</v>
      </c>
      <c r="H279">
        <v>76.099999999999994</v>
      </c>
      <c r="I279" t="s">
        <v>22</v>
      </c>
      <c r="J279" t="s">
        <v>102</v>
      </c>
      <c r="K279" t="str">
        <f>IF(Tabel1[[#This Row],[Source]]="NHR","National registry",)</f>
        <v>National registry</v>
      </c>
      <c r="L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9" t="s">
        <v>164</v>
      </c>
    </row>
    <row r="280" spans="1:13" x14ac:dyDescent="0.3">
      <c r="A280" t="s">
        <v>185</v>
      </c>
      <c r="B280" t="s">
        <v>184</v>
      </c>
      <c r="C280" t="s">
        <v>170</v>
      </c>
      <c r="D280" t="s">
        <v>17</v>
      </c>
      <c r="E280" t="s">
        <v>83</v>
      </c>
      <c r="F280">
        <v>52</v>
      </c>
      <c r="G280">
        <v>46.800000000000004</v>
      </c>
      <c r="H280">
        <v>67.600000000000009</v>
      </c>
      <c r="I280" t="s">
        <v>9</v>
      </c>
      <c r="J280" t="s">
        <v>181</v>
      </c>
      <c r="K280" t="str">
        <f>IF(Tabel1[[#This Row],[Source]]="Clinical insight","Expert opinion",)</f>
        <v>Expert opinion</v>
      </c>
      <c r="L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0" t="s">
        <v>164</v>
      </c>
    </row>
    <row r="281" spans="1:13" x14ac:dyDescent="0.3">
      <c r="A281" t="s">
        <v>185</v>
      </c>
      <c r="B281" t="s">
        <v>184</v>
      </c>
      <c r="C281" t="s">
        <v>170</v>
      </c>
      <c r="D281" t="s">
        <v>18</v>
      </c>
      <c r="E281" t="s">
        <v>83</v>
      </c>
      <c r="F281">
        <v>52</v>
      </c>
      <c r="G281">
        <v>46.800000000000004</v>
      </c>
      <c r="H281">
        <v>67.600000000000009</v>
      </c>
      <c r="I281" t="s">
        <v>9</v>
      </c>
      <c r="J281" t="s">
        <v>181</v>
      </c>
      <c r="K281" t="str">
        <f>IF(Tabel1[[#This Row],[Source]]="Clinical insight","Expert opinion",)</f>
        <v>Expert opinion</v>
      </c>
      <c r="L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1" t="s">
        <v>164</v>
      </c>
    </row>
    <row r="282" spans="1:13" x14ac:dyDescent="0.3">
      <c r="A282" t="s">
        <v>186</v>
      </c>
      <c r="B282" t="s">
        <v>187</v>
      </c>
      <c r="C282" t="s">
        <v>170</v>
      </c>
      <c r="D282" t="s">
        <v>13</v>
      </c>
      <c r="E282" t="s">
        <v>27</v>
      </c>
      <c r="F282">
        <v>0.85</v>
      </c>
      <c r="G282">
        <v>0.8</v>
      </c>
      <c r="H282">
        <v>0.9</v>
      </c>
      <c r="I282" t="s">
        <v>9</v>
      </c>
      <c r="J282" t="s">
        <v>181</v>
      </c>
      <c r="K282" t="str">
        <f>IF(Tabel1[[#This Row],[Source]]="Clinical insight","Expert opinion",)</f>
        <v>Expert opinion</v>
      </c>
      <c r="L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2" t="s">
        <v>164</v>
      </c>
    </row>
    <row r="283" spans="1:13" x14ac:dyDescent="0.3">
      <c r="A283" t="s">
        <v>186</v>
      </c>
      <c r="B283" t="s">
        <v>187</v>
      </c>
      <c r="C283" t="s">
        <v>170</v>
      </c>
      <c r="D283" t="s">
        <v>15</v>
      </c>
      <c r="E283" t="s">
        <v>182</v>
      </c>
      <c r="F283">
        <v>0.96940000000000004</v>
      </c>
      <c r="G283">
        <v>0.95199999999999996</v>
      </c>
      <c r="H283">
        <v>0.97899999999999998</v>
      </c>
      <c r="I283" t="s">
        <v>9</v>
      </c>
      <c r="J283" t="s">
        <v>102</v>
      </c>
      <c r="K283" t="str">
        <f>IF(Tabel1[[#This Row],[Source]]="NHR","National registry",)</f>
        <v>National registry</v>
      </c>
      <c r="L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3" t="s">
        <v>164</v>
      </c>
    </row>
    <row r="284" spans="1:13" x14ac:dyDescent="0.3">
      <c r="A284" t="s">
        <v>186</v>
      </c>
      <c r="B284" t="s">
        <v>187</v>
      </c>
      <c r="C284" t="s">
        <v>170</v>
      </c>
      <c r="D284" t="s">
        <v>0</v>
      </c>
      <c r="K284" t="str">
        <f>IF(Tabel1[[#This Row],[Source]]="","",)</f>
        <v/>
      </c>
      <c r="L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84" t="s">
        <v>164</v>
      </c>
    </row>
    <row r="285" spans="1:13" x14ac:dyDescent="0.3">
      <c r="A285" t="s">
        <v>186</v>
      </c>
      <c r="B285" t="s">
        <v>187</v>
      </c>
      <c r="C285" t="s">
        <v>170</v>
      </c>
      <c r="D285" t="s">
        <v>14</v>
      </c>
      <c r="E285" t="s">
        <v>2</v>
      </c>
      <c r="F285">
        <v>0.61</v>
      </c>
      <c r="G285">
        <v>0.46</v>
      </c>
      <c r="H285">
        <v>0.75</v>
      </c>
      <c r="I285" t="s">
        <v>9</v>
      </c>
      <c r="J285" t="s">
        <v>101</v>
      </c>
      <c r="K285" t="str">
        <f>IF(Tabel1[[#This Row],[Source]]="Experts","Expert panel",)</f>
        <v>Expert panel</v>
      </c>
      <c r="L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5" t="s">
        <v>164</v>
      </c>
    </row>
    <row r="286" spans="1:13" x14ac:dyDescent="0.3">
      <c r="A286" t="s">
        <v>186</v>
      </c>
      <c r="B286" t="s">
        <v>187</v>
      </c>
      <c r="C286" t="s">
        <v>170</v>
      </c>
      <c r="D286" t="s">
        <v>16</v>
      </c>
      <c r="E286" t="s">
        <v>2</v>
      </c>
      <c r="F286">
        <v>0.8</v>
      </c>
      <c r="G286">
        <v>0.65</v>
      </c>
      <c r="H286">
        <v>0.94</v>
      </c>
      <c r="I286" t="s">
        <v>9</v>
      </c>
      <c r="J286" t="s">
        <v>101</v>
      </c>
      <c r="K286" t="str">
        <f>IF(Tabel1[[#This Row],[Source]]="Experts","Expert panel",)</f>
        <v>Expert panel</v>
      </c>
      <c r="L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6" t="s">
        <v>164</v>
      </c>
    </row>
    <row r="287" spans="1:13" x14ac:dyDescent="0.3">
      <c r="A287" t="s">
        <v>186</v>
      </c>
      <c r="B287" t="s">
        <v>187</v>
      </c>
      <c r="C287" t="s">
        <v>170</v>
      </c>
      <c r="D287" t="s">
        <v>1</v>
      </c>
      <c r="E287" t="s">
        <v>11</v>
      </c>
      <c r="F287">
        <v>66.2</v>
      </c>
      <c r="G287">
        <v>57.7</v>
      </c>
      <c r="H287">
        <v>76.099999999999994</v>
      </c>
      <c r="I287" t="s">
        <v>22</v>
      </c>
      <c r="J287" t="s">
        <v>102</v>
      </c>
      <c r="K287" t="str">
        <f>IF(Tabel1[[#This Row],[Source]]="NHR","National registry",)</f>
        <v>National registry</v>
      </c>
      <c r="L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7" t="s">
        <v>164</v>
      </c>
    </row>
    <row r="288" spans="1:13" x14ac:dyDescent="0.3">
      <c r="A288" t="s">
        <v>186</v>
      </c>
      <c r="B288" t="s">
        <v>187</v>
      </c>
      <c r="C288" t="s">
        <v>170</v>
      </c>
      <c r="D288" t="s">
        <v>17</v>
      </c>
      <c r="E288" t="s">
        <v>83</v>
      </c>
      <c r="F288">
        <v>52</v>
      </c>
      <c r="G288">
        <v>46.800000000000004</v>
      </c>
      <c r="H288">
        <v>67.600000000000009</v>
      </c>
      <c r="I288" t="s">
        <v>9</v>
      </c>
      <c r="J288" t="s">
        <v>181</v>
      </c>
      <c r="K288" t="str">
        <f>IF(Tabel1[[#This Row],[Source]]="Clinical insight","Expert opinion",)</f>
        <v>Expert opinion</v>
      </c>
      <c r="L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8" t="s">
        <v>164</v>
      </c>
    </row>
    <row r="289" spans="1:13" x14ac:dyDescent="0.3">
      <c r="A289" t="s">
        <v>186</v>
      </c>
      <c r="B289" t="s">
        <v>187</v>
      </c>
      <c r="C289" t="s">
        <v>170</v>
      </c>
      <c r="D289" t="s">
        <v>18</v>
      </c>
      <c r="E289" t="s">
        <v>83</v>
      </c>
      <c r="F289">
        <v>52</v>
      </c>
      <c r="G289">
        <v>46.800000000000004</v>
      </c>
      <c r="H289">
        <v>67.600000000000009</v>
      </c>
      <c r="I289" t="s">
        <v>9</v>
      </c>
      <c r="J289" t="s">
        <v>181</v>
      </c>
      <c r="K289" t="str">
        <f>IF(Tabel1[[#This Row],[Source]]="Clinical insight","Expert opinion",)</f>
        <v>Expert opinion</v>
      </c>
      <c r="L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9" t="s">
        <v>164</v>
      </c>
    </row>
    <row r="290" spans="1:13" ht="16.05" customHeight="1" x14ac:dyDescent="0.3">
      <c r="A290" t="s">
        <v>177</v>
      </c>
      <c r="B290" t="s">
        <v>176</v>
      </c>
      <c r="C290" t="s">
        <v>171</v>
      </c>
      <c r="D290" t="s">
        <v>13</v>
      </c>
      <c r="E290" t="s">
        <v>27</v>
      </c>
      <c r="F290">
        <v>0.66</v>
      </c>
      <c r="G290">
        <v>0.5</v>
      </c>
      <c r="H290">
        <v>0.8</v>
      </c>
      <c r="I290" t="s">
        <v>9</v>
      </c>
      <c r="J290" t="s">
        <v>181</v>
      </c>
      <c r="K290" t="str">
        <f>IF(Tabel1[[#This Row],[Source]]="Clinical insight","Expert opinion",)</f>
        <v>Expert opinion</v>
      </c>
      <c r="L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0" t="s">
        <v>164</v>
      </c>
    </row>
    <row r="291" spans="1:13" ht="16.05" customHeight="1" x14ac:dyDescent="0.3">
      <c r="A291" t="s">
        <v>177</v>
      </c>
      <c r="B291" t="s">
        <v>176</v>
      </c>
      <c r="C291" t="s">
        <v>171</v>
      </c>
      <c r="D291" t="s">
        <v>15</v>
      </c>
      <c r="E291" t="s">
        <v>27</v>
      </c>
      <c r="F291">
        <v>0.94540000000000002</v>
      </c>
      <c r="G291">
        <v>0.92</v>
      </c>
      <c r="H291">
        <v>0.96</v>
      </c>
      <c r="I291" t="s">
        <v>9</v>
      </c>
      <c r="J291" t="s">
        <v>102</v>
      </c>
      <c r="K291" t="str">
        <f>IF(Tabel1[[#This Row],[Source]]="NHR","National registry",)</f>
        <v>National registry</v>
      </c>
      <c r="L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1" t="s">
        <v>164</v>
      </c>
    </row>
    <row r="292" spans="1:13" ht="16.05" customHeight="1" x14ac:dyDescent="0.3">
      <c r="A292" t="s">
        <v>177</v>
      </c>
      <c r="B292" t="s">
        <v>176</v>
      </c>
      <c r="C292" t="s">
        <v>171</v>
      </c>
      <c r="D292" t="s">
        <v>0</v>
      </c>
      <c r="K292" t="str">
        <f>IF(Tabel1[[#This Row],[Source]]="","",)</f>
        <v/>
      </c>
      <c r="L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92" t="s">
        <v>164</v>
      </c>
    </row>
    <row r="293" spans="1:13" ht="16.05" customHeight="1" x14ac:dyDescent="0.3">
      <c r="A293" t="s">
        <v>177</v>
      </c>
      <c r="B293" t="s">
        <v>176</v>
      </c>
      <c r="C293" t="s">
        <v>171</v>
      </c>
      <c r="D293" t="s">
        <v>14</v>
      </c>
      <c r="E293" t="s">
        <v>2</v>
      </c>
      <c r="F293">
        <v>0.61</v>
      </c>
      <c r="G293">
        <v>0.46</v>
      </c>
      <c r="H293">
        <v>0.75</v>
      </c>
      <c r="I293" t="s">
        <v>9</v>
      </c>
      <c r="J293" t="s">
        <v>101</v>
      </c>
      <c r="K293" t="str">
        <f>IF(Tabel1[[#This Row],[Source]]="Experts","Expert panel",)</f>
        <v>Expert panel</v>
      </c>
      <c r="L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3" t="s">
        <v>164</v>
      </c>
    </row>
    <row r="294" spans="1:13" ht="16.05" customHeight="1" x14ac:dyDescent="0.3">
      <c r="A294" t="s">
        <v>177</v>
      </c>
      <c r="B294" t="s">
        <v>176</v>
      </c>
      <c r="C294" t="s">
        <v>171</v>
      </c>
      <c r="D294" t="s">
        <v>16</v>
      </c>
      <c r="E294" t="s">
        <v>2</v>
      </c>
      <c r="F294">
        <v>0.8</v>
      </c>
      <c r="G294">
        <v>0.65</v>
      </c>
      <c r="H294">
        <v>0.94</v>
      </c>
      <c r="I294" t="s">
        <v>9</v>
      </c>
      <c r="J294" t="s">
        <v>101</v>
      </c>
      <c r="K294" t="str">
        <f>IF(Tabel1[[#This Row],[Source]]="Experts","Expert panel",)</f>
        <v>Expert panel</v>
      </c>
      <c r="L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4" t="s">
        <v>164</v>
      </c>
    </row>
    <row r="295" spans="1:13" ht="16.05" customHeight="1" x14ac:dyDescent="0.3">
      <c r="A295" t="s">
        <v>177</v>
      </c>
      <c r="B295" t="s">
        <v>176</v>
      </c>
      <c r="C295" t="s">
        <v>171</v>
      </c>
      <c r="D295" t="s">
        <v>1</v>
      </c>
      <c r="E295" t="s">
        <v>11</v>
      </c>
      <c r="F295">
        <v>78.900000000000006</v>
      </c>
      <c r="G295">
        <v>72.5</v>
      </c>
      <c r="H295">
        <v>85.9</v>
      </c>
      <c r="I295" t="s">
        <v>22</v>
      </c>
      <c r="J295" t="s">
        <v>102</v>
      </c>
      <c r="K295" t="str">
        <f>IF(Tabel1[[#This Row],[Source]]="NHR","National registry",)</f>
        <v>National registry</v>
      </c>
      <c r="L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5" t="s">
        <v>164</v>
      </c>
    </row>
    <row r="296" spans="1:13" ht="16.05" customHeight="1" x14ac:dyDescent="0.3">
      <c r="A296" t="s">
        <v>177</v>
      </c>
      <c r="B296" t="s">
        <v>176</v>
      </c>
      <c r="C296" t="s">
        <v>171</v>
      </c>
      <c r="D296" t="s">
        <v>17</v>
      </c>
      <c r="E296" t="s">
        <v>39</v>
      </c>
      <c r="F296">
        <v>9</v>
      </c>
      <c r="G296">
        <v>6</v>
      </c>
      <c r="H296">
        <v>12</v>
      </c>
      <c r="I296" t="s">
        <v>9</v>
      </c>
      <c r="J296" t="s">
        <v>181</v>
      </c>
      <c r="K296" t="str">
        <f>IF(Tabel1[[#This Row],[Source]]="Clinical insight","Expert opinion",)</f>
        <v>Expert opinion</v>
      </c>
      <c r="L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6" t="s">
        <v>164</v>
      </c>
    </row>
    <row r="297" spans="1:13" ht="16.05" customHeight="1" x14ac:dyDescent="0.3">
      <c r="A297" t="s">
        <v>177</v>
      </c>
      <c r="B297" t="s">
        <v>176</v>
      </c>
      <c r="C297" t="s">
        <v>171</v>
      </c>
      <c r="D297" t="s">
        <v>18</v>
      </c>
      <c r="E297" t="s">
        <v>39</v>
      </c>
      <c r="F297">
        <v>9</v>
      </c>
      <c r="G297">
        <v>6</v>
      </c>
      <c r="H297">
        <v>12</v>
      </c>
      <c r="I297" t="s">
        <v>9</v>
      </c>
      <c r="J297" t="s">
        <v>181</v>
      </c>
      <c r="K297" t="str">
        <f>IF(Tabel1[[#This Row],[Source]]="Clinical insight","Expert opinion",)</f>
        <v>Expert opinion</v>
      </c>
      <c r="L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7" t="s">
        <v>164</v>
      </c>
    </row>
    <row r="298" spans="1:13" ht="16.05" customHeight="1" x14ac:dyDescent="0.3">
      <c r="A298" t="s">
        <v>178</v>
      </c>
      <c r="B298" t="s">
        <v>179</v>
      </c>
      <c r="C298" t="s">
        <v>183</v>
      </c>
      <c r="D298" t="s">
        <v>13</v>
      </c>
      <c r="E298" t="s">
        <v>12</v>
      </c>
      <c r="F298">
        <v>0.51500000000000001</v>
      </c>
      <c r="G298">
        <v>0.44</v>
      </c>
      <c r="H298">
        <v>0.59</v>
      </c>
      <c r="I298" t="s">
        <v>9</v>
      </c>
      <c r="J298" t="s">
        <v>188</v>
      </c>
      <c r="K298" t="s">
        <v>198</v>
      </c>
      <c r="L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98" t="s">
        <v>164</v>
      </c>
    </row>
    <row r="299" spans="1:13" ht="16.05" customHeight="1" x14ac:dyDescent="0.3">
      <c r="A299" t="s">
        <v>178</v>
      </c>
      <c r="B299" t="s">
        <v>179</v>
      </c>
      <c r="C299" t="s">
        <v>183</v>
      </c>
      <c r="D299" t="s">
        <v>15</v>
      </c>
      <c r="E299" t="s">
        <v>27</v>
      </c>
      <c r="F299">
        <v>0.95499999999999996</v>
      </c>
      <c r="G299">
        <v>0.90600000000000003</v>
      </c>
      <c r="H299">
        <v>0.97789999999999999</v>
      </c>
      <c r="I299" t="s">
        <v>9</v>
      </c>
      <c r="J299" t="s">
        <v>102</v>
      </c>
      <c r="K299" t="str">
        <f>IF(Tabel1[[#This Row],[Source]]="NHR","National registry",)</f>
        <v>National registry</v>
      </c>
      <c r="L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9" t="s">
        <v>164</v>
      </c>
    </row>
    <row r="300" spans="1:13" ht="16.05" customHeight="1" x14ac:dyDescent="0.3">
      <c r="A300" t="s">
        <v>178</v>
      </c>
      <c r="B300" t="s">
        <v>179</v>
      </c>
      <c r="C300" t="s">
        <v>183</v>
      </c>
      <c r="D300" t="s">
        <v>0</v>
      </c>
      <c r="K300" t="str">
        <f>IF(Tabel1[[#This Row],[Source]]="","",)</f>
        <v/>
      </c>
      <c r="L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0" t="s">
        <v>164</v>
      </c>
    </row>
    <row r="301" spans="1:13" ht="16.05" customHeight="1" x14ac:dyDescent="0.3">
      <c r="A301" t="s">
        <v>178</v>
      </c>
      <c r="B301" t="s">
        <v>179</v>
      </c>
      <c r="C301" t="s">
        <v>183</v>
      </c>
      <c r="D301" t="s">
        <v>14</v>
      </c>
      <c r="E301" t="s">
        <v>2</v>
      </c>
      <c r="F301">
        <v>0.61</v>
      </c>
      <c r="G301">
        <v>0.46</v>
      </c>
      <c r="H301">
        <v>0.75</v>
      </c>
      <c r="I301" t="s">
        <v>9</v>
      </c>
      <c r="J301" t="s">
        <v>101</v>
      </c>
      <c r="K301" t="str">
        <f>IF(Tabel1[[#This Row],[Source]]="Experts","Expert panel",)</f>
        <v>Expert panel</v>
      </c>
      <c r="L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1" t="s">
        <v>164</v>
      </c>
    </row>
    <row r="302" spans="1:13" ht="16.05" customHeight="1" x14ac:dyDescent="0.3">
      <c r="A302" t="s">
        <v>178</v>
      </c>
      <c r="B302" t="s">
        <v>179</v>
      </c>
      <c r="C302" t="s">
        <v>183</v>
      </c>
      <c r="D302" t="s">
        <v>16</v>
      </c>
      <c r="E302" t="s">
        <v>2</v>
      </c>
      <c r="F302">
        <v>0.8</v>
      </c>
      <c r="G302">
        <v>0.65</v>
      </c>
      <c r="H302">
        <v>0.94</v>
      </c>
      <c r="I302" t="s">
        <v>9</v>
      </c>
      <c r="J302" t="s">
        <v>101</v>
      </c>
      <c r="K302" t="str">
        <f>IF(Tabel1[[#This Row],[Source]]="Experts","Expert panel",)</f>
        <v>Expert panel</v>
      </c>
      <c r="L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2" t="s">
        <v>164</v>
      </c>
    </row>
    <row r="303" spans="1:13" ht="16.05" customHeight="1" x14ac:dyDescent="0.3">
      <c r="A303" t="s">
        <v>178</v>
      </c>
      <c r="B303" t="s">
        <v>179</v>
      </c>
      <c r="C303" t="s">
        <v>183</v>
      </c>
      <c r="D303" t="s">
        <v>1</v>
      </c>
      <c r="E303" t="s">
        <v>11</v>
      </c>
      <c r="F303">
        <v>62.7</v>
      </c>
      <c r="G303">
        <v>51.4</v>
      </c>
      <c r="H303">
        <v>75.400000000000006</v>
      </c>
      <c r="I303" t="s">
        <v>22</v>
      </c>
      <c r="J303" t="s">
        <v>102</v>
      </c>
      <c r="K303" t="str">
        <f>IF(Tabel1[[#This Row],[Source]]="NHR","National registry",)</f>
        <v>National registry</v>
      </c>
      <c r="L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3" t="s">
        <v>164</v>
      </c>
    </row>
    <row r="304" spans="1:13" ht="16.05" customHeight="1" x14ac:dyDescent="0.3">
      <c r="A304" t="s">
        <v>178</v>
      </c>
      <c r="B304" t="s">
        <v>179</v>
      </c>
      <c r="C304" t="s">
        <v>183</v>
      </c>
      <c r="D304" t="s">
        <v>17</v>
      </c>
      <c r="L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4" t="s">
        <v>164</v>
      </c>
    </row>
    <row r="305" spans="1:13" ht="16.05" customHeight="1" x14ac:dyDescent="0.3">
      <c r="A305" t="s">
        <v>178</v>
      </c>
      <c r="B305" t="s">
        <v>179</v>
      </c>
      <c r="C305" t="s">
        <v>183</v>
      </c>
      <c r="D305" t="s">
        <v>18</v>
      </c>
      <c r="L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5" t="s">
        <v>164</v>
      </c>
    </row>
    <row r="306" spans="1:13" x14ac:dyDescent="0.3">
      <c r="A306" s="4" t="s">
        <v>216</v>
      </c>
      <c r="B306" s="8" t="s">
        <v>239</v>
      </c>
      <c r="C306" s="5" t="s">
        <v>169</v>
      </c>
      <c r="D306" t="s">
        <v>13</v>
      </c>
      <c r="E306" s="7" t="s">
        <v>27</v>
      </c>
      <c r="F306" s="7">
        <v>0.66</v>
      </c>
      <c r="G306" s="7">
        <v>0.4</v>
      </c>
      <c r="H306" s="7">
        <v>0.8</v>
      </c>
      <c r="I306" t="s">
        <v>9</v>
      </c>
      <c r="J306" s="7" t="s">
        <v>181</v>
      </c>
      <c r="K306" t="s">
        <v>190</v>
      </c>
      <c r="L306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6" s="5" t="s">
        <v>162</v>
      </c>
    </row>
    <row r="307" spans="1:13" x14ac:dyDescent="0.3">
      <c r="A307" s="4" t="s">
        <v>216</v>
      </c>
      <c r="B307" s="8" t="s">
        <v>239</v>
      </c>
      <c r="C307" s="5" t="s">
        <v>169</v>
      </c>
      <c r="D307" t="s">
        <v>15</v>
      </c>
      <c r="E307" s="7" t="s">
        <v>87</v>
      </c>
      <c r="F307" s="7">
        <v>0.66800000000000004</v>
      </c>
      <c r="G307" s="7">
        <v>0.4</v>
      </c>
      <c r="H307" s="7">
        <v>0.8</v>
      </c>
      <c r="I307" t="s">
        <v>9</v>
      </c>
      <c r="J307" s="7" t="s">
        <v>181</v>
      </c>
      <c r="K307" t="s">
        <v>190</v>
      </c>
      <c r="L307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7" s="5" t="s">
        <v>162</v>
      </c>
    </row>
    <row r="308" spans="1:13" x14ac:dyDescent="0.3">
      <c r="A308" s="4" t="s">
        <v>216</v>
      </c>
      <c r="B308" s="8" t="s">
        <v>239</v>
      </c>
      <c r="C308" s="5" t="s">
        <v>169</v>
      </c>
      <c r="D308" t="s">
        <v>0</v>
      </c>
      <c r="E308" s="7"/>
      <c r="F308" s="7"/>
      <c r="G308" s="7"/>
      <c r="H308" s="7"/>
      <c r="J308" s="7"/>
      <c r="K308" t="str">
        <f>IF(Tabel1[[#This Row],[Source]]="","",)</f>
        <v/>
      </c>
      <c r="L308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8" s="5" t="s">
        <v>162</v>
      </c>
    </row>
    <row r="309" spans="1:13" x14ac:dyDescent="0.3">
      <c r="A309" s="4" t="s">
        <v>216</v>
      </c>
      <c r="B309" s="8" t="s">
        <v>239</v>
      </c>
      <c r="C309" s="5" t="s">
        <v>169</v>
      </c>
      <c r="D309" t="s">
        <v>14</v>
      </c>
      <c r="E309" s="7" t="s">
        <v>2</v>
      </c>
      <c r="F309" s="7">
        <v>0.7</v>
      </c>
      <c r="G309" s="7">
        <v>0.64</v>
      </c>
      <c r="H309" s="7">
        <v>0.75</v>
      </c>
      <c r="I309" t="s">
        <v>9</v>
      </c>
      <c r="J309" s="7" t="s">
        <v>101</v>
      </c>
      <c r="K309" t="str">
        <f>IF(Tabel1[[#This Row],[Source]]="Experts","Expert panel",)</f>
        <v>Expert panel</v>
      </c>
      <c r="L309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9" s="5" t="s">
        <v>162</v>
      </c>
    </row>
    <row r="310" spans="1:13" x14ac:dyDescent="0.3">
      <c r="A310" s="4" t="s">
        <v>216</v>
      </c>
      <c r="B310" s="8" t="s">
        <v>239</v>
      </c>
      <c r="C310" s="5" t="s">
        <v>169</v>
      </c>
      <c r="D310" t="s">
        <v>16</v>
      </c>
      <c r="E310" s="7" t="s">
        <v>2</v>
      </c>
      <c r="F310" s="7">
        <v>0.79</v>
      </c>
      <c r="G310" s="7">
        <v>0.76</v>
      </c>
      <c r="H310" s="7">
        <v>0.82</v>
      </c>
      <c r="I310" t="s">
        <v>9</v>
      </c>
      <c r="J310" s="7" t="s">
        <v>101</v>
      </c>
      <c r="K310" t="str">
        <f>IF(Tabel1[[#This Row],[Source]]="Experts","Expert panel",)</f>
        <v>Expert panel</v>
      </c>
      <c r="L310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0" s="5" t="s">
        <v>162</v>
      </c>
    </row>
    <row r="311" spans="1:13" x14ac:dyDescent="0.3">
      <c r="A311" s="4" t="s">
        <v>216</v>
      </c>
      <c r="B311" s="8" t="s">
        <v>239</v>
      </c>
      <c r="C311" s="5" t="s">
        <v>169</v>
      </c>
      <c r="D311" t="s">
        <v>1</v>
      </c>
      <c r="E311" s="7" t="s">
        <v>11</v>
      </c>
      <c r="F311" s="7">
        <v>69.099999999999994</v>
      </c>
      <c r="G311" s="7">
        <v>65.459999999999994</v>
      </c>
      <c r="H311" s="7">
        <v>72.739999999999995</v>
      </c>
      <c r="I311" t="s">
        <v>22</v>
      </c>
      <c r="J311" s="7" t="s">
        <v>191</v>
      </c>
      <c r="K311" t="s">
        <v>197</v>
      </c>
      <c r="L311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1" s="6" t="s">
        <v>162</v>
      </c>
    </row>
    <row r="312" spans="1:13" x14ac:dyDescent="0.3">
      <c r="A312" s="4" t="s">
        <v>216</v>
      </c>
      <c r="B312" s="8" t="s">
        <v>239</v>
      </c>
      <c r="C312" s="5" t="s">
        <v>169</v>
      </c>
      <c r="D312" t="s">
        <v>17</v>
      </c>
      <c r="E312" s="7" t="s">
        <v>10</v>
      </c>
      <c r="F312" s="7">
        <v>93</v>
      </c>
      <c r="G312" s="7">
        <v>40</v>
      </c>
      <c r="H312" s="7">
        <v>151</v>
      </c>
      <c r="I312" t="s">
        <v>9</v>
      </c>
      <c r="J312" s="7" t="s">
        <v>192</v>
      </c>
      <c r="K312" t="s">
        <v>197</v>
      </c>
      <c r="L312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2" s="6" t="s">
        <v>162</v>
      </c>
    </row>
    <row r="313" spans="1:13" x14ac:dyDescent="0.3">
      <c r="A313" s="4" t="s">
        <v>216</v>
      </c>
      <c r="B313" s="8" t="s">
        <v>239</v>
      </c>
      <c r="C313" s="5" t="s">
        <v>169</v>
      </c>
      <c r="D313" t="s">
        <v>18</v>
      </c>
      <c r="E313" s="7"/>
      <c r="F313" s="7"/>
      <c r="G313" s="7"/>
      <c r="H313" s="7"/>
      <c r="J313" s="7"/>
      <c r="K313" t="str">
        <f>IF(Tabel1[[#This Row],[Source]]="","",)</f>
        <v/>
      </c>
      <c r="L313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3" s="5" t="s">
        <v>162</v>
      </c>
    </row>
    <row r="314" spans="1:13" x14ac:dyDescent="0.3">
      <c r="A314" s="4" t="s">
        <v>217</v>
      </c>
      <c r="B314" s="9" t="s">
        <v>228</v>
      </c>
      <c r="C314" s="10" t="s">
        <v>172</v>
      </c>
      <c r="D314" t="s">
        <v>13</v>
      </c>
      <c r="E314" s="6" t="s">
        <v>87</v>
      </c>
      <c r="F314" s="6">
        <v>0.5</v>
      </c>
      <c r="G314" s="6">
        <v>0.3</v>
      </c>
      <c r="H314" s="6">
        <v>0.7</v>
      </c>
      <c r="I314" t="s">
        <v>9</v>
      </c>
      <c r="J314" s="6" t="s">
        <v>181</v>
      </c>
      <c r="K314" t="str">
        <f>IF(Tabel1[[#This Row],[Source]]="Clinical insight","Expert opinion",)</f>
        <v>Expert opinion</v>
      </c>
      <c r="L314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14" s="5" t="s">
        <v>162</v>
      </c>
    </row>
    <row r="315" spans="1:13" x14ac:dyDescent="0.3">
      <c r="A315" s="4" t="s">
        <v>217</v>
      </c>
      <c r="B315" s="9" t="s">
        <v>228</v>
      </c>
      <c r="C315" s="10" t="s">
        <v>172</v>
      </c>
      <c r="D315" t="s">
        <v>15</v>
      </c>
      <c r="E315" s="6" t="s">
        <v>12</v>
      </c>
      <c r="F315" s="6">
        <v>0.93400000000000005</v>
      </c>
      <c r="G315" s="6">
        <v>0.92900000000000005</v>
      </c>
      <c r="H315" s="6">
        <v>0.93899999999999995</v>
      </c>
      <c r="I315" t="s">
        <v>9</v>
      </c>
      <c r="J315" s="6" t="s">
        <v>96</v>
      </c>
      <c r="K315" s="6" t="str">
        <f>IF(Tabel1[[#This Row],[Source]]="IKNL","National registry",)</f>
        <v>National registry</v>
      </c>
      <c r="L315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5" s="5" t="s">
        <v>162</v>
      </c>
    </row>
    <row r="316" spans="1:13" x14ac:dyDescent="0.3">
      <c r="A316" s="4" t="s">
        <v>217</v>
      </c>
      <c r="B316" s="9" t="s">
        <v>228</v>
      </c>
      <c r="C316" s="10" t="s">
        <v>172</v>
      </c>
      <c r="D316" t="s">
        <v>0</v>
      </c>
      <c r="E316" s="6"/>
      <c r="F316" s="6"/>
      <c r="G316" s="6"/>
      <c r="H316" s="6"/>
      <c r="J316" s="6"/>
      <c r="K316" t="str">
        <f>IF(Tabel1[[#This Row],[Source]]="","",)</f>
        <v/>
      </c>
      <c r="L316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6" s="5" t="s">
        <v>162</v>
      </c>
    </row>
    <row r="317" spans="1:13" x14ac:dyDescent="0.3">
      <c r="A317" s="4" t="s">
        <v>217</v>
      </c>
      <c r="B317" s="9" t="s">
        <v>228</v>
      </c>
      <c r="C317" s="10" t="s">
        <v>172</v>
      </c>
      <c r="D317" t="s">
        <v>14</v>
      </c>
      <c r="E317" s="7" t="s">
        <v>2</v>
      </c>
      <c r="F317" s="7">
        <v>0.85</v>
      </c>
      <c r="G317" s="7">
        <v>0.81</v>
      </c>
      <c r="H317" s="7">
        <v>0.88</v>
      </c>
      <c r="I317" t="s">
        <v>9</v>
      </c>
      <c r="J317" s="6" t="s">
        <v>101</v>
      </c>
      <c r="K317" t="str">
        <f>IF(Tabel1[[#This Row],[Source]]="Experts","Expert panel",)</f>
        <v>Expert panel</v>
      </c>
      <c r="L317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7" s="5" t="s">
        <v>162</v>
      </c>
    </row>
    <row r="318" spans="1:13" x14ac:dyDescent="0.3">
      <c r="A318" s="4" t="s">
        <v>217</v>
      </c>
      <c r="B318" s="9" t="s">
        <v>228</v>
      </c>
      <c r="C318" s="10" t="s">
        <v>172</v>
      </c>
      <c r="D318" t="s">
        <v>16</v>
      </c>
      <c r="E318" s="6" t="s">
        <v>2</v>
      </c>
      <c r="F318" s="6">
        <v>0.97</v>
      </c>
      <c r="G318" s="6">
        <v>0.96</v>
      </c>
      <c r="H318" s="6">
        <v>0.99</v>
      </c>
      <c r="I318" t="s">
        <v>9</v>
      </c>
      <c r="J318" s="6" t="s">
        <v>101</v>
      </c>
      <c r="K318" t="str">
        <f>IF(Tabel1[[#This Row],[Source]]="Experts","Expert panel",)</f>
        <v>Expert panel</v>
      </c>
      <c r="L318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8" s="5" t="s">
        <v>162</v>
      </c>
    </row>
    <row r="319" spans="1:13" x14ac:dyDescent="0.3">
      <c r="A319" s="4" t="s">
        <v>217</v>
      </c>
      <c r="B319" s="9" t="s">
        <v>228</v>
      </c>
      <c r="C319" s="10" t="s">
        <v>172</v>
      </c>
      <c r="D319" t="s">
        <v>1</v>
      </c>
      <c r="E319" s="6" t="s">
        <v>11</v>
      </c>
      <c r="F319" s="6">
        <v>55</v>
      </c>
      <c r="G319" s="6">
        <v>47</v>
      </c>
      <c r="H319" s="6">
        <v>62</v>
      </c>
      <c r="I319" t="s">
        <v>9</v>
      </c>
      <c r="J319" s="6" t="s">
        <v>173</v>
      </c>
      <c r="K319" t="s">
        <v>195</v>
      </c>
      <c r="L319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9" s="5" t="s">
        <v>162</v>
      </c>
    </row>
    <row r="320" spans="1:13" x14ac:dyDescent="0.3">
      <c r="A320" s="4" t="s">
        <v>217</v>
      </c>
      <c r="B320" s="9" t="s">
        <v>228</v>
      </c>
      <c r="C320" s="10" t="s">
        <v>172</v>
      </c>
      <c r="D320" t="s">
        <v>17</v>
      </c>
      <c r="E320" s="6" t="s">
        <v>11</v>
      </c>
      <c r="F320" s="6">
        <v>273</v>
      </c>
      <c r="G320" s="6">
        <v>180</v>
      </c>
      <c r="H320" s="6">
        <v>365</v>
      </c>
      <c r="I320" t="s">
        <v>9</v>
      </c>
      <c r="J320" s="6" t="s">
        <v>173</v>
      </c>
      <c r="K320" t="s">
        <v>195</v>
      </c>
      <c r="L320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0" s="5" t="s">
        <v>162</v>
      </c>
    </row>
    <row r="321" spans="1:13" x14ac:dyDescent="0.3">
      <c r="A321" s="4" t="s">
        <v>217</v>
      </c>
      <c r="B321" s="9" t="s">
        <v>228</v>
      </c>
      <c r="C321" s="10" t="s">
        <v>172</v>
      </c>
      <c r="D321" t="s">
        <v>18</v>
      </c>
      <c r="E321" s="6"/>
      <c r="F321" s="6"/>
      <c r="G321" s="6"/>
      <c r="H321" s="6"/>
      <c r="J321" s="6"/>
      <c r="K321" t="str">
        <f>IF(Tabel1[[#This Row],[Source]]="","",)</f>
        <v/>
      </c>
      <c r="L321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1" s="5" t="s">
        <v>162</v>
      </c>
    </row>
    <row r="322" spans="1:13" x14ac:dyDescent="0.3">
      <c r="A322" s="4" t="s">
        <v>218</v>
      </c>
      <c r="B322" s="9" t="s">
        <v>229</v>
      </c>
      <c r="C322" s="10" t="s">
        <v>174</v>
      </c>
      <c r="D322" t="s">
        <v>13</v>
      </c>
      <c r="E322" s="6" t="s">
        <v>87</v>
      </c>
      <c r="F322" s="6">
        <v>0.1</v>
      </c>
      <c r="G322" s="6">
        <v>0.05</v>
      </c>
      <c r="H322" s="6">
        <v>0.3</v>
      </c>
      <c r="I322" t="s">
        <v>9</v>
      </c>
      <c r="J322" s="6" t="s">
        <v>181</v>
      </c>
      <c r="K322" t="str">
        <f>IF(Tabel1[[#This Row],[Source]]="Clinical insight","Expert opinion",)</f>
        <v>Expert opinion</v>
      </c>
      <c r="L322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22" s="5" t="s">
        <v>162</v>
      </c>
    </row>
    <row r="323" spans="1:13" x14ac:dyDescent="0.3">
      <c r="A323" s="4" t="s">
        <v>218</v>
      </c>
      <c r="B323" s="9" t="s">
        <v>229</v>
      </c>
      <c r="C323" s="10" t="s">
        <v>174</v>
      </c>
      <c r="D323" t="s">
        <v>15</v>
      </c>
      <c r="E323" s="6" t="s">
        <v>12</v>
      </c>
      <c r="F323" s="6">
        <v>0.78300000000000003</v>
      </c>
      <c r="G323" s="6">
        <v>0.77</v>
      </c>
      <c r="H323" s="6">
        <v>0.79600000000000004</v>
      </c>
      <c r="I323" t="s">
        <v>9</v>
      </c>
      <c r="J323" s="6" t="s">
        <v>96</v>
      </c>
      <c r="K323" s="6" t="str">
        <f>IF(Tabel1[[#This Row],[Source]]="IKNL","National registry",)</f>
        <v>National registry</v>
      </c>
      <c r="L323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3" s="5" t="s">
        <v>162</v>
      </c>
    </row>
    <row r="324" spans="1:13" x14ac:dyDescent="0.3">
      <c r="A324" s="4" t="s">
        <v>218</v>
      </c>
      <c r="B324" s="9" t="s">
        <v>229</v>
      </c>
      <c r="C324" s="10" t="s">
        <v>174</v>
      </c>
      <c r="D324" t="s">
        <v>0</v>
      </c>
      <c r="E324" s="6"/>
      <c r="F324" s="6"/>
      <c r="G324" s="6"/>
      <c r="H324" s="6"/>
      <c r="J324" s="6"/>
      <c r="K324" t="str">
        <f>IF(Tabel1[[#This Row],[Source]]="","",)</f>
        <v/>
      </c>
      <c r="L324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4" s="5" t="s">
        <v>162</v>
      </c>
    </row>
    <row r="325" spans="1:13" x14ac:dyDescent="0.3">
      <c r="A325" s="4" t="s">
        <v>218</v>
      </c>
      <c r="B325" s="9" t="s">
        <v>229</v>
      </c>
      <c r="C325" s="10" t="s">
        <v>174</v>
      </c>
      <c r="D325" t="s">
        <v>14</v>
      </c>
      <c r="E325" s="7" t="s">
        <v>2</v>
      </c>
      <c r="F325" s="7">
        <v>0.78</v>
      </c>
      <c r="G325" s="7">
        <v>0.75</v>
      </c>
      <c r="H325" s="7">
        <v>0.81</v>
      </c>
      <c r="I325" t="s">
        <v>9</v>
      </c>
      <c r="J325" s="6" t="s">
        <v>101</v>
      </c>
      <c r="K325" t="str">
        <f>IF(Tabel1[[#This Row],[Source]]="Experts","Expert panel",)</f>
        <v>Expert panel</v>
      </c>
      <c r="L325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5" s="5" t="s">
        <v>162</v>
      </c>
    </row>
    <row r="326" spans="1:13" x14ac:dyDescent="0.3">
      <c r="A326" s="4" t="s">
        <v>218</v>
      </c>
      <c r="B326" s="9" t="s">
        <v>229</v>
      </c>
      <c r="C326" s="10" t="s">
        <v>174</v>
      </c>
      <c r="D326" t="s">
        <v>16</v>
      </c>
      <c r="E326" s="6" t="s">
        <v>2</v>
      </c>
      <c r="F326" s="6">
        <v>0.93</v>
      </c>
      <c r="G326" s="6">
        <v>0.91</v>
      </c>
      <c r="H326" s="6">
        <v>0.95</v>
      </c>
      <c r="I326" t="s">
        <v>9</v>
      </c>
      <c r="J326" s="6" t="s">
        <v>101</v>
      </c>
      <c r="K326" t="str">
        <f>IF(Tabel1[[#This Row],[Source]]="Experts","Expert panel",)</f>
        <v>Expert panel</v>
      </c>
      <c r="L326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6" s="5" t="s">
        <v>162</v>
      </c>
    </row>
    <row r="327" spans="1:13" x14ac:dyDescent="0.3">
      <c r="A327" s="4" t="s">
        <v>218</v>
      </c>
      <c r="B327" s="9" t="s">
        <v>229</v>
      </c>
      <c r="C327" s="10" t="s">
        <v>174</v>
      </c>
      <c r="D327" t="s">
        <v>1</v>
      </c>
      <c r="E327" s="6" t="s">
        <v>11</v>
      </c>
      <c r="F327" s="6">
        <v>62</v>
      </c>
      <c r="G327" s="6">
        <v>58</v>
      </c>
      <c r="H327" s="6">
        <v>66</v>
      </c>
      <c r="I327" t="s">
        <v>9</v>
      </c>
      <c r="J327" s="6" t="s">
        <v>175</v>
      </c>
      <c r="K327" t="s">
        <v>198</v>
      </c>
      <c r="L327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27" s="5" t="s">
        <v>162</v>
      </c>
    </row>
    <row r="328" spans="1:13" x14ac:dyDescent="0.3">
      <c r="A328" s="4" t="s">
        <v>218</v>
      </c>
      <c r="B328" s="9" t="s">
        <v>229</v>
      </c>
      <c r="C328" s="10" t="s">
        <v>174</v>
      </c>
      <c r="D328" t="s">
        <v>17</v>
      </c>
      <c r="E328" s="6" t="s">
        <v>11</v>
      </c>
      <c r="F328" s="6">
        <v>273</v>
      </c>
      <c r="G328" s="6">
        <v>180</v>
      </c>
      <c r="H328" s="6">
        <v>365</v>
      </c>
      <c r="I328" t="s">
        <v>9</v>
      </c>
      <c r="J328" s="6" t="s">
        <v>173</v>
      </c>
      <c r="K328" t="s">
        <v>195</v>
      </c>
      <c r="L328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8" s="5" t="s">
        <v>162</v>
      </c>
    </row>
    <row r="329" spans="1:13" x14ac:dyDescent="0.3">
      <c r="A329" s="4" t="s">
        <v>218</v>
      </c>
      <c r="B329" s="9" t="s">
        <v>229</v>
      </c>
      <c r="C329" s="10" t="s">
        <v>174</v>
      </c>
      <c r="D329" t="s">
        <v>18</v>
      </c>
      <c r="E329" s="11"/>
      <c r="K329" t="str">
        <f>IF(Tabel1[[#This Row],[Source]]="","",)</f>
        <v/>
      </c>
      <c r="L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9" s="5" t="s">
        <v>162</v>
      </c>
    </row>
    <row r="330" spans="1:13" x14ac:dyDescent="0.3">
      <c r="A330" s="4" t="s">
        <v>213</v>
      </c>
      <c r="B330" s="10" t="s">
        <v>230</v>
      </c>
      <c r="C330" s="7" t="s">
        <v>82</v>
      </c>
      <c r="D330" t="s">
        <v>13</v>
      </c>
      <c r="E330" s="7" t="s">
        <v>12</v>
      </c>
      <c r="F330" s="7">
        <v>0.1</v>
      </c>
      <c r="G330" s="7">
        <v>0.05</v>
      </c>
      <c r="H330" s="7">
        <v>0.3</v>
      </c>
      <c r="I330" t="s">
        <v>9</v>
      </c>
      <c r="J330" s="7" t="s">
        <v>181</v>
      </c>
      <c r="K330" t="str">
        <f>IF(Tabel1[[#This Row],[Source]]="Clinical insight","Expert opinion",)</f>
        <v>Expert opinion</v>
      </c>
      <c r="L330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0" s="5" t="s">
        <v>162</v>
      </c>
    </row>
    <row r="331" spans="1:13" x14ac:dyDescent="0.3">
      <c r="A331" s="4" t="s">
        <v>213</v>
      </c>
      <c r="B331" s="10" t="s">
        <v>230</v>
      </c>
      <c r="C331" s="7" t="s">
        <v>82</v>
      </c>
      <c r="D331" t="s">
        <v>15</v>
      </c>
      <c r="E331" s="7" t="s">
        <v>12</v>
      </c>
      <c r="F331" s="7">
        <v>0.80600000000000005</v>
      </c>
      <c r="G331" s="7">
        <v>0.77600000000000002</v>
      </c>
      <c r="H331" s="7">
        <v>0.83699999999999997</v>
      </c>
      <c r="I331" t="s">
        <v>9</v>
      </c>
      <c r="J331" s="7" t="s">
        <v>96</v>
      </c>
      <c r="K331" s="7" t="str">
        <f>IF(Tabel1[[#This Row],[Source]]="IKNL","National registry",)</f>
        <v>National registry</v>
      </c>
      <c r="L331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1" s="5" t="s">
        <v>162</v>
      </c>
    </row>
    <row r="332" spans="1:13" x14ac:dyDescent="0.3">
      <c r="A332" s="4" t="s">
        <v>213</v>
      </c>
      <c r="B332" s="10" t="s">
        <v>230</v>
      </c>
      <c r="C332" s="7" t="s">
        <v>82</v>
      </c>
      <c r="D332" t="s">
        <v>0</v>
      </c>
      <c r="E332" s="7"/>
      <c r="F332" s="7"/>
      <c r="G332" s="7"/>
      <c r="H332" s="7"/>
      <c r="J332" s="7"/>
      <c r="K332" t="str">
        <f>IF(Tabel1[[#This Row],[Source]]="","",)</f>
        <v/>
      </c>
      <c r="L332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2" s="5" t="s">
        <v>162</v>
      </c>
    </row>
    <row r="333" spans="1:13" x14ac:dyDescent="0.3">
      <c r="A333" s="4" t="s">
        <v>213</v>
      </c>
      <c r="B333" s="10" t="s">
        <v>230</v>
      </c>
      <c r="C333" s="7" t="s">
        <v>82</v>
      </c>
      <c r="D333" t="s">
        <v>14</v>
      </c>
      <c r="E333" s="7" t="s">
        <v>2</v>
      </c>
      <c r="F333" s="7">
        <v>0.41</v>
      </c>
      <c r="G333" s="7">
        <v>0.35</v>
      </c>
      <c r="H333" s="7">
        <v>0.47</v>
      </c>
      <c r="I333" t="s">
        <v>9</v>
      </c>
      <c r="J333" s="7" t="s">
        <v>101</v>
      </c>
      <c r="K333" t="str">
        <f>IF(Tabel1[[#This Row],[Source]]="Experts","Expert panel",)</f>
        <v>Expert panel</v>
      </c>
      <c r="L333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3" s="5" t="s">
        <v>162</v>
      </c>
    </row>
    <row r="334" spans="1:13" x14ac:dyDescent="0.3">
      <c r="A334" s="4" t="s">
        <v>213</v>
      </c>
      <c r="B334" s="10" t="s">
        <v>230</v>
      </c>
      <c r="C334" s="7" t="s">
        <v>82</v>
      </c>
      <c r="D334" t="s">
        <v>16</v>
      </c>
      <c r="E334" s="7" t="s">
        <v>2</v>
      </c>
      <c r="F334" s="7">
        <v>0.56000000000000005</v>
      </c>
      <c r="G334" s="7">
        <v>0.47</v>
      </c>
      <c r="H334" s="7">
        <v>0.65</v>
      </c>
      <c r="I334" t="s">
        <v>9</v>
      </c>
      <c r="J334" s="7" t="s">
        <v>101</v>
      </c>
      <c r="K334" t="str">
        <f>IF(Tabel1[[#This Row],[Source]]="Experts","Expert panel",)</f>
        <v>Expert panel</v>
      </c>
      <c r="L334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4" s="5" t="s">
        <v>162</v>
      </c>
    </row>
    <row r="335" spans="1:13" x14ac:dyDescent="0.3">
      <c r="A335" s="4" t="s">
        <v>213</v>
      </c>
      <c r="B335" s="10" t="s">
        <v>230</v>
      </c>
      <c r="C335" s="7" t="s">
        <v>82</v>
      </c>
      <c r="D335" t="s">
        <v>1</v>
      </c>
      <c r="E335" s="7" t="s">
        <v>11</v>
      </c>
      <c r="F335" s="7">
        <v>65</v>
      </c>
      <c r="G335" s="7">
        <v>60</v>
      </c>
      <c r="H335" s="7">
        <v>70</v>
      </c>
      <c r="I335" t="s">
        <v>9</v>
      </c>
      <c r="J335" s="7" t="s">
        <v>181</v>
      </c>
      <c r="K335" t="str">
        <f>IF(Tabel1[[#This Row],[Source]]="Clinical insight","Expert opinion",)</f>
        <v>Expert opinion</v>
      </c>
      <c r="L335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5" s="5" t="s">
        <v>162</v>
      </c>
    </row>
    <row r="336" spans="1:13" x14ac:dyDescent="0.3">
      <c r="A336" s="4" t="s">
        <v>213</v>
      </c>
      <c r="B336" s="10" t="s">
        <v>230</v>
      </c>
      <c r="C336" s="7" t="s">
        <v>82</v>
      </c>
      <c r="D336" t="s">
        <v>17</v>
      </c>
      <c r="E336" s="7" t="s">
        <v>39</v>
      </c>
      <c r="F336" s="7">
        <v>3</v>
      </c>
      <c r="G336" s="7">
        <v>1</v>
      </c>
      <c r="H336" s="7">
        <v>5</v>
      </c>
      <c r="I336" t="s">
        <v>9</v>
      </c>
      <c r="J336" s="7" t="s">
        <v>181</v>
      </c>
      <c r="K336" t="str">
        <f>IF(Tabel1[[#This Row],[Source]]="Clinical insight","Expert opinion",)</f>
        <v>Expert opinion</v>
      </c>
      <c r="L336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6" s="5" t="s">
        <v>162</v>
      </c>
    </row>
    <row r="337" spans="1:13" x14ac:dyDescent="0.3">
      <c r="A337" s="4" t="s">
        <v>213</v>
      </c>
      <c r="B337" s="10" t="s">
        <v>230</v>
      </c>
      <c r="C337" s="7" t="s">
        <v>82</v>
      </c>
      <c r="D337" t="s">
        <v>18</v>
      </c>
      <c r="E337" s="7" t="s">
        <v>83</v>
      </c>
      <c r="F337" s="7">
        <v>6</v>
      </c>
      <c r="G337" s="7">
        <v>3</v>
      </c>
      <c r="H337" s="7">
        <v>9</v>
      </c>
      <c r="I337" t="s">
        <v>9</v>
      </c>
      <c r="J337" s="7" t="s">
        <v>181</v>
      </c>
      <c r="K337" t="str">
        <f>IF(Tabel1[[#This Row],[Source]]="Clinical insight","Expert opinion",)</f>
        <v>Expert opinion</v>
      </c>
      <c r="L337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7" s="5" t="s">
        <v>162</v>
      </c>
    </row>
    <row r="338" spans="1:13" x14ac:dyDescent="0.3">
      <c r="A338" s="4" t="s">
        <v>201</v>
      </c>
      <c r="B338" s="8" t="s">
        <v>180</v>
      </c>
      <c r="C338" s="5" t="s">
        <v>81</v>
      </c>
      <c r="D338" t="s">
        <v>13</v>
      </c>
      <c r="E338" t="s">
        <v>28</v>
      </c>
      <c r="I338" t="s">
        <v>29</v>
      </c>
      <c r="J338" t="str">
        <f>IF(I338="Calc_from_tx_eff","Calculated from tx effect", "")</f>
        <v>Calculated from tx effect</v>
      </c>
      <c r="K338" t="s">
        <v>198</v>
      </c>
      <c r="L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8" s="4" t="s">
        <v>165</v>
      </c>
    </row>
    <row r="339" spans="1:13" x14ac:dyDescent="0.3">
      <c r="A339" s="4" t="s">
        <v>201</v>
      </c>
      <c r="B339" s="8" t="s">
        <v>180</v>
      </c>
      <c r="C339" s="5" t="s">
        <v>81</v>
      </c>
      <c r="D339" t="s">
        <v>15</v>
      </c>
      <c r="E339" t="s">
        <v>12</v>
      </c>
      <c r="F339">
        <v>0.55900000000000005</v>
      </c>
      <c r="G339">
        <v>0.24399999999999999</v>
      </c>
      <c r="H339">
        <v>0.70799999999999996</v>
      </c>
      <c r="I339" t="s">
        <v>9</v>
      </c>
      <c r="J339" t="s">
        <v>203</v>
      </c>
      <c r="K339" t="s">
        <v>198</v>
      </c>
      <c r="L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9" s="4" t="s">
        <v>165</v>
      </c>
    </row>
    <row r="340" spans="1:13" x14ac:dyDescent="0.3">
      <c r="A340" s="4" t="s">
        <v>201</v>
      </c>
      <c r="B340" s="8" t="s">
        <v>180</v>
      </c>
      <c r="C340" s="5" t="s">
        <v>81</v>
      </c>
      <c r="D340" t="s">
        <v>0</v>
      </c>
      <c r="E340" t="s">
        <v>36</v>
      </c>
      <c r="F340">
        <v>1</v>
      </c>
      <c r="G340">
        <v>0.08</v>
      </c>
      <c r="H340">
        <v>1.02</v>
      </c>
      <c r="I340" t="s">
        <v>22</v>
      </c>
      <c r="J340" t="s">
        <v>181</v>
      </c>
      <c r="K340" t="s">
        <v>190</v>
      </c>
      <c r="L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0" s="4" t="s">
        <v>165</v>
      </c>
    </row>
    <row r="341" spans="1:13" x14ac:dyDescent="0.3">
      <c r="A341" s="4" t="s">
        <v>201</v>
      </c>
      <c r="B341" s="8" t="s">
        <v>180</v>
      </c>
      <c r="C341" s="5" t="s">
        <v>81</v>
      </c>
      <c r="D341" t="s">
        <v>14</v>
      </c>
      <c r="E341" s="6" t="s">
        <v>2</v>
      </c>
      <c r="F341" s="6">
        <v>0.42</v>
      </c>
      <c r="G341" s="6">
        <v>0.36</v>
      </c>
      <c r="H341" s="6">
        <v>0.47</v>
      </c>
      <c r="I341" t="s">
        <v>9</v>
      </c>
      <c r="J341" s="6" t="s">
        <v>101</v>
      </c>
      <c r="K341" s="12" t="s">
        <v>200</v>
      </c>
      <c r="L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1" s="4" t="s">
        <v>165</v>
      </c>
    </row>
    <row r="342" spans="1:13" x14ac:dyDescent="0.3">
      <c r="A342" s="4" t="s">
        <v>201</v>
      </c>
      <c r="B342" s="8" t="s">
        <v>180</v>
      </c>
      <c r="C342" s="5" t="s">
        <v>81</v>
      </c>
      <c r="D342" t="s">
        <v>16</v>
      </c>
      <c r="E342" s="6" t="s">
        <v>2</v>
      </c>
      <c r="F342" s="6">
        <v>0.72</v>
      </c>
      <c r="G342" s="6">
        <v>0.66</v>
      </c>
      <c r="H342" s="6">
        <v>0.79</v>
      </c>
      <c r="I342" t="s">
        <v>9</v>
      </c>
      <c r="J342" s="6" t="s">
        <v>101</v>
      </c>
      <c r="K342" s="12" t="s">
        <v>200</v>
      </c>
      <c r="L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2" s="4" t="s">
        <v>165</v>
      </c>
    </row>
    <row r="343" spans="1:13" x14ac:dyDescent="0.3">
      <c r="A343" s="4" t="s">
        <v>201</v>
      </c>
      <c r="B343" s="8" t="s">
        <v>180</v>
      </c>
      <c r="C343" s="5" t="s">
        <v>81</v>
      </c>
      <c r="D343" t="s">
        <v>1</v>
      </c>
      <c r="E343" s="6" t="s">
        <v>11</v>
      </c>
      <c r="F343" s="6">
        <v>65</v>
      </c>
      <c r="G343" s="6">
        <v>50</v>
      </c>
      <c r="H343" s="6">
        <v>90</v>
      </c>
      <c r="I343" t="s">
        <v>9</v>
      </c>
      <c r="J343" s="6" t="s">
        <v>181</v>
      </c>
      <c r="K343" t="s">
        <v>190</v>
      </c>
      <c r="L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3" s="4" t="s">
        <v>165</v>
      </c>
    </row>
    <row r="344" spans="1:13" x14ac:dyDescent="0.3">
      <c r="A344" s="4" t="s">
        <v>201</v>
      </c>
      <c r="B344" s="8" t="s">
        <v>180</v>
      </c>
      <c r="C344" s="5" t="s">
        <v>81</v>
      </c>
      <c r="D344" t="s">
        <v>17</v>
      </c>
      <c r="E344" s="6"/>
      <c r="F344" s="6"/>
      <c r="G344" s="6"/>
      <c r="H344" s="6"/>
      <c r="I344" s="6"/>
      <c r="L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44" s="4" t="s">
        <v>165</v>
      </c>
    </row>
    <row r="345" spans="1:13" x14ac:dyDescent="0.3">
      <c r="A345" s="4" t="s">
        <v>201</v>
      </c>
      <c r="B345" s="8" t="s">
        <v>180</v>
      </c>
      <c r="C345" s="5" t="s">
        <v>81</v>
      </c>
      <c r="D345" t="s">
        <v>18</v>
      </c>
      <c r="E345" s="6" t="s">
        <v>83</v>
      </c>
      <c r="F345" s="6">
        <v>3</v>
      </c>
      <c r="G345" s="6">
        <v>2</v>
      </c>
      <c r="H345" s="6">
        <v>4</v>
      </c>
      <c r="I345" s="6" t="s">
        <v>9</v>
      </c>
      <c r="J345" s="6" t="s">
        <v>181</v>
      </c>
      <c r="K345" t="s">
        <v>190</v>
      </c>
      <c r="L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5" s="4" t="s">
        <v>165</v>
      </c>
    </row>
    <row r="346" spans="1:13" x14ac:dyDescent="0.3">
      <c r="E346" s="11"/>
      <c r="L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7" spans="1:13" x14ac:dyDescent="0.3">
      <c r="E347" s="11"/>
      <c r="L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8" spans="1:13" x14ac:dyDescent="0.3">
      <c r="E348" s="11"/>
      <c r="L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9" spans="1:13" x14ac:dyDescent="0.3">
      <c r="E349" s="11"/>
      <c r="L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0" spans="1:13" x14ac:dyDescent="0.3">
      <c r="E350" s="11"/>
      <c r="L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1" spans="1:13" x14ac:dyDescent="0.3">
      <c r="E351" s="11"/>
      <c r="L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2" spans="1:13" x14ac:dyDescent="0.3">
      <c r="E352" s="11"/>
      <c r="L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3" spans="5:12" x14ac:dyDescent="0.3">
      <c r="E353" s="11"/>
      <c r="L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4" spans="5:12" x14ac:dyDescent="0.3">
      <c r="E354" s="11"/>
      <c r="L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5" spans="5:12" x14ac:dyDescent="0.3">
      <c r="E355" s="11"/>
      <c r="L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6" spans="5:12" x14ac:dyDescent="0.3">
      <c r="E356" s="11"/>
      <c r="L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7" spans="5:12" x14ac:dyDescent="0.3">
      <c r="E357" s="11"/>
      <c r="L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8" spans="5:12" x14ac:dyDescent="0.3">
      <c r="E358" s="11"/>
      <c r="L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9" spans="5:12" x14ac:dyDescent="0.3">
      <c r="E359" s="11"/>
      <c r="L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0" spans="5:12" x14ac:dyDescent="0.3">
      <c r="E360" s="11"/>
      <c r="L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1" spans="5:12" x14ac:dyDescent="0.3">
      <c r="E361" s="11"/>
      <c r="L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2" spans="5:12" x14ac:dyDescent="0.3">
      <c r="E362" s="11"/>
      <c r="L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3" spans="5:12" x14ac:dyDescent="0.3">
      <c r="E363" s="11"/>
      <c r="L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4" spans="5:12" x14ac:dyDescent="0.3">
      <c r="E364" s="11"/>
      <c r="L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5" spans="5:12" x14ac:dyDescent="0.3">
      <c r="E365" s="11"/>
      <c r="L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6" spans="5:12" x14ac:dyDescent="0.3">
      <c r="E366" s="11"/>
      <c r="L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7" spans="5:12" x14ac:dyDescent="0.3">
      <c r="E367" s="11"/>
      <c r="L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8" spans="5:12" x14ac:dyDescent="0.3">
      <c r="E368" s="11"/>
      <c r="L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9" spans="5:12" x14ac:dyDescent="0.3">
      <c r="E369" s="11"/>
      <c r="L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0" spans="5:12" x14ac:dyDescent="0.3">
      <c r="E370" s="11"/>
      <c r="L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1" spans="5:12" x14ac:dyDescent="0.3">
      <c r="E371" s="11"/>
      <c r="L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2" spans="5:12" x14ac:dyDescent="0.3">
      <c r="E372" s="11"/>
      <c r="L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3" spans="5:12" x14ac:dyDescent="0.3">
      <c r="E373" s="11"/>
      <c r="L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4" spans="5:12" x14ac:dyDescent="0.3">
      <c r="E374" s="11"/>
      <c r="L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5" spans="5:12" x14ac:dyDescent="0.3">
      <c r="E375" s="11"/>
      <c r="L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6" spans="5:12" x14ac:dyDescent="0.3">
      <c r="E376" s="11"/>
      <c r="L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7" spans="5:12" x14ac:dyDescent="0.3">
      <c r="E377" s="11"/>
      <c r="L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8" spans="5:12" x14ac:dyDescent="0.3">
      <c r="E378" s="11"/>
      <c r="L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9" spans="5:12" x14ac:dyDescent="0.3">
      <c r="E379" s="11"/>
      <c r="L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0" spans="5:12" x14ac:dyDescent="0.3">
      <c r="E380" s="11"/>
      <c r="L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1" spans="5:12" x14ac:dyDescent="0.3">
      <c r="E381" s="11"/>
      <c r="L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2" spans="5:12" x14ac:dyDescent="0.3">
      <c r="E382" s="11"/>
      <c r="L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3" spans="5:12" x14ac:dyDescent="0.3">
      <c r="E383" s="11"/>
      <c r="L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4" spans="5:12" x14ac:dyDescent="0.3">
      <c r="E384" s="11"/>
      <c r="L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5" spans="5:12" x14ac:dyDescent="0.3">
      <c r="E385" s="11"/>
      <c r="L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6" spans="5:12" x14ac:dyDescent="0.3">
      <c r="E386" s="11"/>
      <c r="L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7" spans="5:12" x14ac:dyDescent="0.3">
      <c r="E387" s="11"/>
      <c r="L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8" spans="5:12" x14ac:dyDescent="0.3">
      <c r="E388" s="11"/>
      <c r="L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9" spans="5:12" x14ac:dyDescent="0.3">
      <c r="E389" s="11"/>
      <c r="L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0" spans="5:12" x14ac:dyDescent="0.3">
      <c r="E390" s="11"/>
      <c r="L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1" spans="5:12" x14ac:dyDescent="0.3">
      <c r="E391" s="11"/>
      <c r="L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2" spans="5:12" x14ac:dyDescent="0.3">
      <c r="E392" s="11"/>
      <c r="L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3" spans="5:12" x14ac:dyDescent="0.3">
      <c r="E393" s="11"/>
      <c r="L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4" spans="5:12" x14ac:dyDescent="0.3">
      <c r="E394" s="11"/>
      <c r="L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5" spans="5:12" x14ac:dyDescent="0.3">
      <c r="E395" s="11"/>
      <c r="L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6" spans="5:12" x14ac:dyDescent="0.3">
      <c r="E396" s="11"/>
      <c r="L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7" spans="5:12" x14ac:dyDescent="0.3">
      <c r="E397" s="11"/>
      <c r="L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8" spans="5:12" x14ac:dyDescent="0.3">
      <c r="E398" s="11"/>
      <c r="L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9" spans="5:12" x14ac:dyDescent="0.3">
      <c r="E399" s="11"/>
      <c r="L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0" spans="5:12" x14ac:dyDescent="0.3">
      <c r="E400" s="11"/>
      <c r="L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1" spans="5:12" x14ac:dyDescent="0.3">
      <c r="E401" s="11"/>
      <c r="L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2" spans="5:12" x14ac:dyDescent="0.3">
      <c r="E402" s="11"/>
      <c r="L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3" spans="5:12" x14ac:dyDescent="0.3">
      <c r="E403" s="11"/>
      <c r="L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4" spans="5:12" x14ac:dyDescent="0.3">
      <c r="E404" s="11"/>
      <c r="L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5" spans="5:12" x14ac:dyDescent="0.3">
      <c r="E405" s="11"/>
      <c r="L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6" spans="5:12" x14ac:dyDescent="0.3">
      <c r="E406" s="11"/>
      <c r="L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7" spans="5:12" x14ac:dyDescent="0.3">
      <c r="E407" s="11"/>
      <c r="L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8" spans="5:12" x14ac:dyDescent="0.3">
      <c r="E408" s="11"/>
      <c r="L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9" spans="5:12" x14ac:dyDescent="0.3">
      <c r="E409" s="11"/>
      <c r="L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0" spans="5:12" x14ac:dyDescent="0.3">
      <c r="E410" s="11"/>
      <c r="L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1" spans="5:12" x14ac:dyDescent="0.3">
      <c r="E411" s="11"/>
      <c r="L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2" spans="5:12" x14ac:dyDescent="0.3">
      <c r="E412" s="11"/>
      <c r="L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3" spans="5:12" x14ac:dyDescent="0.3">
      <c r="E413" s="11"/>
      <c r="L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4" spans="5:12" x14ac:dyDescent="0.3">
      <c r="E414" s="11"/>
      <c r="L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5" spans="5:12" x14ac:dyDescent="0.3">
      <c r="E415" s="11"/>
      <c r="L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6" spans="5:12" x14ac:dyDescent="0.3">
      <c r="E416" s="11"/>
      <c r="L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7" spans="5:12" x14ac:dyDescent="0.3">
      <c r="E417" s="11"/>
      <c r="L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8" spans="5:12" x14ac:dyDescent="0.3">
      <c r="E418" s="11"/>
      <c r="L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9" spans="5:12" x14ac:dyDescent="0.3">
      <c r="E419" s="11"/>
      <c r="L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0" spans="5:12" x14ac:dyDescent="0.3">
      <c r="E420" s="11"/>
      <c r="L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1" spans="5:12" x14ac:dyDescent="0.3">
      <c r="E421" s="11"/>
      <c r="L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2" spans="5:12" x14ac:dyDescent="0.3">
      <c r="E422" s="11"/>
      <c r="L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3" spans="5:12" x14ac:dyDescent="0.3">
      <c r="E423" s="11"/>
      <c r="L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4" spans="5:12" x14ac:dyDescent="0.3">
      <c r="E424" s="11"/>
      <c r="L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5" spans="5:12" x14ac:dyDescent="0.3">
      <c r="E425" s="11"/>
      <c r="L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6" spans="5:12" x14ac:dyDescent="0.3">
      <c r="E426" s="11"/>
      <c r="L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7" spans="5:12" x14ac:dyDescent="0.3">
      <c r="E427" s="11"/>
      <c r="L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8" spans="5:12" x14ac:dyDescent="0.3">
      <c r="E428" s="11"/>
      <c r="L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9" spans="5:12" x14ac:dyDescent="0.3">
      <c r="E429" s="11"/>
      <c r="L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0" spans="5:12" x14ac:dyDescent="0.3">
      <c r="E430" s="11"/>
      <c r="L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1" spans="5:12" x14ac:dyDescent="0.3">
      <c r="E431" s="11"/>
      <c r="L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2" spans="5:12" x14ac:dyDescent="0.3">
      <c r="E432" s="11"/>
      <c r="L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3" spans="5:12" x14ac:dyDescent="0.3">
      <c r="E433" s="11"/>
      <c r="L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4" spans="5:12" x14ac:dyDescent="0.3">
      <c r="E434" s="11"/>
      <c r="L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5" spans="5:12" x14ac:dyDescent="0.3">
      <c r="E435" s="11"/>
      <c r="L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6" spans="5:12" x14ac:dyDescent="0.3">
      <c r="E436" s="11"/>
      <c r="L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7" spans="5:12" x14ac:dyDescent="0.3">
      <c r="E437" s="11"/>
      <c r="L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8" spans="5:12" x14ac:dyDescent="0.3">
      <c r="E438" s="11"/>
      <c r="L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9" spans="5:12" x14ac:dyDescent="0.3">
      <c r="E439" s="11"/>
      <c r="L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0" spans="5:12" x14ac:dyDescent="0.3">
      <c r="E440" s="11"/>
      <c r="L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1" spans="5:12" x14ac:dyDescent="0.3">
      <c r="E441" s="11"/>
      <c r="L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2" spans="5:12" x14ac:dyDescent="0.3">
      <c r="E442" s="11"/>
      <c r="L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3" spans="5:12" x14ac:dyDescent="0.3">
      <c r="E443" s="11"/>
      <c r="L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4" spans="5:12" x14ac:dyDescent="0.3">
      <c r="E444" s="11"/>
      <c r="L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5" spans="5:12" x14ac:dyDescent="0.3">
      <c r="E445" s="11"/>
      <c r="L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6" spans="5:12" x14ac:dyDescent="0.3">
      <c r="E446" s="11"/>
      <c r="L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7" spans="5:12" x14ac:dyDescent="0.3">
      <c r="E447" s="11"/>
      <c r="L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8" spans="5:12" x14ac:dyDescent="0.3">
      <c r="E448" s="11"/>
      <c r="L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9" spans="5:12" x14ac:dyDescent="0.3">
      <c r="E449" s="11"/>
      <c r="L4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0" spans="5:12" x14ac:dyDescent="0.3">
      <c r="E450" s="11"/>
      <c r="L4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1" spans="5:12" x14ac:dyDescent="0.3">
      <c r="E451" s="11"/>
      <c r="L4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2" spans="5:12" x14ac:dyDescent="0.3">
      <c r="E452" s="11"/>
      <c r="L4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3" spans="5:12" x14ac:dyDescent="0.3">
      <c r="E453" s="11"/>
      <c r="L4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4" spans="5:12" x14ac:dyDescent="0.3">
      <c r="E454" s="11"/>
      <c r="L4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5" spans="5:12" x14ac:dyDescent="0.3">
      <c r="E455" s="11"/>
      <c r="L4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6" spans="5:12" x14ac:dyDescent="0.3">
      <c r="E456" s="11"/>
      <c r="L4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7" spans="5:12" x14ac:dyDescent="0.3">
      <c r="E457" s="11"/>
      <c r="L4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8" spans="5:12" x14ac:dyDescent="0.3">
      <c r="E458" s="11"/>
      <c r="L4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9" spans="5:12" x14ac:dyDescent="0.3">
      <c r="E459" s="11"/>
      <c r="L4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0" spans="5:12" x14ac:dyDescent="0.3">
      <c r="E460" s="11"/>
      <c r="L4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1" spans="5:12" x14ac:dyDescent="0.3">
      <c r="E461" s="11"/>
      <c r="L4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2" spans="5:12" x14ac:dyDescent="0.3">
      <c r="E462" s="11"/>
      <c r="L4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3" spans="5:12" x14ac:dyDescent="0.3">
      <c r="E463" s="11"/>
      <c r="L4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4" spans="5:12" x14ac:dyDescent="0.3">
      <c r="E464" s="11"/>
      <c r="L4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5" spans="5:12" x14ac:dyDescent="0.3">
      <c r="E465" s="11"/>
      <c r="L4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6" spans="5:12" x14ac:dyDescent="0.3">
      <c r="E466" s="11"/>
      <c r="L4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7" spans="5:12" x14ac:dyDescent="0.3">
      <c r="E467" s="11"/>
      <c r="L4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8" spans="5:12" x14ac:dyDescent="0.3">
      <c r="E468" s="11"/>
      <c r="L4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9" spans="5:12" x14ac:dyDescent="0.3">
      <c r="E469" s="11"/>
      <c r="L4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0" spans="5:12" x14ac:dyDescent="0.3">
      <c r="E470" s="11"/>
      <c r="L4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1" spans="5:12" x14ac:dyDescent="0.3">
      <c r="E471" s="11"/>
      <c r="L4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2" spans="5:12" x14ac:dyDescent="0.3">
      <c r="E472" s="11"/>
      <c r="L4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3" spans="5:12" x14ac:dyDescent="0.3">
      <c r="E473" s="11"/>
      <c r="L4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4" spans="5:12" x14ac:dyDescent="0.3">
      <c r="E474" s="11"/>
      <c r="L4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5" spans="5:12" x14ac:dyDescent="0.3">
      <c r="E475" s="11"/>
      <c r="L4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6" spans="5:12" x14ac:dyDescent="0.3">
      <c r="E476" s="11"/>
      <c r="L4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7" spans="5:12" x14ac:dyDescent="0.3">
      <c r="E477" s="11"/>
      <c r="L4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8" spans="5:12" x14ac:dyDescent="0.3">
      <c r="E478" s="11"/>
      <c r="L4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9" spans="5:12" x14ac:dyDescent="0.3">
      <c r="E479" s="11"/>
      <c r="L4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0" spans="5:12" x14ac:dyDescent="0.3">
      <c r="E480" s="11"/>
      <c r="L4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1" spans="5:12" x14ac:dyDescent="0.3">
      <c r="E481" s="11"/>
      <c r="L4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2" spans="5:12" x14ac:dyDescent="0.3">
      <c r="E482" s="11"/>
      <c r="L4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3" spans="5:12" x14ac:dyDescent="0.3">
      <c r="E483" s="11"/>
      <c r="L4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4" spans="5:12" x14ac:dyDescent="0.3">
      <c r="E484" s="11"/>
      <c r="L4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5" spans="5:12" x14ac:dyDescent="0.3">
      <c r="E485" s="11"/>
      <c r="L4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6" spans="5:12" x14ac:dyDescent="0.3">
      <c r="E486" s="11"/>
      <c r="L4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7" spans="5:12" x14ac:dyDescent="0.3">
      <c r="E487" s="11"/>
      <c r="L4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8" spans="5:12" x14ac:dyDescent="0.3">
      <c r="E488" s="11"/>
      <c r="L4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9" spans="5:12" x14ac:dyDescent="0.3">
      <c r="E489" s="11"/>
      <c r="L4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0" spans="5:12" x14ac:dyDescent="0.3">
      <c r="E490" s="11"/>
      <c r="L4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1" spans="5:12" x14ac:dyDescent="0.3">
      <c r="E491" s="11"/>
      <c r="L4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2" spans="5:12" x14ac:dyDescent="0.3">
      <c r="E492" s="11"/>
      <c r="L4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3" spans="5:12" x14ac:dyDescent="0.3">
      <c r="E493" s="11"/>
      <c r="L4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4" spans="5:12" x14ac:dyDescent="0.3">
      <c r="E494" s="11"/>
      <c r="L4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5" spans="5:12" x14ac:dyDescent="0.3">
      <c r="E495" s="11"/>
      <c r="L4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6" spans="5:12" x14ac:dyDescent="0.3">
      <c r="E496" s="11"/>
      <c r="L4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7" spans="5:12" x14ac:dyDescent="0.3">
      <c r="E497" s="11"/>
      <c r="L4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8" spans="5:12" x14ac:dyDescent="0.3">
      <c r="E498" s="11"/>
      <c r="L4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9" spans="5:12" x14ac:dyDescent="0.3">
      <c r="E499" s="11"/>
      <c r="L4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0" spans="5:12" x14ac:dyDescent="0.3">
      <c r="E500" s="11"/>
      <c r="L5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1" spans="5:12" x14ac:dyDescent="0.3">
      <c r="E501" s="11"/>
      <c r="L5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2" spans="5:12" x14ac:dyDescent="0.3">
      <c r="E502" s="11"/>
      <c r="L5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3" spans="5:12" x14ac:dyDescent="0.3">
      <c r="E503" s="11"/>
      <c r="L5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4" spans="5:12" x14ac:dyDescent="0.3">
      <c r="E504" s="11"/>
      <c r="L5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5" spans="5:12" x14ac:dyDescent="0.3">
      <c r="E505" s="11"/>
      <c r="L5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6" spans="5:12" x14ac:dyDescent="0.3">
      <c r="E506" s="11"/>
      <c r="L5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7" spans="5:12" x14ac:dyDescent="0.3">
      <c r="E507" s="11"/>
      <c r="L5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8" spans="5:12" x14ac:dyDescent="0.3">
      <c r="E508" s="11"/>
      <c r="L5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9" spans="5:12" x14ac:dyDescent="0.3">
      <c r="E509" s="11"/>
      <c r="L5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0" spans="5:12" x14ac:dyDescent="0.3">
      <c r="E510" s="11"/>
      <c r="L5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1" spans="5:12" x14ac:dyDescent="0.3">
      <c r="E511" s="11"/>
      <c r="L5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2" spans="5:12" x14ac:dyDescent="0.3">
      <c r="E512" s="11"/>
      <c r="L5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3" spans="5:12" x14ac:dyDescent="0.3">
      <c r="E513" s="11"/>
      <c r="L5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4" spans="5:12" x14ac:dyDescent="0.3">
      <c r="E514" s="11"/>
      <c r="L5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5" spans="5:12" x14ac:dyDescent="0.3">
      <c r="E515" s="11"/>
      <c r="L5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6" spans="5:12" x14ac:dyDescent="0.3">
      <c r="E516" s="11"/>
      <c r="L5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7" spans="5:12" x14ac:dyDescent="0.3">
      <c r="E517" s="11"/>
      <c r="L5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8" spans="5:12" x14ac:dyDescent="0.3">
      <c r="E518" s="11"/>
      <c r="L5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9" spans="5:12" x14ac:dyDescent="0.3">
      <c r="E519" s="11"/>
      <c r="L5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0" spans="5:12" x14ac:dyDescent="0.3">
      <c r="E520" s="11"/>
      <c r="L5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1" spans="5:12" x14ac:dyDescent="0.3">
      <c r="E521" s="11"/>
      <c r="L5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2" spans="5:12" x14ac:dyDescent="0.3">
      <c r="E522" s="11"/>
      <c r="L5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3" spans="5:12" x14ac:dyDescent="0.3">
      <c r="E523" s="11"/>
      <c r="L5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4" spans="5:12" x14ac:dyDescent="0.3">
      <c r="E524" s="11"/>
      <c r="L5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5" spans="5:12" x14ac:dyDescent="0.3">
      <c r="E525" s="11"/>
      <c r="L5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6" spans="5:12" x14ac:dyDescent="0.3">
      <c r="E526" s="11"/>
      <c r="L5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7" spans="5:12" x14ac:dyDescent="0.3">
      <c r="E527" s="11"/>
      <c r="L5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8" spans="5:12" x14ac:dyDescent="0.3">
      <c r="E528" s="11"/>
      <c r="L5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9" spans="5:12" x14ac:dyDescent="0.3">
      <c r="E529" s="11"/>
      <c r="L5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0" spans="5:12" x14ac:dyDescent="0.3">
      <c r="E530" s="11"/>
      <c r="L5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1" spans="5:12" x14ac:dyDescent="0.3">
      <c r="E531" s="11"/>
      <c r="L5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2" spans="5:12" x14ac:dyDescent="0.3">
      <c r="E532" s="11"/>
      <c r="L5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3" spans="5:12" x14ac:dyDescent="0.3">
      <c r="E533" s="11"/>
      <c r="L5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4" spans="5:12" x14ac:dyDescent="0.3">
      <c r="E534" s="11"/>
      <c r="L5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5" spans="5:12" x14ac:dyDescent="0.3">
      <c r="E535" s="11"/>
      <c r="L5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6" spans="5:12" x14ac:dyDescent="0.3">
      <c r="E536" s="11"/>
      <c r="L5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7" spans="5:12" x14ac:dyDescent="0.3">
      <c r="E537" s="11"/>
      <c r="L5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8" spans="5:12" x14ac:dyDescent="0.3">
      <c r="E538" s="11"/>
      <c r="L5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9" spans="5:12" x14ac:dyDescent="0.3">
      <c r="E539" s="11"/>
      <c r="L5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0" spans="5:12" x14ac:dyDescent="0.3">
      <c r="E540" s="11"/>
      <c r="L5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1" spans="5:12" x14ac:dyDescent="0.3">
      <c r="E541" s="11"/>
      <c r="L5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2" spans="5:12" x14ac:dyDescent="0.3">
      <c r="E542" s="11"/>
      <c r="L5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3" spans="5:12" x14ac:dyDescent="0.3">
      <c r="E543" s="11"/>
      <c r="L5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4" spans="5:12" x14ac:dyDescent="0.3">
      <c r="E544" s="11"/>
      <c r="L5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5" spans="5:12" x14ac:dyDescent="0.3">
      <c r="E545" s="11"/>
      <c r="L5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6" spans="5:12" x14ac:dyDescent="0.3">
      <c r="E546" s="11"/>
      <c r="L5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7" spans="5:12" x14ac:dyDescent="0.3">
      <c r="E547" s="11"/>
      <c r="L5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8" spans="5:12" x14ac:dyDescent="0.3">
      <c r="E548" s="11"/>
      <c r="L5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9" spans="5:12" x14ac:dyDescent="0.3">
      <c r="E549" s="11"/>
      <c r="L5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0" spans="5:12" x14ac:dyDescent="0.3">
      <c r="E550" s="11"/>
      <c r="L5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1" spans="5:12" x14ac:dyDescent="0.3">
      <c r="E551" s="11"/>
      <c r="L5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2" spans="5:12" x14ac:dyDescent="0.3">
      <c r="E552" s="11"/>
      <c r="L5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3" spans="5:12" x14ac:dyDescent="0.3">
      <c r="E553" s="11"/>
      <c r="L5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4" spans="5:12" x14ac:dyDescent="0.3">
      <c r="E554" s="11"/>
      <c r="L5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5" spans="5:12" x14ac:dyDescent="0.3">
      <c r="E555" s="11"/>
      <c r="L5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6" spans="5:12" x14ac:dyDescent="0.3">
      <c r="E556" s="11"/>
      <c r="L5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7" spans="5:12" x14ac:dyDescent="0.3">
      <c r="E557" s="11"/>
      <c r="L5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8" spans="5:12" x14ac:dyDescent="0.3">
      <c r="E558" s="11"/>
      <c r="L5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9" spans="5:12" x14ac:dyDescent="0.3">
      <c r="E559" s="11"/>
      <c r="L5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0" spans="5:12" x14ac:dyDescent="0.3">
      <c r="E560" s="11"/>
      <c r="L5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1" spans="5:12" x14ac:dyDescent="0.3">
      <c r="E561" s="11"/>
      <c r="L5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2" spans="5:12" x14ac:dyDescent="0.3">
      <c r="E562" s="11"/>
      <c r="L5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3" spans="5:12" x14ac:dyDescent="0.3">
      <c r="E563" s="11"/>
      <c r="L5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4" spans="5:12" x14ac:dyDescent="0.3">
      <c r="E564" s="11"/>
      <c r="L5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5" spans="5:12" x14ac:dyDescent="0.3">
      <c r="E565" s="11"/>
      <c r="L5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6" spans="5:12" x14ac:dyDescent="0.3">
      <c r="E566" s="11"/>
      <c r="L5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7" spans="5:12" x14ac:dyDescent="0.3">
      <c r="E567" s="11"/>
      <c r="L5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8" spans="5:12" x14ac:dyDescent="0.3">
      <c r="E568" s="11"/>
      <c r="L5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9" spans="5:12" x14ac:dyDescent="0.3">
      <c r="E569" s="11"/>
      <c r="L5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0" spans="5:12" x14ac:dyDescent="0.3">
      <c r="E570" s="11"/>
      <c r="L5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1" spans="5:12" x14ac:dyDescent="0.3">
      <c r="E571" s="11"/>
      <c r="L5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2" spans="5:12" x14ac:dyDescent="0.3">
      <c r="E572" s="11"/>
      <c r="L5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3" spans="5:12" x14ac:dyDescent="0.3">
      <c r="E573" s="11"/>
      <c r="L5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4" spans="5:12" x14ac:dyDescent="0.3">
      <c r="E574" s="11"/>
      <c r="L5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5" spans="5:12" x14ac:dyDescent="0.3">
      <c r="E575" s="11"/>
      <c r="L5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6" spans="5:12" x14ac:dyDescent="0.3">
      <c r="E576" s="11"/>
      <c r="L5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7" spans="5:12" x14ac:dyDescent="0.3">
      <c r="E577" s="11"/>
      <c r="L5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8" spans="5:12" x14ac:dyDescent="0.3">
      <c r="E578" s="11"/>
      <c r="L5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9" spans="5:12" x14ac:dyDescent="0.3">
      <c r="E579" s="11"/>
      <c r="L5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0" spans="5:12" x14ac:dyDescent="0.3">
      <c r="E580" s="11"/>
      <c r="L5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1" spans="5:12" x14ac:dyDescent="0.3">
      <c r="E581" s="11"/>
      <c r="L5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2" spans="5:12" x14ac:dyDescent="0.3">
      <c r="E582" s="11"/>
      <c r="L5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3" spans="5:12" x14ac:dyDescent="0.3">
      <c r="E583" s="11"/>
      <c r="L5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4" spans="5:12" x14ac:dyDescent="0.3">
      <c r="E584" s="11"/>
      <c r="L5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5" spans="5:12" x14ac:dyDescent="0.3">
      <c r="E585" s="11"/>
      <c r="L5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6" spans="5:12" x14ac:dyDescent="0.3">
      <c r="E586" s="11"/>
      <c r="L5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7" spans="5:12" x14ac:dyDescent="0.3">
      <c r="E587" s="11"/>
      <c r="L5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8" spans="5:12" x14ac:dyDescent="0.3">
      <c r="E588" s="11"/>
      <c r="L5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9" spans="5:12" x14ac:dyDescent="0.3">
      <c r="E589" s="11"/>
      <c r="L5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0" spans="5:12" x14ac:dyDescent="0.3">
      <c r="E590" s="11"/>
      <c r="L5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1" spans="5:12" x14ac:dyDescent="0.3">
      <c r="E591" s="11"/>
      <c r="L5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2" spans="5:12" x14ac:dyDescent="0.3">
      <c r="E592" s="11"/>
      <c r="L5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3" spans="5:12" x14ac:dyDescent="0.3">
      <c r="E593" s="11"/>
      <c r="L5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4" spans="5:12" x14ac:dyDescent="0.3">
      <c r="E594" s="11"/>
      <c r="L5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5" spans="5:12" x14ac:dyDescent="0.3">
      <c r="E595" s="11"/>
      <c r="L5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6" spans="5:12" x14ac:dyDescent="0.3">
      <c r="E596" s="11"/>
      <c r="L5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7" spans="5:12" x14ac:dyDescent="0.3">
      <c r="E597" s="11"/>
      <c r="L5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8" spans="5:12" x14ac:dyDescent="0.3">
      <c r="E598" s="11"/>
      <c r="L5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9" spans="5:12" x14ac:dyDescent="0.3">
      <c r="E599" s="11"/>
      <c r="L5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0" spans="5:12" x14ac:dyDescent="0.3">
      <c r="E600" s="11"/>
      <c r="L6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1" spans="5:12" x14ac:dyDescent="0.3">
      <c r="E601" s="11"/>
      <c r="L6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2" spans="5:12" x14ac:dyDescent="0.3">
      <c r="E602" s="11"/>
      <c r="L6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3" spans="5:12" x14ac:dyDescent="0.3">
      <c r="E603" s="11"/>
      <c r="L6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4" spans="5:12" x14ac:dyDescent="0.3">
      <c r="E604" s="11"/>
      <c r="L6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5" spans="5:12" x14ac:dyDescent="0.3">
      <c r="E605" s="11"/>
      <c r="L6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6" spans="5:12" x14ac:dyDescent="0.3">
      <c r="E606" s="11"/>
      <c r="L6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7" spans="5:12" x14ac:dyDescent="0.3">
      <c r="E607" s="11"/>
      <c r="L6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8" spans="5:12" x14ac:dyDescent="0.3">
      <c r="E608" s="11"/>
      <c r="L6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9" spans="5:12" x14ac:dyDescent="0.3">
      <c r="E609" s="11"/>
      <c r="L6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0" spans="5:12" x14ac:dyDescent="0.3">
      <c r="E610" s="11"/>
      <c r="L6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1" spans="5:12" x14ac:dyDescent="0.3">
      <c r="E611" s="11"/>
      <c r="L6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2" spans="5:12" x14ac:dyDescent="0.3">
      <c r="E612" s="11"/>
      <c r="L6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3" spans="5:12" x14ac:dyDescent="0.3">
      <c r="E613" s="11"/>
      <c r="L6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4" spans="5:12" x14ac:dyDescent="0.3">
      <c r="E614" s="11"/>
      <c r="L6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5" spans="5:12" x14ac:dyDescent="0.3">
      <c r="E615" s="11"/>
      <c r="L6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6" spans="5:12" x14ac:dyDescent="0.3">
      <c r="E616" s="11"/>
      <c r="L6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7" spans="5:12" x14ac:dyDescent="0.3">
      <c r="E617" s="11"/>
      <c r="L6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8" spans="5:12" x14ac:dyDescent="0.3">
      <c r="E618" s="11"/>
      <c r="L6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9" spans="5:12" x14ac:dyDescent="0.3">
      <c r="E619" s="11"/>
      <c r="L6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0" spans="5:12" x14ac:dyDescent="0.3">
      <c r="E620" s="11"/>
      <c r="L6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1" spans="5:12" x14ac:dyDescent="0.3">
      <c r="E621" s="11"/>
      <c r="L6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2" spans="5:12" x14ac:dyDescent="0.3">
      <c r="E622" s="11"/>
      <c r="L6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3" spans="5:12" x14ac:dyDescent="0.3">
      <c r="E623" s="11"/>
      <c r="L6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4" spans="5:12" x14ac:dyDescent="0.3">
      <c r="E624" s="11"/>
      <c r="L6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5" spans="5:12" x14ac:dyDescent="0.3">
      <c r="E625" s="11"/>
      <c r="L6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6" spans="5:12" x14ac:dyDescent="0.3">
      <c r="E626" s="11"/>
      <c r="L6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7" spans="5:12" x14ac:dyDescent="0.3">
      <c r="E627" s="11"/>
      <c r="L6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8" spans="5:12" x14ac:dyDescent="0.3">
      <c r="E628" s="11"/>
      <c r="L6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9" spans="5:12" x14ac:dyDescent="0.3">
      <c r="E629" s="11"/>
      <c r="L6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0" spans="5:12" x14ac:dyDescent="0.3">
      <c r="E630" s="11"/>
      <c r="L6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1" spans="5:12" x14ac:dyDescent="0.3">
      <c r="E631" s="11"/>
      <c r="L6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2" spans="5:12" x14ac:dyDescent="0.3">
      <c r="E632" s="11"/>
      <c r="L6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3" spans="5:12" x14ac:dyDescent="0.3">
      <c r="E633" s="11"/>
      <c r="L6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4" spans="5:12" x14ac:dyDescent="0.3">
      <c r="E634" s="11"/>
      <c r="L6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5" spans="5:12" x14ac:dyDescent="0.3">
      <c r="E635" s="11"/>
      <c r="L6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6" spans="5:12" x14ac:dyDescent="0.3">
      <c r="E636" s="11"/>
      <c r="L6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7" spans="5:12" x14ac:dyDescent="0.3">
      <c r="E637" s="11"/>
      <c r="L6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8" spans="5:12" x14ac:dyDescent="0.3">
      <c r="E638" s="11"/>
      <c r="L6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9" spans="5:12" x14ac:dyDescent="0.3">
      <c r="E639" s="11"/>
      <c r="L6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0" spans="5:12" x14ac:dyDescent="0.3">
      <c r="E640" s="11"/>
      <c r="L6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1" spans="5:12" x14ac:dyDescent="0.3">
      <c r="E641" s="11"/>
      <c r="L6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2" spans="5:12" x14ac:dyDescent="0.3">
      <c r="E642" s="11"/>
      <c r="L6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3" spans="5:12" x14ac:dyDescent="0.3">
      <c r="E643" s="11"/>
      <c r="L6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4" spans="5:12" x14ac:dyDescent="0.3">
      <c r="E644" s="11"/>
      <c r="L6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5" spans="5:12" x14ac:dyDescent="0.3">
      <c r="E645" s="11"/>
      <c r="L6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6" spans="5:12" x14ac:dyDescent="0.3">
      <c r="E646" s="11"/>
      <c r="L6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7" spans="5:12" x14ac:dyDescent="0.3">
      <c r="E647" s="11"/>
      <c r="L6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8" spans="5:12" x14ac:dyDescent="0.3">
      <c r="E648" s="11"/>
      <c r="L6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9" spans="5:12" x14ac:dyDescent="0.3">
      <c r="E649" s="11"/>
      <c r="L6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0" spans="5:12" x14ac:dyDescent="0.3">
      <c r="E650" s="11"/>
      <c r="L6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1" spans="5:12" x14ac:dyDescent="0.3">
      <c r="E651" s="11"/>
      <c r="L6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2" spans="5:12" x14ac:dyDescent="0.3">
      <c r="E652" s="11"/>
      <c r="L6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3" spans="5:12" x14ac:dyDescent="0.3">
      <c r="E653" s="11"/>
      <c r="L6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4" spans="5:12" x14ac:dyDescent="0.3">
      <c r="E654" s="11"/>
      <c r="L6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5" spans="5:12" x14ac:dyDescent="0.3">
      <c r="E655" s="11"/>
      <c r="L6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6" spans="5:12" x14ac:dyDescent="0.3">
      <c r="E656" s="11"/>
      <c r="L6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7" spans="5:12" x14ac:dyDescent="0.3">
      <c r="E657" s="11"/>
      <c r="L6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8" spans="5:12" x14ac:dyDescent="0.3">
      <c r="E658" s="11"/>
      <c r="L6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9" spans="5:12" x14ac:dyDescent="0.3">
      <c r="E659" s="11"/>
      <c r="L6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0" spans="5:12" x14ac:dyDescent="0.3">
      <c r="E660" s="11"/>
      <c r="L6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1" spans="5:12" x14ac:dyDescent="0.3">
      <c r="E661" s="11"/>
      <c r="L6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2" spans="5:12" x14ac:dyDescent="0.3">
      <c r="E662" s="11"/>
      <c r="L6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3" spans="5:12" x14ac:dyDescent="0.3">
      <c r="E663" s="11"/>
      <c r="L6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4" spans="5:12" x14ac:dyDescent="0.3">
      <c r="E664" s="11"/>
      <c r="L6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5" spans="5:12" x14ac:dyDescent="0.3">
      <c r="E665" s="11"/>
      <c r="L6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6" spans="5:12" x14ac:dyDescent="0.3">
      <c r="E666" s="11"/>
      <c r="L6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7" spans="5:12" x14ac:dyDescent="0.3">
      <c r="E667" s="11"/>
      <c r="L6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8" spans="5:12" x14ac:dyDescent="0.3">
      <c r="E668" s="11"/>
      <c r="L6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9" spans="5:12" x14ac:dyDescent="0.3">
      <c r="E669" s="11"/>
      <c r="L6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0" spans="5:12" x14ac:dyDescent="0.3">
      <c r="E670" s="11"/>
      <c r="L6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1" spans="5:12" x14ac:dyDescent="0.3">
      <c r="E671" s="11"/>
      <c r="L6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2" spans="5:12" x14ac:dyDescent="0.3">
      <c r="E672" s="11"/>
      <c r="L6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3" spans="5:12" x14ac:dyDescent="0.3">
      <c r="E673" s="11"/>
      <c r="L6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4" spans="5:12" x14ac:dyDescent="0.3">
      <c r="E674" s="11"/>
      <c r="L6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5" spans="5:12" x14ac:dyDescent="0.3">
      <c r="E675" s="11"/>
      <c r="L6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6" spans="5:12" x14ac:dyDescent="0.3">
      <c r="E676" s="11"/>
      <c r="L6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7" spans="5:12" x14ac:dyDescent="0.3">
      <c r="E677" s="11"/>
      <c r="L6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8" spans="5:12" x14ac:dyDescent="0.3">
      <c r="E678" s="11"/>
      <c r="L6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9" spans="5:12" x14ac:dyDescent="0.3">
      <c r="E679" s="11"/>
      <c r="L6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0" spans="5:12" x14ac:dyDescent="0.3">
      <c r="E680" s="11"/>
      <c r="L6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1" spans="5:12" x14ac:dyDescent="0.3">
      <c r="E681" s="11"/>
      <c r="L6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2" spans="5:12" x14ac:dyDescent="0.3">
      <c r="E682" s="11"/>
      <c r="L6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3" spans="5:12" x14ac:dyDescent="0.3">
      <c r="E683" s="11"/>
      <c r="L6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4" spans="5:12" x14ac:dyDescent="0.3">
      <c r="E684" s="11"/>
      <c r="L6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5" spans="5:12" x14ac:dyDescent="0.3">
      <c r="E685" s="11"/>
      <c r="L6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6" spans="5:12" x14ac:dyDescent="0.3">
      <c r="E686" s="11"/>
      <c r="L6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7" spans="5:12" x14ac:dyDescent="0.3">
      <c r="E687" s="11"/>
      <c r="L6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8" spans="5:12" x14ac:dyDescent="0.3">
      <c r="E688" s="11"/>
      <c r="L6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9" spans="5:12" x14ac:dyDescent="0.3">
      <c r="E689" s="11"/>
      <c r="L6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0" spans="5:12" x14ac:dyDescent="0.3">
      <c r="E690" s="11"/>
      <c r="L6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1" spans="5:12" x14ac:dyDescent="0.3">
      <c r="E691" s="11"/>
      <c r="L6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2" spans="5:12" x14ac:dyDescent="0.3">
      <c r="E692" s="11"/>
      <c r="L6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3" spans="5:12" x14ac:dyDescent="0.3">
      <c r="E693" s="11"/>
      <c r="L6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4" spans="5:12" x14ac:dyDescent="0.3">
      <c r="E694" s="11"/>
      <c r="L6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5" spans="5:12" x14ac:dyDescent="0.3">
      <c r="E695" s="11"/>
      <c r="L6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6" spans="5:12" x14ac:dyDescent="0.3">
      <c r="E696" s="11"/>
      <c r="L6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7" spans="5:12" x14ac:dyDescent="0.3">
      <c r="E697" s="11"/>
      <c r="L6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8" spans="5:12" x14ac:dyDescent="0.3">
      <c r="E698" s="11"/>
      <c r="L6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9" spans="5:12" x14ac:dyDescent="0.3">
      <c r="E699" s="11"/>
      <c r="L6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0" spans="5:12" x14ac:dyDescent="0.3">
      <c r="E700" s="11"/>
      <c r="L7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1" spans="5:12" x14ac:dyDescent="0.3">
      <c r="E701" s="11"/>
      <c r="L7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2" spans="5:12" x14ac:dyDescent="0.3">
      <c r="E702" s="11"/>
      <c r="L7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3" spans="5:12" x14ac:dyDescent="0.3">
      <c r="E703" s="11"/>
      <c r="L7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4" spans="5:12" x14ac:dyDescent="0.3">
      <c r="E704" s="11"/>
      <c r="L7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5" spans="5:12" x14ac:dyDescent="0.3">
      <c r="E705" s="11"/>
      <c r="L7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6" spans="5:12" x14ac:dyDescent="0.3">
      <c r="E706" s="11"/>
      <c r="L7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7" spans="5:12" x14ac:dyDescent="0.3">
      <c r="E707" s="11"/>
      <c r="L7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8" spans="5:12" x14ac:dyDescent="0.3">
      <c r="E708" s="11"/>
      <c r="L7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9" spans="5:12" x14ac:dyDescent="0.3">
      <c r="E709" s="11"/>
      <c r="L7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0" spans="5:12" x14ac:dyDescent="0.3">
      <c r="E710" s="11"/>
      <c r="L7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1" spans="5:12" x14ac:dyDescent="0.3">
      <c r="E711" s="11"/>
      <c r="L7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2" spans="5:12" x14ac:dyDescent="0.3">
      <c r="E712" s="11"/>
      <c r="L7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3" spans="5:12" x14ac:dyDescent="0.3">
      <c r="E713" s="11"/>
      <c r="L7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4" spans="5:12" x14ac:dyDescent="0.3">
      <c r="E714" s="11"/>
      <c r="L7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5" spans="5:12" x14ac:dyDescent="0.3">
      <c r="E715" s="11"/>
      <c r="L7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6" spans="5:12" x14ac:dyDescent="0.3">
      <c r="E716" s="11"/>
      <c r="L7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7" spans="5:12" x14ac:dyDescent="0.3">
      <c r="E717" s="11"/>
      <c r="L7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8" spans="5:12" x14ac:dyDescent="0.3">
      <c r="E718" s="11"/>
      <c r="L7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9" spans="5:12" x14ac:dyDescent="0.3">
      <c r="E719" s="11"/>
      <c r="L7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0" spans="5:12" x14ac:dyDescent="0.3">
      <c r="E720" s="11"/>
      <c r="L7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1" spans="5:12" x14ac:dyDescent="0.3">
      <c r="E721" s="11"/>
      <c r="L7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2" spans="5:12" x14ac:dyDescent="0.3">
      <c r="E722" s="11"/>
      <c r="L7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3" spans="5:12" x14ac:dyDescent="0.3">
      <c r="E723" s="11"/>
      <c r="L7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4" spans="5:12" x14ac:dyDescent="0.3">
      <c r="E724" s="11"/>
      <c r="L7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5" spans="5:12" x14ac:dyDescent="0.3">
      <c r="E725" s="11"/>
      <c r="L7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6" spans="5:12" x14ac:dyDescent="0.3">
      <c r="E726" s="11"/>
      <c r="L7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7" spans="5:12" x14ac:dyDescent="0.3">
      <c r="E727" s="11"/>
      <c r="L7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8" spans="5:12" x14ac:dyDescent="0.3">
      <c r="E728" s="11"/>
      <c r="L7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9" spans="5:12" x14ac:dyDescent="0.3">
      <c r="E729" s="11"/>
      <c r="L7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0" spans="5:12" x14ac:dyDescent="0.3">
      <c r="E730" s="11"/>
      <c r="L7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1" spans="5:12" x14ac:dyDescent="0.3">
      <c r="E731" s="11"/>
      <c r="L7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2" spans="5:12" x14ac:dyDescent="0.3">
      <c r="E732" s="11"/>
      <c r="L7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3" spans="5:12" x14ac:dyDescent="0.3">
      <c r="E733" s="11"/>
      <c r="L7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4" spans="5:12" x14ac:dyDescent="0.3">
      <c r="E734" s="11"/>
      <c r="L7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5" spans="5:12" x14ac:dyDescent="0.3">
      <c r="E735" s="11"/>
      <c r="L7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6" spans="5:12" x14ac:dyDescent="0.3">
      <c r="E736" s="11"/>
      <c r="L7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7" spans="5:12" x14ac:dyDescent="0.3">
      <c r="E737" s="11"/>
      <c r="L7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8" spans="5:12" x14ac:dyDescent="0.3">
      <c r="E738" s="11"/>
      <c r="L7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9" spans="5:12" x14ac:dyDescent="0.3">
      <c r="E739" s="11"/>
      <c r="L7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0" spans="5:12" x14ac:dyDescent="0.3">
      <c r="E740" s="11"/>
      <c r="L7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1" spans="5:12" x14ac:dyDescent="0.3">
      <c r="E741" s="11"/>
      <c r="L7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2" spans="5:12" x14ac:dyDescent="0.3">
      <c r="E742" s="11"/>
      <c r="L7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3" spans="5:12" x14ac:dyDescent="0.3">
      <c r="E743" s="11"/>
      <c r="L7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4" spans="5:12" x14ac:dyDescent="0.3">
      <c r="E744" s="11"/>
      <c r="L7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5" spans="5:12" x14ac:dyDescent="0.3">
      <c r="E745" s="11"/>
      <c r="L7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6" spans="5:12" x14ac:dyDescent="0.3">
      <c r="E746" s="11"/>
      <c r="L7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7" spans="5:12" x14ac:dyDescent="0.3">
      <c r="E747" s="11"/>
      <c r="L7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8" spans="5:12" x14ac:dyDescent="0.3">
      <c r="E748" s="11"/>
      <c r="L7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9" spans="5:12" x14ac:dyDescent="0.3">
      <c r="E749" s="11"/>
      <c r="L7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0" spans="5:12" x14ac:dyDescent="0.3">
      <c r="E750" s="11"/>
      <c r="L7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1" spans="5:12" x14ac:dyDescent="0.3">
      <c r="E751" s="11"/>
      <c r="L7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2" spans="5:12" x14ac:dyDescent="0.3">
      <c r="E752" s="11"/>
      <c r="L7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3" spans="5:12" x14ac:dyDescent="0.3">
      <c r="E753" s="11"/>
      <c r="L7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4" spans="5:12" x14ac:dyDescent="0.3">
      <c r="E754" s="11"/>
      <c r="L7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5" spans="5:12" x14ac:dyDescent="0.3">
      <c r="E755" s="11"/>
      <c r="L7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6" spans="5:12" x14ac:dyDescent="0.3">
      <c r="E756" s="11"/>
      <c r="L7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7" spans="5:12" x14ac:dyDescent="0.3">
      <c r="E757" s="11"/>
      <c r="L7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8" spans="5:12" x14ac:dyDescent="0.3">
      <c r="E758" s="11"/>
      <c r="L7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9" spans="5:12" x14ac:dyDescent="0.3">
      <c r="E759" s="11"/>
      <c r="L7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0" spans="5:12" x14ac:dyDescent="0.3">
      <c r="E760" s="11"/>
      <c r="L7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1" spans="5:12" x14ac:dyDescent="0.3">
      <c r="E761" s="11"/>
      <c r="L7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2" spans="5:12" x14ac:dyDescent="0.3">
      <c r="E762" s="11"/>
      <c r="L7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3" spans="5:12" x14ac:dyDescent="0.3">
      <c r="E763" s="11"/>
      <c r="L7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4" spans="5:12" x14ac:dyDescent="0.3">
      <c r="E764" s="11"/>
      <c r="L7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5" spans="5:12" x14ac:dyDescent="0.3">
      <c r="E765" s="11"/>
      <c r="L7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6" spans="5:12" x14ac:dyDescent="0.3">
      <c r="E766" s="11"/>
      <c r="L7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7" spans="5:12" x14ac:dyDescent="0.3">
      <c r="E767" s="11"/>
      <c r="L7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8" spans="5:12" x14ac:dyDescent="0.3">
      <c r="E768" s="11"/>
      <c r="L7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9" spans="5:12" x14ac:dyDescent="0.3">
      <c r="E769" s="11"/>
      <c r="L7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0" spans="5:12" x14ac:dyDescent="0.3">
      <c r="E770" s="11"/>
      <c r="L7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1" spans="5:12" x14ac:dyDescent="0.3">
      <c r="E771" s="11"/>
      <c r="L7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2" spans="5:12" x14ac:dyDescent="0.3">
      <c r="E772" s="11"/>
      <c r="L7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3" spans="5:12" x14ac:dyDescent="0.3">
      <c r="E773" s="11"/>
      <c r="L7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4" spans="5:12" x14ac:dyDescent="0.3">
      <c r="E774" s="11"/>
      <c r="L7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5" spans="5:12" x14ac:dyDescent="0.3">
      <c r="E775" s="11"/>
      <c r="L7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6" spans="5:12" x14ac:dyDescent="0.3">
      <c r="E776" s="11"/>
      <c r="L7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7" spans="5:12" x14ac:dyDescent="0.3">
      <c r="E777" s="11"/>
      <c r="L7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8" spans="5:12" x14ac:dyDescent="0.3">
      <c r="E778" s="11"/>
      <c r="L7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9" spans="5:12" x14ac:dyDescent="0.3">
      <c r="E779" s="11"/>
      <c r="L7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0" spans="5:12" x14ac:dyDescent="0.3">
      <c r="E780" s="11"/>
      <c r="L7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1" spans="5:12" x14ac:dyDescent="0.3">
      <c r="E781" s="11"/>
      <c r="L7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2" spans="5:12" x14ac:dyDescent="0.3">
      <c r="E782" s="11"/>
      <c r="L7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3" spans="5:12" x14ac:dyDescent="0.3">
      <c r="E783" s="11"/>
      <c r="L7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4" spans="5:12" x14ac:dyDescent="0.3">
      <c r="E784" s="11"/>
      <c r="L7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5" spans="5:12" x14ac:dyDescent="0.3">
      <c r="E785" s="11"/>
      <c r="L7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6" spans="5:12" x14ac:dyDescent="0.3">
      <c r="E786" s="11"/>
      <c r="L7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7" spans="5:12" x14ac:dyDescent="0.3">
      <c r="E787" s="11"/>
      <c r="L7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8" spans="5:12" x14ac:dyDescent="0.3">
      <c r="E788" s="11"/>
      <c r="L7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9" spans="5:12" x14ac:dyDescent="0.3">
      <c r="E789" s="11"/>
      <c r="L7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0" spans="5:12" x14ac:dyDescent="0.3">
      <c r="E790" s="11"/>
      <c r="L7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1" spans="5:12" x14ac:dyDescent="0.3">
      <c r="E791" s="11"/>
      <c r="L7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2" spans="5:12" x14ac:dyDescent="0.3">
      <c r="E792" s="11"/>
      <c r="L7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3" spans="5:12" x14ac:dyDescent="0.3">
      <c r="E793" s="11"/>
      <c r="L7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4" spans="5:12" x14ac:dyDescent="0.3">
      <c r="E794" s="11"/>
      <c r="L7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5" spans="5:12" x14ac:dyDescent="0.3">
      <c r="E795" s="11"/>
      <c r="L7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6" spans="5:12" x14ac:dyDescent="0.3">
      <c r="E796" s="11"/>
      <c r="L7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7" spans="5:12" x14ac:dyDescent="0.3">
      <c r="E797" s="11"/>
      <c r="L7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8" spans="5:12" x14ac:dyDescent="0.3">
      <c r="E798" s="11"/>
      <c r="L7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9" spans="5:12" x14ac:dyDescent="0.3">
      <c r="E799" s="11"/>
      <c r="L7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0" spans="5:12" x14ac:dyDescent="0.3">
      <c r="E800" s="11"/>
      <c r="L8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1" spans="5:12" x14ac:dyDescent="0.3">
      <c r="E801" s="11"/>
      <c r="L8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2" spans="5:12" x14ac:dyDescent="0.3">
      <c r="E802" s="11"/>
      <c r="L8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3" spans="5:12" x14ac:dyDescent="0.3">
      <c r="E803" s="11"/>
      <c r="L8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4" spans="5:12" x14ac:dyDescent="0.3">
      <c r="E804" s="11"/>
      <c r="L8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5" spans="5:12" x14ac:dyDescent="0.3">
      <c r="E805" s="11"/>
      <c r="L8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6" spans="5:12" x14ac:dyDescent="0.3">
      <c r="E806" s="11"/>
      <c r="L8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7" spans="5:12" x14ac:dyDescent="0.3">
      <c r="E807" s="11"/>
      <c r="L8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8" spans="5:12" x14ac:dyDescent="0.3">
      <c r="E808" s="11"/>
      <c r="L8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9" spans="5:12" x14ac:dyDescent="0.3">
      <c r="E809" s="11"/>
      <c r="L8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0" spans="5:12" x14ac:dyDescent="0.3">
      <c r="E810" s="11"/>
      <c r="L8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1" spans="5:12" x14ac:dyDescent="0.3">
      <c r="E811" s="11"/>
      <c r="L8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2" spans="5:12" x14ac:dyDescent="0.3">
      <c r="E812" s="11"/>
      <c r="L8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3" spans="5:12" x14ac:dyDescent="0.3">
      <c r="E813" s="11"/>
      <c r="L8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4" spans="5:12" x14ac:dyDescent="0.3">
      <c r="E814" s="11"/>
      <c r="L8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5" spans="5:12" x14ac:dyDescent="0.3">
      <c r="E815" s="11"/>
      <c r="L8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6" spans="5:12" x14ac:dyDescent="0.3">
      <c r="E816" s="11"/>
      <c r="L8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7" spans="5:12" x14ac:dyDescent="0.3">
      <c r="E817" s="11"/>
      <c r="L8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8" spans="5:12" x14ac:dyDescent="0.3">
      <c r="E818" s="11"/>
      <c r="L8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9" spans="5:12" x14ac:dyDescent="0.3">
      <c r="E819" s="11"/>
      <c r="L8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0" spans="5:12" x14ac:dyDescent="0.3">
      <c r="E820" s="11"/>
      <c r="L8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1" spans="5:12" x14ac:dyDescent="0.3">
      <c r="E821" s="11"/>
      <c r="L8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2" spans="5:12" x14ac:dyDescent="0.3">
      <c r="E822" s="11"/>
      <c r="L8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3" spans="5:12" x14ac:dyDescent="0.3">
      <c r="E823" s="11"/>
      <c r="L8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4" spans="5:12" x14ac:dyDescent="0.3">
      <c r="E824" s="11"/>
      <c r="L8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5" spans="5:12" x14ac:dyDescent="0.3">
      <c r="E825" s="11"/>
      <c r="L8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6" spans="5:12" x14ac:dyDescent="0.3">
      <c r="E826" s="11"/>
      <c r="L8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7" spans="5:12" x14ac:dyDescent="0.3">
      <c r="E827" s="11"/>
      <c r="L8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8" spans="5:12" x14ac:dyDescent="0.3">
      <c r="E828" s="11"/>
      <c r="L8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9" spans="5:12" x14ac:dyDescent="0.3">
      <c r="E829" s="11"/>
      <c r="L8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0" spans="5:12" x14ac:dyDescent="0.3">
      <c r="E830" s="11"/>
      <c r="L8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1" spans="5:12" x14ac:dyDescent="0.3">
      <c r="E831" s="11"/>
      <c r="L8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2" spans="5:12" x14ac:dyDescent="0.3">
      <c r="E832" s="11"/>
      <c r="L8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3" spans="5:12" x14ac:dyDescent="0.3">
      <c r="E833" s="11"/>
      <c r="L8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4" spans="5:12" x14ac:dyDescent="0.3">
      <c r="E834" s="11"/>
      <c r="L8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5" spans="5:12" x14ac:dyDescent="0.3">
      <c r="E835" s="11"/>
      <c r="L8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6" spans="5:12" x14ac:dyDescent="0.3">
      <c r="E836" s="11"/>
      <c r="L8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7" spans="5:12" x14ac:dyDescent="0.3">
      <c r="E837" s="11"/>
      <c r="L8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8" spans="5:12" x14ac:dyDescent="0.3">
      <c r="E838" s="11"/>
      <c r="L8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9" spans="5:12" x14ac:dyDescent="0.3">
      <c r="E839" s="11"/>
      <c r="L8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0" spans="5:12" x14ac:dyDescent="0.3">
      <c r="E840" s="11"/>
      <c r="L8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1" spans="5:12" x14ac:dyDescent="0.3">
      <c r="E841" s="11"/>
      <c r="L8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2" spans="5:12" x14ac:dyDescent="0.3">
      <c r="E842" s="11"/>
      <c r="L8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3" spans="5:12" x14ac:dyDescent="0.3">
      <c r="E843" s="11"/>
      <c r="L8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4" spans="5:12" x14ac:dyDescent="0.3">
      <c r="E844" s="11"/>
      <c r="L8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5" spans="5:12" x14ac:dyDescent="0.3">
      <c r="E845" s="11"/>
      <c r="L8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6" spans="5:12" x14ac:dyDescent="0.3">
      <c r="E846" s="11"/>
      <c r="L8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7" spans="5:12" x14ac:dyDescent="0.3">
      <c r="E847" s="11"/>
      <c r="L8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8" spans="5:12" x14ac:dyDescent="0.3">
      <c r="E848" s="11"/>
      <c r="L8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9" spans="5:12" x14ac:dyDescent="0.3">
      <c r="E849" s="11"/>
      <c r="L8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0" spans="5:12" x14ac:dyDescent="0.3">
      <c r="E850" s="11"/>
      <c r="L8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1" spans="5:12" x14ac:dyDescent="0.3">
      <c r="E851" s="11"/>
      <c r="L8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2" spans="5:12" x14ac:dyDescent="0.3">
      <c r="E852" s="11"/>
      <c r="L8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3" spans="5:12" x14ac:dyDescent="0.3">
      <c r="E853" s="11"/>
      <c r="L8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4" spans="5:12" x14ac:dyDescent="0.3">
      <c r="E854" s="11"/>
      <c r="L8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5" spans="5:12" x14ac:dyDescent="0.3">
      <c r="E855" s="11"/>
      <c r="L8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6" spans="5:12" x14ac:dyDescent="0.3">
      <c r="E856" s="11"/>
      <c r="L8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7" spans="5:12" x14ac:dyDescent="0.3">
      <c r="E857" s="11"/>
      <c r="L8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8" spans="5:12" x14ac:dyDescent="0.3">
      <c r="E858" s="11"/>
      <c r="L8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9" spans="5:12" x14ac:dyDescent="0.3">
      <c r="E859" s="11"/>
      <c r="L8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0" spans="5:12" x14ac:dyDescent="0.3">
      <c r="E860" s="11"/>
      <c r="L8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1" spans="5:12" x14ac:dyDescent="0.3">
      <c r="E861" s="11"/>
      <c r="L8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2" spans="5:12" x14ac:dyDescent="0.3">
      <c r="E862" s="11"/>
      <c r="L8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3" spans="5:12" x14ac:dyDescent="0.3">
      <c r="E863" s="11"/>
      <c r="L8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4" spans="5:12" x14ac:dyDescent="0.3">
      <c r="E864" s="11"/>
      <c r="L8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5" spans="5:12" x14ac:dyDescent="0.3">
      <c r="E865" s="11"/>
      <c r="L8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6" spans="5:12" x14ac:dyDescent="0.3">
      <c r="E866" s="11"/>
      <c r="L8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7" spans="5:12" x14ac:dyDescent="0.3">
      <c r="E867" s="11"/>
      <c r="L8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8" spans="5:12" x14ac:dyDescent="0.3">
      <c r="E868" s="11"/>
      <c r="L8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9" spans="5:12" x14ac:dyDescent="0.3">
      <c r="E869" s="11"/>
      <c r="L8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0" spans="5:12" x14ac:dyDescent="0.3">
      <c r="E870" s="11"/>
      <c r="L8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1" spans="5:12" x14ac:dyDescent="0.3">
      <c r="E871" s="11"/>
      <c r="L8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2" spans="5:12" x14ac:dyDescent="0.3">
      <c r="E872" s="11"/>
      <c r="L8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3" spans="5:12" x14ac:dyDescent="0.3">
      <c r="E873" s="11"/>
      <c r="L8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4" spans="5:12" x14ac:dyDescent="0.3">
      <c r="E874" s="11"/>
      <c r="L8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5" spans="5:12" x14ac:dyDescent="0.3">
      <c r="E875" s="11"/>
      <c r="L8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6" spans="5:12" x14ac:dyDescent="0.3">
      <c r="E876" s="11"/>
      <c r="L8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7" spans="5:12" x14ac:dyDescent="0.3">
      <c r="E877" s="11"/>
      <c r="L8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8" spans="5:12" x14ac:dyDescent="0.3">
      <c r="E878" s="11"/>
      <c r="L8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9" spans="5:12" x14ac:dyDescent="0.3">
      <c r="E879" s="11"/>
      <c r="L8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0" spans="5:12" x14ac:dyDescent="0.3">
      <c r="E880" s="11"/>
      <c r="L8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1" spans="5:12" x14ac:dyDescent="0.3">
      <c r="E881" s="11"/>
      <c r="L8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2" spans="5:12" x14ac:dyDescent="0.3">
      <c r="E882" s="11"/>
      <c r="L8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3" spans="5:12" x14ac:dyDescent="0.3">
      <c r="E883" s="11"/>
      <c r="L8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4" spans="5:12" x14ac:dyDescent="0.3">
      <c r="E884" s="11"/>
      <c r="L8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5" spans="5:12" x14ac:dyDescent="0.3">
      <c r="E885" s="11"/>
      <c r="L8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6" spans="5:12" x14ac:dyDescent="0.3">
      <c r="E886" s="11"/>
      <c r="L8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7" spans="5:12" x14ac:dyDescent="0.3">
      <c r="E887" s="11"/>
      <c r="L8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8" spans="5:12" x14ac:dyDescent="0.3">
      <c r="E888" s="11"/>
      <c r="L8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9" spans="5:12" x14ac:dyDescent="0.3">
      <c r="E889" s="11"/>
      <c r="L8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0" spans="5:12" x14ac:dyDescent="0.3">
      <c r="E890" s="11"/>
      <c r="L8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1" spans="5:12" x14ac:dyDescent="0.3">
      <c r="E891" s="11"/>
      <c r="L8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2" spans="5:12" x14ac:dyDescent="0.3">
      <c r="E892" s="11"/>
      <c r="L8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3" spans="5:12" x14ac:dyDescent="0.3">
      <c r="E893" s="11"/>
      <c r="L8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4" spans="5:12" x14ac:dyDescent="0.3">
      <c r="E894" s="11"/>
      <c r="L8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5" spans="5:12" x14ac:dyDescent="0.3">
      <c r="E895" s="11"/>
      <c r="L8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6" spans="5:12" x14ac:dyDescent="0.3">
      <c r="E896" s="11"/>
      <c r="L8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7" spans="5:12" x14ac:dyDescent="0.3">
      <c r="E897" s="11"/>
      <c r="L8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8" spans="5:12" x14ac:dyDescent="0.3">
      <c r="E898" s="11"/>
      <c r="L8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9" spans="5:12" x14ac:dyDescent="0.3">
      <c r="E899" s="11"/>
      <c r="L8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0" spans="5:12" x14ac:dyDescent="0.3">
      <c r="E900" s="11"/>
      <c r="L9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1" spans="5:12" x14ac:dyDescent="0.3">
      <c r="E901" s="11"/>
      <c r="L9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2" spans="5:12" x14ac:dyDescent="0.3">
      <c r="E902" s="11"/>
      <c r="L9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3" spans="5:12" x14ac:dyDescent="0.3">
      <c r="E903" s="11"/>
      <c r="L9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4" spans="5:12" x14ac:dyDescent="0.3">
      <c r="E904" s="11"/>
      <c r="L9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5" spans="5:12" x14ac:dyDescent="0.3">
      <c r="E905" s="11"/>
      <c r="L9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6" spans="5:12" x14ac:dyDescent="0.3">
      <c r="E906" s="11"/>
      <c r="L9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7" spans="5:12" x14ac:dyDescent="0.3">
      <c r="E907" s="11"/>
      <c r="L9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8" spans="5:12" x14ac:dyDescent="0.3">
      <c r="E908" s="11"/>
      <c r="L9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9" spans="5:12" x14ac:dyDescent="0.3">
      <c r="E909" s="11"/>
      <c r="L9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0" spans="5:12" x14ac:dyDescent="0.3">
      <c r="E910" s="11"/>
      <c r="L9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1" spans="5:12" x14ac:dyDescent="0.3">
      <c r="E911" s="11"/>
      <c r="L9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2" spans="5:12" x14ac:dyDescent="0.3">
      <c r="E912" s="11"/>
      <c r="L9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3" spans="5:12" x14ac:dyDescent="0.3">
      <c r="E913" s="11"/>
      <c r="L9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4" spans="5:12" x14ac:dyDescent="0.3">
      <c r="E914" s="11"/>
      <c r="L9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5" spans="5:12" x14ac:dyDescent="0.3">
      <c r="E915" s="11"/>
      <c r="L9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6" spans="5:12" x14ac:dyDescent="0.3">
      <c r="E916" s="11"/>
      <c r="L9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7" spans="5:12" x14ac:dyDescent="0.3">
      <c r="E917" s="11"/>
      <c r="L9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8" spans="5:12" x14ac:dyDescent="0.3">
      <c r="E918" s="11"/>
      <c r="L9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9" spans="5:12" x14ac:dyDescent="0.3">
      <c r="E919" s="11"/>
      <c r="L9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0" spans="5:12" x14ac:dyDescent="0.3">
      <c r="E920" s="11"/>
      <c r="L9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1" spans="5:12" x14ac:dyDescent="0.3">
      <c r="E921" s="11"/>
      <c r="L9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2" spans="5:12" x14ac:dyDescent="0.3">
      <c r="E922" s="11"/>
      <c r="L9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3" spans="5:12" x14ac:dyDescent="0.3">
      <c r="E923" s="11"/>
      <c r="L9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4" spans="5:12" x14ac:dyDescent="0.3">
      <c r="E924" s="11"/>
      <c r="L9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5" spans="5:12" x14ac:dyDescent="0.3">
      <c r="E925" s="11"/>
      <c r="L9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6" spans="5:12" x14ac:dyDescent="0.3">
      <c r="E926" s="11"/>
      <c r="L9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7" spans="5:12" x14ac:dyDescent="0.3">
      <c r="E927" s="11"/>
      <c r="L9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8" spans="5:12" x14ac:dyDescent="0.3">
      <c r="E928" s="11"/>
      <c r="L9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9" spans="5:12" x14ac:dyDescent="0.3">
      <c r="E929" s="11"/>
      <c r="L9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0" spans="5:12" x14ac:dyDescent="0.3">
      <c r="E930" s="11"/>
      <c r="L9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1" spans="5:12" x14ac:dyDescent="0.3">
      <c r="E931" s="11"/>
      <c r="L9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2" spans="5:12" x14ac:dyDescent="0.3">
      <c r="E932" s="11"/>
      <c r="L9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3" spans="5:12" x14ac:dyDescent="0.3">
      <c r="E933" s="11"/>
      <c r="L9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4" spans="5:12" x14ac:dyDescent="0.3">
      <c r="E934" s="11"/>
      <c r="L9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5" spans="5:12" x14ac:dyDescent="0.3">
      <c r="E935" s="11"/>
      <c r="L9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6" spans="5:12" x14ac:dyDescent="0.3">
      <c r="E936" s="11"/>
      <c r="L9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7" spans="5:12" x14ac:dyDescent="0.3">
      <c r="E937" s="11"/>
      <c r="L9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8" spans="5:12" x14ac:dyDescent="0.3">
      <c r="E938" s="11"/>
      <c r="L9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9" spans="5:12" x14ac:dyDescent="0.3">
      <c r="E939" s="11"/>
      <c r="L9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0" spans="5:12" x14ac:dyDescent="0.3">
      <c r="E940" s="11"/>
      <c r="L9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1" spans="5:12" x14ac:dyDescent="0.3">
      <c r="E941" s="11"/>
      <c r="L9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2" spans="5:12" x14ac:dyDescent="0.3">
      <c r="E942" s="11"/>
      <c r="L9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3" spans="5:12" x14ac:dyDescent="0.3">
      <c r="E943" s="11"/>
      <c r="L9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4" spans="5:12" x14ac:dyDescent="0.3">
      <c r="E944" s="11"/>
      <c r="L9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5" spans="5:12" x14ac:dyDescent="0.3">
      <c r="E945" s="11"/>
      <c r="L9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6" spans="5:12" x14ac:dyDescent="0.3">
      <c r="E946" s="11"/>
      <c r="L9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7" spans="5:12" x14ac:dyDescent="0.3">
      <c r="E947" s="11"/>
      <c r="L9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8" spans="5:12" x14ac:dyDescent="0.3">
      <c r="E948" s="11"/>
      <c r="L9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9" spans="5:12" x14ac:dyDescent="0.3">
      <c r="E949" s="11"/>
      <c r="L9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0" spans="5:12" x14ac:dyDescent="0.3">
      <c r="E950" s="11"/>
      <c r="L9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1" spans="5:12" x14ac:dyDescent="0.3">
      <c r="E951" s="11"/>
      <c r="L9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2" spans="5:12" x14ac:dyDescent="0.3">
      <c r="E952" s="11"/>
      <c r="L9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3" spans="5:12" x14ac:dyDescent="0.3">
      <c r="E953" s="11"/>
      <c r="L9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4" spans="5:12" x14ac:dyDescent="0.3">
      <c r="E954" s="11"/>
      <c r="L9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5" spans="5:12" x14ac:dyDescent="0.3">
      <c r="E955" s="11"/>
      <c r="L9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6" spans="5:12" x14ac:dyDescent="0.3">
      <c r="E956" s="11"/>
      <c r="L9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7" spans="5:12" x14ac:dyDescent="0.3">
      <c r="E957" s="11"/>
      <c r="L9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8" spans="5:12" x14ac:dyDescent="0.3">
      <c r="E958" s="11"/>
      <c r="L9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9" spans="5:12" x14ac:dyDescent="0.3">
      <c r="E959" s="11"/>
      <c r="L9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0" spans="5:12" x14ac:dyDescent="0.3">
      <c r="E960" s="11"/>
      <c r="L9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1" spans="5:12" x14ac:dyDescent="0.3">
      <c r="E961" s="11"/>
      <c r="L9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2" spans="5:12" x14ac:dyDescent="0.3">
      <c r="E962" s="11"/>
      <c r="L9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3" spans="5:12" x14ac:dyDescent="0.3">
      <c r="E963" s="11"/>
      <c r="L9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4" spans="5:12" x14ac:dyDescent="0.3">
      <c r="E964" s="11"/>
      <c r="L9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5" spans="5:12" x14ac:dyDescent="0.3">
      <c r="E965" s="11"/>
      <c r="L9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6" spans="5:12" x14ac:dyDescent="0.3">
      <c r="E966" s="11"/>
      <c r="L9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7" spans="5:12" x14ac:dyDescent="0.3">
      <c r="E967" s="11"/>
      <c r="L9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8" spans="5:12" x14ac:dyDescent="0.3">
      <c r="E968" s="11"/>
      <c r="L9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9" spans="5:12" x14ac:dyDescent="0.3">
      <c r="E969" s="11"/>
      <c r="L9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0" spans="5:12" x14ac:dyDescent="0.3">
      <c r="E970" s="11"/>
      <c r="L9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1" spans="5:12" x14ac:dyDescent="0.3">
      <c r="E971" s="11"/>
      <c r="L9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2" spans="5:12" x14ac:dyDescent="0.3">
      <c r="E972" s="11"/>
      <c r="L9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3" spans="5:12" x14ac:dyDescent="0.3">
      <c r="E973" s="11"/>
      <c r="L9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4" spans="5:12" x14ac:dyDescent="0.3">
      <c r="E974" s="11"/>
      <c r="L9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5" spans="5:12" x14ac:dyDescent="0.3">
      <c r="E975" s="11"/>
      <c r="L9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6" spans="5:12" x14ac:dyDescent="0.3">
      <c r="E976" s="11"/>
      <c r="L9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7" spans="5:12" x14ac:dyDescent="0.3">
      <c r="E977" s="11"/>
      <c r="L9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8" spans="5:12" x14ac:dyDescent="0.3">
      <c r="E978" s="11"/>
      <c r="L9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9" spans="5:12" x14ac:dyDescent="0.3">
      <c r="E979" s="11"/>
      <c r="L9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0" spans="5:12" x14ac:dyDescent="0.3">
      <c r="E980" s="11"/>
      <c r="L9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1" spans="5:12" x14ac:dyDescent="0.3">
      <c r="E981" s="11"/>
      <c r="L9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2" spans="5:12" x14ac:dyDescent="0.3">
      <c r="E982" s="11"/>
      <c r="L9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3" spans="5:12" x14ac:dyDescent="0.3">
      <c r="E983" s="11"/>
      <c r="L9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4" spans="5:12" x14ac:dyDescent="0.3">
      <c r="E984" s="11"/>
      <c r="L9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5" spans="5:12" x14ac:dyDescent="0.3">
      <c r="E985" s="11"/>
      <c r="L9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6" spans="5:12" x14ac:dyDescent="0.3">
      <c r="E986" s="11"/>
      <c r="L9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7" spans="5:12" x14ac:dyDescent="0.3">
      <c r="E987" s="11"/>
      <c r="L9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8" spans="5:12" x14ac:dyDescent="0.3">
      <c r="E988" s="11"/>
      <c r="L9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9" spans="5:12" x14ac:dyDescent="0.3">
      <c r="E989" s="11"/>
      <c r="L9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0" spans="5:12" x14ac:dyDescent="0.3">
      <c r="E990" s="11"/>
      <c r="L9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1" spans="5:12" x14ac:dyDescent="0.3">
      <c r="E991" s="11"/>
      <c r="L9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2" spans="5:12" x14ac:dyDescent="0.3">
      <c r="E992" s="11"/>
      <c r="L9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3" spans="5:12" x14ac:dyDescent="0.3">
      <c r="E993" s="11"/>
      <c r="L9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4" spans="5:12" x14ac:dyDescent="0.3">
      <c r="E994" s="11"/>
      <c r="L9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5" spans="5:12" x14ac:dyDescent="0.3">
      <c r="E995" s="11"/>
      <c r="L9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6" spans="5:12" x14ac:dyDescent="0.3">
      <c r="E996" s="11"/>
      <c r="L9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7" spans="5:12" x14ac:dyDescent="0.3">
      <c r="E997" s="11"/>
      <c r="L9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8" spans="5:12" x14ac:dyDescent="0.3">
      <c r="E998" s="11"/>
      <c r="L9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9" spans="5:12" x14ac:dyDescent="0.3">
      <c r="E999" s="11"/>
      <c r="L9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0" spans="5:12" x14ac:dyDescent="0.3">
      <c r="E1000" s="11"/>
      <c r="L10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1" spans="5:12" x14ac:dyDescent="0.3">
      <c r="E1001" s="11"/>
      <c r="L10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2" spans="5:12" x14ac:dyDescent="0.3">
      <c r="E1002" s="11"/>
      <c r="L10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3" spans="5:12" x14ac:dyDescent="0.3">
      <c r="E1003" s="11"/>
      <c r="L10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4" spans="5:12" x14ac:dyDescent="0.3">
      <c r="E1004" s="11"/>
      <c r="L10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5" spans="5:12" x14ac:dyDescent="0.3">
      <c r="E1005" s="11"/>
      <c r="L10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6" spans="5:12" x14ac:dyDescent="0.3">
      <c r="E1006" s="11"/>
      <c r="L10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7" spans="5:12" x14ac:dyDescent="0.3">
      <c r="E1007" s="11"/>
      <c r="L10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8" spans="5:12" x14ac:dyDescent="0.3">
      <c r="E1008" s="11"/>
      <c r="L10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9" spans="5:12" x14ac:dyDescent="0.3">
      <c r="E1009" s="11"/>
      <c r="L10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0" spans="5:12" x14ac:dyDescent="0.3">
      <c r="E1010" s="11"/>
      <c r="L10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1" spans="5:12" x14ac:dyDescent="0.3">
      <c r="E1011" s="11"/>
      <c r="L10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2" spans="5:12" x14ac:dyDescent="0.3">
      <c r="E1012" s="11"/>
      <c r="L10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3" spans="5:12" x14ac:dyDescent="0.3">
      <c r="E1013" s="11"/>
      <c r="L10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4" spans="5:12" x14ac:dyDescent="0.3">
      <c r="E1014" s="11"/>
      <c r="L10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5" spans="5:12" x14ac:dyDescent="0.3">
      <c r="E1015" s="11"/>
      <c r="L10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6" spans="5:12" x14ac:dyDescent="0.3">
      <c r="E1016" s="11"/>
      <c r="L10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7" spans="5:12" x14ac:dyDescent="0.3">
      <c r="E1017" s="11"/>
      <c r="L10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8" spans="5:12" x14ac:dyDescent="0.3">
      <c r="E1018" s="11"/>
      <c r="L10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9" spans="5:12" x14ac:dyDescent="0.3">
      <c r="E1019" s="11"/>
      <c r="L10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0" spans="5:12" x14ac:dyDescent="0.3">
      <c r="E1020" s="11"/>
      <c r="L10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1" spans="5:12" x14ac:dyDescent="0.3">
      <c r="E1021" s="11"/>
      <c r="L10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2" spans="5:12" x14ac:dyDescent="0.3">
      <c r="E1022" s="11"/>
      <c r="L10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3" spans="5:12" x14ac:dyDescent="0.3">
      <c r="E1023" s="11"/>
      <c r="L10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4" spans="5:12" x14ac:dyDescent="0.3">
      <c r="E1024" s="11"/>
      <c r="L10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5" spans="5:12" x14ac:dyDescent="0.3">
      <c r="E1025" s="11"/>
      <c r="L10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6" spans="5:12" x14ac:dyDescent="0.3">
      <c r="E1026" s="11"/>
      <c r="L10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7" spans="5:12" x14ac:dyDescent="0.3">
      <c r="E1027" s="11"/>
      <c r="L10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8" spans="5:12" x14ac:dyDescent="0.3">
      <c r="E1028" s="11"/>
      <c r="L10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9" spans="5:12" x14ac:dyDescent="0.3">
      <c r="E1029" s="11"/>
      <c r="L10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0" spans="5:12" x14ac:dyDescent="0.3">
      <c r="E1030" s="11"/>
      <c r="L10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1" spans="5:12" x14ac:dyDescent="0.3">
      <c r="E1031" s="11"/>
      <c r="L10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2" spans="5:12" x14ac:dyDescent="0.3">
      <c r="E1032" s="11"/>
      <c r="L10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3" spans="5:12" x14ac:dyDescent="0.3">
      <c r="E1033" s="11"/>
      <c r="L10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4" spans="5:12" x14ac:dyDescent="0.3">
      <c r="E1034" s="11"/>
      <c r="L10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5" spans="5:12" x14ac:dyDescent="0.3">
      <c r="E1035" s="11"/>
      <c r="L10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6" spans="5:12" x14ac:dyDescent="0.3">
      <c r="E1036" s="11"/>
      <c r="L10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7" spans="5:12" x14ac:dyDescent="0.3">
      <c r="E1037" s="11"/>
      <c r="L10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8" spans="5:12" x14ac:dyDescent="0.3">
      <c r="E1038" s="11"/>
      <c r="L10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9" spans="5:12" x14ac:dyDescent="0.3">
      <c r="E1039" s="11"/>
      <c r="L10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0" spans="5:12" x14ac:dyDescent="0.3">
      <c r="E1040" s="11"/>
      <c r="L10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1" spans="5:12" x14ac:dyDescent="0.3">
      <c r="E1041" s="11"/>
      <c r="L10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2" spans="5:12" x14ac:dyDescent="0.3">
      <c r="E1042" s="11"/>
      <c r="L10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3" spans="5:12" x14ac:dyDescent="0.3">
      <c r="E1043" s="11"/>
      <c r="L10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4" spans="5:12" x14ac:dyDescent="0.3">
      <c r="E1044" s="11"/>
      <c r="L10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5" spans="5:12" x14ac:dyDescent="0.3">
      <c r="E1045" s="11"/>
      <c r="L10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6" spans="5:12" x14ac:dyDescent="0.3">
      <c r="E1046" s="11"/>
      <c r="L10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7" spans="5:12" x14ac:dyDescent="0.3">
      <c r="E1047" s="11"/>
      <c r="L10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8" spans="5:12" x14ac:dyDescent="0.3">
      <c r="E1048" s="11"/>
      <c r="L10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9" spans="5:12" x14ac:dyDescent="0.3">
      <c r="E1049" s="11"/>
      <c r="L10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0" spans="5:12" x14ac:dyDescent="0.3">
      <c r="E1050" s="11"/>
      <c r="L10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1" spans="5:12" x14ac:dyDescent="0.3">
      <c r="E1051" s="11"/>
      <c r="L10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2" spans="5:12" x14ac:dyDescent="0.3">
      <c r="E1052" s="11"/>
      <c r="L10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3" spans="5:12" x14ac:dyDescent="0.3">
      <c r="E1053" s="11"/>
      <c r="L10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4" spans="5:12" x14ac:dyDescent="0.3">
      <c r="E1054" s="11"/>
      <c r="L10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5" spans="5:12" x14ac:dyDescent="0.3">
      <c r="E1055" s="11"/>
      <c r="L10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6" spans="5:12" x14ac:dyDescent="0.3">
      <c r="E1056" s="11"/>
      <c r="L10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7" spans="5:12" x14ac:dyDescent="0.3">
      <c r="E1057" s="11"/>
      <c r="L10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8" spans="5:12" x14ac:dyDescent="0.3">
      <c r="E1058" s="11"/>
      <c r="L10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9" spans="5:12" x14ac:dyDescent="0.3">
      <c r="E1059" s="11"/>
      <c r="L10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0" spans="5:12" x14ac:dyDescent="0.3">
      <c r="E1060" s="11"/>
      <c r="L10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1" spans="5:12" x14ac:dyDescent="0.3">
      <c r="E1061" s="11"/>
      <c r="L10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2" spans="5:12" x14ac:dyDescent="0.3">
      <c r="E1062" s="11"/>
      <c r="L10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3" spans="5:12" x14ac:dyDescent="0.3">
      <c r="E1063" s="11"/>
      <c r="L10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4" spans="5:12" x14ac:dyDescent="0.3">
      <c r="E1064" s="11"/>
      <c r="L10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5" spans="5:12" x14ac:dyDescent="0.3">
      <c r="E1065" s="11"/>
      <c r="L10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6" spans="5:12" x14ac:dyDescent="0.3">
      <c r="E1066" s="11"/>
      <c r="L10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7" spans="5:12" x14ac:dyDescent="0.3">
      <c r="E1067" s="11"/>
      <c r="L10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8" spans="5:12" x14ac:dyDescent="0.3">
      <c r="E1068" s="11"/>
      <c r="L10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9" spans="5:12" x14ac:dyDescent="0.3">
      <c r="E1069" s="11"/>
      <c r="L10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0" spans="5:12" x14ac:dyDescent="0.3">
      <c r="E1070" s="11"/>
      <c r="L10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1" spans="5:12" x14ac:dyDescent="0.3">
      <c r="E1071" s="11"/>
      <c r="L10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2" spans="5:12" x14ac:dyDescent="0.3">
      <c r="E1072" s="11"/>
      <c r="L10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3" spans="5:12" x14ac:dyDescent="0.3">
      <c r="E1073" s="11"/>
      <c r="L10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4" spans="5:12" x14ac:dyDescent="0.3">
      <c r="E1074" s="11"/>
      <c r="L10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5" spans="5:12" x14ac:dyDescent="0.3">
      <c r="E1075" s="11"/>
      <c r="L10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6" spans="5:12" x14ac:dyDescent="0.3">
      <c r="E1076" s="11"/>
      <c r="L10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7" spans="5:12" x14ac:dyDescent="0.3">
      <c r="E1077" s="11"/>
      <c r="L10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8" spans="5:12" x14ac:dyDescent="0.3">
      <c r="E1078" s="11"/>
      <c r="L10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9" spans="5:12" x14ac:dyDescent="0.3">
      <c r="E1079" s="11"/>
      <c r="L10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0" spans="5:12" x14ac:dyDescent="0.3">
      <c r="E1080" s="11"/>
      <c r="L10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1" spans="5:12" x14ac:dyDescent="0.3">
      <c r="E1081" s="11"/>
      <c r="L10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2" spans="5:12" x14ac:dyDescent="0.3">
      <c r="E1082" s="11"/>
      <c r="L10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3" spans="5:12" x14ac:dyDescent="0.3">
      <c r="E1083" s="11"/>
      <c r="L10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4" spans="5:12" x14ac:dyDescent="0.3">
      <c r="E1084" s="11"/>
      <c r="L10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5" spans="5:12" x14ac:dyDescent="0.3">
      <c r="E1085" s="11"/>
      <c r="L10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6" spans="5:12" x14ac:dyDescent="0.3">
      <c r="E1086" s="11"/>
      <c r="L10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7" spans="5:12" x14ac:dyDescent="0.3">
      <c r="E1087" s="11"/>
      <c r="L10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8" spans="5:12" x14ac:dyDescent="0.3">
      <c r="E1088" s="11"/>
      <c r="L10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9" spans="5:12" x14ac:dyDescent="0.3">
      <c r="E1089" s="11"/>
      <c r="L10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0" spans="5:12" x14ac:dyDescent="0.3">
      <c r="E1090" s="11"/>
      <c r="L10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1" spans="5:12" x14ac:dyDescent="0.3">
      <c r="E1091" s="11"/>
      <c r="L10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2" spans="5:12" x14ac:dyDescent="0.3">
      <c r="E1092" s="11"/>
      <c r="L10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3" spans="5:12" x14ac:dyDescent="0.3">
      <c r="E1093" s="11"/>
      <c r="L10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4" spans="5:12" x14ac:dyDescent="0.3">
      <c r="E1094" s="11"/>
      <c r="L10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5" spans="5:12" x14ac:dyDescent="0.3">
      <c r="E1095" s="11"/>
      <c r="L10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6" spans="5:12" x14ac:dyDescent="0.3">
      <c r="E1096" s="11"/>
      <c r="L10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7" spans="5:12" x14ac:dyDescent="0.3">
      <c r="E1097" s="11"/>
      <c r="L10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8" spans="5:12" x14ac:dyDescent="0.3">
      <c r="E1098" s="11"/>
      <c r="L10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9" spans="5:12" x14ac:dyDescent="0.3">
      <c r="E1099" s="11"/>
      <c r="L10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0" spans="5:12" x14ac:dyDescent="0.3">
      <c r="E1100" s="11"/>
      <c r="L1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1" spans="5:12" x14ac:dyDescent="0.3">
      <c r="E1101" s="11"/>
      <c r="L1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2" spans="5:12" x14ac:dyDescent="0.3">
      <c r="E1102" s="11"/>
      <c r="L1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3" spans="5:12" x14ac:dyDescent="0.3">
      <c r="E1103" s="11"/>
      <c r="L1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4" spans="5:12" x14ac:dyDescent="0.3">
      <c r="E1104" s="11"/>
      <c r="L1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5" spans="5:12" x14ac:dyDescent="0.3">
      <c r="E1105" s="11"/>
      <c r="L1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6" spans="5:12" x14ac:dyDescent="0.3">
      <c r="E1106" s="11"/>
      <c r="L1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7" spans="5:12" x14ac:dyDescent="0.3">
      <c r="E1107" s="11"/>
      <c r="L1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8" spans="5:12" x14ac:dyDescent="0.3">
      <c r="E1108" s="11"/>
      <c r="L1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9" spans="5:12" x14ac:dyDescent="0.3">
      <c r="E1109" s="11"/>
      <c r="L1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0" spans="5:12" x14ac:dyDescent="0.3">
      <c r="E1110" s="11"/>
      <c r="L1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1" spans="5:12" x14ac:dyDescent="0.3">
      <c r="E1111" s="11"/>
      <c r="L1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2" spans="5:12" x14ac:dyDescent="0.3">
      <c r="E1112" s="11"/>
      <c r="L1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3" spans="5:12" x14ac:dyDescent="0.3">
      <c r="E1113" s="11"/>
      <c r="L1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4" spans="5:12" x14ac:dyDescent="0.3">
      <c r="E1114" s="11"/>
      <c r="L1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5" spans="5:12" x14ac:dyDescent="0.3">
      <c r="E1115" s="11"/>
      <c r="L1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6" spans="5:12" x14ac:dyDescent="0.3">
      <c r="E1116" s="11"/>
      <c r="L1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7" spans="5:12" x14ac:dyDescent="0.3">
      <c r="E1117" s="11"/>
      <c r="L1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8" spans="5:12" x14ac:dyDescent="0.3">
      <c r="E1118" s="11"/>
      <c r="L1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9" spans="5:12" x14ac:dyDescent="0.3">
      <c r="E1119" s="11"/>
      <c r="L1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0" spans="5:12" x14ac:dyDescent="0.3">
      <c r="E1120" s="11"/>
      <c r="L1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1" spans="5:12" x14ac:dyDescent="0.3">
      <c r="E1121" s="11"/>
      <c r="L1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2" spans="5:12" x14ac:dyDescent="0.3">
      <c r="E1122" s="11"/>
      <c r="L1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3" spans="5:12" x14ac:dyDescent="0.3">
      <c r="E1123" s="11"/>
      <c r="L1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4" spans="5:12" x14ac:dyDescent="0.3">
      <c r="E1124" s="11"/>
      <c r="L1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5" spans="5:12" x14ac:dyDescent="0.3">
      <c r="E1125" s="11"/>
      <c r="L1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6" spans="5:12" x14ac:dyDescent="0.3">
      <c r="E1126" s="11"/>
      <c r="L1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7" spans="5:12" x14ac:dyDescent="0.3">
      <c r="E1127" s="11"/>
      <c r="L1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8" spans="5:12" x14ac:dyDescent="0.3">
      <c r="E1128" s="11"/>
      <c r="L1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9" spans="5:12" x14ac:dyDescent="0.3">
      <c r="E1129" s="11"/>
      <c r="L1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0" spans="5:12" x14ac:dyDescent="0.3">
      <c r="E1130" s="11"/>
      <c r="L1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1" spans="5:12" x14ac:dyDescent="0.3">
      <c r="E1131" s="11"/>
      <c r="L1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2" spans="5:12" x14ac:dyDescent="0.3">
      <c r="E1132" s="11"/>
      <c r="L1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3" spans="5:12" x14ac:dyDescent="0.3">
      <c r="E1133" s="11"/>
      <c r="L1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4" spans="5:12" x14ac:dyDescent="0.3">
      <c r="E1134" s="11"/>
      <c r="L1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5" spans="5:12" x14ac:dyDescent="0.3">
      <c r="E1135" s="11"/>
      <c r="L1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6" spans="5:12" x14ac:dyDescent="0.3">
      <c r="E1136" s="11"/>
      <c r="L1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7" spans="5:12" x14ac:dyDescent="0.3">
      <c r="E1137" s="11"/>
      <c r="L1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8" spans="5:12" x14ac:dyDescent="0.3">
      <c r="E1138" s="11"/>
      <c r="L1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9" spans="5:12" x14ac:dyDescent="0.3">
      <c r="E1139" s="11"/>
      <c r="L1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0" spans="5:12" x14ac:dyDescent="0.3">
      <c r="E1140" s="11"/>
      <c r="L1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1" spans="5:12" x14ac:dyDescent="0.3">
      <c r="E1141" s="11"/>
      <c r="L1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2" spans="5:12" x14ac:dyDescent="0.3">
      <c r="E1142" s="11"/>
      <c r="L1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3" spans="5:12" x14ac:dyDescent="0.3">
      <c r="E1143" s="11"/>
      <c r="L1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4" spans="5:12" x14ac:dyDescent="0.3">
      <c r="E1144" s="11"/>
      <c r="L1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5" spans="5:12" x14ac:dyDescent="0.3">
      <c r="E1145" s="11"/>
      <c r="L1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6" spans="5:12" x14ac:dyDescent="0.3">
      <c r="E1146" s="11"/>
      <c r="L1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7" spans="5:12" x14ac:dyDescent="0.3">
      <c r="E1147" s="11"/>
      <c r="L1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8" spans="5:12" x14ac:dyDescent="0.3">
      <c r="E1148" s="11"/>
      <c r="L1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9" spans="5:12" x14ac:dyDescent="0.3">
      <c r="E1149" s="11"/>
      <c r="L1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0" spans="5:12" x14ac:dyDescent="0.3">
      <c r="E1150" s="11"/>
      <c r="L1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1" spans="5:12" x14ac:dyDescent="0.3">
      <c r="E1151" s="11"/>
      <c r="L1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2" spans="5:12" x14ac:dyDescent="0.3">
      <c r="E1152" s="11"/>
      <c r="L1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3" spans="5:12" x14ac:dyDescent="0.3">
      <c r="E1153" s="11"/>
      <c r="L1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4" spans="5:12" x14ac:dyDescent="0.3">
      <c r="E1154" s="11"/>
      <c r="L1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5" spans="5:12" x14ac:dyDescent="0.3">
      <c r="E1155" s="11"/>
      <c r="L1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6" spans="5:12" x14ac:dyDescent="0.3">
      <c r="E1156" s="11"/>
      <c r="L1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7" spans="5:12" x14ac:dyDescent="0.3">
      <c r="E1157" s="11"/>
      <c r="L1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8" spans="5:12" x14ac:dyDescent="0.3">
      <c r="E1158" s="11"/>
      <c r="L1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9" spans="5:12" x14ac:dyDescent="0.3">
      <c r="E1159" s="11"/>
      <c r="L1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0" spans="5:12" x14ac:dyDescent="0.3">
      <c r="E1160" s="11"/>
      <c r="L1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1" spans="5:12" x14ac:dyDescent="0.3">
      <c r="E1161" s="11"/>
      <c r="L1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2" spans="5:12" x14ac:dyDescent="0.3">
      <c r="E1162" s="11"/>
      <c r="L1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3" spans="5:12" x14ac:dyDescent="0.3">
      <c r="E1163" s="11"/>
      <c r="L1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4" spans="5:12" x14ac:dyDescent="0.3">
      <c r="E1164" s="11"/>
      <c r="L1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5" spans="5:12" x14ac:dyDescent="0.3">
      <c r="E1165" s="11"/>
      <c r="L1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6" spans="5:12" x14ac:dyDescent="0.3">
      <c r="E1166" s="11"/>
      <c r="L1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7" spans="5:12" x14ac:dyDescent="0.3">
      <c r="E1167" s="11"/>
      <c r="L1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8" spans="5:12" x14ac:dyDescent="0.3">
      <c r="E1168" s="11"/>
      <c r="L1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9" spans="5:12" x14ac:dyDescent="0.3">
      <c r="E1169" s="11"/>
      <c r="L1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0" spans="5:12" x14ac:dyDescent="0.3">
      <c r="E1170" s="11"/>
      <c r="L1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1" spans="5:12" x14ac:dyDescent="0.3">
      <c r="E1171" s="11"/>
      <c r="L1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2" spans="5:12" x14ac:dyDescent="0.3">
      <c r="E1172" s="11"/>
      <c r="L1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3" spans="5:12" x14ac:dyDescent="0.3">
      <c r="E1173" s="11"/>
      <c r="L1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4" spans="5:12" x14ac:dyDescent="0.3">
      <c r="E1174" s="11"/>
      <c r="L1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5" spans="5:12" x14ac:dyDescent="0.3">
      <c r="E1175" s="11"/>
      <c r="L1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6" spans="5:12" x14ac:dyDescent="0.3">
      <c r="E1176" s="11"/>
      <c r="L1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7" spans="5:12" x14ac:dyDescent="0.3">
      <c r="E1177" s="11"/>
      <c r="L1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8" spans="5:12" x14ac:dyDescent="0.3">
      <c r="E1178" s="11"/>
      <c r="L1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9" spans="5:12" x14ac:dyDescent="0.3">
      <c r="E1179" s="11"/>
      <c r="L1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0" spans="5:12" x14ac:dyDescent="0.3">
      <c r="E1180" s="11"/>
      <c r="L1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1" spans="5:12" x14ac:dyDescent="0.3">
      <c r="E1181" s="11"/>
      <c r="L1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2" spans="5:12" x14ac:dyDescent="0.3">
      <c r="E1182" s="11"/>
      <c r="L1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3" spans="5:12" x14ac:dyDescent="0.3">
      <c r="E1183" s="11"/>
      <c r="L1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4" spans="5:12" x14ac:dyDescent="0.3">
      <c r="E1184" s="11"/>
      <c r="L1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5" spans="5:12" x14ac:dyDescent="0.3">
      <c r="E1185" s="11"/>
      <c r="L1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6" spans="5:12" x14ac:dyDescent="0.3">
      <c r="E1186" s="11"/>
      <c r="L1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7" spans="5:12" x14ac:dyDescent="0.3">
      <c r="E1187" s="11"/>
      <c r="L1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8" spans="5:12" x14ac:dyDescent="0.3">
      <c r="E1188" s="11"/>
      <c r="L1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9" spans="5:12" x14ac:dyDescent="0.3">
      <c r="E1189" s="11"/>
      <c r="L1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0" spans="5:12" x14ac:dyDescent="0.3">
      <c r="E1190" s="11"/>
      <c r="L1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1" spans="5:12" x14ac:dyDescent="0.3">
      <c r="E1191" s="11"/>
      <c r="L1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2" spans="5:12" x14ac:dyDescent="0.3">
      <c r="E1192" s="11"/>
      <c r="L1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3" spans="5:12" x14ac:dyDescent="0.3">
      <c r="E1193" s="11"/>
      <c r="L1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4" spans="5:12" x14ac:dyDescent="0.3">
      <c r="E1194" s="11"/>
      <c r="L1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5" spans="5:12" x14ac:dyDescent="0.3">
      <c r="E1195" s="11"/>
      <c r="L1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6" spans="5:12" x14ac:dyDescent="0.3">
      <c r="E1196" s="11"/>
      <c r="L1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7" spans="5:12" x14ac:dyDescent="0.3">
      <c r="E1197" s="11"/>
      <c r="L1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8" spans="5:12" x14ac:dyDescent="0.3">
      <c r="E1198" s="11"/>
      <c r="L1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9" spans="5:12" x14ac:dyDescent="0.3">
      <c r="E1199" s="11"/>
      <c r="L1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0" spans="5:12" x14ac:dyDescent="0.3">
      <c r="E1200" s="11"/>
      <c r="L1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1" spans="5:12" x14ac:dyDescent="0.3">
      <c r="E1201" s="11"/>
      <c r="L1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2" spans="5:12" x14ac:dyDescent="0.3">
      <c r="E1202" s="11"/>
      <c r="L1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3" spans="5:12" x14ac:dyDescent="0.3">
      <c r="E1203" s="11"/>
      <c r="L1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4" spans="5:12" x14ac:dyDescent="0.3">
      <c r="E1204" s="11"/>
      <c r="L1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5" spans="5:12" x14ac:dyDescent="0.3">
      <c r="E1205" s="11"/>
      <c r="L1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6" spans="5:12" x14ac:dyDescent="0.3">
      <c r="E1206" s="11"/>
      <c r="L1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7" spans="5:12" x14ac:dyDescent="0.3">
      <c r="E1207" s="11"/>
      <c r="L1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8" spans="5:12" x14ac:dyDescent="0.3">
      <c r="E1208" s="11"/>
      <c r="L1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9" spans="5:12" x14ac:dyDescent="0.3">
      <c r="E1209" s="11"/>
      <c r="L1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0" spans="5:12" x14ac:dyDescent="0.3">
      <c r="E1210" s="11"/>
      <c r="L1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1" spans="5:12" x14ac:dyDescent="0.3">
      <c r="E1211" s="11"/>
      <c r="L1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2" spans="5:12" x14ac:dyDescent="0.3">
      <c r="E1212" s="11"/>
      <c r="L1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3" spans="5:12" x14ac:dyDescent="0.3">
      <c r="E1213" s="11"/>
      <c r="L1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4" spans="5:12" x14ac:dyDescent="0.3">
      <c r="E1214" s="11"/>
      <c r="L1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5" spans="5:12" x14ac:dyDescent="0.3">
      <c r="E1215" s="11"/>
      <c r="L1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6" spans="5:12" x14ac:dyDescent="0.3">
      <c r="E1216" s="11"/>
      <c r="L1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7" spans="5:12" x14ac:dyDescent="0.3">
      <c r="E1217" s="11"/>
      <c r="L1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8" spans="5:12" x14ac:dyDescent="0.3">
      <c r="E1218" s="11"/>
      <c r="L1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9" spans="5:12" x14ac:dyDescent="0.3">
      <c r="E1219" s="11"/>
      <c r="L1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0" spans="5:12" x14ac:dyDescent="0.3">
      <c r="E1220" s="11"/>
      <c r="L1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1" spans="5:12" x14ac:dyDescent="0.3">
      <c r="E1221" s="11"/>
      <c r="L1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2" spans="5:12" x14ac:dyDescent="0.3">
      <c r="E1222" s="11"/>
      <c r="L1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3" spans="5:12" x14ac:dyDescent="0.3">
      <c r="E1223" s="11"/>
      <c r="L1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4" spans="5:12" x14ac:dyDescent="0.3">
      <c r="E1224" s="11"/>
      <c r="L1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5" spans="5:12" x14ac:dyDescent="0.3">
      <c r="E1225" s="11"/>
      <c r="L1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6" spans="5:12" x14ac:dyDescent="0.3">
      <c r="E1226" s="11"/>
      <c r="L1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7" spans="5:12" x14ac:dyDescent="0.3">
      <c r="E1227" s="11"/>
      <c r="L1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8" spans="5:12" x14ac:dyDescent="0.3">
      <c r="E1228" s="11"/>
      <c r="L1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9" spans="5:12" x14ac:dyDescent="0.3">
      <c r="E1229" s="11"/>
      <c r="L1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0" spans="5:12" x14ac:dyDescent="0.3">
      <c r="E1230" s="11"/>
      <c r="L1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1" spans="5:12" x14ac:dyDescent="0.3">
      <c r="E1231" s="11"/>
      <c r="L1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2" spans="5:12" x14ac:dyDescent="0.3">
      <c r="E1232" s="11"/>
      <c r="L1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3" spans="5:12" x14ac:dyDescent="0.3">
      <c r="E1233" s="11"/>
      <c r="L1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4" spans="5:12" x14ac:dyDescent="0.3">
      <c r="E1234" s="11"/>
      <c r="L1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5" spans="5:12" x14ac:dyDescent="0.3">
      <c r="E1235" s="11"/>
      <c r="L1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6" spans="5:12" x14ac:dyDescent="0.3">
      <c r="E1236" s="11"/>
      <c r="L1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7" spans="5:12" x14ac:dyDescent="0.3">
      <c r="E1237" s="11"/>
      <c r="L1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8" spans="5:12" x14ac:dyDescent="0.3">
      <c r="E1238" s="11"/>
      <c r="L1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9" spans="5:12" x14ac:dyDescent="0.3">
      <c r="E1239" s="11"/>
      <c r="L1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0" spans="5:12" x14ac:dyDescent="0.3">
      <c r="E1240" s="11"/>
      <c r="L1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1" spans="5:12" x14ac:dyDescent="0.3">
      <c r="E1241" s="11"/>
      <c r="L1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2" spans="5:12" x14ac:dyDescent="0.3">
      <c r="E1242" s="11"/>
      <c r="L1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3" spans="5:12" x14ac:dyDescent="0.3">
      <c r="E1243" s="11"/>
      <c r="L1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4" spans="5:12" x14ac:dyDescent="0.3">
      <c r="E1244" s="11"/>
      <c r="L1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5" spans="5:12" x14ac:dyDescent="0.3">
      <c r="E1245" s="11"/>
      <c r="L1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6" spans="5:12" x14ac:dyDescent="0.3">
      <c r="E1246" s="11"/>
      <c r="L1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7" spans="5:12" x14ac:dyDescent="0.3">
      <c r="E1247" s="11"/>
      <c r="L1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8" spans="5:12" x14ac:dyDescent="0.3">
      <c r="E1248" s="11"/>
      <c r="L1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9" spans="5:12" x14ac:dyDescent="0.3">
      <c r="E1249" s="11"/>
      <c r="L1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0" spans="5:12" x14ac:dyDescent="0.3">
      <c r="E1250" s="11"/>
      <c r="L1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1" spans="5:12" x14ac:dyDescent="0.3">
      <c r="E1251" s="11"/>
      <c r="L1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2" spans="5:12" x14ac:dyDescent="0.3">
      <c r="E1252" s="11"/>
      <c r="L1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3" spans="5:12" x14ac:dyDescent="0.3">
      <c r="E1253" s="11"/>
      <c r="L1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4" spans="5:12" x14ac:dyDescent="0.3">
      <c r="E1254" s="11"/>
      <c r="L1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5" spans="5:12" x14ac:dyDescent="0.3">
      <c r="E1255" s="11"/>
      <c r="L1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6" spans="5:12" x14ac:dyDescent="0.3">
      <c r="E1256" s="11"/>
      <c r="L1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7" spans="5:12" x14ac:dyDescent="0.3">
      <c r="E1257" s="11"/>
      <c r="L1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8" spans="5:12" x14ac:dyDescent="0.3">
      <c r="E1258" s="11"/>
      <c r="L1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9" spans="5:12" x14ac:dyDescent="0.3">
      <c r="E1259" s="11"/>
      <c r="L1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0" spans="5:12" x14ac:dyDescent="0.3">
      <c r="E1260" s="11"/>
      <c r="L1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1" spans="5:12" x14ac:dyDescent="0.3">
      <c r="E1261" s="11"/>
      <c r="L1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2" spans="5:12" x14ac:dyDescent="0.3">
      <c r="E1262" s="11"/>
      <c r="L1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3" spans="5:12" x14ac:dyDescent="0.3">
      <c r="E1263" s="11"/>
      <c r="L1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4" spans="5:12" x14ac:dyDescent="0.3">
      <c r="E1264" s="11"/>
      <c r="L1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5" spans="5:12" x14ac:dyDescent="0.3">
      <c r="E1265" s="11"/>
      <c r="L1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6" spans="5:12" x14ac:dyDescent="0.3">
      <c r="E1266" s="11"/>
      <c r="L1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7" spans="5:12" x14ac:dyDescent="0.3">
      <c r="E1267" s="11"/>
      <c r="L1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8" spans="5:12" x14ac:dyDescent="0.3">
      <c r="E1268" s="11"/>
      <c r="L1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9" spans="5:12" x14ac:dyDescent="0.3">
      <c r="E1269" s="11"/>
      <c r="L1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0" spans="5:12" x14ac:dyDescent="0.3">
      <c r="E1270" s="11"/>
      <c r="L1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1" spans="5:12" x14ac:dyDescent="0.3">
      <c r="E1271" s="11"/>
      <c r="L1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2" spans="5:12" x14ac:dyDescent="0.3">
      <c r="E1272" s="11"/>
      <c r="L1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3" spans="5:12" x14ac:dyDescent="0.3">
      <c r="E1273" s="11"/>
      <c r="L1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4" spans="5:12" x14ac:dyDescent="0.3">
      <c r="E1274" s="11"/>
      <c r="L1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5" spans="5:12" x14ac:dyDescent="0.3">
      <c r="E1275" s="11"/>
      <c r="L1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6" spans="5:12" x14ac:dyDescent="0.3">
      <c r="E1276" s="11"/>
      <c r="L1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7" spans="5:12" x14ac:dyDescent="0.3">
      <c r="E1277" s="11"/>
      <c r="L1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8" spans="5:12" x14ac:dyDescent="0.3">
      <c r="E1278" s="11"/>
      <c r="L1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9" spans="5:12" x14ac:dyDescent="0.3">
      <c r="E1279" s="11"/>
      <c r="L1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0" spans="5:12" x14ac:dyDescent="0.3">
      <c r="E1280" s="11"/>
      <c r="L1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1" spans="5:12" x14ac:dyDescent="0.3">
      <c r="E1281" s="11"/>
      <c r="L1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2" spans="5:12" x14ac:dyDescent="0.3">
      <c r="E1282" s="11"/>
      <c r="L1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3" spans="5:12" x14ac:dyDescent="0.3">
      <c r="E1283" s="11"/>
      <c r="L1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4" spans="5:12" x14ac:dyDescent="0.3">
      <c r="E1284" s="11"/>
      <c r="L1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5" spans="5:12" x14ac:dyDescent="0.3">
      <c r="E1285" s="11"/>
      <c r="L1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6" spans="5:12" x14ac:dyDescent="0.3">
      <c r="E1286" s="11"/>
      <c r="L1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7" spans="5:12" x14ac:dyDescent="0.3">
      <c r="E1287" s="11"/>
      <c r="L1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8" spans="5:12" x14ac:dyDescent="0.3">
      <c r="E1288" s="11"/>
      <c r="L1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9" spans="5:12" x14ac:dyDescent="0.3">
      <c r="E1289" s="11"/>
      <c r="L1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0" spans="5:12" x14ac:dyDescent="0.3">
      <c r="E1290" s="11"/>
      <c r="L1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1" spans="5:12" x14ac:dyDescent="0.3">
      <c r="E1291" s="11"/>
      <c r="L1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2" spans="5:12" x14ac:dyDescent="0.3">
      <c r="E1292" s="11"/>
      <c r="L1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3" spans="5:12" x14ac:dyDescent="0.3">
      <c r="E1293" s="11"/>
      <c r="L1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4" spans="5:12" x14ac:dyDescent="0.3">
      <c r="E1294" s="11"/>
      <c r="L1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5" spans="5:12" x14ac:dyDescent="0.3">
      <c r="E1295" s="11"/>
      <c r="L1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6" spans="5:12" x14ac:dyDescent="0.3">
      <c r="E1296" s="11"/>
      <c r="L1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7" spans="5:12" x14ac:dyDescent="0.3">
      <c r="E1297" s="11"/>
      <c r="L1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8" spans="5:12" x14ac:dyDescent="0.3">
      <c r="E1298" s="11"/>
      <c r="L1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9" spans="5:12" x14ac:dyDescent="0.3">
      <c r="E1299" s="11"/>
      <c r="L1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0" spans="5:12" x14ac:dyDescent="0.3">
      <c r="E1300" s="11"/>
      <c r="L1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1" spans="5:12" x14ac:dyDescent="0.3">
      <c r="E1301" s="11"/>
      <c r="L1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2" spans="5:12" x14ac:dyDescent="0.3">
      <c r="E1302" s="11"/>
      <c r="L1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3" spans="5:12" x14ac:dyDescent="0.3">
      <c r="E1303" s="11"/>
      <c r="L1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4" spans="5:12" x14ac:dyDescent="0.3">
      <c r="E1304" s="11"/>
      <c r="L1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5" spans="5:12" x14ac:dyDescent="0.3">
      <c r="E1305" s="11"/>
      <c r="L1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6" spans="5:12" x14ac:dyDescent="0.3">
      <c r="E1306" s="11"/>
      <c r="L13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7" spans="5:12" x14ac:dyDescent="0.3">
      <c r="E1307" s="11"/>
      <c r="L13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8" spans="5:12" x14ac:dyDescent="0.3">
      <c r="E1308" s="11"/>
      <c r="L13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9" spans="5:12" x14ac:dyDescent="0.3">
      <c r="E1309" s="11"/>
      <c r="L13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0" spans="5:12" x14ac:dyDescent="0.3">
      <c r="E1310" s="11"/>
      <c r="L13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1" spans="5:12" x14ac:dyDescent="0.3">
      <c r="E1311" s="11"/>
      <c r="L13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2" spans="5:12" x14ac:dyDescent="0.3">
      <c r="E1312" s="11"/>
      <c r="L13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3" spans="5:12" x14ac:dyDescent="0.3">
      <c r="E1313" s="11"/>
      <c r="L13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4" spans="5:12" x14ac:dyDescent="0.3">
      <c r="E1314" s="11"/>
      <c r="L13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5" spans="5:12" x14ac:dyDescent="0.3">
      <c r="E1315" s="11"/>
      <c r="L13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6" spans="5:12" x14ac:dyDescent="0.3">
      <c r="E1316" s="11"/>
      <c r="L13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7" spans="5:12" x14ac:dyDescent="0.3">
      <c r="E1317" s="11"/>
      <c r="L13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8" spans="5:12" x14ac:dyDescent="0.3">
      <c r="E1318" s="11"/>
      <c r="L13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9" spans="5:12" x14ac:dyDescent="0.3">
      <c r="E1319" s="11"/>
      <c r="L13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0" spans="5:12" x14ac:dyDescent="0.3">
      <c r="E1320" s="11"/>
      <c r="L13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1" spans="5:12" x14ac:dyDescent="0.3">
      <c r="E1321" s="11"/>
      <c r="L13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2" spans="5:12" x14ac:dyDescent="0.3">
      <c r="E1322" s="11"/>
      <c r="L13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3" spans="5:12" x14ac:dyDescent="0.3">
      <c r="E1323" s="11"/>
      <c r="L13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4" spans="5:12" x14ac:dyDescent="0.3">
      <c r="E1324" s="11"/>
      <c r="L13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5" spans="5:12" x14ac:dyDescent="0.3">
      <c r="E1325" s="11"/>
      <c r="L13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6" spans="5:12" x14ac:dyDescent="0.3">
      <c r="E1326" s="11"/>
      <c r="L13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7" spans="5:12" x14ac:dyDescent="0.3">
      <c r="E1327" s="11"/>
      <c r="L13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8" spans="5:12" x14ac:dyDescent="0.3">
      <c r="E1328" s="11"/>
      <c r="L13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9" spans="5:12" x14ac:dyDescent="0.3">
      <c r="E1329" s="11"/>
      <c r="L1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0" spans="5:12" x14ac:dyDescent="0.3">
      <c r="E1330" s="11"/>
      <c r="L13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1" spans="5:12" x14ac:dyDescent="0.3">
      <c r="E1331" s="11"/>
      <c r="L13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2" spans="5:12" x14ac:dyDescent="0.3">
      <c r="E1332" s="11"/>
      <c r="L13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3" spans="5:12" x14ac:dyDescent="0.3">
      <c r="E1333" s="11"/>
      <c r="L13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4" spans="5:12" x14ac:dyDescent="0.3">
      <c r="E1334" s="11"/>
      <c r="L13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5" spans="5:12" x14ac:dyDescent="0.3">
      <c r="E1335" s="11"/>
      <c r="L13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6" spans="5:12" x14ac:dyDescent="0.3">
      <c r="E1336" s="11"/>
      <c r="L13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7" spans="5:12" x14ac:dyDescent="0.3">
      <c r="E1337" s="11"/>
      <c r="L13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8" spans="5:12" x14ac:dyDescent="0.3">
      <c r="E1338" s="11"/>
      <c r="L1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9" spans="5:12" x14ac:dyDescent="0.3">
      <c r="E1339" s="11"/>
      <c r="L1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0" spans="5:12" x14ac:dyDescent="0.3">
      <c r="E1340" s="11"/>
      <c r="L1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1" spans="5:12" x14ac:dyDescent="0.3">
      <c r="E1341" s="11"/>
      <c r="L1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2" spans="5:12" x14ac:dyDescent="0.3">
      <c r="E1342" s="11"/>
      <c r="L1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3" spans="5:12" x14ac:dyDescent="0.3">
      <c r="E1343" s="11"/>
      <c r="L1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4" spans="5:12" x14ac:dyDescent="0.3">
      <c r="E1344" s="11"/>
      <c r="L1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5" spans="5:12" x14ac:dyDescent="0.3">
      <c r="E1345" s="11"/>
      <c r="L1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6" spans="5:12" x14ac:dyDescent="0.3">
      <c r="E1346" s="11"/>
      <c r="L1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7" spans="5:12" x14ac:dyDescent="0.3">
      <c r="E1347" s="11"/>
      <c r="L1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8" spans="5:12" x14ac:dyDescent="0.3">
      <c r="E1348" s="11"/>
      <c r="L1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9" spans="5:12" x14ac:dyDescent="0.3">
      <c r="E1349" s="11"/>
      <c r="L1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0" spans="5:12" x14ac:dyDescent="0.3">
      <c r="E1350" s="11"/>
      <c r="L1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1" spans="5:12" x14ac:dyDescent="0.3">
      <c r="E1351" s="11"/>
      <c r="L1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2" spans="5:12" x14ac:dyDescent="0.3">
      <c r="E1352" s="11"/>
      <c r="L1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3" spans="5:12" x14ac:dyDescent="0.3">
      <c r="E1353" s="11"/>
      <c r="L1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4" spans="5:12" x14ac:dyDescent="0.3">
      <c r="E1354" s="11"/>
      <c r="L1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5" spans="5:12" x14ac:dyDescent="0.3">
      <c r="E1355" s="11"/>
      <c r="L1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6" spans="5:12" x14ac:dyDescent="0.3">
      <c r="E1356" s="11"/>
      <c r="L1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7" spans="5:12" x14ac:dyDescent="0.3">
      <c r="E1357" s="11"/>
      <c r="L1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8" spans="5:12" x14ac:dyDescent="0.3">
      <c r="E1358" s="11"/>
      <c r="L1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9" spans="5:12" x14ac:dyDescent="0.3">
      <c r="E1359" s="11"/>
      <c r="L1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0" spans="5:12" x14ac:dyDescent="0.3">
      <c r="E1360" s="11"/>
      <c r="L1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1" spans="5:12" x14ac:dyDescent="0.3">
      <c r="E1361" s="11"/>
      <c r="L1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2" spans="5:12" x14ac:dyDescent="0.3">
      <c r="E1362" s="11"/>
      <c r="L1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3" spans="5:12" x14ac:dyDescent="0.3">
      <c r="E1363" s="11"/>
      <c r="L1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4" spans="5:12" x14ac:dyDescent="0.3">
      <c r="E1364" s="11"/>
      <c r="L1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5" spans="5:12" x14ac:dyDescent="0.3">
      <c r="E1365" s="11"/>
      <c r="L1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6" spans="5:12" x14ac:dyDescent="0.3">
      <c r="E1366" s="11"/>
      <c r="L1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7" spans="5:12" x14ac:dyDescent="0.3">
      <c r="E1367" s="11"/>
      <c r="L1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8" spans="5:12" x14ac:dyDescent="0.3">
      <c r="E1368" s="11"/>
      <c r="L1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9" spans="5:12" x14ac:dyDescent="0.3">
      <c r="E1369" s="11"/>
      <c r="L1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0" spans="5:12" x14ac:dyDescent="0.3">
      <c r="E1370" s="11"/>
      <c r="L1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1" spans="5:12" x14ac:dyDescent="0.3">
      <c r="E1371" s="11"/>
      <c r="L1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2" spans="5:12" x14ac:dyDescent="0.3">
      <c r="E1372" s="11"/>
      <c r="L1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3" spans="5:12" x14ac:dyDescent="0.3">
      <c r="E1373" s="11"/>
      <c r="L1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4" spans="5:12" x14ac:dyDescent="0.3">
      <c r="E1374" s="11"/>
      <c r="L1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5" spans="5:12" x14ac:dyDescent="0.3">
      <c r="E1375" s="11"/>
      <c r="L1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6" spans="5:12" x14ac:dyDescent="0.3">
      <c r="E1376" s="11"/>
      <c r="L1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7" spans="5:12" x14ac:dyDescent="0.3">
      <c r="E1377" s="11"/>
      <c r="L1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8" spans="5:12" x14ac:dyDescent="0.3">
      <c r="E1378" s="11"/>
      <c r="L1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9" spans="5:12" x14ac:dyDescent="0.3">
      <c r="E1379" s="11"/>
      <c r="L1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0" spans="5:12" x14ac:dyDescent="0.3">
      <c r="E1380" s="11"/>
      <c r="L1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1" spans="5:12" x14ac:dyDescent="0.3">
      <c r="E1381" s="11"/>
      <c r="L1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2" spans="5:12" x14ac:dyDescent="0.3">
      <c r="E1382" s="11"/>
      <c r="L1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3" spans="5:12" x14ac:dyDescent="0.3">
      <c r="E1383" s="11"/>
      <c r="L1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4" spans="5:12" x14ac:dyDescent="0.3">
      <c r="E1384" s="11"/>
      <c r="L1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5" spans="5:12" x14ac:dyDescent="0.3">
      <c r="E1385" s="11"/>
      <c r="L1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6" spans="5:12" x14ac:dyDescent="0.3">
      <c r="E1386" s="11"/>
      <c r="L1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7" spans="5:12" x14ac:dyDescent="0.3">
      <c r="E1387" s="11"/>
      <c r="L1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8" spans="5:12" x14ac:dyDescent="0.3">
      <c r="E1388" s="11"/>
      <c r="L1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9" spans="5:12" x14ac:dyDescent="0.3">
      <c r="E1389" s="11"/>
      <c r="L1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0" spans="5:12" x14ac:dyDescent="0.3">
      <c r="E1390" s="11"/>
      <c r="L1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1" spans="5:12" x14ac:dyDescent="0.3">
      <c r="E1391" s="11"/>
      <c r="L1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2" spans="5:12" x14ac:dyDescent="0.3">
      <c r="E1392" s="11"/>
      <c r="L1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3" spans="5:12" x14ac:dyDescent="0.3">
      <c r="E1393" s="11"/>
      <c r="L1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4" spans="5:12" x14ac:dyDescent="0.3">
      <c r="E1394" s="11"/>
      <c r="L1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5" spans="5:12" x14ac:dyDescent="0.3">
      <c r="E1395" s="11"/>
      <c r="L1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6" spans="5:12" x14ac:dyDescent="0.3">
      <c r="E1396" s="11"/>
      <c r="L1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7" spans="5:12" x14ac:dyDescent="0.3">
      <c r="E1397" s="11"/>
      <c r="L1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8" spans="5:12" x14ac:dyDescent="0.3">
      <c r="E1398" s="11"/>
      <c r="L1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9" spans="5:12" x14ac:dyDescent="0.3">
      <c r="E1399" s="11"/>
      <c r="L1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0" spans="5:12" x14ac:dyDescent="0.3">
      <c r="E1400" s="11"/>
      <c r="L1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1" spans="5:12" x14ac:dyDescent="0.3">
      <c r="E1401" s="11"/>
      <c r="L1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2" spans="5:12" x14ac:dyDescent="0.3">
      <c r="E1402" s="11"/>
      <c r="L1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3" spans="5:12" x14ac:dyDescent="0.3">
      <c r="E1403" s="11"/>
      <c r="L1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4" spans="5:12" x14ac:dyDescent="0.3">
      <c r="E1404" s="11"/>
      <c r="L1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5" spans="5:12" x14ac:dyDescent="0.3">
      <c r="E1405" s="11"/>
      <c r="L1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6" spans="5:12" x14ac:dyDescent="0.3">
      <c r="E1406" s="11"/>
      <c r="L1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7" spans="5:12" x14ac:dyDescent="0.3">
      <c r="E1407" s="11"/>
      <c r="L1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8" spans="5:12" x14ac:dyDescent="0.3">
      <c r="E1408" s="11"/>
      <c r="L1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9" spans="5:12" x14ac:dyDescent="0.3">
      <c r="E1409" s="11"/>
      <c r="L1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0" spans="5:12" x14ac:dyDescent="0.3">
      <c r="E1410" s="11"/>
      <c r="L1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1" spans="5:12" x14ac:dyDescent="0.3">
      <c r="E1411" s="11"/>
      <c r="L1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2" spans="5:12" x14ac:dyDescent="0.3">
      <c r="E1412" s="11"/>
      <c r="L1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3" spans="5:12" x14ac:dyDescent="0.3">
      <c r="E1413" s="11"/>
      <c r="L1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4" spans="5:12" x14ac:dyDescent="0.3">
      <c r="E1414" s="11"/>
      <c r="L1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5" spans="5:12" x14ac:dyDescent="0.3">
      <c r="E1415" s="11"/>
      <c r="L1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6" spans="5:12" x14ac:dyDescent="0.3">
      <c r="E1416" s="11"/>
      <c r="L1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7" spans="5:12" x14ac:dyDescent="0.3">
      <c r="E1417" s="11"/>
      <c r="L1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8" spans="5:12" x14ac:dyDescent="0.3">
      <c r="E1418" s="11"/>
      <c r="L1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9" spans="5:12" x14ac:dyDescent="0.3">
      <c r="E1419" s="11"/>
      <c r="L1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0" spans="5:12" x14ac:dyDescent="0.3">
      <c r="E1420" s="11"/>
      <c r="L1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1" spans="5:12" x14ac:dyDescent="0.3">
      <c r="E1421" s="11"/>
      <c r="L1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2" spans="5:12" x14ac:dyDescent="0.3">
      <c r="E1422" s="11"/>
      <c r="L1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3" spans="5:12" x14ac:dyDescent="0.3">
      <c r="E1423" s="11"/>
      <c r="L1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4" spans="5:12" x14ac:dyDescent="0.3">
      <c r="E1424" s="11"/>
      <c r="L1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5" spans="5:12" x14ac:dyDescent="0.3">
      <c r="E1425" s="11"/>
      <c r="L1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6" spans="5:12" x14ac:dyDescent="0.3">
      <c r="E1426" s="11"/>
      <c r="L1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7" spans="5:12" x14ac:dyDescent="0.3">
      <c r="E1427" s="11"/>
      <c r="L1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8" spans="5:12" x14ac:dyDescent="0.3">
      <c r="E1428" s="11"/>
      <c r="L1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9" spans="5:12" x14ac:dyDescent="0.3">
      <c r="E1429" s="11"/>
      <c r="L1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0" spans="5:12" x14ac:dyDescent="0.3">
      <c r="E1430" s="11"/>
      <c r="L1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1" spans="5:12" x14ac:dyDescent="0.3">
      <c r="E1431" s="11"/>
      <c r="L1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2" spans="5:12" x14ac:dyDescent="0.3">
      <c r="E1432" s="11"/>
      <c r="L1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3" spans="5:12" x14ac:dyDescent="0.3">
      <c r="E1433" s="11"/>
      <c r="L1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4" spans="5:12" x14ac:dyDescent="0.3">
      <c r="E1434" s="11"/>
      <c r="L1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5" spans="5:12" x14ac:dyDescent="0.3">
      <c r="E1435" s="11"/>
      <c r="L1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6" spans="5:12" x14ac:dyDescent="0.3">
      <c r="E1436" s="11"/>
      <c r="L1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7" spans="5:12" x14ac:dyDescent="0.3">
      <c r="E1437" s="11"/>
      <c r="L1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8" spans="5:12" x14ac:dyDescent="0.3">
      <c r="E1438" s="11"/>
      <c r="L1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9" spans="5:12" x14ac:dyDescent="0.3">
      <c r="E1439" s="11"/>
      <c r="L1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0" spans="5:12" x14ac:dyDescent="0.3">
      <c r="E1440" s="11"/>
      <c r="L1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1" spans="5:12" x14ac:dyDescent="0.3">
      <c r="E1441" s="11"/>
      <c r="L1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2" spans="5:12" x14ac:dyDescent="0.3">
      <c r="E1442" s="11"/>
      <c r="L1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3" spans="5:12" x14ac:dyDescent="0.3">
      <c r="E1443" s="11"/>
      <c r="L1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4" spans="5:12" x14ac:dyDescent="0.3">
      <c r="E1444" s="11"/>
      <c r="L1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5" spans="5:12" x14ac:dyDescent="0.3">
      <c r="E1445" s="11"/>
      <c r="L1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6" spans="5:12" x14ac:dyDescent="0.3">
      <c r="E1446" s="11"/>
      <c r="L1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7" spans="5:12" x14ac:dyDescent="0.3">
      <c r="E1447" s="11"/>
      <c r="L1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8" spans="5:12" x14ac:dyDescent="0.3">
      <c r="E1448" s="11"/>
      <c r="L1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</sheetData>
  <hyperlinks>
    <hyperlink ref="J19" r:id="rId1" xr:uid="{00000000-0004-0000-0000-000000000000}"/>
    <hyperlink ref="J71" r:id="rId2" xr:uid="{00000000-0004-0000-0000-000001000000}"/>
    <hyperlink ref="J207" r:id="rId3" xr:uid="{00000000-0004-0000-0000-000002000000}"/>
    <hyperlink ref="J311" r:id="rId4" display="https://bjui-journals-onlinelibrary-wiley-com.eur.idm.oclc.org/doi/pdfdirect/10.1111/j.1464-410X.2012.11116.x" xr:uid="{00000000-0004-0000-0000-000003000000}"/>
    <hyperlink ref="J330" r:id="rId5" display="https://bjui-journals-onlinelibrary-wiley-com.eur.idm.oclc.org/doi/full/10.1111/j.1464-410X.2007.07168.x en https:/www-karger-com.eur.idm.oclc.org/Article/FullText/20298" xr:uid="{00000000-0004-0000-00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Benjamin Gravesteijn</cp:lastModifiedBy>
  <dcterms:created xsi:type="dcterms:W3CDTF">2020-03-28T07:12:57Z</dcterms:created>
  <dcterms:modified xsi:type="dcterms:W3CDTF">2020-09-29T18:52:02Z</dcterms:modified>
</cp:coreProperties>
</file>