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michele/Z.WORK/TEACHING/COMP324/2021/MATERIAL/"/>
    </mc:Choice>
  </mc:AlternateContent>
  <xr:revisionPtr revIDLastSave="0" documentId="13_ncr:1_{F3865840-08F6-9942-8DF8-43C6D64F2F3C}" xr6:coauthVersionLast="45" xr6:coauthVersionMax="45" xr10:uidLastSave="{00000000-0000-0000-0000-000000000000}"/>
  <bookViews>
    <workbookView xWindow="26780" yWindow="1900" windowWidth="33840" windowHeight="19100" tabRatio="500" activeTab="1" xr2:uid="{00000000-000D-0000-FFFF-FFFF00000000}"/>
  </bookViews>
  <sheets>
    <sheet name="PA, c=1, a=1" sheetId="1" r:id="rId1"/>
    <sheet name="PA, c=2, a=1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T23" i="1" l="1"/>
  <c r="CT22" i="1"/>
  <c r="CT21" i="1"/>
  <c r="CT20" i="1"/>
  <c r="CT19" i="1"/>
  <c r="CT18" i="1"/>
  <c r="CT17" i="1"/>
  <c r="CT16" i="1"/>
  <c r="CT15" i="1"/>
  <c r="CT14" i="1"/>
  <c r="CT13" i="1"/>
  <c r="CT12" i="1"/>
  <c r="CT11" i="1"/>
  <c r="CT10" i="1"/>
  <c r="CT9" i="1"/>
  <c r="CT8" i="1"/>
  <c r="CT7" i="1"/>
  <c r="CT6" i="1"/>
  <c r="CT5" i="1"/>
  <c r="CT4" i="1"/>
  <c r="CR4" i="1" l="1"/>
  <c r="CO23" i="1"/>
  <c r="CO22" i="1"/>
  <c r="CO21" i="1"/>
  <c r="CO20" i="1"/>
  <c r="CO19" i="1"/>
  <c r="CO18" i="1"/>
  <c r="CO17" i="1"/>
  <c r="CO16" i="1"/>
  <c r="CO15" i="1"/>
  <c r="CO14" i="1"/>
  <c r="CO13" i="1"/>
  <c r="CO12" i="1"/>
  <c r="CO11" i="1"/>
  <c r="CO10" i="1"/>
  <c r="CO9" i="1"/>
  <c r="CO8" i="1"/>
  <c r="CO7" i="1"/>
  <c r="CO6" i="1"/>
  <c r="CO5" i="1"/>
  <c r="CO4" i="1"/>
  <c r="AJ5" i="2" l="1"/>
  <c r="AJ7" i="2"/>
  <c r="AJ11" i="2"/>
  <c r="AJ10" i="2"/>
  <c r="AJ4" i="2"/>
  <c r="AJ6" i="2"/>
  <c r="AJ8" i="2"/>
  <c r="AJ9" i="2"/>
  <c r="AG7" i="2"/>
  <c r="AG8" i="2" s="1"/>
  <c r="AG9" i="2" s="1"/>
  <c r="AG10" i="2" s="1"/>
  <c r="AG11" i="2" s="1"/>
  <c r="AE9" i="2"/>
  <c r="AE8" i="2"/>
  <c r="AE10" i="2"/>
  <c r="AE4" i="2"/>
  <c r="AE5" i="2"/>
  <c r="AE6" i="2"/>
  <c r="AE7" i="2"/>
  <c r="AB7" i="2"/>
  <c r="AB8" i="2" s="1"/>
  <c r="AB9" i="2" s="1"/>
  <c r="AB10" i="2" s="1"/>
  <c r="Z7" i="2"/>
  <c r="Z9" i="2"/>
  <c r="Z4" i="2"/>
  <c r="Z8" i="2"/>
  <c r="Z5" i="2"/>
  <c r="Z6" i="2"/>
  <c r="W7" i="2"/>
  <c r="W8" i="2" s="1"/>
  <c r="W9" i="2" s="1"/>
  <c r="U5" i="2"/>
  <c r="U4" i="2"/>
  <c r="U8" i="2"/>
  <c r="U7" i="2"/>
  <c r="U6" i="2"/>
  <c r="R7" i="2"/>
  <c r="R8" i="2" s="1"/>
  <c r="P4" i="2"/>
  <c r="P5" i="2"/>
  <c r="P7" i="2"/>
  <c r="M7" i="2"/>
  <c r="P6" i="2"/>
  <c r="K5" i="2"/>
  <c r="K4" i="2"/>
  <c r="F4" i="2"/>
  <c r="F3" i="2" s="1"/>
  <c r="D5" i="2" s="1"/>
  <c r="K6" i="2"/>
  <c r="K3" i="2" s="1"/>
  <c r="F5" i="2"/>
  <c r="CR23" i="1"/>
  <c r="CR5" i="1"/>
  <c r="CR22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M22" i="1"/>
  <c r="CM16" i="1"/>
  <c r="CM21" i="1"/>
  <c r="CM4" i="1"/>
  <c r="CM5" i="1"/>
  <c r="CM6" i="1"/>
  <c r="CM7" i="1"/>
  <c r="CM8" i="1"/>
  <c r="CM9" i="1"/>
  <c r="CM10" i="1"/>
  <c r="CM11" i="1"/>
  <c r="CM12" i="1"/>
  <c r="CM13" i="1"/>
  <c r="CM14" i="1"/>
  <c r="CM15" i="1"/>
  <c r="CM17" i="1"/>
  <c r="CM18" i="1"/>
  <c r="CM19" i="1"/>
  <c r="CM20" i="1"/>
  <c r="CJ11" i="1"/>
  <c r="CJ12" i="1"/>
  <c r="CJ13" i="1" s="1"/>
  <c r="CJ14" i="1" s="1"/>
  <c r="CJ15" i="1" s="1"/>
  <c r="CJ16" i="1" s="1"/>
  <c r="CJ17" i="1" s="1"/>
  <c r="CJ18" i="1" s="1"/>
  <c r="CJ19" i="1" s="1"/>
  <c r="CJ20" i="1" s="1"/>
  <c r="CJ21" i="1" s="1"/>
  <c r="CJ22" i="1" s="1"/>
  <c r="CH4" i="1"/>
  <c r="CH21" i="1"/>
  <c r="CH20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E11" i="1"/>
  <c r="CE12" i="1" s="1"/>
  <c r="CE13" i="1" s="1"/>
  <c r="CE14" i="1" s="1"/>
  <c r="CE15" i="1" s="1"/>
  <c r="CE16" i="1" s="1"/>
  <c r="CE17" i="1" s="1"/>
  <c r="CE18" i="1" s="1"/>
  <c r="CE19" i="1" s="1"/>
  <c r="CE20" i="1" s="1"/>
  <c r="CE21" i="1" s="1"/>
  <c r="CC5" i="1"/>
  <c r="CC20" i="1"/>
  <c r="CC19" i="1"/>
  <c r="CC4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BZ11" i="1"/>
  <c r="BZ12" i="1" s="1"/>
  <c r="BZ13" i="1" s="1"/>
  <c r="BZ14" i="1" s="1"/>
  <c r="BZ15" i="1" s="1"/>
  <c r="BZ16" i="1" s="1"/>
  <c r="BZ17" i="1" s="1"/>
  <c r="BZ18" i="1" s="1"/>
  <c r="BZ19" i="1" s="1"/>
  <c r="BZ20" i="1" s="1"/>
  <c r="BX19" i="1"/>
  <c r="BX14" i="1"/>
  <c r="BX18" i="1"/>
  <c r="BX4" i="1"/>
  <c r="BX5" i="1"/>
  <c r="BX6" i="1"/>
  <c r="BX7" i="1"/>
  <c r="BX8" i="1"/>
  <c r="BX9" i="1"/>
  <c r="BX10" i="1"/>
  <c r="BX11" i="1"/>
  <c r="BX12" i="1"/>
  <c r="BX13" i="1"/>
  <c r="BX15" i="1"/>
  <c r="BX16" i="1"/>
  <c r="BX17" i="1"/>
  <c r="BU11" i="1"/>
  <c r="BU12" i="1" s="1"/>
  <c r="BU13" i="1" s="1"/>
  <c r="BU14" i="1" s="1"/>
  <c r="BU15" i="1" s="1"/>
  <c r="BU16" i="1" s="1"/>
  <c r="BU17" i="1" s="1"/>
  <c r="BU18" i="1" s="1"/>
  <c r="BU19" i="1" s="1"/>
  <c r="BS18" i="1"/>
  <c r="BS5" i="1"/>
  <c r="BS17" i="1"/>
  <c r="BS4" i="1"/>
  <c r="BS6" i="1"/>
  <c r="BS7" i="1"/>
  <c r="BS8" i="1"/>
  <c r="BS9" i="1"/>
  <c r="BS10" i="1"/>
  <c r="BS11" i="1"/>
  <c r="BS12" i="1"/>
  <c r="BS13" i="1"/>
  <c r="BS14" i="1"/>
  <c r="BS15" i="1"/>
  <c r="BS16" i="1"/>
  <c r="BP11" i="1"/>
  <c r="BP12" i="1" s="1"/>
  <c r="BP13" i="1" s="1"/>
  <c r="BP14" i="1" s="1"/>
  <c r="BP15" i="1" s="1"/>
  <c r="BP16" i="1" s="1"/>
  <c r="BP17" i="1" s="1"/>
  <c r="BP18" i="1" s="1"/>
  <c r="BN17" i="1"/>
  <c r="BN4" i="1"/>
  <c r="BN16" i="1"/>
  <c r="BN5" i="1"/>
  <c r="BN6" i="1"/>
  <c r="BN7" i="1"/>
  <c r="BN8" i="1"/>
  <c r="BN9" i="1"/>
  <c r="BN10" i="1"/>
  <c r="BN11" i="1"/>
  <c r="BN12" i="1"/>
  <c r="BN13" i="1"/>
  <c r="BN14" i="1"/>
  <c r="BN15" i="1"/>
  <c r="BK11" i="1"/>
  <c r="BK12" i="1"/>
  <c r="BK13" i="1" s="1"/>
  <c r="BK14" i="1" s="1"/>
  <c r="BK15" i="1" s="1"/>
  <c r="BK16" i="1" s="1"/>
  <c r="BK17" i="1" s="1"/>
  <c r="BI15" i="1"/>
  <c r="BI16" i="1"/>
  <c r="BI4" i="1"/>
  <c r="BI5" i="1"/>
  <c r="BI6" i="1"/>
  <c r="BI7" i="1"/>
  <c r="BI8" i="1"/>
  <c r="BI9" i="1"/>
  <c r="BI10" i="1"/>
  <c r="BI11" i="1"/>
  <c r="BI12" i="1"/>
  <c r="BI13" i="1"/>
  <c r="BI14" i="1"/>
  <c r="BF11" i="1"/>
  <c r="BF12" i="1"/>
  <c r="BF13" i="1" s="1"/>
  <c r="BF14" i="1" s="1"/>
  <c r="BF15" i="1" s="1"/>
  <c r="BF16" i="1" s="1"/>
  <c r="BD9" i="1"/>
  <c r="BD15" i="1"/>
  <c r="BD14" i="1"/>
  <c r="BD4" i="1"/>
  <c r="BD5" i="1"/>
  <c r="BD6" i="1"/>
  <c r="BD7" i="1"/>
  <c r="BD8" i="1"/>
  <c r="BD10" i="1"/>
  <c r="BD11" i="1"/>
  <c r="BD12" i="1"/>
  <c r="BD13" i="1"/>
  <c r="BA11" i="1"/>
  <c r="BA12" i="1" s="1"/>
  <c r="BA13" i="1" s="1"/>
  <c r="BA14" i="1" s="1"/>
  <c r="BA15" i="1" s="1"/>
  <c r="AY14" i="1"/>
  <c r="AY4" i="1"/>
  <c r="AY13" i="1"/>
  <c r="AY5" i="1"/>
  <c r="AY6" i="1"/>
  <c r="AY7" i="1"/>
  <c r="AY8" i="1"/>
  <c r="AY9" i="1"/>
  <c r="AY10" i="1"/>
  <c r="AY11" i="1"/>
  <c r="AY12" i="1"/>
  <c r="AV11" i="1"/>
  <c r="AV12" i="1" s="1"/>
  <c r="AV13" i="1" s="1"/>
  <c r="AV14" i="1" s="1"/>
  <c r="AT4" i="1"/>
  <c r="AT13" i="1"/>
  <c r="AT12" i="1"/>
  <c r="AT5" i="1"/>
  <c r="AT6" i="1"/>
  <c r="AT7" i="1"/>
  <c r="AT8" i="1"/>
  <c r="AT9" i="1"/>
  <c r="AT10" i="1"/>
  <c r="AT11" i="1"/>
  <c r="AQ11" i="1"/>
  <c r="AQ12" i="1" s="1"/>
  <c r="AQ13" i="1" s="1"/>
  <c r="AO12" i="1"/>
  <c r="AO4" i="1"/>
  <c r="AO11" i="1"/>
  <c r="AO5" i="1"/>
  <c r="AO6" i="1"/>
  <c r="AO7" i="1"/>
  <c r="AO8" i="1"/>
  <c r="AO9" i="1"/>
  <c r="AO10" i="1"/>
  <c r="AL11" i="1"/>
  <c r="AL12" i="1" s="1"/>
  <c r="AJ5" i="1"/>
  <c r="AJ11" i="1"/>
  <c r="AG11" i="1"/>
  <c r="AJ10" i="1"/>
  <c r="AJ4" i="1"/>
  <c r="AJ6" i="1"/>
  <c r="AJ7" i="1"/>
  <c r="AJ8" i="1"/>
  <c r="AJ9" i="1"/>
  <c r="AE9" i="1"/>
  <c r="AE10" i="1"/>
  <c r="AE4" i="1"/>
  <c r="AE5" i="1"/>
  <c r="AE6" i="1"/>
  <c r="AE7" i="1"/>
  <c r="AE8" i="1"/>
  <c r="Z4" i="1"/>
  <c r="Z9" i="1"/>
  <c r="Z8" i="1"/>
  <c r="Z5" i="1"/>
  <c r="Z6" i="1"/>
  <c r="Z7" i="1"/>
  <c r="U8" i="1"/>
  <c r="U4" i="1"/>
  <c r="U7" i="1"/>
  <c r="U5" i="1"/>
  <c r="U6" i="1"/>
  <c r="P7" i="1"/>
  <c r="P4" i="1"/>
  <c r="P5" i="1"/>
  <c r="P6" i="1"/>
  <c r="K6" i="1"/>
  <c r="K3" i="1" s="1"/>
  <c r="K4" i="1"/>
  <c r="K5" i="1"/>
  <c r="F5" i="1"/>
  <c r="F4" i="1"/>
  <c r="AO3" i="1" l="1"/>
  <c r="X6" i="2"/>
  <c r="U3" i="2"/>
  <c r="Z3" i="2"/>
  <c r="F3" i="1"/>
  <c r="BI3" i="1"/>
  <c r="BG13" i="1" s="1"/>
  <c r="D5" i="1"/>
  <c r="CC3" i="1"/>
  <c r="CA14" i="1" s="1"/>
  <c r="E4" i="1"/>
  <c r="E5" i="1" s="1"/>
  <c r="P3" i="1"/>
  <c r="O4" i="1" s="1"/>
  <c r="AM9" i="1"/>
  <c r="AM5" i="1"/>
  <c r="AM8" i="1"/>
  <c r="AY3" i="1"/>
  <c r="AW6" i="1" s="1"/>
  <c r="N7" i="1"/>
  <c r="AM6" i="1"/>
  <c r="I5" i="1"/>
  <c r="AM7" i="1"/>
  <c r="BD3" i="1"/>
  <c r="BB8" i="1" s="1"/>
  <c r="BH4" i="1"/>
  <c r="BG4" i="1" s="1"/>
  <c r="AE3" i="1"/>
  <c r="AM11" i="1"/>
  <c r="AT3" i="1"/>
  <c r="AS4" i="1" s="1"/>
  <c r="AR4" i="1" s="1"/>
  <c r="BG16" i="1"/>
  <c r="BG11" i="1"/>
  <c r="BG6" i="1"/>
  <c r="I6" i="1"/>
  <c r="J4" i="1"/>
  <c r="I4" i="1" s="1"/>
  <c r="AM10" i="1"/>
  <c r="U3" i="1"/>
  <c r="S5" i="1" s="1"/>
  <c r="AN4" i="1"/>
  <c r="AM4" i="1" s="1"/>
  <c r="AR9" i="1"/>
  <c r="BX3" i="1"/>
  <c r="BV16" i="1" s="1"/>
  <c r="BW4" i="1"/>
  <c r="BV4" i="1" s="1"/>
  <c r="BG9" i="1"/>
  <c r="CR3" i="1"/>
  <c r="AJ3" i="1"/>
  <c r="BG12" i="1"/>
  <c r="AM12" i="1"/>
  <c r="AW10" i="1"/>
  <c r="BB15" i="1"/>
  <c r="BN3" i="1"/>
  <c r="BL10" i="1" s="1"/>
  <c r="Z3" i="1"/>
  <c r="AD4" i="1"/>
  <c r="AC4" i="1" s="1"/>
  <c r="BG8" i="1"/>
  <c r="BV18" i="1"/>
  <c r="CA20" i="1"/>
  <c r="CA18" i="1"/>
  <c r="CA10" i="1"/>
  <c r="CA5" i="1"/>
  <c r="BG15" i="1"/>
  <c r="BL6" i="1"/>
  <c r="CA11" i="1"/>
  <c r="CA17" i="1"/>
  <c r="CA13" i="1"/>
  <c r="CH3" i="1"/>
  <c r="CF9" i="1" s="1"/>
  <c r="CM3" i="1"/>
  <c r="CK7" i="1" s="1"/>
  <c r="S6" i="2"/>
  <c r="T4" i="2"/>
  <c r="S4" i="2" s="1"/>
  <c r="S5" i="2"/>
  <c r="S8" i="2"/>
  <c r="BS3" i="1"/>
  <c r="BV10" i="1"/>
  <c r="BV6" i="1"/>
  <c r="CA16" i="1"/>
  <c r="CA12" i="1"/>
  <c r="CA8" i="1"/>
  <c r="CA19" i="1"/>
  <c r="J4" i="2"/>
  <c r="I4" i="2" s="1"/>
  <c r="I5" i="2"/>
  <c r="X9" i="2"/>
  <c r="X7" i="2"/>
  <c r="X8" i="2"/>
  <c r="P3" i="2"/>
  <c r="N5" i="2" s="1"/>
  <c r="S7" i="2"/>
  <c r="Y4" i="2"/>
  <c r="X4" i="2" s="1"/>
  <c r="AJ3" i="2"/>
  <c r="AI4" i="2" s="1"/>
  <c r="E4" i="2"/>
  <c r="D4" i="2" s="1"/>
  <c r="I6" i="2"/>
  <c r="AE3" i="2"/>
  <c r="X5" i="2"/>
  <c r="CP4" i="1" l="1"/>
  <c r="AH4" i="2"/>
  <c r="AI5" i="2"/>
  <c r="AI6" i="2" s="1"/>
  <c r="CF21" i="1"/>
  <c r="AW9" i="1"/>
  <c r="E5" i="2"/>
  <c r="CF6" i="1"/>
  <c r="BG14" i="1"/>
  <c r="CA6" i="1"/>
  <c r="CQ4" i="1"/>
  <c r="BM4" i="1"/>
  <c r="BL4" i="1" s="1"/>
  <c r="BG5" i="1"/>
  <c r="BG7" i="1"/>
  <c r="BG10" i="1"/>
  <c r="CP14" i="1"/>
  <c r="CP17" i="1"/>
  <c r="CP23" i="1"/>
  <c r="CF18" i="1"/>
  <c r="D4" i="1"/>
  <c r="CP20" i="1"/>
  <c r="CP6" i="1"/>
  <c r="CP9" i="1"/>
  <c r="CP5" i="1"/>
  <c r="CF14" i="1"/>
  <c r="AN5" i="1"/>
  <c r="AN6" i="1" s="1"/>
  <c r="AN7" i="1" s="1"/>
  <c r="AN8" i="1" s="1"/>
  <c r="AN9" i="1" s="1"/>
  <c r="AN10" i="1" s="1"/>
  <c r="AN11" i="1" s="1"/>
  <c r="AN12" i="1" s="1"/>
  <c r="BH5" i="1"/>
  <c r="BH6" i="1" s="1"/>
  <c r="BH7" i="1" s="1"/>
  <c r="BH8" i="1" s="1"/>
  <c r="BH9" i="1" s="1"/>
  <c r="BH10" i="1" s="1"/>
  <c r="BH11" i="1" s="1"/>
  <c r="BH12" i="1" s="1"/>
  <c r="BH13" i="1" s="1"/>
  <c r="BH14" i="1" s="1"/>
  <c r="BH15" i="1" s="1"/>
  <c r="BH16" i="1" s="1"/>
  <c r="CP12" i="1"/>
  <c r="CP19" i="1"/>
  <c r="CP15" i="1"/>
  <c r="AR8" i="1"/>
  <c r="BW5" i="1"/>
  <c r="BW6" i="1" s="1"/>
  <c r="BW7" i="1" s="1"/>
  <c r="BW8" i="1" s="1"/>
  <c r="BW9" i="1" s="1"/>
  <c r="BW10" i="1" s="1"/>
  <c r="BW11" i="1" s="1"/>
  <c r="BW12" i="1" s="1"/>
  <c r="BW13" i="1" s="1"/>
  <c r="BW14" i="1" s="1"/>
  <c r="BW15" i="1" s="1"/>
  <c r="BW16" i="1" s="1"/>
  <c r="BW17" i="1" s="1"/>
  <c r="BW18" i="1" s="1"/>
  <c r="BW19" i="1" s="1"/>
  <c r="BV8" i="1"/>
  <c r="N6" i="1"/>
  <c r="N5" i="1"/>
  <c r="CP8" i="1"/>
  <c r="CP16" i="1"/>
  <c r="CP10" i="1"/>
  <c r="CP18" i="1"/>
  <c r="CP11" i="1"/>
  <c r="CP22" i="1"/>
  <c r="CP13" i="1"/>
  <c r="CP21" i="1"/>
  <c r="CP7" i="1"/>
  <c r="CF10" i="1"/>
  <c r="BV14" i="1"/>
  <c r="BB7" i="1"/>
  <c r="CA9" i="1"/>
  <c r="CB4" i="1"/>
  <c r="CA7" i="1"/>
  <c r="CA15" i="1"/>
  <c r="CK16" i="1"/>
  <c r="BQ16" i="1"/>
  <c r="BM5" i="1"/>
  <c r="BM6" i="1" s="1"/>
  <c r="BM7" i="1" s="1"/>
  <c r="BM8" i="1" s="1"/>
  <c r="BM9" i="1" s="1"/>
  <c r="BM10" i="1" s="1"/>
  <c r="BM11" i="1" s="1"/>
  <c r="BM12" i="1" s="1"/>
  <c r="BM13" i="1" s="1"/>
  <c r="BM14" i="1" s="1"/>
  <c r="BM15" i="1" s="1"/>
  <c r="BM16" i="1" s="1"/>
  <c r="BM17" i="1" s="1"/>
  <c r="BL16" i="1"/>
  <c r="BL8" i="1"/>
  <c r="BL12" i="1"/>
  <c r="BL7" i="1"/>
  <c r="BL11" i="1"/>
  <c r="BL9" i="1"/>
  <c r="BL15" i="1"/>
  <c r="BL5" i="1"/>
  <c r="BL17" i="1"/>
  <c r="AH8" i="1"/>
  <c r="AH5" i="1"/>
  <c r="AH9" i="1"/>
  <c r="AH11" i="1"/>
  <c r="AI4" i="1"/>
  <c r="AH4" i="1" s="1"/>
  <c r="AH10" i="1"/>
  <c r="CK6" i="1"/>
  <c r="CK14" i="1"/>
  <c r="BQ7" i="1"/>
  <c r="BB12" i="1"/>
  <c r="N4" i="1"/>
  <c r="O5" i="1"/>
  <c r="O6" i="1" s="1"/>
  <c r="O7" i="1" s="1"/>
  <c r="BQ12" i="1"/>
  <c r="AC9" i="1"/>
  <c r="AC5" i="1"/>
  <c r="AC8" i="1"/>
  <c r="AC7" i="1"/>
  <c r="BC4" i="1"/>
  <c r="BB4" i="1" s="1"/>
  <c r="T5" i="2"/>
  <c r="T6" i="2" s="1"/>
  <c r="T7" i="2" s="1"/>
  <c r="T8" i="2" s="1"/>
  <c r="AW7" i="1"/>
  <c r="AW12" i="1"/>
  <c r="AW14" i="1"/>
  <c r="AX4" i="1"/>
  <c r="AW4" i="1" s="1"/>
  <c r="AW11" i="1"/>
  <c r="AW8" i="1"/>
  <c r="AW13" i="1"/>
  <c r="BQ18" i="1"/>
  <c r="BQ13" i="1"/>
  <c r="BR4" i="1"/>
  <c r="BQ4" i="1" s="1"/>
  <c r="BQ6" i="1"/>
  <c r="BQ14" i="1"/>
  <c r="BQ10" i="1"/>
  <c r="BQ9" i="1"/>
  <c r="BQ5" i="1"/>
  <c r="BQ17" i="1"/>
  <c r="J5" i="2"/>
  <c r="J6" i="2" s="1"/>
  <c r="O4" i="2"/>
  <c r="N4" i="2" s="1"/>
  <c r="CK15" i="1"/>
  <c r="AC5" i="2"/>
  <c r="CQ5" i="1"/>
  <c r="CQ6" i="1" s="1"/>
  <c r="CQ7" i="1" s="1"/>
  <c r="CQ8" i="1" s="1"/>
  <c r="CQ9" i="1" s="1"/>
  <c r="CQ10" i="1" s="1"/>
  <c r="CQ11" i="1" s="1"/>
  <c r="CQ12" i="1" s="1"/>
  <c r="CQ13" i="1" s="1"/>
  <c r="CQ14" i="1" s="1"/>
  <c r="CQ15" i="1" s="1"/>
  <c r="CQ16" i="1" s="1"/>
  <c r="CQ17" i="1" s="1"/>
  <c r="CQ18" i="1" s="1"/>
  <c r="CQ19" i="1" s="1"/>
  <c r="CQ20" i="1" s="1"/>
  <c r="CQ21" i="1" s="1"/>
  <c r="CQ22" i="1" s="1"/>
  <c r="CQ23" i="1" s="1"/>
  <c r="X9" i="1"/>
  <c r="X8" i="1"/>
  <c r="X7" i="1"/>
  <c r="Y4" i="1"/>
  <c r="X4" i="1" s="1"/>
  <c r="BL13" i="1"/>
  <c r="X5" i="1"/>
  <c r="AH6" i="1"/>
  <c r="AC6" i="1"/>
  <c r="J5" i="1"/>
  <c r="J6" i="1" s="1"/>
  <c r="N7" i="2"/>
  <c r="AD5" i="1"/>
  <c r="AD6" i="1" s="1"/>
  <c r="AD7" i="1" s="1"/>
  <c r="AD8" i="1" s="1"/>
  <c r="AD9" i="1" s="1"/>
  <c r="AD10" i="1" s="1"/>
  <c r="BQ8" i="1"/>
  <c r="AW5" i="1"/>
  <c r="CK17" i="1"/>
  <c r="CK13" i="1"/>
  <c r="CK9" i="1"/>
  <c r="CK5" i="1"/>
  <c r="CK12" i="1"/>
  <c r="CK8" i="1"/>
  <c r="CK18" i="1"/>
  <c r="CL4" i="1"/>
  <c r="CK4" i="1" s="1"/>
  <c r="BB11" i="1"/>
  <c r="BB10" i="1"/>
  <c r="BB9" i="1"/>
  <c r="BB13" i="1"/>
  <c r="BB6" i="1"/>
  <c r="BB5" i="1"/>
  <c r="CK22" i="1"/>
  <c r="AC7" i="2"/>
  <c r="AC10" i="2"/>
  <c r="AC6" i="2"/>
  <c r="AC9" i="2"/>
  <c r="AC8" i="2"/>
  <c r="CK21" i="1"/>
  <c r="CK20" i="1"/>
  <c r="AH11" i="2"/>
  <c r="AH9" i="2"/>
  <c r="AH5" i="2"/>
  <c r="AH8" i="2"/>
  <c r="AH7" i="2"/>
  <c r="AI7" i="2"/>
  <c r="AI8" i="2" s="1"/>
  <c r="AI9" i="2" s="1"/>
  <c r="AI10" i="2" s="1"/>
  <c r="AI11" i="2" s="1"/>
  <c r="AH10" i="2"/>
  <c r="AH6" i="2"/>
  <c r="N6" i="2"/>
  <c r="CK11" i="1"/>
  <c r="AD4" i="2"/>
  <c r="AC4" i="2" s="1"/>
  <c r="CF19" i="1"/>
  <c r="CF15" i="1"/>
  <c r="CF11" i="1"/>
  <c r="CF7" i="1"/>
  <c r="CG4" i="1"/>
  <c r="CF20" i="1"/>
  <c r="CF16" i="1"/>
  <c r="CF8" i="1"/>
  <c r="CF12" i="1"/>
  <c r="CF5" i="1"/>
  <c r="CF13" i="1"/>
  <c r="CF17" i="1"/>
  <c r="BL14" i="1"/>
  <c r="BQ11" i="1"/>
  <c r="BQ15" i="1"/>
  <c r="X6" i="1"/>
  <c r="CK10" i="1"/>
  <c r="CK19" i="1"/>
  <c r="BV13" i="1"/>
  <c r="BV9" i="1"/>
  <c r="BV15" i="1"/>
  <c r="BV7" i="1"/>
  <c r="BV19" i="1"/>
  <c r="BV11" i="1"/>
  <c r="BV5" i="1"/>
  <c r="BV12" i="1"/>
  <c r="BV17" i="1"/>
  <c r="BB14" i="1"/>
  <c r="AS5" i="1"/>
  <c r="AS6" i="1" s="1"/>
  <c r="AS7" i="1" s="1"/>
  <c r="AS8" i="1" s="1"/>
  <c r="AS9" i="1" s="1"/>
  <c r="AS10" i="1" s="1"/>
  <c r="AS11" i="1" s="1"/>
  <c r="AS12" i="1" s="1"/>
  <c r="AS13" i="1" s="1"/>
  <c r="AH7" i="1"/>
  <c r="S8" i="1"/>
  <c r="T4" i="1"/>
  <c r="S6" i="1"/>
  <c r="S7" i="1"/>
  <c r="Y5" i="2"/>
  <c r="Y6" i="2" s="1"/>
  <c r="Y7" i="2" s="1"/>
  <c r="Y8" i="2" s="1"/>
  <c r="Y9" i="2" s="1"/>
  <c r="AC10" i="1"/>
  <c r="AR13" i="1"/>
  <c r="AR11" i="1"/>
  <c r="AR7" i="1"/>
  <c r="AR10" i="1"/>
  <c r="AR6" i="1"/>
  <c r="AR5" i="1"/>
  <c r="AR12" i="1"/>
  <c r="AX5" i="1"/>
  <c r="AX6" i="1" s="1"/>
  <c r="AX7" i="1" s="1"/>
  <c r="AX8" i="1" s="1"/>
  <c r="AX9" i="1" s="1"/>
  <c r="AX10" i="1" s="1"/>
  <c r="AX11" i="1" s="1"/>
  <c r="AX12" i="1" s="1"/>
  <c r="AX13" i="1" s="1"/>
  <c r="AX14" i="1" s="1"/>
  <c r="O5" i="2" l="1"/>
  <c r="O6" i="2" s="1"/>
  <c r="O7" i="2" s="1"/>
  <c r="BC5" i="1"/>
  <c r="BC6" i="1" s="1"/>
  <c r="BC7" i="1" s="1"/>
  <c r="BC8" i="1" s="1"/>
  <c r="BC9" i="1" s="1"/>
  <c r="BC10" i="1" s="1"/>
  <c r="BC11" i="1" s="1"/>
  <c r="BC12" i="1" s="1"/>
  <c r="BC13" i="1" s="1"/>
  <c r="BC14" i="1" s="1"/>
  <c r="BC15" i="1" s="1"/>
  <c r="CA4" i="1"/>
  <c r="CB5" i="1"/>
  <c r="CB6" i="1" s="1"/>
  <c r="CB7" i="1" s="1"/>
  <c r="CB8" i="1" s="1"/>
  <c r="CB9" i="1" s="1"/>
  <c r="CB10" i="1" s="1"/>
  <c r="CB11" i="1" s="1"/>
  <c r="CB12" i="1" s="1"/>
  <c r="CB13" i="1" s="1"/>
  <c r="CB14" i="1" s="1"/>
  <c r="CB15" i="1" s="1"/>
  <c r="CB16" i="1" s="1"/>
  <c r="CB17" i="1" s="1"/>
  <c r="CB18" i="1" s="1"/>
  <c r="CB19" i="1" s="1"/>
  <c r="CB20" i="1" s="1"/>
  <c r="BR5" i="1"/>
  <c r="BR6" i="1" s="1"/>
  <c r="BR7" i="1" s="1"/>
  <c r="BR8" i="1" s="1"/>
  <c r="BR9" i="1" s="1"/>
  <c r="BR10" i="1" s="1"/>
  <c r="BR11" i="1" s="1"/>
  <c r="BR12" i="1" s="1"/>
  <c r="BR13" i="1" s="1"/>
  <c r="BR14" i="1" s="1"/>
  <c r="BR15" i="1" s="1"/>
  <c r="BR16" i="1" s="1"/>
  <c r="BR17" i="1" s="1"/>
  <c r="BR18" i="1" s="1"/>
  <c r="AI5" i="1"/>
  <c r="AI6" i="1" s="1"/>
  <c r="AI7" i="1" s="1"/>
  <c r="AI8" i="1" s="1"/>
  <c r="AI9" i="1" s="1"/>
  <c r="AI10" i="1" s="1"/>
  <c r="AI11" i="1" s="1"/>
  <c r="S4" i="1"/>
  <c r="T5" i="1"/>
  <c r="T6" i="1" s="1"/>
  <c r="T7" i="1" s="1"/>
  <c r="T8" i="1" s="1"/>
  <c r="CL5" i="1"/>
  <c r="CL6" i="1" s="1"/>
  <c r="CL7" i="1" s="1"/>
  <c r="CL8" i="1" s="1"/>
  <c r="CL9" i="1" s="1"/>
  <c r="CL10" i="1" s="1"/>
  <c r="CL11" i="1" s="1"/>
  <c r="CL12" i="1" s="1"/>
  <c r="CL13" i="1" s="1"/>
  <c r="CL14" i="1" s="1"/>
  <c r="CL15" i="1" s="1"/>
  <c r="CL16" i="1" s="1"/>
  <c r="CL17" i="1" s="1"/>
  <c r="CL18" i="1" s="1"/>
  <c r="CL19" i="1" s="1"/>
  <c r="CL20" i="1" s="1"/>
  <c r="CL21" i="1" s="1"/>
  <c r="CL22" i="1" s="1"/>
  <c r="Y5" i="1"/>
  <c r="Y6" i="1" s="1"/>
  <c r="Y7" i="1" s="1"/>
  <c r="Y8" i="1" s="1"/>
  <c r="Y9" i="1" s="1"/>
  <c r="CF4" i="1"/>
  <c r="CG5" i="1"/>
  <c r="CG6" i="1" s="1"/>
  <c r="CG7" i="1" s="1"/>
  <c r="CG8" i="1" s="1"/>
  <c r="CG9" i="1" s="1"/>
  <c r="CG10" i="1" s="1"/>
  <c r="CG11" i="1" s="1"/>
  <c r="CG12" i="1" s="1"/>
  <c r="CG13" i="1" s="1"/>
  <c r="CG14" i="1" s="1"/>
  <c r="CG15" i="1" s="1"/>
  <c r="CG16" i="1" s="1"/>
  <c r="CG17" i="1" s="1"/>
  <c r="CG18" i="1" s="1"/>
  <c r="CG19" i="1" s="1"/>
  <c r="CG20" i="1" s="1"/>
  <c r="CG21" i="1" s="1"/>
  <c r="AD5" i="2"/>
  <c r="AD6" i="2" s="1"/>
  <c r="AD7" i="2" s="1"/>
  <c r="AD8" i="2" s="1"/>
  <c r="AD9" i="2" s="1"/>
  <c r="AD10" i="2" s="1"/>
</calcChain>
</file>

<file path=xl/sharedStrings.xml><?xml version="1.0" encoding="utf-8"?>
<sst xmlns="http://schemas.openxmlformats.org/spreadsheetml/2006/main" count="8" uniqueCount="4">
  <si>
    <t>a</t>
  </si>
  <si>
    <t>c</t>
  </si>
  <si>
    <t>UNIFORM</t>
  </si>
  <si>
    <t>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</si>
</sst>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'PA, c=1, a=1'!$C$4:$C$5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'PA, c=1, a=1'!$D$4:$D$5</c:f>
              <c:numCache>
                <c:formatCode>General</c:formatCode>
                <c:ptCount val="2"/>
                <c:pt idx="0">
                  <c:v>0.66666666666666663</c:v>
                </c:pt>
                <c:pt idx="1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0-144B-9A34-D27A1AD22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5372832"/>
        <c:axId val="357783776"/>
      </c:barChart>
      <c:catAx>
        <c:axId val="38537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783776"/>
        <c:crosses val="autoZero"/>
        <c:auto val="1"/>
        <c:lblAlgn val="ctr"/>
        <c:lblOffset val="100"/>
        <c:noMultiLvlLbl val="0"/>
      </c:catAx>
      <c:valAx>
        <c:axId val="3577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7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'PA, c=1, a=1'!$AV$4:$AV$14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'PA, c=1, a=1'!$AW$4:$AW$14</c:f>
              <c:numCache>
                <c:formatCode>General</c:formatCode>
                <c:ptCount val="11"/>
                <c:pt idx="0">
                  <c:v>0.38095238095238093</c:v>
                </c:pt>
                <c:pt idx="1">
                  <c:v>9.5238095238095233E-2</c:v>
                </c:pt>
                <c:pt idx="2">
                  <c:v>9.5238095238095233E-2</c:v>
                </c:pt>
                <c:pt idx="3">
                  <c:v>4.7619047619047616E-2</c:v>
                </c:pt>
                <c:pt idx="4">
                  <c:v>4.7619047619047616E-2</c:v>
                </c:pt>
                <c:pt idx="5">
                  <c:v>9.5238095238095233E-2</c:v>
                </c:pt>
                <c:pt idx="6">
                  <c:v>4.7619047619047616E-2</c:v>
                </c:pt>
                <c:pt idx="7">
                  <c:v>4.7619047619047616E-2</c:v>
                </c:pt>
                <c:pt idx="8">
                  <c:v>4.7619047619047616E-2</c:v>
                </c:pt>
                <c:pt idx="9">
                  <c:v>4.7619047619047616E-2</c:v>
                </c:pt>
                <c:pt idx="10">
                  <c:v>4.7619047619047616E-2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8-0045-9CA2-E3555B941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6253600"/>
        <c:axId val="386939632"/>
      </c:barChart>
      <c:catAx>
        <c:axId val="3862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39632"/>
        <c:crosses val="autoZero"/>
        <c:auto val="1"/>
        <c:lblAlgn val="ctr"/>
        <c:lblOffset val="100"/>
        <c:noMultiLvlLbl val="0"/>
      </c:catAx>
      <c:valAx>
        <c:axId val="38693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5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'PA, c=1, a=1'!$BA$4:$BA$15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'PA, c=1, a=1'!$BB$4:$BB$15</c:f>
              <c:numCache>
                <c:formatCode>General</c:formatCode>
                <c:ptCount val="12"/>
                <c:pt idx="0">
                  <c:v>0.34782608695652173</c:v>
                </c:pt>
                <c:pt idx="1">
                  <c:v>8.6956521739130432E-2</c:v>
                </c:pt>
                <c:pt idx="2">
                  <c:v>8.6956521739130432E-2</c:v>
                </c:pt>
                <c:pt idx="3">
                  <c:v>4.3478260869565216E-2</c:v>
                </c:pt>
                <c:pt idx="4">
                  <c:v>4.3478260869565216E-2</c:v>
                </c:pt>
                <c:pt idx="5">
                  <c:v>0.13043478260869565</c:v>
                </c:pt>
                <c:pt idx="6">
                  <c:v>4.3478260869565216E-2</c:v>
                </c:pt>
                <c:pt idx="7">
                  <c:v>4.3478260869565216E-2</c:v>
                </c:pt>
                <c:pt idx="8">
                  <c:v>4.3478260869565216E-2</c:v>
                </c:pt>
                <c:pt idx="9">
                  <c:v>4.3478260869565216E-2</c:v>
                </c:pt>
                <c:pt idx="10">
                  <c:v>4.3478260869565216E-2</c:v>
                </c:pt>
                <c:pt idx="11">
                  <c:v>4.3478260869565216E-2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6-AA45-BE48-547B97A04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6167136"/>
        <c:axId val="387427232"/>
      </c:barChart>
      <c:catAx>
        <c:axId val="38616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27232"/>
        <c:crosses val="autoZero"/>
        <c:auto val="1"/>
        <c:lblAlgn val="ctr"/>
        <c:lblOffset val="100"/>
        <c:noMultiLvlLbl val="0"/>
      </c:catAx>
      <c:valAx>
        <c:axId val="38742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16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'PA, c=1, a=1'!$BF$4:$BF$16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'PA, c=1, a=1'!$BG$4:$BG$16</c:f>
              <c:numCache>
                <c:formatCode>General</c:formatCode>
                <c:ptCount val="13"/>
                <c:pt idx="0">
                  <c:v>0.32</c:v>
                </c:pt>
                <c:pt idx="1">
                  <c:v>0.08</c:v>
                </c:pt>
                <c:pt idx="2">
                  <c:v>0.08</c:v>
                </c:pt>
                <c:pt idx="3">
                  <c:v>0.04</c:v>
                </c:pt>
                <c:pt idx="4">
                  <c:v>0.04</c:v>
                </c:pt>
                <c:pt idx="5">
                  <c:v>0.12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0.08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2-8141-B1DB-464960481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6343056"/>
        <c:axId val="360099200"/>
      </c:barChart>
      <c:catAx>
        <c:axId val="3263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099200"/>
        <c:crosses val="autoZero"/>
        <c:auto val="1"/>
        <c:lblAlgn val="ctr"/>
        <c:lblOffset val="100"/>
        <c:noMultiLvlLbl val="0"/>
      </c:catAx>
      <c:valAx>
        <c:axId val="36009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34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'PA, c=1, a=1'!$BK$4:$BK$17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'PA, c=1, a=1'!$BL$4:$BL$17</c:f>
              <c:numCache>
                <c:formatCode>General</c:formatCode>
                <c:ptCount val="14"/>
                <c:pt idx="0">
                  <c:v>0.33333333333333331</c:v>
                </c:pt>
                <c:pt idx="1">
                  <c:v>7.407407407407407E-2</c:v>
                </c:pt>
                <c:pt idx="2">
                  <c:v>7.407407407407407E-2</c:v>
                </c:pt>
                <c:pt idx="3">
                  <c:v>3.7037037037037035E-2</c:v>
                </c:pt>
                <c:pt idx="4">
                  <c:v>3.7037037037037035E-2</c:v>
                </c:pt>
                <c:pt idx="5">
                  <c:v>0.1111111111111111</c:v>
                </c:pt>
                <c:pt idx="6">
                  <c:v>3.7037037037037035E-2</c:v>
                </c:pt>
                <c:pt idx="7">
                  <c:v>3.7037037037037035E-2</c:v>
                </c:pt>
                <c:pt idx="8">
                  <c:v>3.7037037037037035E-2</c:v>
                </c:pt>
                <c:pt idx="9">
                  <c:v>3.7037037037037035E-2</c:v>
                </c:pt>
                <c:pt idx="10">
                  <c:v>3.7037037037037035E-2</c:v>
                </c:pt>
                <c:pt idx="11">
                  <c:v>7.407407407407407E-2</c:v>
                </c:pt>
                <c:pt idx="12">
                  <c:v>3.7037037037037035E-2</c:v>
                </c:pt>
                <c:pt idx="13">
                  <c:v>3.7037037037037035E-2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5-1F43-A843-9A7C87329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7844400"/>
        <c:axId val="386426288"/>
      </c:barChart>
      <c:catAx>
        <c:axId val="37784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26288"/>
        <c:crosses val="autoZero"/>
        <c:auto val="1"/>
        <c:lblAlgn val="ctr"/>
        <c:lblOffset val="100"/>
        <c:noMultiLvlLbl val="0"/>
      </c:catAx>
      <c:valAx>
        <c:axId val="38642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84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'PA, c=1, a=1'!$BP$4:$BP$18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'PA, c=1, a=1'!$BQ$4:$BQ$18</c:f>
              <c:numCache>
                <c:formatCode>General</c:formatCode>
                <c:ptCount val="15"/>
                <c:pt idx="0">
                  <c:v>0.31034482758620691</c:v>
                </c:pt>
                <c:pt idx="1">
                  <c:v>0.10344827586206896</c:v>
                </c:pt>
                <c:pt idx="2">
                  <c:v>6.8965517241379309E-2</c:v>
                </c:pt>
                <c:pt idx="3">
                  <c:v>3.4482758620689655E-2</c:v>
                </c:pt>
                <c:pt idx="4">
                  <c:v>3.4482758620689655E-2</c:v>
                </c:pt>
                <c:pt idx="5">
                  <c:v>0.10344827586206896</c:v>
                </c:pt>
                <c:pt idx="6">
                  <c:v>3.4482758620689655E-2</c:v>
                </c:pt>
                <c:pt idx="7">
                  <c:v>3.4482758620689655E-2</c:v>
                </c:pt>
                <c:pt idx="8">
                  <c:v>3.4482758620689655E-2</c:v>
                </c:pt>
                <c:pt idx="9">
                  <c:v>3.4482758620689655E-2</c:v>
                </c:pt>
                <c:pt idx="10">
                  <c:v>3.4482758620689655E-2</c:v>
                </c:pt>
                <c:pt idx="11">
                  <c:v>6.8965517241379309E-2</c:v>
                </c:pt>
                <c:pt idx="12">
                  <c:v>3.4482758620689655E-2</c:v>
                </c:pt>
                <c:pt idx="13">
                  <c:v>3.4482758620689655E-2</c:v>
                </c:pt>
                <c:pt idx="14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5-5D4F-998F-B6C8CA14B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34821392"/>
        <c:axId val="-36616928"/>
      </c:barChart>
      <c:catAx>
        <c:axId val="-3482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616928"/>
        <c:crosses val="autoZero"/>
        <c:auto val="1"/>
        <c:lblAlgn val="ctr"/>
        <c:lblOffset val="100"/>
        <c:noMultiLvlLbl val="0"/>
      </c:catAx>
      <c:valAx>
        <c:axId val="-3661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82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'PA, c=1, a=1'!$BU$4:$BU$19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'PA, c=1, a=1'!$BV$4:$BV$19</c:f>
              <c:numCache>
                <c:formatCode>General</c:formatCode>
                <c:ptCount val="16"/>
                <c:pt idx="0">
                  <c:v>0.29032258064516131</c:v>
                </c:pt>
                <c:pt idx="1">
                  <c:v>9.6774193548387094E-2</c:v>
                </c:pt>
                <c:pt idx="2">
                  <c:v>6.4516129032258063E-2</c:v>
                </c:pt>
                <c:pt idx="3">
                  <c:v>3.2258064516129031E-2</c:v>
                </c:pt>
                <c:pt idx="4">
                  <c:v>3.2258064516129031E-2</c:v>
                </c:pt>
                <c:pt idx="5">
                  <c:v>9.6774193548387094E-2</c:v>
                </c:pt>
                <c:pt idx="6">
                  <c:v>3.2258064516129031E-2</c:v>
                </c:pt>
                <c:pt idx="7">
                  <c:v>3.2258064516129031E-2</c:v>
                </c:pt>
                <c:pt idx="8">
                  <c:v>3.2258064516129031E-2</c:v>
                </c:pt>
                <c:pt idx="9">
                  <c:v>3.2258064516129031E-2</c:v>
                </c:pt>
                <c:pt idx="10">
                  <c:v>6.4516129032258063E-2</c:v>
                </c:pt>
                <c:pt idx="11">
                  <c:v>6.4516129032258063E-2</c:v>
                </c:pt>
                <c:pt idx="12">
                  <c:v>3.2258064516129031E-2</c:v>
                </c:pt>
                <c:pt idx="13">
                  <c:v>3.2258064516129031E-2</c:v>
                </c:pt>
                <c:pt idx="14">
                  <c:v>3.2258064516129031E-2</c:v>
                </c:pt>
                <c:pt idx="15">
                  <c:v>3.2258064516129031E-2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7-7942-9425-293E03D30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02415696"/>
        <c:axId val="-35354352"/>
      </c:barChart>
      <c:catAx>
        <c:axId val="-10241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354352"/>
        <c:crosses val="autoZero"/>
        <c:auto val="1"/>
        <c:lblAlgn val="ctr"/>
        <c:lblOffset val="100"/>
        <c:noMultiLvlLbl val="0"/>
      </c:catAx>
      <c:valAx>
        <c:axId val="-3535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41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'PA, c=1, a=1'!$BZ$4:$BZ$20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'PA, c=1, a=1'!$CA$4:$CA$20</c:f>
              <c:numCache>
                <c:formatCode>General</c:formatCode>
                <c:ptCount val="17"/>
                <c:pt idx="0">
                  <c:v>0.27272727272727271</c:v>
                </c:pt>
                <c:pt idx="1">
                  <c:v>0.12121212121212122</c:v>
                </c:pt>
                <c:pt idx="2">
                  <c:v>6.0606060606060608E-2</c:v>
                </c:pt>
                <c:pt idx="3">
                  <c:v>3.0303030303030304E-2</c:v>
                </c:pt>
                <c:pt idx="4">
                  <c:v>3.0303030303030304E-2</c:v>
                </c:pt>
                <c:pt idx="5">
                  <c:v>9.0909090909090912E-2</c:v>
                </c:pt>
                <c:pt idx="6">
                  <c:v>3.0303030303030304E-2</c:v>
                </c:pt>
                <c:pt idx="7">
                  <c:v>3.0303030303030304E-2</c:v>
                </c:pt>
                <c:pt idx="8">
                  <c:v>3.0303030303030304E-2</c:v>
                </c:pt>
                <c:pt idx="9">
                  <c:v>3.0303030303030304E-2</c:v>
                </c:pt>
                <c:pt idx="10">
                  <c:v>6.0606060606060608E-2</c:v>
                </c:pt>
                <c:pt idx="11">
                  <c:v>6.0606060606060608E-2</c:v>
                </c:pt>
                <c:pt idx="12">
                  <c:v>3.0303030303030304E-2</c:v>
                </c:pt>
                <c:pt idx="13">
                  <c:v>3.0303030303030304E-2</c:v>
                </c:pt>
                <c:pt idx="14">
                  <c:v>3.0303030303030304E-2</c:v>
                </c:pt>
                <c:pt idx="15">
                  <c:v>3.0303030303030304E-2</c:v>
                </c:pt>
                <c:pt idx="16">
                  <c:v>3.0303030303030304E-2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E-304F-B8C9-DC5BCF66C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54005536"/>
        <c:axId val="392723040"/>
      </c:barChart>
      <c:catAx>
        <c:axId val="-5400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23040"/>
        <c:crosses val="autoZero"/>
        <c:auto val="1"/>
        <c:lblAlgn val="ctr"/>
        <c:lblOffset val="100"/>
        <c:noMultiLvlLbl val="0"/>
      </c:catAx>
      <c:valAx>
        <c:axId val="39272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00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'PA, c=1, a=1'!$CW$4:$CW$23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'PA, c=1, a=1'!$CX$4:$CX$23</c:f>
              <c:numCache>
                <c:formatCode>General</c:formatCode>
                <c:ptCount val="20"/>
                <c:pt idx="0">
                  <c:v>13</c:v>
                </c:pt>
                <c:pt idx="1">
                  <c:v>4</c:v>
                </c:pt>
                <c:pt idx="2">
                  <c:v>1</c:v>
                </c:pt>
                <c:pt idx="4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E7-F746-80EB-CABF7A479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27040"/>
        <c:axId val="-55339984"/>
      </c:scatterChart>
      <c:valAx>
        <c:axId val="384527040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339984"/>
        <c:crosses val="autoZero"/>
        <c:crossBetween val="midCat"/>
      </c:valAx>
      <c:valAx>
        <c:axId val="-55339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2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'PA, c=1, a=1'!$CJ$4:$CJ$22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'PA, c=1, a=1'!$CK$4:$CK$22</c:f>
              <c:numCache>
                <c:formatCode>General</c:formatCode>
                <c:ptCount val="19"/>
                <c:pt idx="0">
                  <c:v>0.27027027027027029</c:v>
                </c:pt>
                <c:pt idx="1">
                  <c:v>0.10810810810810811</c:v>
                </c:pt>
                <c:pt idx="2">
                  <c:v>5.4054054054054057E-2</c:v>
                </c:pt>
                <c:pt idx="3">
                  <c:v>2.7027027027027029E-2</c:v>
                </c:pt>
                <c:pt idx="4">
                  <c:v>2.7027027027027029E-2</c:v>
                </c:pt>
                <c:pt idx="5">
                  <c:v>8.1081081081081086E-2</c:v>
                </c:pt>
                <c:pt idx="6">
                  <c:v>2.7027027027027029E-2</c:v>
                </c:pt>
                <c:pt idx="7">
                  <c:v>2.7027027027027029E-2</c:v>
                </c:pt>
                <c:pt idx="8">
                  <c:v>2.7027027027027029E-2</c:v>
                </c:pt>
                <c:pt idx="9">
                  <c:v>2.7027027027027029E-2</c:v>
                </c:pt>
                <c:pt idx="10">
                  <c:v>5.4054054054054057E-2</c:v>
                </c:pt>
                <c:pt idx="11">
                  <c:v>5.4054054054054057E-2</c:v>
                </c:pt>
                <c:pt idx="12">
                  <c:v>5.4054054054054057E-2</c:v>
                </c:pt>
                <c:pt idx="13">
                  <c:v>2.7027027027027029E-2</c:v>
                </c:pt>
                <c:pt idx="14">
                  <c:v>2.7027027027027029E-2</c:v>
                </c:pt>
                <c:pt idx="15">
                  <c:v>2.7027027027027029E-2</c:v>
                </c:pt>
                <c:pt idx="16">
                  <c:v>2.7027027027027029E-2</c:v>
                </c:pt>
                <c:pt idx="17">
                  <c:v>2.7027027027027029E-2</c:v>
                </c:pt>
                <c:pt idx="18">
                  <c:v>2.7027027027027029E-2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B-D44F-B7C1-7124E4433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58160768"/>
        <c:axId val="334927696"/>
      </c:barChart>
      <c:catAx>
        <c:axId val="-581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927696"/>
        <c:crosses val="autoZero"/>
        <c:auto val="1"/>
        <c:lblAlgn val="ctr"/>
        <c:lblOffset val="100"/>
        <c:noMultiLvlLbl val="0"/>
      </c:catAx>
      <c:valAx>
        <c:axId val="33492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16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'PA, c=1, a=1'!$CE$4:$CE$21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'PA, c=1, a=1'!$CF$4:$CF$21</c:f>
              <c:numCache>
                <c:formatCode>General</c:formatCode>
                <c:ptCount val="18"/>
                <c:pt idx="0">
                  <c:v>0.2857142857142857</c:v>
                </c:pt>
                <c:pt idx="1">
                  <c:v>0.11428571428571428</c:v>
                </c:pt>
                <c:pt idx="2">
                  <c:v>5.7142857142857141E-2</c:v>
                </c:pt>
                <c:pt idx="3">
                  <c:v>2.8571428571428571E-2</c:v>
                </c:pt>
                <c:pt idx="4">
                  <c:v>2.8571428571428571E-2</c:v>
                </c:pt>
                <c:pt idx="5">
                  <c:v>8.5714285714285715E-2</c:v>
                </c:pt>
                <c:pt idx="6">
                  <c:v>2.8571428571428571E-2</c:v>
                </c:pt>
                <c:pt idx="7">
                  <c:v>2.8571428571428571E-2</c:v>
                </c:pt>
                <c:pt idx="8">
                  <c:v>2.8571428571428571E-2</c:v>
                </c:pt>
                <c:pt idx="9">
                  <c:v>2.8571428571428571E-2</c:v>
                </c:pt>
                <c:pt idx="10">
                  <c:v>5.7142857142857141E-2</c:v>
                </c:pt>
                <c:pt idx="11">
                  <c:v>5.7142857142857141E-2</c:v>
                </c:pt>
                <c:pt idx="12">
                  <c:v>2.8571428571428571E-2</c:v>
                </c:pt>
                <c:pt idx="13">
                  <c:v>2.8571428571428571E-2</c:v>
                </c:pt>
                <c:pt idx="14">
                  <c:v>2.8571428571428571E-2</c:v>
                </c:pt>
                <c:pt idx="15">
                  <c:v>2.8571428571428571E-2</c:v>
                </c:pt>
                <c:pt idx="16">
                  <c:v>2.8571428571428571E-2</c:v>
                </c:pt>
                <c:pt idx="17">
                  <c:v>2.8571428571428571E-2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C-9D45-8139-FF9DF23C3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2630656"/>
        <c:axId val="-13557248"/>
      </c:barChart>
      <c:catAx>
        <c:axId val="-1263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57248"/>
        <c:crosses val="autoZero"/>
        <c:auto val="1"/>
        <c:lblAlgn val="ctr"/>
        <c:lblOffset val="100"/>
        <c:noMultiLvlLbl val="0"/>
      </c:catAx>
      <c:valAx>
        <c:axId val="-135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3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'PA, c=1, a=1'!$H$4:$H$6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'PA, c=1, a=1'!$I$4:$I$6</c:f>
              <c:numCache>
                <c:formatCode>General</c:formatCode>
                <c:ptCount val="3"/>
                <c:pt idx="0">
                  <c:v>0.6</c:v>
                </c:pt>
                <c:pt idx="1">
                  <c:v>0.2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4-114C-9CE8-91C2C8E98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54314224"/>
        <c:axId val="329061728"/>
      </c:barChart>
      <c:catAx>
        <c:axId val="35431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061728"/>
        <c:crosses val="autoZero"/>
        <c:auto val="1"/>
        <c:lblAlgn val="ctr"/>
        <c:lblOffset val="100"/>
        <c:noMultiLvlLbl val="0"/>
      </c:catAx>
      <c:valAx>
        <c:axId val="32906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1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'PA, c=1, a=1'!$CW$4:$CW$23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'PA, c=1, a=1'!$CY$4:$CY$23</c:f>
              <c:numCache>
                <c:formatCode>General</c:formatCode>
                <c:ptCount val="20"/>
                <c:pt idx="0">
                  <c:v>9</c:v>
                </c:pt>
                <c:pt idx="1">
                  <c:v>7</c:v>
                </c:pt>
                <c:pt idx="3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7-914C-8ADE-14DE2E0DF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27040"/>
        <c:axId val="-55339984"/>
      </c:scatterChart>
      <c:valAx>
        <c:axId val="384527040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339984"/>
        <c:crosses val="autoZero"/>
        <c:crossBetween val="midCat"/>
      </c:valAx>
      <c:valAx>
        <c:axId val="-55339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2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'PA, c=1, a=1'!$M$4:$M$7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'PA, c=1, a=1'!$N$4:$N$7</c:f>
              <c:numCache>
                <c:formatCode>General</c:formatCode>
                <c:ptCount val="4"/>
                <c:pt idx="0">
                  <c:v>0.42857142857142855</c:v>
                </c:pt>
                <c:pt idx="1">
                  <c:v>0.14285714285714285</c:v>
                </c:pt>
                <c:pt idx="2">
                  <c:v>0.2857142857142857</c:v>
                </c:pt>
                <c:pt idx="3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7-DB46-A516-9BAAA1E75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5941632"/>
        <c:axId val="394151968"/>
      </c:barChart>
      <c:catAx>
        <c:axId val="3859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51968"/>
        <c:crosses val="autoZero"/>
        <c:auto val="1"/>
        <c:lblAlgn val="ctr"/>
        <c:lblOffset val="100"/>
        <c:noMultiLvlLbl val="0"/>
      </c:catAx>
      <c:valAx>
        <c:axId val="39415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4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'PA, c=1, a=1'!$R$4:$R$8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'PA, c=1, a=1'!$S$4:$S$8</c:f>
              <c:numCache>
                <c:formatCode>General</c:formatCode>
                <c:ptCount val="5"/>
                <c:pt idx="0">
                  <c:v>0.44444444444444442</c:v>
                </c:pt>
                <c:pt idx="1">
                  <c:v>0.1111111111111111</c:v>
                </c:pt>
                <c:pt idx="2">
                  <c:v>0.22222222222222221</c:v>
                </c:pt>
                <c:pt idx="3">
                  <c:v>0.1111111111111111</c:v>
                </c:pt>
                <c:pt idx="4">
                  <c:v>0.1111111111111111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9-4344-BB8C-1B388C248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7127856"/>
        <c:axId val="389308224"/>
      </c:barChart>
      <c:catAx>
        <c:axId val="38712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8224"/>
        <c:crosses val="autoZero"/>
        <c:auto val="1"/>
        <c:lblAlgn val="ctr"/>
        <c:lblOffset val="100"/>
        <c:noMultiLvlLbl val="0"/>
      </c:catAx>
      <c:valAx>
        <c:axId val="38930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2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'PA, c=1, a=1'!$W$4:$W$9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'PA, c=1, a=1'!$X$4:$X$9</c:f>
              <c:numCache>
                <c:formatCode>General</c:formatCode>
                <c:ptCount val="6"/>
                <c:pt idx="0">
                  <c:v>0.45454545454545453</c:v>
                </c:pt>
                <c:pt idx="1">
                  <c:v>9.0909090909090912E-2</c:v>
                </c:pt>
                <c:pt idx="2">
                  <c:v>0.18181818181818182</c:v>
                </c:pt>
                <c:pt idx="3">
                  <c:v>9.0909090909090912E-2</c:v>
                </c:pt>
                <c:pt idx="4">
                  <c:v>9.0909090909090912E-2</c:v>
                </c:pt>
                <c:pt idx="5">
                  <c:v>9.0909090909090912E-2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8-974C-A2BB-1E85C196C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3964832"/>
        <c:axId val="356456224"/>
      </c:barChart>
      <c:catAx>
        <c:axId val="3439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56224"/>
        <c:crosses val="autoZero"/>
        <c:auto val="1"/>
        <c:lblAlgn val="ctr"/>
        <c:lblOffset val="100"/>
        <c:noMultiLvlLbl val="0"/>
      </c:catAx>
      <c:valAx>
        <c:axId val="35645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'PA, c=1, a=1'!$AB$4:$AB$10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'PA, c=1, a=1'!$AC$4:$AC$10</c:f>
              <c:numCache>
                <c:formatCode>General</c:formatCode>
                <c:ptCount val="7"/>
                <c:pt idx="0">
                  <c:v>0.38461538461538464</c:v>
                </c:pt>
                <c:pt idx="1">
                  <c:v>7.6923076923076927E-2</c:v>
                </c:pt>
                <c:pt idx="2">
                  <c:v>0.15384615384615385</c:v>
                </c:pt>
                <c:pt idx="3">
                  <c:v>7.6923076923076927E-2</c:v>
                </c:pt>
                <c:pt idx="4">
                  <c:v>7.6923076923076927E-2</c:v>
                </c:pt>
                <c:pt idx="5">
                  <c:v>0.15384615384615385</c:v>
                </c:pt>
                <c:pt idx="6">
                  <c:v>7.6923076923076927E-2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5-3D48-A1B8-D6E3118B6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6669344"/>
        <c:axId val="386799600"/>
      </c:barChart>
      <c:catAx>
        <c:axId val="38666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9600"/>
        <c:crosses val="autoZero"/>
        <c:auto val="1"/>
        <c:lblAlgn val="ctr"/>
        <c:lblOffset val="100"/>
        <c:noMultiLvlLbl val="0"/>
      </c:catAx>
      <c:valAx>
        <c:axId val="3867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6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'PA, c=1, a=1'!$AG$4:$AG$11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'PA, c=1, a=1'!$AH$4:$AH$11</c:f>
              <c:numCache>
                <c:formatCode>General</c:formatCode>
                <c:ptCount val="8"/>
                <c:pt idx="0">
                  <c:v>0.33333333333333331</c:v>
                </c:pt>
                <c:pt idx="1">
                  <c:v>0.13333333333333333</c:v>
                </c:pt>
                <c:pt idx="2">
                  <c:v>0.13333333333333333</c:v>
                </c:pt>
                <c:pt idx="3">
                  <c:v>6.6666666666666666E-2</c:v>
                </c:pt>
                <c:pt idx="4">
                  <c:v>6.6666666666666666E-2</c:v>
                </c:pt>
                <c:pt idx="5">
                  <c:v>0.13333333333333333</c:v>
                </c:pt>
                <c:pt idx="6">
                  <c:v>6.6666666666666666E-2</c:v>
                </c:pt>
                <c:pt idx="7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6-D34C-B6B0-83207D967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6294352"/>
        <c:axId val="331522672"/>
      </c:barChart>
      <c:catAx>
        <c:axId val="3862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522672"/>
        <c:crosses val="autoZero"/>
        <c:auto val="1"/>
        <c:lblAlgn val="ctr"/>
        <c:lblOffset val="100"/>
        <c:noMultiLvlLbl val="0"/>
      </c:catAx>
      <c:valAx>
        <c:axId val="3315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9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'PA, c=1, a=1'!$AL$4:$AL$12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'PA, c=1, a=1'!$AM$4:$AM$12</c:f>
              <c:numCache>
                <c:formatCode>General</c:formatCode>
                <c:ptCount val="9"/>
                <c:pt idx="0">
                  <c:v>0.35294117647058826</c:v>
                </c:pt>
                <c:pt idx="1">
                  <c:v>0.11764705882352941</c:v>
                </c:pt>
                <c:pt idx="2">
                  <c:v>0.11764705882352941</c:v>
                </c:pt>
                <c:pt idx="3">
                  <c:v>5.8823529411764705E-2</c:v>
                </c:pt>
                <c:pt idx="4">
                  <c:v>5.8823529411764705E-2</c:v>
                </c:pt>
                <c:pt idx="5">
                  <c:v>0.11764705882352941</c:v>
                </c:pt>
                <c:pt idx="6">
                  <c:v>5.8823529411764705E-2</c:v>
                </c:pt>
                <c:pt idx="7">
                  <c:v>5.8823529411764705E-2</c:v>
                </c:pt>
                <c:pt idx="8">
                  <c:v>5.8823529411764705E-2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69-6C41-89D8-5E7952182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8718384"/>
        <c:axId val="388433264"/>
      </c:barChart>
      <c:catAx>
        <c:axId val="37871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33264"/>
        <c:crosses val="autoZero"/>
        <c:auto val="1"/>
        <c:lblAlgn val="ctr"/>
        <c:lblOffset val="100"/>
        <c:noMultiLvlLbl val="0"/>
      </c:catAx>
      <c:valAx>
        <c:axId val="38843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1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'PA, c=1, a=1'!$AQ$4:$AQ$13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'PA, c=1, a=1'!$AR$4:$AR$13</c:f>
              <c:numCache>
                <c:formatCode>General</c:formatCode>
                <c:ptCount val="10"/>
                <c:pt idx="0">
                  <c:v>0.36842105263157893</c:v>
                </c:pt>
                <c:pt idx="1">
                  <c:v>0.10526315789473684</c:v>
                </c:pt>
                <c:pt idx="2">
                  <c:v>0.10526315789473684</c:v>
                </c:pt>
                <c:pt idx="3">
                  <c:v>5.2631578947368418E-2</c:v>
                </c:pt>
                <c:pt idx="4">
                  <c:v>5.2631578947368418E-2</c:v>
                </c:pt>
                <c:pt idx="5">
                  <c:v>0.10526315789473684</c:v>
                </c:pt>
                <c:pt idx="6">
                  <c:v>5.2631578947368418E-2</c:v>
                </c:pt>
                <c:pt idx="7">
                  <c:v>5.2631578947368418E-2</c:v>
                </c:pt>
                <c:pt idx="8">
                  <c:v>5.2631578947368418E-2</c:v>
                </c:pt>
                <c:pt idx="9">
                  <c:v>5.2631578947368418E-2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F-6F48-80D5-3B4AEE70B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43696672"/>
        <c:axId val="357541936"/>
      </c:barChart>
      <c:catAx>
        <c:axId val="24369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41936"/>
        <c:crosses val="autoZero"/>
        <c:auto val="1"/>
        <c:lblAlgn val="ctr"/>
        <c:lblOffset val="100"/>
        <c:noMultiLvlLbl val="0"/>
      </c:catAx>
      <c:valAx>
        <c:axId val="35754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69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19210</xdr:colOff>
      <xdr:row>6</xdr:row>
      <xdr:rowOff>10670</xdr:rowOff>
    </xdr:from>
    <xdr:to>
      <xdr:col>6</xdr:col>
      <xdr:colOff>750957</xdr:colOff>
      <xdr:row>17</xdr:row>
      <xdr:rowOff>176695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32014</xdr:colOff>
      <xdr:row>7</xdr:row>
      <xdr:rowOff>32016</xdr:rowOff>
    </xdr:from>
    <xdr:to>
      <xdr:col>11</xdr:col>
      <xdr:colOff>761999</xdr:colOff>
      <xdr:row>18</xdr:row>
      <xdr:rowOff>187738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3202</xdr:colOff>
      <xdr:row>8</xdr:row>
      <xdr:rowOff>32017</xdr:rowOff>
    </xdr:from>
    <xdr:to>
      <xdr:col>16</xdr:col>
      <xdr:colOff>773043</xdr:colOff>
      <xdr:row>19</xdr:row>
      <xdr:rowOff>187739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13874</xdr:colOff>
      <xdr:row>9</xdr:row>
      <xdr:rowOff>10459</xdr:rowOff>
    </xdr:from>
    <xdr:to>
      <xdr:col>21</xdr:col>
      <xdr:colOff>784087</xdr:colOff>
      <xdr:row>20</xdr:row>
      <xdr:rowOff>176696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3202</xdr:colOff>
      <xdr:row>10</xdr:row>
      <xdr:rowOff>10458</xdr:rowOff>
    </xdr:from>
    <xdr:to>
      <xdr:col>26</xdr:col>
      <xdr:colOff>773043</xdr:colOff>
      <xdr:row>21</xdr:row>
      <xdr:rowOff>187738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13874</xdr:colOff>
      <xdr:row>11</xdr:row>
      <xdr:rowOff>21131</xdr:rowOff>
    </xdr:from>
    <xdr:to>
      <xdr:col>31</xdr:col>
      <xdr:colOff>784087</xdr:colOff>
      <xdr:row>22</xdr:row>
      <xdr:rowOff>198782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24546</xdr:colOff>
      <xdr:row>12</xdr:row>
      <xdr:rowOff>10459</xdr:rowOff>
    </xdr:from>
    <xdr:to>
      <xdr:col>36</xdr:col>
      <xdr:colOff>806174</xdr:colOff>
      <xdr:row>23</xdr:row>
      <xdr:rowOff>176696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13875</xdr:colOff>
      <xdr:row>13</xdr:row>
      <xdr:rowOff>3777</xdr:rowOff>
    </xdr:from>
    <xdr:to>
      <xdr:col>41</xdr:col>
      <xdr:colOff>773043</xdr:colOff>
      <xdr:row>25</xdr:row>
      <xdr:rowOff>176696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5520</xdr:colOff>
      <xdr:row>14</xdr:row>
      <xdr:rowOff>25400</xdr:rowOff>
    </xdr:from>
    <xdr:to>
      <xdr:col>46</xdr:col>
      <xdr:colOff>773042</xdr:colOff>
      <xdr:row>26</xdr:row>
      <xdr:rowOff>176695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811696</xdr:colOff>
      <xdr:row>14</xdr:row>
      <xdr:rowOff>191052</xdr:rowOff>
    </xdr:from>
    <xdr:to>
      <xdr:col>51</xdr:col>
      <xdr:colOff>773044</xdr:colOff>
      <xdr:row>28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52</xdr:col>
      <xdr:colOff>5522</xdr:colOff>
      <xdr:row>16</xdr:row>
      <xdr:rowOff>14356</xdr:rowOff>
    </xdr:from>
    <xdr:to>
      <xdr:col>56</xdr:col>
      <xdr:colOff>806173</xdr:colOff>
      <xdr:row>28</xdr:row>
      <xdr:rowOff>165652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57</xdr:col>
      <xdr:colOff>16564</xdr:colOff>
      <xdr:row>17</xdr:row>
      <xdr:rowOff>25401</xdr:rowOff>
    </xdr:from>
    <xdr:to>
      <xdr:col>61</xdr:col>
      <xdr:colOff>784087</xdr:colOff>
      <xdr:row>30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62</xdr:col>
      <xdr:colOff>16566</xdr:colOff>
      <xdr:row>18</xdr:row>
      <xdr:rowOff>25400</xdr:rowOff>
    </xdr:from>
    <xdr:to>
      <xdr:col>66</xdr:col>
      <xdr:colOff>784087</xdr:colOff>
      <xdr:row>31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67</xdr:col>
      <xdr:colOff>16565</xdr:colOff>
      <xdr:row>19</xdr:row>
      <xdr:rowOff>14356</xdr:rowOff>
    </xdr:from>
    <xdr:to>
      <xdr:col>71</xdr:col>
      <xdr:colOff>784087</xdr:colOff>
      <xdr:row>32</xdr:row>
      <xdr:rowOff>22087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72</xdr:col>
      <xdr:colOff>16564</xdr:colOff>
      <xdr:row>20</xdr:row>
      <xdr:rowOff>14357</xdr:rowOff>
    </xdr:from>
    <xdr:to>
      <xdr:col>76</xdr:col>
      <xdr:colOff>795130</xdr:colOff>
      <xdr:row>32</xdr:row>
      <xdr:rowOff>187740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77</xdr:col>
      <xdr:colOff>5520</xdr:colOff>
      <xdr:row>21</xdr:row>
      <xdr:rowOff>3313</xdr:rowOff>
    </xdr:from>
    <xdr:to>
      <xdr:col>81</xdr:col>
      <xdr:colOff>795130</xdr:colOff>
      <xdr:row>34</xdr:row>
      <xdr:rowOff>22087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92</xdr:col>
      <xdr:colOff>185306</xdr:colOff>
      <xdr:row>24</xdr:row>
      <xdr:rowOff>54205</xdr:rowOff>
    </xdr:from>
    <xdr:to>
      <xdr:col>97</xdr:col>
      <xdr:colOff>160015</xdr:colOff>
      <xdr:row>38</xdr:row>
      <xdr:rowOff>39849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87</xdr:col>
      <xdr:colOff>5522</xdr:colOff>
      <xdr:row>23</xdr:row>
      <xdr:rowOff>36444</xdr:rowOff>
    </xdr:from>
    <xdr:to>
      <xdr:col>91</xdr:col>
      <xdr:colOff>773044</xdr:colOff>
      <xdr:row>36</xdr:row>
      <xdr:rowOff>11043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82</xdr:col>
      <xdr:colOff>16566</xdr:colOff>
      <xdr:row>22</xdr:row>
      <xdr:rowOff>25400</xdr:rowOff>
    </xdr:from>
    <xdr:to>
      <xdr:col>86</xdr:col>
      <xdr:colOff>784087</xdr:colOff>
      <xdr:row>35</xdr:row>
      <xdr:rowOff>11043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97</xdr:col>
      <xdr:colOff>825944</xdr:colOff>
      <xdr:row>24</xdr:row>
      <xdr:rowOff>0</xdr:rowOff>
    </xdr:from>
    <xdr:to>
      <xdr:col>102</xdr:col>
      <xdr:colOff>800652</xdr:colOff>
      <xdr:row>37</xdr:row>
      <xdr:rowOff>189910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86E3176-B48C-0C4C-A87F-054C97156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3"/>
  <sheetViews>
    <sheetView topLeftCell="CG13" zoomScale="143" workbookViewId="0">
      <selection activeCell="CV12" sqref="CV12"/>
    </sheetView>
  </sheetViews>
  <sheetFormatPr baseColWidth="10" defaultRowHeight="16" x14ac:dyDescent="0.2"/>
  <sheetData>
    <row r="1" spans="1:103" x14ac:dyDescent="0.2">
      <c r="A1" t="s">
        <v>1</v>
      </c>
      <c r="B1" t="s">
        <v>0</v>
      </c>
    </row>
    <row r="2" spans="1:103" x14ac:dyDescent="0.2">
      <c r="A2">
        <v>1</v>
      </c>
      <c r="B2">
        <v>1</v>
      </c>
    </row>
    <row r="3" spans="1:103" x14ac:dyDescent="0.2">
      <c r="F3">
        <f>SUM(F4:F81)</f>
        <v>3</v>
      </c>
      <c r="K3">
        <f>SUM(K4:K81)</f>
        <v>5</v>
      </c>
      <c r="P3">
        <f>SUM(P4:P81)</f>
        <v>7</v>
      </c>
      <c r="U3">
        <f>SUM(U4:U81)</f>
        <v>9</v>
      </c>
      <c r="Z3">
        <f>SUM(Z4:Z81)</f>
        <v>11</v>
      </c>
      <c r="AE3">
        <f>SUM(AE4:AE81)</f>
        <v>13</v>
      </c>
      <c r="AJ3">
        <f>SUM(AJ4:AJ81)</f>
        <v>15</v>
      </c>
      <c r="AO3">
        <f>SUM(AO4:AO81)</f>
        <v>17</v>
      </c>
      <c r="AT3">
        <f>SUM(AT4:AT81)</f>
        <v>19</v>
      </c>
      <c r="AY3">
        <f>SUM(AY4:AY81)</f>
        <v>21</v>
      </c>
      <c r="BD3">
        <f>SUM(BD4:BD81)</f>
        <v>23</v>
      </c>
      <c r="BI3">
        <f>SUM(BI4:BI81)</f>
        <v>25</v>
      </c>
      <c r="BN3">
        <f>SUM(BN4:BN81)</f>
        <v>27</v>
      </c>
      <c r="BS3">
        <f>SUM(BS4:BS81)</f>
        <v>29</v>
      </c>
      <c r="BX3">
        <f>SUM(BX4:BX81)</f>
        <v>31</v>
      </c>
      <c r="CC3">
        <f>SUM(CC4:CC81)</f>
        <v>33</v>
      </c>
      <c r="CH3">
        <f>SUM(CH4:CH81)</f>
        <v>35</v>
      </c>
      <c r="CM3">
        <f>SUM(CM4:CM81)</f>
        <v>37</v>
      </c>
      <c r="CR3">
        <f>SUM(CR4:CR81)</f>
        <v>39</v>
      </c>
      <c r="CT3" t="s">
        <v>3</v>
      </c>
      <c r="CU3" t="s">
        <v>2</v>
      </c>
      <c r="CX3" t="s">
        <v>3</v>
      </c>
      <c r="CY3" t="s">
        <v>2</v>
      </c>
    </row>
    <row r="4" spans="1:103" x14ac:dyDescent="0.2">
      <c r="C4">
        <v>1</v>
      </c>
      <c r="D4">
        <f>E4</f>
        <v>0.66666666666666663</v>
      </c>
      <c r="E4">
        <f>F4/F$3</f>
        <v>0.66666666666666663</v>
      </c>
      <c r="F4">
        <f>1+$B$2</f>
        <v>2</v>
      </c>
      <c r="G4">
        <v>0.29881000000000002</v>
      </c>
      <c r="H4">
        <v>1</v>
      </c>
      <c r="I4">
        <f>J4</f>
        <v>0.6</v>
      </c>
      <c r="J4">
        <f>K4/K$3</f>
        <v>0.6</v>
      </c>
      <c r="K4">
        <f>2+$B$2</f>
        <v>3</v>
      </c>
      <c r="M4">
        <v>1</v>
      </c>
      <c r="N4">
        <f>O4</f>
        <v>0.42857142857142855</v>
      </c>
      <c r="O4">
        <f>P4/P$3</f>
        <v>0.42857142857142855</v>
      </c>
      <c r="P4">
        <f>2+$B$2</f>
        <v>3</v>
      </c>
      <c r="Q4">
        <v>0.12429</v>
      </c>
      <c r="R4">
        <v>1</v>
      </c>
      <c r="S4">
        <f>T4</f>
        <v>0.44444444444444442</v>
      </c>
      <c r="T4">
        <f>U4/U$3</f>
        <v>0.44444444444444442</v>
      </c>
      <c r="U4">
        <f>3+$B$2</f>
        <v>4</v>
      </c>
      <c r="V4">
        <v>7.9000000000000008E-3</v>
      </c>
      <c r="W4">
        <v>1</v>
      </c>
      <c r="X4">
        <f>Y4</f>
        <v>0.45454545454545453</v>
      </c>
      <c r="Y4">
        <f>Z4/Z$3</f>
        <v>0.45454545454545453</v>
      </c>
      <c r="Z4">
        <f>4+$B$2</f>
        <v>5</v>
      </c>
      <c r="AB4">
        <v>1</v>
      </c>
      <c r="AC4">
        <f>AD4</f>
        <v>0.38461538461538464</v>
      </c>
      <c r="AD4">
        <f>AE4/AE$3</f>
        <v>0.38461538461538464</v>
      </c>
      <c r="AE4">
        <f>4+$B$2</f>
        <v>5</v>
      </c>
      <c r="AG4">
        <v>1</v>
      </c>
      <c r="AH4">
        <f>AI4</f>
        <v>0.33333333333333331</v>
      </c>
      <c r="AI4">
        <f>AJ4/AJ$3</f>
        <v>0.33333333333333331</v>
      </c>
      <c r="AJ4">
        <f>4+$B$2</f>
        <v>5</v>
      </c>
      <c r="AK4">
        <v>0.2069</v>
      </c>
      <c r="AL4">
        <v>1</v>
      </c>
      <c r="AM4">
        <f>AN4</f>
        <v>0.35294117647058826</v>
      </c>
      <c r="AN4">
        <f>AO4/AO$3</f>
        <v>0.35294117647058826</v>
      </c>
      <c r="AO4">
        <f>5+$B$2</f>
        <v>6</v>
      </c>
      <c r="AP4">
        <v>3.7470000000000003E-2</v>
      </c>
      <c r="AQ4">
        <v>1</v>
      </c>
      <c r="AR4">
        <f>AS4</f>
        <v>0.36842105263157893</v>
      </c>
      <c r="AS4">
        <f>AT4/AT$3</f>
        <v>0.36842105263157893</v>
      </c>
      <c r="AT4">
        <f>6+$B$2</f>
        <v>7</v>
      </c>
      <c r="AU4">
        <v>0.20263999999999999</v>
      </c>
      <c r="AV4">
        <v>1</v>
      </c>
      <c r="AW4">
        <f>AX4</f>
        <v>0.38095238095238093</v>
      </c>
      <c r="AX4">
        <f>AY4/AY$3</f>
        <v>0.38095238095238093</v>
      </c>
      <c r="AY4">
        <f>7+$B$2</f>
        <v>8</v>
      </c>
      <c r="BA4">
        <v>1</v>
      </c>
      <c r="BB4">
        <f>BC4</f>
        <v>0.34782608695652173</v>
      </c>
      <c r="BC4">
        <f>BD4/BD$3</f>
        <v>0.34782608695652173</v>
      </c>
      <c r="BD4">
        <f>7+$B$2</f>
        <v>8</v>
      </c>
      <c r="BF4">
        <v>1</v>
      </c>
      <c r="BG4">
        <f>BH4</f>
        <v>0.32</v>
      </c>
      <c r="BH4">
        <f>BI4/BI$3</f>
        <v>0.32</v>
      </c>
      <c r="BI4">
        <f>7+$B$2</f>
        <v>8</v>
      </c>
      <c r="BJ4">
        <v>9.332E-2</v>
      </c>
      <c r="BK4">
        <v>1</v>
      </c>
      <c r="BL4">
        <f>BM4</f>
        <v>0.33333333333333331</v>
      </c>
      <c r="BM4">
        <f>BN4/BN$3</f>
        <v>0.33333333333333331</v>
      </c>
      <c r="BN4">
        <f>8+$B$2</f>
        <v>9</v>
      </c>
      <c r="BP4">
        <v>1</v>
      </c>
      <c r="BQ4">
        <f>BR4</f>
        <v>0.31034482758620691</v>
      </c>
      <c r="BR4">
        <f>BS4/BS$3</f>
        <v>0.31034482758620691</v>
      </c>
      <c r="BS4">
        <f>8+$B$2</f>
        <v>9</v>
      </c>
      <c r="BU4">
        <v>1</v>
      </c>
      <c r="BV4">
        <f>BW4</f>
        <v>0.29032258064516131</v>
      </c>
      <c r="BW4">
        <f>BX4/BX$3</f>
        <v>0.29032258064516131</v>
      </c>
      <c r="BX4">
        <f>8+$B$2</f>
        <v>9</v>
      </c>
      <c r="BZ4">
        <v>1</v>
      </c>
      <c r="CA4">
        <f>CB4</f>
        <v>0.27272727272727271</v>
      </c>
      <c r="CB4">
        <f>CC4/CC$3</f>
        <v>0.27272727272727271</v>
      </c>
      <c r="CC4">
        <f>8+$B$2</f>
        <v>9</v>
      </c>
      <c r="CD4">
        <v>0.1119</v>
      </c>
      <c r="CE4">
        <v>1</v>
      </c>
      <c r="CF4">
        <f>CG4</f>
        <v>0.2857142857142857</v>
      </c>
      <c r="CG4">
        <f>CH4/CH$3</f>
        <v>0.2857142857142857</v>
      </c>
      <c r="CH4">
        <f>9+$B$2</f>
        <v>10</v>
      </c>
      <c r="CJ4">
        <v>1</v>
      </c>
      <c r="CK4">
        <f>CL4</f>
        <v>0.27027027027027029</v>
      </c>
      <c r="CL4">
        <f>CM4/CM$3</f>
        <v>0.27027027027027029</v>
      </c>
      <c r="CM4">
        <f>9+$B$2</f>
        <v>10</v>
      </c>
      <c r="CO4">
        <f>LOG(1,10)</f>
        <v>0</v>
      </c>
      <c r="CP4">
        <f>CR4/CR$3</f>
        <v>0.25641025641025639</v>
      </c>
      <c r="CQ4">
        <f>CR4/CR$3</f>
        <v>0.25641025641025639</v>
      </c>
      <c r="CR4">
        <f>9+$B$2</f>
        <v>10</v>
      </c>
      <c r="CT4">
        <f>CR4-$B$2</f>
        <v>9</v>
      </c>
      <c r="CU4">
        <v>5</v>
      </c>
      <c r="CW4">
        <v>0</v>
      </c>
      <c r="CX4">
        <v>13</v>
      </c>
      <c r="CY4">
        <v>9</v>
      </c>
    </row>
    <row r="5" spans="1:103" x14ac:dyDescent="0.2">
      <c r="C5">
        <v>2</v>
      </c>
      <c r="D5">
        <f>F5/F$3</f>
        <v>0.33333333333333331</v>
      </c>
      <c r="E5">
        <f>F5/F$3+E4</f>
        <v>1</v>
      </c>
      <c r="F5">
        <f>$B$2</f>
        <v>1</v>
      </c>
      <c r="H5">
        <v>2</v>
      </c>
      <c r="I5">
        <f>K5/K$3</f>
        <v>0.2</v>
      </c>
      <c r="J5">
        <f>K5/K$3+J4</f>
        <v>0.8</v>
      </c>
      <c r="K5">
        <f>$B$2</f>
        <v>1</v>
      </c>
      <c r="M5">
        <v>2</v>
      </c>
      <c r="N5">
        <f>P5/P$3</f>
        <v>0.14285714285714285</v>
      </c>
      <c r="O5">
        <f>P5/P$3+O4</f>
        <v>0.5714285714285714</v>
      </c>
      <c r="P5">
        <f>$B$2</f>
        <v>1</v>
      </c>
      <c r="R5">
        <v>2</v>
      </c>
      <c r="S5">
        <f>U5/U$3</f>
        <v>0.1111111111111111</v>
      </c>
      <c r="T5">
        <f>U5/U$3+T4</f>
        <v>0.55555555555555558</v>
      </c>
      <c r="U5">
        <f>$B$2</f>
        <v>1</v>
      </c>
      <c r="W5">
        <v>2</v>
      </c>
      <c r="X5">
        <f>Z5/Z$3</f>
        <v>9.0909090909090912E-2</v>
      </c>
      <c r="Y5">
        <f>Z5/Z$3+Y4</f>
        <v>0.54545454545454541</v>
      </c>
      <c r="Z5">
        <f>$B$2</f>
        <v>1</v>
      </c>
      <c r="AB5">
        <v>2</v>
      </c>
      <c r="AC5">
        <f t="shared" ref="AC5:AC10" si="0">AE5/AE$3</f>
        <v>7.6923076923076927E-2</v>
      </c>
      <c r="AD5">
        <f t="shared" ref="AD5:AD10" si="1">AE5/AE$3+AD4</f>
        <v>0.46153846153846156</v>
      </c>
      <c r="AE5">
        <f>$B$2</f>
        <v>1</v>
      </c>
      <c r="AF5">
        <v>0.46122999999999997</v>
      </c>
      <c r="AG5">
        <v>2</v>
      </c>
      <c r="AH5">
        <f t="shared" ref="AH5:AH11" si="2">AJ5/AJ$3</f>
        <v>0.13333333333333333</v>
      </c>
      <c r="AI5">
        <f t="shared" ref="AI5:AI11" si="3">AJ5/AJ$3+AI4</f>
        <v>0.46666666666666667</v>
      </c>
      <c r="AJ5">
        <f>1+$B$2</f>
        <v>2</v>
      </c>
      <c r="AL5">
        <v>2</v>
      </c>
      <c r="AM5">
        <f t="shared" ref="AM5:AM12" si="4">AO5/AO$3</f>
        <v>0.11764705882352941</v>
      </c>
      <c r="AN5">
        <f t="shared" ref="AN5:AN12" si="5">AO5/AO$3+AN4</f>
        <v>0.47058823529411764</v>
      </c>
      <c r="AO5">
        <f>1+$B$2</f>
        <v>2</v>
      </c>
      <c r="AQ5">
        <v>2</v>
      </c>
      <c r="AR5">
        <f t="shared" ref="AR5:AR13" si="6">AT5/AT$3</f>
        <v>0.10526315789473684</v>
      </c>
      <c r="AS5">
        <f t="shared" ref="AS5:AS13" si="7">AT5/AT$3+AS4</f>
        <v>0.47368421052631576</v>
      </c>
      <c r="AT5">
        <f>1+$B$2</f>
        <v>2</v>
      </c>
      <c r="AV5">
        <v>2</v>
      </c>
      <c r="AW5">
        <f t="shared" ref="AW5:AW14" si="8">AY5/AY$3</f>
        <v>9.5238095238095233E-2</v>
      </c>
      <c r="AX5">
        <f t="shared" ref="AX5:AX14" si="9">AY5/AY$3+AX4</f>
        <v>0.47619047619047616</v>
      </c>
      <c r="AY5">
        <f>1+$B$2</f>
        <v>2</v>
      </c>
      <c r="BA5">
        <v>2</v>
      </c>
      <c r="BB5">
        <f t="shared" ref="BB5:BB15" si="10">BD5/BD$3</f>
        <v>8.6956521739130432E-2</v>
      </c>
      <c r="BC5">
        <f t="shared" ref="BC5:BC15" si="11">BD5/BD$3+BC4</f>
        <v>0.43478260869565216</v>
      </c>
      <c r="BD5">
        <f>1+$B$2</f>
        <v>2</v>
      </c>
      <c r="BF5">
        <v>2</v>
      </c>
      <c r="BG5">
        <f t="shared" ref="BG5:BG16" si="12">BI5/BI$3</f>
        <v>0.08</v>
      </c>
      <c r="BH5">
        <f t="shared" ref="BH5:BH16" si="13">BI5/BI$3+BH4</f>
        <v>0.4</v>
      </c>
      <c r="BI5">
        <f>1+$B$2</f>
        <v>2</v>
      </c>
      <c r="BK5">
        <v>2</v>
      </c>
      <c r="BL5">
        <f t="shared" ref="BL5:BL17" si="14">BN5/BN$3</f>
        <v>7.407407407407407E-2</v>
      </c>
      <c r="BM5">
        <f t="shared" ref="BM5:BM17" si="15">BN5/BN$3+BM4</f>
        <v>0.40740740740740738</v>
      </c>
      <c r="BN5">
        <f>1+$B$2</f>
        <v>2</v>
      </c>
      <c r="BO5">
        <v>0.39012999999999998</v>
      </c>
      <c r="BP5">
        <v>2</v>
      </c>
      <c r="BQ5">
        <f t="shared" ref="BQ5:BQ18" si="16">BS5/BS$3</f>
        <v>0.10344827586206896</v>
      </c>
      <c r="BR5">
        <f t="shared" ref="BR5:BR18" si="17">BS5/BS$3+BR4</f>
        <v>0.41379310344827586</v>
      </c>
      <c r="BS5">
        <f>2+$B$2</f>
        <v>3</v>
      </c>
      <c r="BU5">
        <v>2</v>
      </c>
      <c r="BV5">
        <f t="shared" ref="BV5:BV19" si="18">BX5/BX$3</f>
        <v>9.6774193548387094E-2</v>
      </c>
      <c r="BW5">
        <f t="shared" ref="BW5:BW19" si="19">BX5/BX$3+BW4</f>
        <v>0.38709677419354838</v>
      </c>
      <c r="BX5">
        <f>2+$B$2</f>
        <v>3</v>
      </c>
      <c r="BY5">
        <v>0.29882999999999998</v>
      </c>
      <c r="BZ5">
        <v>2</v>
      </c>
      <c r="CA5">
        <f t="shared" ref="CA5:CA20" si="20">CC5/CC$3</f>
        <v>0.12121212121212122</v>
      </c>
      <c r="CB5">
        <f t="shared" ref="CB5:CB20" si="21">CC5/CC$3+CB4</f>
        <v>0.39393939393939392</v>
      </c>
      <c r="CC5">
        <f>3+$B$2</f>
        <v>4</v>
      </c>
      <c r="CE5">
        <v>2</v>
      </c>
      <c r="CF5">
        <f t="shared" ref="CF5:CF21" si="22">CH5/CH$3</f>
        <v>0.11428571428571428</v>
      </c>
      <c r="CG5">
        <f t="shared" ref="CG5:CG21" si="23">CH5/CH$3+CG4</f>
        <v>0.39999999999999997</v>
      </c>
      <c r="CH5">
        <f>3+$B$2</f>
        <v>4</v>
      </c>
      <c r="CJ5">
        <v>2</v>
      </c>
      <c r="CK5">
        <f t="shared" ref="CK5:CK22" si="24">CM5/CM$3</f>
        <v>0.10810810810810811</v>
      </c>
      <c r="CL5">
        <f t="shared" ref="CL5:CL22" si="25">CM5/CM$3+CL4</f>
        <v>0.3783783783783784</v>
      </c>
      <c r="CM5">
        <f>3+$B$2</f>
        <v>4</v>
      </c>
      <c r="CN5">
        <v>0.34344999999999998</v>
      </c>
      <c r="CO5">
        <f>LOG(2,10)</f>
        <v>0.30102999566398114</v>
      </c>
      <c r="CP5">
        <f t="shared" ref="CP5:CP23" si="26">CR5/CR$3</f>
        <v>0.12820512820512819</v>
      </c>
      <c r="CQ5">
        <f t="shared" ref="CQ5:CQ23" si="27">CR5/CR$3+CQ4</f>
        <v>0.38461538461538458</v>
      </c>
      <c r="CR5">
        <f>4+$B$2</f>
        <v>5</v>
      </c>
      <c r="CT5">
        <f>CR5-$B$2</f>
        <v>4</v>
      </c>
      <c r="CU5">
        <v>3</v>
      </c>
      <c r="CW5">
        <v>1</v>
      </c>
      <c r="CX5">
        <v>4</v>
      </c>
      <c r="CY5">
        <v>7</v>
      </c>
    </row>
    <row r="6" spans="1:103" x14ac:dyDescent="0.2">
      <c r="H6">
        <v>3</v>
      </c>
      <c r="I6">
        <f>K6/K$3</f>
        <v>0.2</v>
      </c>
      <c r="J6">
        <f>K6/K$3+J5</f>
        <v>1</v>
      </c>
      <c r="K6">
        <f>$B$2</f>
        <v>1</v>
      </c>
      <c r="L6">
        <v>0.96814999999999996</v>
      </c>
      <c r="M6">
        <v>3</v>
      </c>
      <c r="N6">
        <f>P6/P$3</f>
        <v>0.2857142857142857</v>
      </c>
      <c r="O6">
        <f>P6/P$3+O5</f>
        <v>0.8571428571428571</v>
      </c>
      <c r="P6">
        <f>1+$B$2</f>
        <v>2</v>
      </c>
      <c r="R6">
        <v>3</v>
      </c>
      <c r="S6">
        <f>U6/U$3</f>
        <v>0.22222222222222221</v>
      </c>
      <c r="T6">
        <f>U6/U$3+T5</f>
        <v>0.77777777777777779</v>
      </c>
      <c r="U6">
        <f>1+$B$2</f>
        <v>2</v>
      </c>
      <c r="W6">
        <v>3</v>
      </c>
      <c r="X6">
        <f>Z6/Z$3</f>
        <v>0.18181818181818182</v>
      </c>
      <c r="Y6">
        <f>Z6/Z$3+Y5</f>
        <v>0.72727272727272729</v>
      </c>
      <c r="Z6">
        <f>1+$B$2</f>
        <v>2</v>
      </c>
      <c r="AB6">
        <v>3</v>
      </c>
      <c r="AC6">
        <f t="shared" si="0"/>
        <v>0.15384615384615385</v>
      </c>
      <c r="AD6">
        <f t="shared" si="1"/>
        <v>0.61538461538461542</v>
      </c>
      <c r="AE6">
        <f>1+$B$2</f>
        <v>2</v>
      </c>
      <c r="AG6">
        <v>3</v>
      </c>
      <c r="AH6">
        <f t="shared" si="2"/>
        <v>0.13333333333333333</v>
      </c>
      <c r="AI6">
        <f t="shared" si="3"/>
        <v>0.6</v>
      </c>
      <c r="AJ6">
        <f>1+$B$2</f>
        <v>2</v>
      </c>
      <c r="AL6">
        <v>3</v>
      </c>
      <c r="AM6">
        <f t="shared" si="4"/>
        <v>0.11764705882352941</v>
      </c>
      <c r="AN6">
        <f t="shared" si="5"/>
        <v>0.58823529411764708</v>
      </c>
      <c r="AO6">
        <f>1+$B$2</f>
        <v>2</v>
      </c>
      <c r="AQ6">
        <v>3</v>
      </c>
      <c r="AR6">
        <f t="shared" si="6"/>
        <v>0.10526315789473684</v>
      </c>
      <c r="AS6">
        <f t="shared" si="7"/>
        <v>0.57894736842105265</v>
      </c>
      <c r="AT6">
        <f>1+$B$2</f>
        <v>2</v>
      </c>
      <c r="AV6">
        <v>3</v>
      </c>
      <c r="AW6">
        <f t="shared" si="8"/>
        <v>9.5238095238095233E-2</v>
      </c>
      <c r="AX6">
        <f t="shared" si="9"/>
        <v>0.5714285714285714</v>
      </c>
      <c r="AY6">
        <f>1+$B$2</f>
        <v>2</v>
      </c>
      <c r="BA6">
        <v>3</v>
      </c>
      <c r="BB6">
        <f t="shared" si="10"/>
        <v>8.6956521739130432E-2</v>
      </c>
      <c r="BC6">
        <f t="shared" si="11"/>
        <v>0.52173913043478259</v>
      </c>
      <c r="BD6">
        <f>1+$B$2</f>
        <v>2</v>
      </c>
      <c r="BF6">
        <v>3</v>
      </c>
      <c r="BG6">
        <f t="shared" si="12"/>
        <v>0.08</v>
      </c>
      <c r="BH6">
        <f t="shared" si="13"/>
        <v>0.48000000000000004</v>
      </c>
      <c r="BI6">
        <f>1+$B$2</f>
        <v>2</v>
      </c>
      <c r="BK6">
        <v>3</v>
      </c>
      <c r="BL6">
        <f t="shared" si="14"/>
        <v>7.407407407407407E-2</v>
      </c>
      <c r="BM6">
        <f t="shared" si="15"/>
        <v>0.48148148148148145</v>
      </c>
      <c r="BN6">
        <f>1+$B$2</f>
        <v>2</v>
      </c>
      <c r="BP6">
        <v>3</v>
      </c>
      <c r="BQ6">
        <f t="shared" si="16"/>
        <v>6.8965517241379309E-2</v>
      </c>
      <c r="BR6">
        <f t="shared" si="17"/>
        <v>0.48275862068965514</v>
      </c>
      <c r="BS6">
        <f>1+$B$2</f>
        <v>2</v>
      </c>
      <c r="BU6">
        <v>3</v>
      </c>
      <c r="BV6">
        <f t="shared" si="18"/>
        <v>6.4516129032258063E-2</v>
      </c>
      <c r="BW6">
        <f t="shared" si="19"/>
        <v>0.45161290322580644</v>
      </c>
      <c r="BX6">
        <f>1+$B$2</f>
        <v>2</v>
      </c>
      <c r="BZ6">
        <v>3</v>
      </c>
      <c r="CA6">
        <f t="shared" si="20"/>
        <v>6.0606060606060608E-2</v>
      </c>
      <c r="CB6">
        <f t="shared" si="21"/>
        <v>0.45454545454545453</v>
      </c>
      <c r="CC6">
        <f>1+$B$2</f>
        <v>2</v>
      </c>
      <c r="CE6">
        <v>3</v>
      </c>
      <c r="CF6">
        <f t="shared" si="22"/>
        <v>5.7142857142857141E-2</v>
      </c>
      <c r="CG6">
        <f t="shared" si="23"/>
        <v>0.45714285714285713</v>
      </c>
      <c r="CH6">
        <f>1+$B$2</f>
        <v>2</v>
      </c>
      <c r="CJ6">
        <v>3</v>
      </c>
      <c r="CK6">
        <f t="shared" si="24"/>
        <v>5.4054054054054057E-2</v>
      </c>
      <c r="CL6">
        <f t="shared" si="25"/>
        <v>0.43243243243243246</v>
      </c>
      <c r="CM6">
        <f>1+$B$2</f>
        <v>2</v>
      </c>
      <c r="CO6">
        <f>LOG(3,10)</f>
        <v>0.47712125471966244</v>
      </c>
      <c r="CP6">
        <f t="shared" si="26"/>
        <v>5.128205128205128E-2</v>
      </c>
      <c r="CQ6">
        <f t="shared" si="27"/>
        <v>0.43589743589743585</v>
      </c>
      <c r="CR6">
        <f>1+$B$2</f>
        <v>2</v>
      </c>
      <c r="CT6">
        <f>CR6-$B$2</f>
        <v>1</v>
      </c>
      <c r="CU6">
        <v>2</v>
      </c>
      <c r="CW6">
        <v>2</v>
      </c>
      <c r="CX6">
        <v>1</v>
      </c>
    </row>
    <row r="7" spans="1:103" x14ac:dyDescent="0.2">
      <c r="M7">
        <v>4</v>
      </c>
      <c r="N7">
        <f>P7/P$3</f>
        <v>0.14285714285714285</v>
      </c>
      <c r="O7">
        <f>P7/P$3+O6</f>
        <v>1</v>
      </c>
      <c r="P7">
        <f>$B$2</f>
        <v>1</v>
      </c>
      <c r="R7">
        <v>4</v>
      </c>
      <c r="S7">
        <f>U7/U$3</f>
        <v>0.1111111111111111</v>
      </c>
      <c r="T7">
        <f>U7/U$3+T6</f>
        <v>0.88888888888888884</v>
      </c>
      <c r="U7">
        <f>$B$2</f>
        <v>1</v>
      </c>
      <c r="W7">
        <v>4</v>
      </c>
      <c r="X7">
        <f>Z7/Z$3</f>
        <v>9.0909090909090912E-2</v>
      </c>
      <c r="Y7">
        <f>Z7/Z$3+Y6</f>
        <v>0.81818181818181823</v>
      </c>
      <c r="Z7">
        <f>$B$2</f>
        <v>1</v>
      </c>
      <c r="AB7">
        <v>4</v>
      </c>
      <c r="AC7">
        <f t="shared" si="0"/>
        <v>7.6923076923076927E-2</v>
      </c>
      <c r="AD7">
        <f t="shared" si="1"/>
        <v>0.69230769230769229</v>
      </c>
      <c r="AE7">
        <f>$B$2</f>
        <v>1</v>
      </c>
      <c r="AG7">
        <v>4</v>
      </c>
      <c r="AH7">
        <f t="shared" si="2"/>
        <v>6.6666666666666666E-2</v>
      </c>
      <c r="AI7">
        <f t="shared" si="3"/>
        <v>0.66666666666666663</v>
      </c>
      <c r="AJ7">
        <f>$B$2</f>
        <v>1</v>
      </c>
      <c r="AL7">
        <v>4</v>
      </c>
      <c r="AM7">
        <f t="shared" si="4"/>
        <v>5.8823529411764705E-2</v>
      </c>
      <c r="AN7">
        <f t="shared" si="5"/>
        <v>0.6470588235294118</v>
      </c>
      <c r="AO7">
        <f>$B$2</f>
        <v>1</v>
      </c>
      <c r="AQ7">
        <v>4</v>
      </c>
      <c r="AR7">
        <f t="shared" si="6"/>
        <v>5.2631578947368418E-2</v>
      </c>
      <c r="AS7">
        <f t="shared" si="7"/>
        <v>0.63157894736842102</v>
      </c>
      <c r="AT7">
        <f>$B$2</f>
        <v>1</v>
      </c>
      <c r="AV7">
        <v>4</v>
      </c>
      <c r="AW7">
        <f t="shared" si="8"/>
        <v>4.7619047619047616E-2</v>
      </c>
      <c r="AX7">
        <f t="shared" si="9"/>
        <v>0.61904761904761907</v>
      </c>
      <c r="AY7">
        <f>$B$2</f>
        <v>1</v>
      </c>
      <c r="BA7">
        <v>4</v>
      </c>
      <c r="BB7">
        <f t="shared" si="10"/>
        <v>4.3478260869565216E-2</v>
      </c>
      <c r="BC7">
        <f t="shared" si="11"/>
        <v>0.56521739130434778</v>
      </c>
      <c r="BD7">
        <f>$B$2</f>
        <v>1</v>
      </c>
      <c r="BF7">
        <v>4</v>
      </c>
      <c r="BG7">
        <f t="shared" si="12"/>
        <v>0.04</v>
      </c>
      <c r="BH7">
        <f t="shared" si="13"/>
        <v>0.52</v>
      </c>
      <c r="BI7">
        <f>$B$2</f>
        <v>1</v>
      </c>
      <c r="BK7">
        <v>4</v>
      </c>
      <c r="BL7">
        <f t="shared" si="14"/>
        <v>3.7037037037037035E-2</v>
      </c>
      <c r="BM7">
        <f t="shared" si="15"/>
        <v>0.51851851851851849</v>
      </c>
      <c r="BN7">
        <f>$B$2</f>
        <v>1</v>
      </c>
      <c r="BP7">
        <v>4</v>
      </c>
      <c r="BQ7">
        <f t="shared" si="16"/>
        <v>3.4482758620689655E-2</v>
      </c>
      <c r="BR7">
        <f t="shared" si="17"/>
        <v>0.51724137931034475</v>
      </c>
      <c r="BS7">
        <f>$B$2</f>
        <v>1</v>
      </c>
      <c r="BU7">
        <v>4</v>
      </c>
      <c r="BV7">
        <f t="shared" si="18"/>
        <v>3.2258064516129031E-2</v>
      </c>
      <c r="BW7">
        <f t="shared" si="19"/>
        <v>0.4838709677419355</v>
      </c>
      <c r="BX7">
        <f>$B$2</f>
        <v>1</v>
      </c>
      <c r="BZ7">
        <v>4</v>
      </c>
      <c r="CA7">
        <f t="shared" si="20"/>
        <v>3.0303030303030304E-2</v>
      </c>
      <c r="CB7">
        <f t="shared" si="21"/>
        <v>0.48484848484848486</v>
      </c>
      <c r="CC7">
        <f>$B$2</f>
        <v>1</v>
      </c>
      <c r="CE7">
        <v>4</v>
      </c>
      <c r="CF7">
        <f t="shared" si="22"/>
        <v>2.8571428571428571E-2</v>
      </c>
      <c r="CG7">
        <f t="shared" si="23"/>
        <v>0.48571428571428571</v>
      </c>
      <c r="CH7">
        <f>$B$2</f>
        <v>1</v>
      </c>
      <c r="CJ7">
        <v>4</v>
      </c>
      <c r="CK7">
        <f t="shared" si="24"/>
        <v>2.7027027027027029E-2</v>
      </c>
      <c r="CL7">
        <f t="shared" si="25"/>
        <v>0.45945945945945948</v>
      </c>
      <c r="CM7">
        <f>$B$2</f>
        <v>1</v>
      </c>
      <c r="CO7">
        <f>LOG(4,10)</f>
        <v>0.60205999132796229</v>
      </c>
      <c r="CP7">
        <f t="shared" si="26"/>
        <v>2.564102564102564E-2</v>
      </c>
      <c r="CQ7">
        <f t="shared" si="27"/>
        <v>0.46153846153846151</v>
      </c>
      <c r="CR7">
        <f>$B$2</f>
        <v>1</v>
      </c>
      <c r="CT7">
        <f>CR7-$B$2</f>
        <v>0</v>
      </c>
      <c r="CU7">
        <v>1</v>
      </c>
      <c r="CW7">
        <v>3</v>
      </c>
      <c r="CY7">
        <v>1</v>
      </c>
    </row>
    <row r="8" spans="1:103" x14ac:dyDescent="0.2">
      <c r="R8">
        <v>5</v>
      </c>
      <c r="S8">
        <f>U8/U$3</f>
        <v>0.1111111111111111</v>
      </c>
      <c r="T8">
        <f>U8/U$3+T7</f>
        <v>1</v>
      </c>
      <c r="U8">
        <f>$B$2</f>
        <v>1</v>
      </c>
      <c r="W8">
        <v>5</v>
      </c>
      <c r="X8">
        <f>Z8/Z$3</f>
        <v>9.0909090909090912E-2</v>
      </c>
      <c r="Y8">
        <f>Z8/Z$3+Y7</f>
        <v>0.90909090909090917</v>
      </c>
      <c r="Z8">
        <f>$B$2</f>
        <v>1</v>
      </c>
      <c r="AB8">
        <v>5</v>
      </c>
      <c r="AC8">
        <f t="shared" si="0"/>
        <v>7.6923076923076927E-2</v>
      </c>
      <c r="AD8">
        <f t="shared" si="1"/>
        <v>0.76923076923076916</v>
      </c>
      <c r="AE8">
        <f>$B$2</f>
        <v>1</v>
      </c>
      <c r="AG8">
        <v>5</v>
      </c>
      <c r="AH8">
        <f t="shared" si="2"/>
        <v>6.6666666666666666E-2</v>
      </c>
      <c r="AI8">
        <f t="shared" si="3"/>
        <v>0.73333333333333328</v>
      </c>
      <c r="AJ8">
        <f>$B$2</f>
        <v>1</v>
      </c>
      <c r="AL8">
        <v>5</v>
      </c>
      <c r="AM8">
        <f t="shared" si="4"/>
        <v>5.8823529411764705E-2</v>
      </c>
      <c r="AN8">
        <f t="shared" si="5"/>
        <v>0.70588235294117652</v>
      </c>
      <c r="AO8">
        <f>$B$2</f>
        <v>1</v>
      </c>
      <c r="AQ8">
        <v>5</v>
      </c>
      <c r="AR8">
        <f t="shared" si="6"/>
        <v>5.2631578947368418E-2</v>
      </c>
      <c r="AS8">
        <f t="shared" si="7"/>
        <v>0.68421052631578938</v>
      </c>
      <c r="AT8">
        <f>$B$2</f>
        <v>1</v>
      </c>
      <c r="AV8">
        <v>5</v>
      </c>
      <c r="AW8">
        <f t="shared" si="8"/>
        <v>4.7619047619047616E-2</v>
      </c>
      <c r="AX8">
        <f t="shared" si="9"/>
        <v>0.66666666666666674</v>
      </c>
      <c r="AY8">
        <f>$B$2</f>
        <v>1</v>
      </c>
      <c r="BA8">
        <v>5</v>
      </c>
      <c r="BB8">
        <f t="shared" si="10"/>
        <v>4.3478260869565216E-2</v>
      </c>
      <c r="BC8">
        <f t="shared" si="11"/>
        <v>0.60869565217391297</v>
      </c>
      <c r="BD8">
        <f>$B$2</f>
        <v>1</v>
      </c>
      <c r="BF8">
        <v>5</v>
      </c>
      <c r="BG8">
        <f t="shared" si="12"/>
        <v>0.04</v>
      </c>
      <c r="BH8">
        <f t="shared" si="13"/>
        <v>0.56000000000000005</v>
      </c>
      <c r="BI8">
        <f>$B$2</f>
        <v>1</v>
      </c>
      <c r="BK8">
        <v>5</v>
      </c>
      <c r="BL8">
        <f t="shared" si="14"/>
        <v>3.7037037037037035E-2</v>
      </c>
      <c r="BM8">
        <f t="shared" si="15"/>
        <v>0.55555555555555558</v>
      </c>
      <c r="BN8">
        <f>$B$2</f>
        <v>1</v>
      </c>
      <c r="BP8">
        <v>5</v>
      </c>
      <c r="BQ8">
        <f t="shared" si="16"/>
        <v>3.4482758620689655E-2</v>
      </c>
      <c r="BR8">
        <f t="shared" si="17"/>
        <v>0.55172413793103436</v>
      </c>
      <c r="BS8">
        <f>$B$2</f>
        <v>1</v>
      </c>
      <c r="BU8">
        <v>5</v>
      </c>
      <c r="BV8">
        <f t="shared" si="18"/>
        <v>3.2258064516129031E-2</v>
      </c>
      <c r="BW8">
        <f t="shared" si="19"/>
        <v>0.5161290322580645</v>
      </c>
      <c r="BX8">
        <f>$B$2</f>
        <v>1</v>
      </c>
      <c r="BZ8">
        <v>5</v>
      </c>
      <c r="CA8">
        <f t="shared" si="20"/>
        <v>3.0303030303030304E-2</v>
      </c>
      <c r="CB8">
        <f t="shared" si="21"/>
        <v>0.51515151515151514</v>
      </c>
      <c r="CC8">
        <f>$B$2</f>
        <v>1</v>
      </c>
      <c r="CE8">
        <v>5</v>
      </c>
      <c r="CF8">
        <f t="shared" si="22"/>
        <v>2.8571428571428571E-2</v>
      </c>
      <c r="CG8">
        <f t="shared" si="23"/>
        <v>0.51428571428571423</v>
      </c>
      <c r="CH8">
        <f>$B$2</f>
        <v>1</v>
      </c>
      <c r="CJ8">
        <v>5</v>
      </c>
      <c r="CK8">
        <f t="shared" si="24"/>
        <v>2.7027027027027029E-2</v>
      </c>
      <c r="CL8">
        <f t="shared" si="25"/>
        <v>0.48648648648648651</v>
      </c>
      <c r="CM8">
        <f>$B$2</f>
        <v>1</v>
      </c>
      <c r="CO8">
        <f>LOG(5,10)</f>
        <v>0.69897000433601875</v>
      </c>
      <c r="CP8">
        <f t="shared" si="26"/>
        <v>2.564102564102564E-2</v>
      </c>
      <c r="CQ8">
        <f t="shared" si="27"/>
        <v>0.48717948717948717</v>
      </c>
      <c r="CR8">
        <f>$B$2</f>
        <v>1</v>
      </c>
      <c r="CT8">
        <f>CR8-$B$2</f>
        <v>0</v>
      </c>
      <c r="CU8">
        <v>1</v>
      </c>
      <c r="CW8">
        <v>4</v>
      </c>
      <c r="CX8">
        <v>1</v>
      </c>
    </row>
    <row r="9" spans="1:103" x14ac:dyDescent="0.2">
      <c r="W9">
        <v>6</v>
      </c>
      <c r="X9">
        <f>Z9/Z$3</f>
        <v>9.0909090909090912E-2</v>
      </c>
      <c r="Y9">
        <f>Z9/Z$3+Y8</f>
        <v>1</v>
      </c>
      <c r="Z9">
        <f>$B$2</f>
        <v>1</v>
      </c>
      <c r="AA9">
        <v>0.97531000000000001</v>
      </c>
      <c r="AB9">
        <v>6</v>
      </c>
      <c r="AC9">
        <f t="shared" si="0"/>
        <v>0.15384615384615385</v>
      </c>
      <c r="AD9">
        <f t="shared" si="1"/>
        <v>0.92307692307692302</v>
      </c>
      <c r="AE9">
        <f>1+$B$2</f>
        <v>2</v>
      </c>
      <c r="AG9">
        <v>6</v>
      </c>
      <c r="AH9">
        <f t="shared" si="2"/>
        <v>0.13333333333333333</v>
      </c>
      <c r="AI9">
        <f t="shared" si="3"/>
        <v>0.86666666666666659</v>
      </c>
      <c r="AJ9">
        <f>1+$B$2</f>
        <v>2</v>
      </c>
      <c r="AL9">
        <v>6</v>
      </c>
      <c r="AM9">
        <f t="shared" si="4"/>
        <v>0.11764705882352941</v>
      </c>
      <c r="AN9">
        <f t="shared" si="5"/>
        <v>0.82352941176470595</v>
      </c>
      <c r="AO9">
        <f>1+$B$2</f>
        <v>2</v>
      </c>
      <c r="AQ9">
        <v>6</v>
      </c>
      <c r="AR9">
        <f t="shared" si="6"/>
        <v>0.10526315789473684</v>
      </c>
      <c r="AS9">
        <f t="shared" si="7"/>
        <v>0.78947368421052622</v>
      </c>
      <c r="AT9">
        <f>1+$B$2</f>
        <v>2</v>
      </c>
      <c r="AV9">
        <v>6</v>
      </c>
      <c r="AW9">
        <f t="shared" si="8"/>
        <v>9.5238095238095233E-2</v>
      </c>
      <c r="AX9">
        <f t="shared" si="9"/>
        <v>0.76190476190476197</v>
      </c>
      <c r="AY9">
        <f>1+$B$2</f>
        <v>2</v>
      </c>
      <c r="AZ9">
        <v>0.71721999999999997</v>
      </c>
      <c r="BA9">
        <v>6</v>
      </c>
      <c r="BB9">
        <f t="shared" si="10"/>
        <v>0.13043478260869565</v>
      </c>
      <c r="BC9">
        <f t="shared" si="11"/>
        <v>0.73913043478260865</v>
      </c>
      <c r="BD9">
        <f>2+$B$2</f>
        <v>3</v>
      </c>
      <c r="BF9">
        <v>6</v>
      </c>
      <c r="BG9">
        <f t="shared" si="12"/>
        <v>0.12</v>
      </c>
      <c r="BH9">
        <f t="shared" si="13"/>
        <v>0.68</v>
      </c>
      <c r="BI9">
        <f>2+$B$2</f>
        <v>3</v>
      </c>
      <c r="BK9">
        <v>6</v>
      </c>
      <c r="BL9">
        <f t="shared" si="14"/>
        <v>0.1111111111111111</v>
      </c>
      <c r="BM9">
        <f t="shared" si="15"/>
        <v>0.66666666666666674</v>
      </c>
      <c r="BN9">
        <f>2+$B$2</f>
        <v>3</v>
      </c>
      <c r="BP9">
        <v>6</v>
      </c>
      <c r="BQ9">
        <f t="shared" si="16"/>
        <v>0.10344827586206896</v>
      </c>
      <c r="BR9">
        <f t="shared" si="17"/>
        <v>0.65517241379310331</v>
      </c>
      <c r="BS9">
        <f>2+$B$2</f>
        <v>3</v>
      </c>
      <c r="BU9">
        <v>6</v>
      </c>
      <c r="BV9">
        <f t="shared" si="18"/>
        <v>9.6774193548387094E-2</v>
      </c>
      <c r="BW9">
        <f t="shared" si="19"/>
        <v>0.61290322580645162</v>
      </c>
      <c r="BX9">
        <f>2+$B$2</f>
        <v>3</v>
      </c>
      <c r="BZ9">
        <v>6</v>
      </c>
      <c r="CA9">
        <f t="shared" si="20"/>
        <v>9.0909090909090912E-2</v>
      </c>
      <c r="CB9">
        <f t="shared" si="21"/>
        <v>0.60606060606060608</v>
      </c>
      <c r="CC9">
        <f>2+$B$2</f>
        <v>3</v>
      </c>
      <c r="CE9">
        <v>6</v>
      </c>
      <c r="CF9">
        <f t="shared" si="22"/>
        <v>8.5714285714285715E-2</v>
      </c>
      <c r="CG9">
        <f t="shared" si="23"/>
        <v>0.6</v>
      </c>
      <c r="CH9">
        <f>2+$B$2</f>
        <v>3</v>
      </c>
      <c r="CJ9">
        <v>6</v>
      </c>
      <c r="CK9">
        <f t="shared" si="24"/>
        <v>8.1081081081081086E-2</v>
      </c>
      <c r="CL9">
        <f t="shared" si="25"/>
        <v>0.56756756756756754</v>
      </c>
      <c r="CM9">
        <f>2+$B$2</f>
        <v>3</v>
      </c>
      <c r="CO9">
        <f>LOG(6,10)</f>
        <v>0.77815125038364352</v>
      </c>
      <c r="CP9">
        <f t="shared" si="26"/>
        <v>7.6923076923076927E-2</v>
      </c>
      <c r="CQ9">
        <f t="shared" si="27"/>
        <v>0.5641025641025641</v>
      </c>
      <c r="CR9">
        <f>2+$B$2</f>
        <v>3</v>
      </c>
      <c r="CT9">
        <f>CR9-$B$2</f>
        <v>2</v>
      </c>
      <c r="CU9">
        <v>1</v>
      </c>
      <c r="CW9">
        <v>5</v>
      </c>
      <c r="CY9">
        <v>1</v>
      </c>
    </row>
    <row r="10" spans="1:103" x14ac:dyDescent="0.2">
      <c r="AB10">
        <v>7</v>
      </c>
      <c r="AC10">
        <f t="shared" si="0"/>
        <v>7.6923076923076927E-2</v>
      </c>
      <c r="AD10">
        <f t="shared" si="1"/>
        <v>1</v>
      </c>
      <c r="AE10">
        <f>$B$2</f>
        <v>1</v>
      </c>
      <c r="AG10">
        <v>7</v>
      </c>
      <c r="AH10">
        <f t="shared" si="2"/>
        <v>6.6666666666666666E-2</v>
      </c>
      <c r="AI10">
        <f t="shared" si="3"/>
        <v>0.93333333333333324</v>
      </c>
      <c r="AJ10">
        <f>$B$2</f>
        <v>1</v>
      </c>
      <c r="AL10">
        <v>7</v>
      </c>
      <c r="AM10">
        <f t="shared" si="4"/>
        <v>5.8823529411764705E-2</v>
      </c>
      <c r="AN10">
        <f t="shared" si="5"/>
        <v>0.88235294117647067</v>
      </c>
      <c r="AO10">
        <f>$B$2</f>
        <v>1</v>
      </c>
      <c r="AQ10">
        <v>7</v>
      </c>
      <c r="AR10">
        <f t="shared" si="6"/>
        <v>5.2631578947368418E-2</v>
      </c>
      <c r="AS10">
        <f t="shared" si="7"/>
        <v>0.84210526315789469</v>
      </c>
      <c r="AT10">
        <f>$B$2</f>
        <v>1</v>
      </c>
      <c r="AV10">
        <v>7</v>
      </c>
      <c r="AW10">
        <f t="shared" si="8"/>
        <v>4.7619047619047616E-2</v>
      </c>
      <c r="AX10">
        <f t="shared" si="9"/>
        <v>0.80952380952380953</v>
      </c>
      <c r="AY10">
        <f>$B$2</f>
        <v>1</v>
      </c>
      <c r="BA10">
        <v>7</v>
      </c>
      <c r="BB10">
        <f t="shared" si="10"/>
        <v>4.3478260869565216E-2</v>
      </c>
      <c r="BC10">
        <f t="shared" si="11"/>
        <v>0.78260869565217384</v>
      </c>
      <c r="BD10">
        <f t="shared" ref="BD10:BD15" si="28">$B$2</f>
        <v>1</v>
      </c>
      <c r="BF10">
        <v>7</v>
      </c>
      <c r="BG10">
        <f t="shared" si="12"/>
        <v>0.04</v>
      </c>
      <c r="BH10">
        <f t="shared" si="13"/>
        <v>0.72000000000000008</v>
      </c>
      <c r="BI10">
        <f>$B$2</f>
        <v>1</v>
      </c>
      <c r="BK10">
        <v>7</v>
      </c>
      <c r="BL10">
        <f t="shared" si="14"/>
        <v>3.7037037037037035E-2</v>
      </c>
      <c r="BM10">
        <f t="shared" si="15"/>
        <v>0.70370370370370372</v>
      </c>
      <c r="BN10">
        <f>$B$2</f>
        <v>1</v>
      </c>
      <c r="BP10">
        <v>7</v>
      </c>
      <c r="BQ10">
        <f t="shared" si="16"/>
        <v>3.4482758620689655E-2</v>
      </c>
      <c r="BR10">
        <f t="shared" si="17"/>
        <v>0.68965517241379293</v>
      </c>
      <c r="BS10">
        <f>$B$2</f>
        <v>1</v>
      </c>
      <c r="BU10">
        <v>7</v>
      </c>
      <c r="BV10">
        <f t="shared" si="18"/>
        <v>3.2258064516129031E-2</v>
      </c>
      <c r="BW10">
        <f t="shared" si="19"/>
        <v>0.64516129032258063</v>
      </c>
      <c r="BX10">
        <f>$B$2</f>
        <v>1</v>
      </c>
      <c r="BZ10">
        <v>7</v>
      </c>
      <c r="CA10">
        <f t="shared" si="20"/>
        <v>3.0303030303030304E-2</v>
      </c>
      <c r="CB10">
        <f t="shared" si="21"/>
        <v>0.63636363636363635</v>
      </c>
      <c r="CC10">
        <f>$B$2</f>
        <v>1</v>
      </c>
      <c r="CE10">
        <v>7</v>
      </c>
      <c r="CF10">
        <f t="shared" si="22"/>
        <v>2.8571428571428571E-2</v>
      </c>
      <c r="CG10">
        <f t="shared" si="23"/>
        <v>0.62857142857142856</v>
      </c>
      <c r="CH10">
        <f>$B$2</f>
        <v>1</v>
      </c>
      <c r="CJ10">
        <v>7</v>
      </c>
      <c r="CK10">
        <f t="shared" si="24"/>
        <v>2.7027027027027029E-2</v>
      </c>
      <c r="CL10">
        <f t="shared" si="25"/>
        <v>0.59459459459459452</v>
      </c>
      <c r="CM10">
        <f>$B$2</f>
        <v>1</v>
      </c>
      <c r="CO10">
        <f>LOG(7,10)</f>
        <v>0.8450980400142567</v>
      </c>
      <c r="CP10">
        <f t="shared" si="26"/>
        <v>2.564102564102564E-2</v>
      </c>
      <c r="CQ10">
        <f t="shared" si="27"/>
        <v>0.58974358974358976</v>
      </c>
      <c r="CR10">
        <f>$B$2</f>
        <v>1</v>
      </c>
      <c r="CT10">
        <f>CR10-$B$2</f>
        <v>0</v>
      </c>
      <c r="CU10">
        <v>2</v>
      </c>
      <c r="CW10">
        <v>6</v>
      </c>
    </row>
    <row r="11" spans="1:103" x14ac:dyDescent="0.2">
      <c r="AG11">
        <f>AG10+1</f>
        <v>8</v>
      </c>
      <c r="AH11">
        <f t="shared" si="2"/>
        <v>6.6666666666666666E-2</v>
      </c>
      <c r="AI11">
        <f t="shared" si="3"/>
        <v>0.99999999999999989</v>
      </c>
      <c r="AJ11">
        <f>$B$2</f>
        <v>1</v>
      </c>
      <c r="AL11">
        <f>AL10+1</f>
        <v>8</v>
      </c>
      <c r="AM11">
        <f t="shared" si="4"/>
        <v>5.8823529411764705E-2</v>
      </c>
      <c r="AN11">
        <f t="shared" si="5"/>
        <v>0.94117647058823539</v>
      </c>
      <c r="AO11">
        <f>$B$2</f>
        <v>1</v>
      </c>
      <c r="AQ11">
        <f>AQ10+1</f>
        <v>8</v>
      </c>
      <c r="AR11">
        <f t="shared" si="6"/>
        <v>5.2631578947368418E-2</v>
      </c>
      <c r="AS11">
        <f t="shared" si="7"/>
        <v>0.89473684210526305</v>
      </c>
      <c r="AT11">
        <f>$B$2</f>
        <v>1</v>
      </c>
      <c r="AV11">
        <f>AV10+1</f>
        <v>8</v>
      </c>
      <c r="AW11">
        <f t="shared" si="8"/>
        <v>4.7619047619047616E-2</v>
      </c>
      <c r="AX11">
        <f t="shared" si="9"/>
        <v>0.85714285714285721</v>
      </c>
      <c r="AY11">
        <f>$B$2</f>
        <v>1</v>
      </c>
      <c r="BA11">
        <f>BA10+1</f>
        <v>8</v>
      </c>
      <c r="BB11">
        <f t="shared" si="10"/>
        <v>4.3478260869565216E-2</v>
      </c>
      <c r="BC11">
        <f t="shared" si="11"/>
        <v>0.82608695652173902</v>
      </c>
      <c r="BD11">
        <f t="shared" si="28"/>
        <v>1</v>
      </c>
      <c r="BF11">
        <f t="shared" ref="BF11:BF16" si="29">BF10+1</f>
        <v>8</v>
      </c>
      <c r="BG11">
        <f t="shared" si="12"/>
        <v>0.04</v>
      </c>
      <c r="BH11">
        <f t="shared" si="13"/>
        <v>0.76000000000000012</v>
      </c>
      <c r="BI11">
        <f>$B$2</f>
        <v>1</v>
      </c>
      <c r="BK11">
        <f t="shared" ref="BK11:BK17" si="30">BK10+1</f>
        <v>8</v>
      </c>
      <c r="BL11">
        <f t="shared" si="14"/>
        <v>3.7037037037037035E-2</v>
      </c>
      <c r="BM11">
        <f t="shared" si="15"/>
        <v>0.7407407407407407</v>
      </c>
      <c r="BN11">
        <f>$B$2</f>
        <v>1</v>
      </c>
      <c r="BP11">
        <f t="shared" ref="BP11:BP18" si="31">BP10+1</f>
        <v>8</v>
      </c>
      <c r="BQ11">
        <f t="shared" si="16"/>
        <v>3.4482758620689655E-2</v>
      </c>
      <c r="BR11">
        <f t="shared" si="17"/>
        <v>0.72413793103448254</v>
      </c>
      <c r="BS11">
        <f>$B$2</f>
        <v>1</v>
      </c>
      <c r="BU11">
        <f t="shared" ref="BU11:BU19" si="32">BU10+1</f>
        <v>8</v>
      </c>
      <c r="BV11">
        <f t="shared" si="18"/>
        <v>3.2258064516129031E-2</v>
      </c>
      <c r="BW11">
        <f t="shared" si="19"/>
        <v>0.67741935483870963</v>
      </c>
      <c r="BX11">
        <f>$B$2</f>
        <v>1</v>
      </c>
      <c r="BZ11">
        <f t="shared" ref="BZ11:BZ20" si="33">BZ10+1</f>
        <v>8</v>
      </c>
      <c r="CA11">
        <f t="shared" si="20"/>
        <v>3.0303030303030304E-2</v>
      </c>
      <c r="CB11">
        <f t="shared" si="21"/>
        <v>0.66666666666666663</v>
      </c>
      <c r="CC11">
        <f>$B$2</f>
        <v>1</v>
      </c>
      <c r="CE11">
        <f t="shared" ref="CE11:CE21" si="34">CE10+1</f>
        <v>8</v>
      </c>
      <c r="CF11">
        <f t="shared" si="22"/>
        <v>2.8571428571428571E-2</v>
      </c>
      <c r="CG11">
        <f t="shared" si="23"/>
        <v>0.65714285714285714</v>
      </c>
      <c r="CH11">
        <f>$B$2</f>
        <v>1</v>
      </c>
      <c r="CJ11">
        <f t="shared" ref="CJ11:CJ22" si="35">CJ10+1</f>
        <v>8</v>
      </c>
      <c r="CK11">
        <f t="shared" si="24"/>
        <v>2.7027027027027029E-2</v>
      </c>
      <c r="CL11">
        <f t="shared" si="25"/>
        <v>0.62162162162162149</v>
      </c>
      <c r="CM11">
        <f>$B$2</f>
        <v>1</v>
      </c>
      <c r="CO11">
        <f>LOG(8,10)</f>
        <v>0.90308998699194343</v>
      </c>
      <c r="CP11">
        <f t="shared" si="26"/>
        <v>2.564102564102564E-2</v>
      </c>
      <c r="CQ11">
        <f t="shared" si="27"/>
        <v>0.61538461538461542</v>
      </c>
      <c r="CR11">
        <f>$B$2</f>
        <v>1</v>
      </c>
      <c r="CT11">
        <f>CR11-$B$2</f>
        <v>0</v>
      </c>
      <c r="CU11">
        <v>1</v>
      </c>
      <c r="CW11">
        <v>7</v>
      </c>
    </row>
    <row r="12" spans="1:103" x14ac:dyDescent="0.2">
      <c r="AL12">
        <f>AL11+1</f>
        <v>9</v>
      </c>
      <c r="AM12">
        <f t="shared" si="4"/>
        <v>5.8823529411764705E-2</v>
      </c>
      <c r="AN12">
        <f t="shared" si="5"/>
        <v>1</v>
      </c>
      <c r="AO12">
        <f>$B$2</f>
        <v>1</v>
      </c>
      <c r="AQ12">
        <f>AQ11+1</f>
        <v>9</v>
      </c>
      <c r="AR12">
        <f t="shared" si="6"/>
        <v>5.2631578947368418E-2</v>
      </c>
      <c r="AS12">
        <f t="shared" si="7"/>
        <v>0.94736842105263142</v>
      </c>
      <c r="AT12">
        <f>$B$2</f>
        <v>1</v>
      </c>
      <c r="AV12">
        <f>AV11+1</f>
        <v>9</v>
      </c>
      <c r="AW12">
        <f t="shared" si="8"/>
        <v>4.7619047619047616E-2</v>
      </c>
      <c r="AX12">
        <f t="shared" si="9"/>
        <v>0.90476190476190488</v>
      </c>
      <c r="AY12">
        <f>$B$2</f>
        <v>1</v>
      </c>
      <c r="BA12">
        <f>BA11+1</f>
        <v>9</v>
      </c>
      <c r="BB12">
        <f t="shared" si="10"/>
        <v>4.3478260869565216E-2</v>
      </c>
      <c r="BC12">
        <f t="shared" si="11"/>
        <v>0.86956521739130421</v>
      </c>
      <c r="BD12">
        <f t="shared" si="28"/>
        <v>1</v>
      </c>
      <c r="BF12">
        <f t="shared" si="29"/>
        <v>9</v>
      </c>
      <c r="BG12">
        <f t="shared" si="12"/>
        <v>0.04</v>
      </c>
      <c r="BH12">
        <f t="shared" si="13"/>
        <v>0.80000000000000016</v>
      </c>
      <c r="BI12">
        <f>$B$2</f>
        <v>1</v>
      </c>
      <c r="BK12">
        <f t="shared" si="30"/>
        <v>9</v>
      </c>
      <c r="BL12">
        <f t="shared" si="14"/>
        <v>3.7037037037037035E-2</v>
      </c>
      <c r="BM12">
        <f t="shared" si="15"/>
        <v>0.77777777777777768</v>
      </c>
      <c r="BN12">
        <f>$B$2</f>
        <v>1</v>
      </c>
      <c r="BP12">
        <f t="shared" si="31"/>
        <v>9</v>
      </c>
      <c r="BQ12">
        <f t="shared" si="16"/>
        <v>3.4482758620689655E-2</v>
      </c>
      <c r="BR12">
        <f t="shared" si="17"/>
        <v>0.75862068965517215</v>
      </c>
      <c r="BS12">
        <f>$B$2</f>
        <v>1</v>
      </c>
      <c r="BU12">
        <f t="shared" si="32"/>
        <v>9</v>
      </c>
      <c r="BV12">
        <f t="shared" si="18"/>
        <v>3.2258064516129031E-2</v>
      </c>
      <c r="BW12">
        <f t="shared" si="19"/>
        <v>0.70967741935483863</v>
      </c>
      <c r="BX12">
        <f>$B$2</f>
        <v>1</v>
      </c>
      <c r="BZ12">
        <f t="shared" si="33"/>
        <v>9</v>
      </c>
      <c r="CA12">
        <f t="shared" si="20"/>
        <v>3.0303030303030304E-2</v>
      </c>
      <c r="CB12">
        <f t="shared" si="21"/>
        <v>0.69696969696969691</v>
      </c>
      <c r="CC12">
        <f>$B$2</f>
        <v>1</v>
      </c>
      <c r="CE12">
        <f t="shared" si="34"/>
        <v>9</v>
      </c>
      <c r="CF12">
        <f t="shared" si="22"/>
        <v>2.8571428571428571E-2</v>
      </c>
      <c r="CG12">
        <f t="shared" si="23"/>
        <v>0.68571428571428572</v>
      </c>
      <c r="CH12">
        <f>$B$2</f>
        <v>1</v>
      </c>
      <c r="CJ12">
        <f t="shared" si="35"/>
        <v>9</v>
      </c>
      <c r="CK12">
        <f t="shared" si="24"/>
        <v>2.7027027027027029E-2</v>
      </c>
      <c r="CL12">
        <f t="shared" si="25"/>
        <v>0.64864864864864846</v>
      </c>
      <c r="CM12">
        <f>$B$2</f>
        <v>1</v>
      </c>
      <c r="CO12">
        <f>LOG(9,10)</f>
        <v>0.95424250943932487</v>
      </c>
      <c r="CP12">
        <f t="shared" si="26"/>
        <v>2.564102564102564E-2</v>
      </c>
      <c r="CQ12">
        <f t="shared" si="27"/>
        <v>0.64102564102564108</v>
      </c>
      <c r="CR12">
        <f>$B$2</f>
        <v>1</v>
      </c>
      <c r="CT12">
        <f>CR12-$B$2</f>
        <v>0</v>
      </c>
      <c r="CU12">
        <v>0</v>
      </c>
      <c r="CW12">
        <v>8</v>
      </c>
    </row>
    <row r="13" spans="1:103" x14ac:dyDescent="0.2">
      <c r="AQ13">
        <f>AQ12+1</f>
        <v>10</v>
      </c>
      <c r="AR13">
        <f t="shared" si="6"/>
        <v>5.2631578947368418E-2</v>
      </c>
      <c r="AS13">
        <f t="shared" si="7"/>
        <v>0.99999999999999978</v>
      </c>
      <c r="AT13">
        <f>$B$2</f>
        <v>1</v>
      </c>
      <c r="AV13">
        <f>AV12+1</f>
        <v>10</v>
      </c>
      <c r="AW13">
        <f t="shared" si="8"/>
        <v>4.7619047619047616E-2</v>
      </c>
      <c r="AX13">
        <f t="shared" si="9"/>
        <v>0.95238095238095255</v>
      </c>
      <c r="AY13">
        <f>$B$2</f>
        <v>1</v>
      </c>
      <c r="BA13">
        <f>BA12+1</f>
        <v>10</v>
      </c>
      <c r="BB13">
        <f t="shared" si="10"/>
        <v>4.3478260869565216E-2</v>
      </c>
      <c r="BC13">
        <f t="shared" si="11"/>
        <v>0.9130434782608694</v>
      </c>
      <c r="BD13">
        <f t="shared" si="28"/>
        <v>1</v>
      </c>
      <c r="BF13">
        <f t="shared" si="29"/>
        <v>10</v>
      </c>
      <c r="BG13">
        <f t="shared" si="12"/>
        <v>0.04</v>
      </c>
      <c r="BH13">
        <f t="shared" si="13"/>
        <v>0.84000000000000019</v>
      </c>
      <c r="BI13">
        <f>$B$2</f>
        <v>1</v>
      </c>
      <c r="BK13">
        <f t="shared" si="30"/>
        <v>10</v>
      </c>
      <c r="BL13">
        <f t="shared" si="14"/>
        <v>3.7037037037037035E-2</v>
      </c>
      <c r="BM13">
        <f t="shared" si="15"/>
        <v>0.81481481481481466</v>
      </c>
      <c r="BN13">
        <f>$B$2</f>
        <v>1</v>
      </c>
      <c r="BP13">
        <f t="shared" si="31"/>
        <v>10</v>
      </c>
      <c r="BQ13">
        <f t="shared" si="16"/>
        <v>3.4482758620689655E-2</v>
      </c>
      <c r="BR13">
        <f t="shared" si="17"/>
        <v>0.79310344827586177</v>
      </c>
      <c r="BS13">
        <f>$B$2</f>
        <v>1</v>
      </c>
      <c r="BU13">
        <f t="shared" si="32"/>
        <v>10</v>
      </c>
      <c r="BV13">
        <f t="shared" si="18"/>
        <v>3.2258064516129031E-2</v>
      </c>
      <c r="BW13">
        <f t="shared" si="19"/>
        <v>0.74193548387096764</v>
      </c>
      <c r="BX13">
        <f>$B$2</f>
        <v>1</v>
      </c>
      <c r="BZ13">
        <f t="shared" si="33"/>
        <v>10</v>
      </c>
      <c r="CA13">
        <f t="shared" si="20"/>
        <v>3.0303030303030304E-2</v>
      </c>
      <c r="CB13">
        <f t="shared" si="21"/>
        <v>0.72727272727272718</v>
      </c>
      <c r="CC13">
        <f>$B$2</f>
        <v>1</v>
      </c>
      <c r="CE13">
        <f t="shared" si="34"/>
        <v>10</v>
      </c>
      <c r="CF13">
        <f t="shared" si="22"/>
        <v>2.8571428571428571E-2</v>
      </c>
      <c r="CG13">
        <f t="shared" si="23"/>
        <v>0.7142857142857143</v>
      </c>
      <c r="CH13">
        <f>$B$2</f>
        <v>1</v>
      </c>
      <c r="CJ13">
        <f t="shared" si="35"/>
        <v>10</v>
      </c>
      <c r="CK13">
        <f t="shared" si="24"/>
        <v>2.7027027027027029E-2</v>
      </c>
      <c r="CL13">
        <f t="shared" si="25"/>
        <v>0.67567567567567544</v>
      </c>
      <c r="CM13">
        <f>$B$2</f>
        <v>1</v>
      </c>
      <c r="CO13">
        <f>LOG(10,10)</f>
        <v>1</v>
      </c>
      <c r="CP13">
        <f t="shared" si="26"/>
        <v>2.564102564102564E-2</v>
      </c>
      <c r="CQ13">
        <f t="shared" si="27"/>
        <v>0.66666666666666674</v>
      </c>
      <c r="CR13">
        <f>$B$2</f>
        <v>1</v>
      </c>
      <c r="CT13">
        <f>CR13-$B$2</f>
        <v>0</v>
      </c>
      <c r="CU13">
        <v>0</v>
      </c>
      <c r="CW13">
        <v>9</v>
      </c>
      <c r="CX13">
        <v>1</v>
      </c>
    </row>
    <row r="14" spans="1:103" x14ac:dyDescent="0.2">
      <c r="AV14">
        <f>AV13+1</f>
        <v>11</v>
      </c>
      <c r="AW14">
        <f t="shared" si="8"/>
        <v>4.7619047619047616E-2</v>
      </c>
      <c r="AX14">
        <f t="shared" si="9"/>
        <v>1.0000000000000002</v>
      </c>
      <c r="AY14">
        <f>$B$2</f>
        <v>1</v>
      </c>
      <c r="BA14">
        <f>BA13+1</f>
        <v>11</v>
      </c>
      <c r="BB14">
        <f t="shared" si="10"/>
        <v>4.3478260869565216E-2</v>
      </c>
      <c r="BC14">
        <f t="shared" si="11"/>
        <v>0.95652173913043459</v>
      </c>
      <c r="BD14">
        <f t="shared" si="28"/>
        <v>1</v>
      </c>
      <c r="BF14">
        <f t="shared" si="29"/>
        <v>11</v>
      </c>
      <c r="BG14">
        <f t="shared" si="12"/>
        <v>0.04</v>
      </c>
      <c r="BH14">
        <f t="shared" si="13"/>
        <v>0.88000000000000023</v>
      </c>
      <c r="BI14">
        <f>$B$2</f>
        <v>1</v>
      </c>
      <c r="BK14">
        <f t="shared" si="30"/>
        <v>11</v>
      </c>
      <c r="BL14">
        <f t="shared" si="14"/>
        <v>3.7037037037037035E-2</v>
      </c>
      <c r="BM14">
        <f t="shared" si="15"/>
        <v>0.85185185185185164</v>
      </c>
      <c r="BN14">
        <f>$B$2</f>
        <v>1</v>
      </c>
      <c r="BP14">
        <f t="shared" si="31"/>
        <v>11</v>
      </c>
      <c r="BQ14">
        <f t="shared" si="16"/>
        <v>3.4482758620689655E-2</v>
      </c>
      <c r="BR14">
        <f t="shared" si="17"/>
        <v>0.82758620689655138</v>
      </c>
      <c r="BS14">
        <f>$B$2</f>
        <v>1</v>
      </c>
      <c r="BT14">
        <v>0.81964000000000004</v>
      </c>
      <c r="BU14">
        <f t="shared" si="32"/>
        <v>11</v>
      </c>
      <c r="BV14">
        <f t="shared" si="18"/>
        <v>6.4516129032258063E-2</v>
      </c>
      <c r="BW14">
        <f t="shared" si="19"/>
        <v>0.80645161290322576</v>
      </c>
      <c r="BX14">
        <f>1+$B$2</f>
        <v>2</v>
      </c>
      <c r="BZ14">
        <f t="shared" si="33"/>
        <v>11</v>
      </c>
      <c r="CA14">
        <f t="shared" si="20"/>
        <v>6.0606060606060608E-2</v>
      </c>
      <c r="CB14">
        <f t="shared" si="21"/>
        <v>0.78787878787878785</v>
      </c>
      <c r="CC14">
        <f>1+$B$2</f>
        <v>2</v>
      </c>
      <c r="CE14">
        <f t="shared" si="34"/>
        <v>11</v>
      </c>
      <c r="CF14">
        <f t="shared" si="22"/>
        <v>5.7142857142857141E-2</v>
      </c>
      <c r="CG14">
        <f t="shared" si="23"/>
        <v>0.77142857142857146</v>
      </c>
      <c r="CH14">
        <f>1+$B$2</f>
        <v>2</v>
      </c>
      <c r="CJ14">
        <f t="shared" si="35"/>
        <v>11</v>
      </c>
      <c r="CK14">
        <f t="shared" si="24"/>
        <v>5.4054054054054057E-2</v>
      </c>
      <c r="CL14">
        <f t="shared" si="25"/>
        <v>0.72972972972972949</v>
      </c>
      <c r="CM14">
        <f>1+$B$2</f>
        <v>2</v>
      </c>
      <c r="CO14">
        <f>LOG(11,10)</f>
        <v>1.0413926851582249</v>
      </c>
      <c r="CP14">
        <f t="shared" si="26"/>
        <v>5.128205128205128E-2</v>
      </c>
      <c r="CQ14">
        <f t="shared" si="27"/>
        <v>0.71794871794871806</v>
      </c>
      <c r="CR14">
        <f>1+$B$2</f>
        <v>2</v>
      </c>
      <c r="CT14">
        <f>CR14-$B$2</f>
        <v>1</v>
      </c>
      <c r="CU14">
        <v>0</v>
      </c>
      <c r="CW14">
        <v>10</v>
      </c>
    </row>
    <row r="15" spans="1:103" x14ac:dyDescent="0.2">
      <c r="BA15">
        <f>BA14+1</f>
        <v>12</v>
      </c>
      <c r="BB15">
        <f t="shared" si="10"/>
        <v>4.3478260869565216E-2</v>
      </c>
      <c r="BC15">
        <f t="shared" si="11"/>
        <v>0.99999999999999978</v>
      </c>
      <c r="BD15">
        <f t="shared" si="28"/>
        <v>1</v>
      </c>
      <c r="BE15">
        <v>0.99831000000000003</v>
      </c>
      <c r="BF15">
        <f t="shared" si="29"/>
        <v>12</v>
      </c>
      <c r="BG15">
        <f t="shared" si="12"/>
        <v>0.08</v>
      </c>
      <c r="BH15">
        <f t="shared" si="13"/>
        <v>0.96000000000000019</v>
      </c>
      <c r="BI15">
        <f>1+$B$2</f>
        <v>2</v>
      </c>
      <c r="BK15">
        <f t="shared" si="30"/>
        <v>12</v>
      </c>
      <c r="BL15">
        <f t="shared" si="14"/>
        <v>7.407407407407407E-2</v>
      </c>
      <c r="BM15">
        <f t="shared" si="15"/>
        <v>0.92592592592592571</v>
      </c>
      <c r="BN15">
        <f>1+$B$2</f>
        <v>2</v>
      </c>
      <c r="BP15">
        <f t="shared" si="31"/>
        <v>12</v>
      </c>
      <c r="BQ15">
        <f t="shared" si="16"/>
        <v>6.8965517241379309E-2</v>
      </c>
      <c r="BR15">
        <f t="shared" si="17"/>
        <v>0.89655172413793072</v>
      </c>
      <c r="BS15">
        <f>1+$B$2</f>
        <v>2</v>
      </c>
      <c r="BU15">
        <f t="shared" si="32"/>
        <v>12</v>
      </c>
      <c r="BV15">
        <f t="shared" si="18"/>
        <v>6.4516129032258063E-2</v>
      </c>
      <c r="BW15">
        <f t="shared" si="19"/>
        <v>0.87096774193548376</v>
      </c>
      <c r="BX15">
        <f>1+$B$2</f>
        <v>2</v>
      </c>
      <c r="BZ15">
        <f t="shared" si="33"/>
        <v>12</v>
      </c>
      <c r="CA15">
        <f t="shared" si="20"/>
        <v>6.0606060606060608E-2</v>
      </c>
      <c r="CB15">
        <f t="shared" si="21"/>
        <v>0.8484848484848484</v>
      </c>
      <c r="CC15">
        <f>1+$B$2</f>
        <v>2</v>
      </c>
      <c r="CE15">
        <f t="shared" si="34"/>
        <v>12</v>
      </c>
      <c r="CF15">
        <f t="shared" si="22"/>
        <v>5.7142857142857141E-2</v>
      </c>
      <c r="CG15">
        <f t="shared" si="23"/>
        <v>0.82857142857142863</v>
      </c>
      <c r="CH15">
        <f>1+$B$2</f>
        <v>2</v>
      </c>
      <c r="CJ15">
        <f t="shared" si="35"/>
        <v>12</v>
      </c>
      <c r="CK15">
        <f t="shared" si="24"/>
        <v>5.4054054054054057E-2</v>
      </c>
      <c r="CL15">
        <f t="shared" si="25"/>
        <v>0.78378378378378355</v>
      </c>
      <c r="CM15">
        <f>1+$B$2</f>
        <v>2</v>
      </c>
      <c r="CO15">
        <f>LOG(12,10)</f>
        <v>1.0791812460476247</v>
      </c>
      <c r="CP15">
        <f t="shared" si="26"/>
        <v>5.128205128205128E-2</v>
      </c>
      <c r="CQ15">
        <f t="shared" si="27"/>
        <v>0.76923076923076938</v>
      </c>
      <c r="CR15">
        <f>1+$B$2</f>
        <v>2</v>
      </c>
      <c r="CT15">
        <f>CR15-$B$2</f>
        <v>1</v>
      </c>
      <c r="CU15">
        <v>1</v>
      </c>
      <c r="CW15">
        <v>11</v>
      </c>
    </row>
    <row r="16" spans="1:103" x14ac:dyDescent="0.2">
      <c r="BF16">
        <f t="shared" si="29"/>
        <v>13</v>
      </c>
      <c r="BG16">
        <f t="shared" si="12"/>
        <v>0.04</v>
      </c>
      <c r="BH16">
        <f t="shared" si="13"/>
        <v>1.0000000000000002</v>
      </c>
      <c r="BI16">
        <f>$B$2</f>
        <v>1</v>
      </c>
      <c r="BK16">
        <f t="shared" si="30"/>
        <v>13</v>
      </c>
      <c r="BL16">
        <f t="shared" si="14"/>
        <v>3.7037037037037035E-2</v>
      </c>
      <c r="BM16">
        <f t="shared" si="15"/>
        <v>0.9629629629629628</v>
      </c>
      <c r="BN16">
        <f>$B$2</f>
        <v>1</v>
      </c>
      <c r="BP16">
        <f t="shared" si="31"/>
        <v>13</v>
      </c>
      <c r="BQ16">
        <f t="shared" si="16"/>
        <v>3.4482758620689655E-2</v>
      </c>
      <c r="BR16">
        <f t="shared" si="17"/>
        <v>0.93103448275862033</v>
      </c>
      <c r="BS16">
        <f>$B$2</f>
        <v>1</v>
      </c>
      <c r="BU16">
        <f t="shared" si="32"/>
        <v>13</v>
      </c>
      <c r="BV16">
        <f t="shared" si="18"/>
        <v>3.2258064516129031E-2</v>
      </c>
      <c r="BW16">
        <f t="shared" si="19"/>
        <v>0.90322580645161277</v>
      </c>
      <c r="BX16">
        <f>$B$2</f>
        <v>1</v>
      </c>
      <c r="BZ16">
        <f t="shared" si="33"/>
        <v>13</v>
      </c>
      <c r="CA16">
        <f t="shared" si="20"/>
        <v>3.0303030303030304E-2</v>
      </c>
      <c r="CB16">
        <f t="shared" si="21"/>
        <v>0.87878787878787867</v>
      </c>
      <c r="CC16">
        <f>$B$2</f>
        <v>1</v>
      </c>
      <c r="CE16">
        <f t="shared" si="34"/>
        <v>13</v>
      </c>
      <c r="CF16">
        <f t="shared" si="22"/>
        <v>2.8571428571428571E-2</v>
      </c>
      <c r="CG16">
        <f t="shared" si="23"/>
        <v>0.85714285714285721</v>
      </c>
      <c r="CH16">
        <f t="shared" ref="CH16:CH21" si="36">$B$2</f>
        <v>1</v>
      </c>
      <c r="CI16">
        <v>0.83801000000000003</v>
      </c>
      <c r="CJ16">
        <f t="shared" si="35"/>
        <v>13</v>
      </c>
      <c r="CK16">
        <f t="shared" si="24"/>
        <v>5.4054054054054057E-2</v>
      </c>
      <c r="CL16">
        <f t="shared" si="25"/>
        <v>0.83783783783783761</v>
      </c>
      <c r="CM16">
        <f>1+$B$2</f>
        <v>2</v>
      </c>
      <c r="CO16">
        <f>LOG(13,10)</f>
        <v>1.1139433523068367</v>
      </c>
      <c r="CP16">
        <f t="shared" si="26"/>
        <v>5.128205128205128E-2</v>
      </c>
      <c r="CQ16">
        <f t="shared" si="27"/>
        <v>0.82051282051282071</v>
      </c>
      <c r="CR16">
        <f>1+$B$2</f>
        <v>2</v>
      </c>
      <c r="CT16">
        <f>CR16-$B$2</f>
        <v>1</v>
      </c>
      <c r="CU16">
        <v>1</v>
      </c>
      <c r="CW16">
        <v>12</v>
      </c>
    </row>
    <row r="17" spans="63:101" x14ac:dyDescent="0.2">
      <c r="BK17">
        <f t="shared" si="30"/>
        <v>14</v>
      </c>
      <c r="BL17">
        <f t="shared" si="14"/>
        <v>3.7037037037037035E-2</v>
      </c>
      <c r="BM17">
        <f t="shared" si="15"/>
        <v>0.99999999999999978</v>
      </c>
      <c r="BN17">
        <f>$B$2</f>
        <v>1</v>
      </c>
      <c r="BP17">
        <f t="shared" si="31"/>
        <v>14</v>
      </c>
      <c r="BQ17">
        <f t="shared" si="16"/>
        <v>3.4482758620689655E-2</v>
      </c>
      <c r="BR17">
        <f t="shared" si="17"/>
        <v>0.96551724137930994</v>
      </c>
      <c r="BS17">
        <f>$B$2</f>
        <v>1</v>
      </c>
      <c r="BU17">
        <f t="shared" si="32"/>
        <v>14</v>
      </c>
      <c r="BV17">
        <f t="shared" si="18"/>
        <v>3.2258064516129031E-2</v>
      </c>
      <c r="BW17">
        <f t="shared" si="19"/>
        <v>0.93548387096774177</v>
      </c>
      <c r="BX17">
        <f>$B$2</f>
        <v>1</v>
      </c>
      <c r="BZ17">
        <f t="shared" si="33"/>
        <v>14</v>
      </c>
      <c r="CA17">
        <f t="shared" si="20"/>
        <v>3.0303030303030304E-2</v>
      </c>
      <c r="CB17">
        <f t="shared" si="21"/>
        <v>0.90909090909090895</v>
      </c>
      <c r="CC17">
        <f>$B$2</f>
        <v>1</v>
      </c>
      <c r="CE17">
        <f t="shared" si="34"/>
        <v>14</v>
      </c>
      <c r="CF17">
        <f t="shared" si="22"/>
        <v>2.8571428571428571E-2</v>
      </c>
      <c r="CG17">
        <f t="shared" si="23"/>
        <v>0.88571428571428579</v>
      </c>
      <c r="CH17">
        <f t="shared" si="36"/>
        <v>1</v>
      </c>
      <c r="CJ17">
        <f t="shared" si="35"/>
        <v>14</v>
      </c>
      <c r="CK17">
        <f t="shared" si="24"/>
        <v>2.7027027027027029E-2</v>
      </c>
      <c r="CL17">
        <f t="shared" si="25"/>
        <v>0.86486486486486469</v>
      </c>
      <c r="CM17">
        <f t="shared" ref="CM17:CM22" si="37">$B$2</f>
        <v>1</v>
      </c>
      <c r="CO17">
        <f>LOG(14,10)</f>
        <v>1.1461280356782377</v>
      </c>
      <c r="CP17">
        <f t="shared" si="26"/>
        <v>2.564102564102564E-2</v>
      </c>
      <c r="CQ17">
        <f t="shared" si="27"/>
        <v>0.84615384615384637</v>
      </c>
      <c r="CR17">
        <f t="shared" ref="CR17:CR23" si="38">$B$2</f>
        <v>1</v>
      </c>
      <c r="CT17">
        <f>CR17-$B$2</f>
        <v>0</v>
      </c>
      <c r="CU17">
        <v>0</v>
      </c>
      <c r="CW17">
        <v>13</v>
      </c>
    </row>
    <row r="18" spans="63:101" x14ac:dyDescent="0.2">
      <c r="BP18">
        <f t="shared" si="31"/>
        <v>15</v>
      </c>
      <c r="BQ18">
        <f t="shared" si="16"/>
        <v>3.4482758620689655E-2</v>
      </c>
      <c r="BR18">
        <f t="shared" si="17"/>
        <v>0.99999999999999956</v>
      </c>
      <c r="BS18">
        <f>$B$2</f>
        <v>1</v>
      </c>
      <c r="BU18">
        <f t="shared" si="32"/>
        <v>15</v>
      </c>
      <c r="BV18">
        <f t="shared" si="18"/>
        <v>3.2258064516129031E-2</v>
      </c>
      <c r="BW18">
        <f t="shared" si="19"/>
        <v>0.96774193548387077</v>
      </c>
      <c r="BX18">
        <f>$B$2</f>
        <v>1</v>
      </c>
      <c r="BZ18">
        <f t="shared" si="33"/>
        <v>15</v>
      </c>
      <c r="CA18">
        <f t="shared" si="20"/>
        <v>3.0303030303030304E-2</v>
      </c>
      <c r="CB18">
        <f t="shared" si="21"/>
        <v>0.93939393939393923</v>
      </c>
      <c r="CC18">
        <f>$B$2</f>
        <v>1</v>
      </c>
      <c r="CE18">
        <f t="shared" si="34"/>
        <v>15</v>
      </c>
      <c r="CF18">
        <f t="shared" si="22"/>
        <v>2.8571428571428571E-2</v>
      </c>
      <c r="CG18">
        <f t="shared" si="23"/>
        <v>0.91428571428571437</v>
      </c>
      <c r="CH18">
        <f t="shared" si="36"/>
        <v>1</v>
      </c>
      <c r="CJ18">
        <f t="shared" si="35"/>
        <v>15</v>
      </c>
      <c r="CK18">
        <f t="shared" si="24"/>
        <v>2.7027027027027029E-2</v>
      </c>
      <c r="CL18">
        <f t="shared" si="25"/>
        <v>0.89189189189189166</v>
      </c>
      <c r="CM18">
        <f t="shared" si="37"/>
        <v>1</v>
      </c>
      <c r="CO18">
        <f>LOG(15,10)</f>
        <v>1.1760912590556811</v>
      </c>
      <c r="CP18">
        <f t="shared" si="26"/>
        <v>2.564102564102564E-2</v>
      </c>
      <c r="CQ18">
        <f t="shared" si="27"/>
        <v>0.87179487179487203</v>
      </c>
      <c r="CR18">
        <f t="shared" si="38"/>
        <v>1</v>
      </c>
      <c r="CT18">
        <f>CR18-$B$2</f>
        <v>0</v>
      </c>
      <c r="CU18">
        <v>0</v>
      </c>
      <c r="CW18">
        <v>14</v>
      </c>
    </row>
    <row r="19" spans="63:101" x14ac:dyDescent="0.2">
      <c r="BU19">
        <f t="shared" si="32"/>
        <v>16</v>
      </c>
      <c r="BV19">
        <f t="shared" si="18"/>
        <v>3.2258064516129031E-2</v>
      </c>
      <c r="BW19">
        <f t="shared" si="19"/>
        <v>0.99999999999999978</v>
      </c>
      <c r="BX19">
        <f>$B$2</f>
        <v>1</v>
      </c>
      <c r="BZ19">
        <f t="shared" si="33"/>
        <v>16</v>
      </c>
      <c r="CA19">
        <f t="shared" si="20"/>
        <v>3.0303030303030304E-2</v>
      </c>
      <c r="CB19">
        <f t="shared" si="21"/>
        <v>0.9696969696969695</v>
      </c>
      <c r="CC19">
        <f>$B$2</f>
        <v>1</v>
      </c>
      <c r="CE19">
        <f t="shared" si="34"/>
        <v>16</v>
      </c>
      <c r="CF19">
        <f t="shared" si="22"/>
        <v>2.8571428571428571E-2</v>
      </c>
      <c r="CG19">
        <f t="shared" si="23"/>
        <v>0.94285714285714295</v>
      </c>
      <c r="CH19">
        <f t="shared" si="36"/>
        <v>1</v>
      </c>
      <c r="CJ19">
        <f t="shared" si="35"/>
        <v>16</v>
      </c>
      <c r="CK19">
        <f t="shared" si="24"/>
        <v>2.7027027027027029E-2</v>
      </c>
      <c r="CL19">
        <f t="shared" si="25"/>
        <v>0.91891891891891864</v>
      </c>
      <c r="CM19">
        <f t="shared" si="37"/>
        <v>1</v>
      </c>
      <c r="CO19">
        <f>LOG(16,10)</f>
        <v>1.2041199826559246</v>
      </c>
      <c r="CP19">
        <f t="shared" si="26"/>
        <v>2.564102564102564E-2</v>
      </c>
      <c r="CQ19">
        <f t="shared" si="27"/>
        <v>0.89743589743589769</v>
      </c>
      <c r="CR19">
        <f t="shared" si="38"/>
        <v>1</v>
      </c>
      <c r="CT19">
        <f>CR19-$B$2</f>
        <v>0</v>
      </c>
      <c r="CU19">
        <v>1</v>
      </c>
      <c r="CW19">
        <v>15</v>
      </c>
    </row>
    <row r="20" spans="63:101" x14ac:dyDescent="0.2">
      <c r="BZ20">
        <f t="shared" si="33"/>
        <v>17</v>
      </c>
      <c r="CA20">
        <f t="shared" si="20"/>
        <v>3.0303030303030304E-2</v>
      </c>
      <c r="CB20">
        <f t="shared" si="21"/>
        <v>0.99999999999999978</v>
      </c>
      <c r="CC20">
        <f>$B$2</f>
        <v>1</v>
      </c>
      <c r="CE20">
        <f t="shared" si="34"/>
        <v>17</v>
      </c>
      <c r="CF20">
        <f t="shared" si="22"/>
        <v>2.8571428571428571E-2</v>
      </c>
      <c r="CG20">
        <f t="shared" si="23"/>
        <v>0.97142857142857153</v>
      </c>
      <c r="CH20">
        <f t="shared" si="36"/>
        <v>1</v>
      </c>
      <c r="CJ20">
        <f t="shared" si="35"/>
        <v>17</v>
      </c>
      <c r="CK20">
        <f t="shared" si="24"/>
        <v>2.7027027027027029E-2</v>
      </c>
      <c r="CL20">
        <f t="shared" si="25"/>
        <v>0.94594594594594561</v>
      </c>
      <c r="CM20">
        <f t="shared" si="37"/>
        <v>1</v>
      </c>
      <c r="CO20">
        <f>LOG(17,10)</f>
        <v>1.2304489213782739</v>
      </c>
      <c r="CP20">
        <f t="shared" si="26"/>
        <v>2.564102564102564E-2</v>
      </c>
      <c r="CQ20">
        <f t="shared" si="27"/>
        <v>0.92307692307692335</v>
      </c>
      <c r="CR20">
        <f t="shared" si="38"/>
        <v>1</v>
      </c>
      <c r="CT20">
        <f>CR20-$B$2</f>
        <v>0</v>
      </c>
      <c r="CU20">
        <v>0</v>
      </c>
      <c r="CW20">
        <v>16</v>
      </c>
    </row>
    <row r="21" spans="63:101" x14ac:dyDescent="0.2">
      <c r="CE21">
        <f t="shared" si="34"/>
        <v>18</v>
      </c>
      <c r="CF21">
        <f t="shared" si="22"/>
        <v>2.8571428571428571E-2</v>
      </c>
      <c r="CG21">
        <f t="shared" si="23"/>
        <v>1</v>
      </c>
      <c r="CH21">
        <f t="shared" si="36"/>
        <v>1</v>
      </c>
      <c r="CJ21">
        <f t="shared" si="35"/>
        <v>18</v>
      </c>
      <c r="CK21">
        <f t="shared" si="24"/>
        <v>2.7027027027027029E-2</v>
      </c>
      <c r="CL21">
        <f t="shared" si="25"/>
        <v>0.97297297297297258</v>
      </c>
      <c r="CM21">
        <f t="shared" si="37"/>
        <v>1</v>
      </c>
      <c r="CO21">
        <f>LOG(18,10)</f>
        <v>1.2552725051033058</v>
      </c>
      <c r="CP21">
        <f t="shared" si="26"/>
        <v>2.564102564102564E-2</v>
      </c>
      <c r="CQ21">
        <f t="shared" si="27"/>
        <v>0.94871794871794901</v>
      </c>
      <c r="CR21">
        <f t="shared" si="38"/>
        <v>1</v>
      </c>
      <c r="CT21">
        <f>CR21-$B$2</f>
        <v>0</v>
      </c>
      <c r="CU21">
        <v>0</v>
      </c>
      <c r="CW21">
        <v>17</v>
      </c>
    </row>
    <row r="22" spans="63:101" x14ac:dyDescent="0.2">
      <c r="CJ22">
        <f t="shared" si="35"/>
        <v>19</v>
      </c>
      <c r="CK22">
        <f t="shared" si="24"/>
        <v>2.7027027027027029E-2</v>
      </c>
      <c r="CL22">
        <f t="shared" si="25"/>
        <v>0.99999999999999956</v>
      </c>
      <c r="CM22">
        <f t="shared" si="37"/>
        <v>1</v>
      </c>
      <c r="CO22">
        <f>LOG(19,10)</f>
        <v>1.2787536009528289</v>
      </c>
      <c r="CP22">
        <f t="shared" si="26"/>
        <v>2.564102564102564E-2</v>
      </c>
      <c r="CQ22">
        <f t="shared" si="27"/>
        <v>0.97435897435897467</v>
      </c>
      <c r="CR22">
        <f t="shared" si="38"/>
        <v>1</v>
      </c>
      <c r="CT22">
        <f>CR22-$B$2</f>
        <v>0</v>
      </c>
      <c r="CU22">
        <v>0</v>
      </c>
      <c r="CW22">
        <v>18</v>
      </c>
    </row>
    <row r="23" spans="63:101" x14ac:dyDescent="0.2">
      <c r="CO23">
        <f>LOG(20,10)</f>
        <v>1.301029995663981</v>
      </c>
      <c r="CP23">
        <f t="shared" si="26"/>
        <v>2.564102564102564E-2</v>
      </c>
      <c r="CQ23">
        <f t="shared" si="27"/>
        <v>1.0000000000000002</v>
      </c>
      <c r="CR23">
        <f t="shared" si="38"/>
        <v>1</v>
      </c>
      <c r="CT23">
        <f>CR23-$B$2</f>
        <v>0</v>
      </c>
      <c r="CU23">
        <v>0</v>
      </c>
      <c r="CW23"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1"/>
  <sheetViews>
    <sheetView tabSelected="1" topLeftCell="F1" workbookViewId="0">
      <selection activeCell="AK6" sqref="AK6"/>
    </sheetView>
  </sheetViews>
  <sheetFormatPr baseColWidth="10" defaultRowHeight="16" x14ac:dyDescent="0.2"/>
  <sheetData>
    <row r="1" spans="1:37" x14ac:dyDescent="0.2">
      <c r="A1" t="s">
        <v>1</v>
      </c>
      <c r="B1" t="s">
        <v>0</v>
      </c>
    </row>
    <row r="2" spans="1:37" x14ac:dyDescent="0.2">
      <c r="A2">
        <v>2</v>
      </c>
      <c r="B2">
        <v>1</v>
      </c>
    </row>
    <row r="3" spans="1:37" x14ac:dyDescent="0.2">
      <c r="F3">
        <f>SUM(F4:F81)</f>
        <v>4</v>
      </c>
      <c r="K3">
        <f>SUM(K4:K81)</f>
        <v>7</v>
      </c>
      <c r="P3">
        <f>SUM(P4:P81)</f>
        <v>10</v>
      </c>
      <c r="U3">
        <f>SUM(U4:U81)</f>
        <v>13</v>
      </c>
      <c r="Z3">
        <f>SUM(Z4:Z81)</f>
        <v>16</v>
      </c>
      <c r="AE3">
        <f>SUM(AE4:AE81)</f>
        <v>19</v>
      </c>
      <c r="AJ3">
        <f>SUM(AJ4:AJ81)</f>
        <v>22</v>
      </c>
    </row>
    <row r="4" spans="1:37" x14ac:dyDescent="0.2">
      <c r="C4">
        <v>1</v>
      </c>
      <c r="D4">
        <f>E4</f>
        <v>0.75</v>
      </c>
      <c r="E4">
        <f>F4/F$3</f>
        <v>0.75</v>
      </c>
      <c r="F4">
        <f>2+$B$2</f>
        <v>3</v>
      </c>
      <c r="G4">
        <v>0.74316899999999997</v>
      </c>
      <c r="H4">
        <v>1</v>
      </c>
      <c r="I4">
        <f>J4</f>
        <v>0.5714285714285714</v>
      </c>
      <c r="J4">
        <f>K4/K$3</f>
        <v>0.5714285714285714</v>
      </c>
      <c r="K4">
        <f>3+$B$2</f>
        <v>4</v>
      </c>
      <c r="L4">
        <v>0.15560099999999999</v>
      </c>
      <c r="M4">
        <v>1</v>
      </c>
      <c r="N4">
        <f>O4</f>
        <v>0.5</v>
      </c>
      <c r="O4">
        <f>P4/P$3</f>
        <v>0.5</v>
      </c>
      <c r="P4">
        <f>4+$B$2</f>
        <v>5</v>
      </c>
      <c r="Q4">
        <v>0.42016900000000001</v>
      </c>
      <c r="R4">
        <v>1</v>
      </c>
      <c r="S4">
        <f>T4</f>
        <v>0.46153846153846156</v>
      </c>
      <c r="T4">
        <f>U4/U$3</f>
        <v>0.46153846153846156</v>
      </c>
      <c r="U4">
        <f>5+$B$2</f>
        <v>6</v>
      </c>
      <c r="V4">
        <v>0.32885900000000001</v>
      </c>
      <c r="W4">
        <v>1</v>
      </c>
      <c r="X4">
        <f>Y4</f>
        <v>0.4375</v>
      </c>
      <c r="Y4">
        <f>Z4/Z$3</f>
        <v>0.4375</v>
      </c>
      <c r="Z4">
        <f>6+$B$2</f>
        <v>7</v>
      </c>
      <c r="AB4">
        <v>1</v>
      </c>
      <c r="AC4">
        <f>AD4</f>
        <v>0.36842105263157893</v>
      </c>
      <c r="AD4">
        <f>AE4/AE$3</f>
        <v>0.36842105263157893</v>
      </c>
      <c r="AE4">
        <f>6+$B$2</f>
        <v>7</v>
      </c>
      <c r="AG4">
        <v>1</v>
      </c>
      <c r="AH4">
        <f>AI4</f>
        <v>0.31818181818181818</v>
      </c>
      <c r="AI4">
        <f>AJ4/AJ$3</f>
        <v>0.31818181818181818</v>
      </c>
      <c r="AJ4">
        <f>6+$B$2</f>
        <v>7</v>
      </c>
      <c r="AK4">
        <v>2.9519E-2</v>
      </c>
    </row>
    <row r="5" spans="1:37" x14ac:dyDescent="0.2">
      <c r="C5">
        <v>2</v>
      </c>
      <c r="D5">
        <f>F5/F$3</f>
        <v>0.25</v>
      </c>
      <c r="E5">
        <f>F5/F$3+E4</f>
        <v>1</v>
      </c>
      <c r="F5">
        <f>$B$2</f>
        <v>1</v>
      </c>
      <c r="G5">
        <v>0.91726700000000005</v>
      </c>
      <c r="H5">
        <v>2</v>
      </c>
      <c r="I5">
        <f>K5/K$3</f>
        <v>0.2857142857142857</v>
      </c>
      <c r="J5">
        <f>K5/K$3+J4</f>
        <v>0.8571428571428571</v>
      </c>
      <c r="K5">
        <f>1+$B$2</f>
        <v>2</v>
      </c>
      <c r="L5">
        <v>0.83216400000000001</v>
      </c>
      <c r="M5">
        <v>2</v>
      </c>
      <c r="N5">
        <f>P5/P$3</f>
        <v>0.3</v>
      </c>
      <c r="O5">
        <f>P5/P$3+O4</f>
        <v>0.8</v>
      </c>
      <c r="P5">
        <f>2+$B$2</f>
        <v>3</v>
      </c>
      <c r="Q5">
        <v>0.75411099999999998</v>
      </c>
      <c r="R5">
        <v>2</v>
      </c>
      <c r="S5">
        <f>U5/U$3</f>
        <v>0.30769230769230771</v>
      </c>
      <c r="T5">
        <f>U5/U$3+T4</f>
        <v>0.76923076923076927</v>
      </c>
      <c r="U5">
        <f>3+$B$2</f>
        <v>4</v>
      </c>
      <c r="W5">
        <v>2</v>
      </c>
      <c r="X5">
        <f>Z5/Z$3</f>
        <v>0.25</v>
      </c>
      <c r="Y5">
        <f>Z5/Z$3+Y4</f>
        <v>0.6875</v>
      </c>
      <c r="Z5">
        <f>3+$B$2</f>
        <v>4</v>
      </c>
      <c r="AB5">
        <v>2</v>
      </c>
      <c r="AC5">
        <f t="shared" ref="AC5:AC10" si="0">AE5/AE$3</f>
        <v>0.21052631578947367</v>
      </c>
      <c r="AD5">
        <f t="shared" ref="AD5:AD10" si="1">AE5/AE$3+AD4</f>
        <v>0.57894736842105265</v>
      </c>
      <c r="AE5">
        <f>3+$B$2</f>
        <v>4</v>
      </c>
      <c r="AF5">
        <v>0.54460399999999998</v>
      </c>
      <c r="AG5">
        <v>2</v>
      </c>
      <c r="AH5">
        <f t="shared" ref="AH5:AH11" si="2">AJ5/AJ$3</f>
        <v>0.22727272727272727</v>
      </c>
      <c r="AI5">
        <f t="shared" ref="AI5:AI11" si="3">AJ5/AJ$3+AI4</f>
        <v>0.54545454545454541</v>
      </c>
      <c r="AJ5">
        <f>4+$B$2</f>
        <v>5</v>
      </c>
      <c r="AK5">
        <v>0.51973100000000005</v>
      </c>
    </row>
    <row r="6" spans="1:37" x14ac:dyDescent="0.2">
      <c r="H6">
        <v>3</v>
      </c>
      <c r="I6">
        <f>K6/K$3</f>
        <v>0.14285714285714285</v>
      </c>
      <c r="J6">
        <f>K6/K$3+J5</f>
        <v>1</v>
      </c>
      <c r="K6">
        <f>$B$2</f>
        <v>1</v>
      </c>
      <c r="M6">
        <v>3</v>
      </c>
      <c r="N6">
        <f>P6/P$3</f>
        <v>0.1</v>
      </c>
      <c r="O6">
        <f>P6/P$3+O5</f>
        <v>0.9</v>
      </c>
      <c r="P6">
        <f>$B$2</f>
        <v>1</v>
      </c>
      <c r="R6">
        <v>3</v>
      </c>
      <c r="S6">
        <f>U6/U$3</f>
        <v>7.6923076923076927E-2</v>
      </c>
      <c r="T6">
        <f>U6/U$3+T5</f>
        <v>0.84615384615384626</v>
      </c>
      <c r="U6">
        <f>$B$2</f>
        <v>1</v>
      </c>
      <c r="W6">
        <v>3</v>
      </c>
      <c r="X6">
        <f>Z6/Z$3</f>
        <v>6.25E-2</v>
      </c>
      <c r="Y6">
        <f>Z6/Z$3+Y5</f>
        <v>0.75</v>
      </c>
      <c r="Z6">
        <f>$B$2</f>
        <v>1</v>
      </c>
      <c r="AB6">
        <v>3</v>
      </c>
      <c r="AC6">
        <f t="shared" si="0"/>
        <v>5.2631578947368418E-2</v>
      </c>
      <c r="AD6">
        <f t="shared" si="1"/>
        <v>0.63157894736842102</v>
      </c>
      <c r="AE6">
        <f>$B$2</f>
        <v>1</v>
      </c>
      <c r="AG6">
        <v>3</v>
      </c>
      <c r="AH6">
        <f t="shared" si="2"/>
        <v>4.5454545454545456E-2</v>
      </c>
      <c r="AI6">
        <f t="shared" si="3"/>
        <v>0.59090909090909083</v>
      </c>
      <c r="AJ6">
        <f>$B$2</f>
        <v>1</v>
      </c>
    </row>
    <row r="7" spans="1:37" x14ac:dyDescent="0.2">
      <c r="M7">
        <f>M6+1</f>
        <v>4</v>
      </c>
      <c r="N7">
        <f>P7/P$3</f>
        <v>0.1</v>
      </c>
      <c r="O7">
        <f>P7/P$3+O6</f>
        <v>1</v>
      </c>
      <c r="P7">
        <f>$B$2</f>
        <v>1</v>
      </c>
      <c r="R7">
        <f>R6+1</f>
        <v>4</v>
      </c>
      <c r="S7">
        <f>U7/U$3</f>
        <v>7.6923076923076927E-2</v>
      </c>
      <c r="T7">
        <f>U7/U$3+T6</f>
        <v>0.92307692307692313</v>
      </c>
      <c r="U7">
        <f>$B$2</f>
        <v>1</v>
      </c>
      <c r="V7">
        <v>0.92061499999999996</v>
      </c>
      <c r="W7">
        <f>W6+1</f>
        <v>4</v>
      </c>
      <c r="X7">
        <f>Z7/Z$3</f>
        <v>0.125</v>
      </c>
      <c r="Y7">
        <f>Z7/Z$3+Y6</f>
        <v>0.875</v>
      </c>
      <c r="Z7">
        <f>1+$B$2</f>
        <v>2</v>
      </c>
      <c r="AB7">
        <f>AB6+1</f>
        <v>4</v>
      </c>
      <c r="AC7">
        <f t="shared" si="0"/>
        <v>0.10526315789473684</v>
      </c>
      <c r="AD7">
        <f t="shared" si="1"/>
        <v>0.73684210526315785</v>
      </c>
      <c r="AE7">
        <f>1+$B$2</f>
        <v>2</v>
      </c>
      <c r="AF7">
        <v>0.72439399999999998</v>
      </c>
      <c r="AG7">
        <f>AG6+1</f>
        <v>4</v>
      </c>
      <c r="AH7">
        <f t="shared" si="2"/>
        <v>0.13636363636363635</v>
      </c>
      <c r="AI7">
        <f t="shared" si="3"/>
        <v>0.72727272727272718</v>
      </c>
      <c r="AJ7">
        <f>2+$B$2</f>
        <v>3</v>
      </c>
    </row>
    <row r="8" spans="1:37" x14ac:dyDescent="0.2">
      <c r="R8">
        <f>R7+1</f>
        <v>5</v>
      </c>
      <c r="S8">
        <f>U8/U$3</f>
        <v>7.6923076923076927E-2</v>
      </c>
      <c r="T8">
        <f>U8/U$3+T7</f>
        <v>1</v>
      </c>
      <c r="U8">
        <f>$B$2</f>
        <v>1</v>
      </c>
      <c r="W8">
        <f>W7+1</f>
        <v>5</v>
      </c>
      <c r="X8">
        <f>Z8/Z$3</f>
        <v>6.25E-2</v>
      </c>
      <c r="Y8">
        <f>Z8/Z$3+Y7</f>
        <v>0.9375</v>
      </c>
      <c r="Z8">
        <f>$B$2</f>
        <v>1</v>
      </c>
      <c r="AA8">
        <v>0.91499699999999995</v>
      </c>
      <c r="AB8">
        <f>AB7+1</f>
        <v>5</v>
      </c>
      <c r="AC8">
        <f t="shared" si="0"/>
        <v>0.10526315789473684</v>
      </c>
      <c r="AD8">
        <f t="shared" si="1"/>
        <v>0.84210526315789469</v>
      </c>
      <c r="AE8">
        <f>1+$B$2</f>
        <v>2</v>
      </c>
      <c r="AG8">
        <f>AG7+1</f>
        <v>5</v>
      </c>
      <c r="AH8">
        <f t="shared" si="2"/>
        <v>9.0909090909090912E-2</v>
      </c>
      <c r="AI8">
        <f t="shared" si="3"/>
        <v>0.81818181818181812</v>
      </c>
      <c r="AJ8">
        <f>1+$B$2</f>
        <v>2</v>
      </c>
    </row>
    <row r="9" spans="1:37" x14ac:dyDescent="0.2">
      <c r="W9">
        <f>W8+1</f>
        <v>6</v>
      </c>
      <c r="X9">
        <f>Z9/Z$3</f>
        <v>6.25E-2</v>
      </c>
      <c r="Y9">
        <f>Z9/Z$3+Y8</f>
        <v>1</v>
      </c>
      <c r="Z9">
        <f>$B$2</f>
        <v>1</v>
      </c>
      <c r="AA9">
        <v>0.94319299999999995</v>
      </c>
      <c r="AB9">
        <f>AB8+1</f>
        <v>6</v>
      </c>
      <c r="AC9">
        <f t="shared" si="0"/>
        <v>0.10526315789473684</v>
      </c>
      <c r="AD9">
        <f t="shared" si="1"/>
        <v>0.94736842105263153</v>
      </c>
      <c r="AE9">
        <f>1+$B$2</f>
        <v>2</v>
      </c>
      <c r="AG9">
        <f>AG8+1</f>
        <v>6</v>
      </c>
      <c r="AH9">
        <f t="shared" si="2"/>
        <v>9.0909090909090912E-2</v>
      </c>
      <c r="AI9">
        <f t="shared" si="3"/>
        <v>0.90909090909090906</v>
      </c>
      <c r="AJ9">
        <f>1+$B$2</f>
        <v>2</v>
      </c>
    </row>
    <row r="10" spans="1:37" x14ac:dyDescent="0.2">
      <c r="AB10">
        <f>AB9+1</f>
        <v>7</v>
      </c>
      <c r="AC10">
        <f t="shared" si="0"/>
        <v>5.2631578947368418E-2</v>
      </c>
      <c r="AD10">
        <f t="shared" si="1"/>
        <v>1</v>
      </c>
      <c r="AE10">
        <f>$B$2</f>
        <v>1</v>
      </c>
      <c r="AG10">
        <f>AG9+1</f>
        <v>7</v>
      </c>
      <c r="AH10">
        <f t="shared" si="2"/>
        <v>4.5454545454545456E-2</v>
      </c>
      <c r="AI10">
        <f t="shared" si="3"/>
        <v>0.95454545454545447</v>
      </c>
      <c r="AJ10">
        <f>$B$2</f>
        <v>1</v>
      </c>
    </row>
    <row r="11" spans="1:37" x14ac:dyDescent="0.2">
      <c r="AG11">
        <f>AG10+1</f>
        <v>8</v>
      </c>
      <c r="AH11">
        <f t="shared" si="2"/>
        <v>4.5454545454545456E-2</v>
      </c>
      <c r="AI11">
        <f t="shared" si="3"/>
        <v>0.99999999999999989</v>
      </c>
      <c r="AJ11">
        <f>$B$2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PA, c=1, a=1</vt:lpstr>
      <vt:lpstr>PA, c=2, a=1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2018-03-25T12:31:09Z</dcterms:created>
  <dcterms:modified xsi:type="dcterms:W3CDTF">2021-01-10T08:13:42Z</dcterms:modified>
</cp:coreProperties>
</file>