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ele/Z.WORK/TEACHING/COMP324/2022/MATERIAL/t3/"/>
    </mc:Choice>
  </mc:AlternateContent>
  <xr:revisionPtr revIDLastSave="0" documentId="13_ncr:1_{84200223-6C86-EC41-AC2E-2F2B1D153D8C}" xr6:coauthVersionLast="47" xr6:coauthVersionMax="47" xr10:uidLastSave="{00000000-0000-0000-0000-000000000000}"/>
  <bookViews>
    <workbookView xWindow="1060" yWindow="500" windowWidth="26540" windowHeight="16560" tabRatio="500" xr2:uid="{00000000-000D-0000-FFFF-FFFF00000000}"/>
  </bookViews>
  <sheets>
    <sheet name="EXERCISE 5 (second graph)" sheetId="4" r:id="rId1"/>
    <sheet name="2020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4" l="1"/>
  <c r="S12" i="5"/>
  <c r="P12" i="5"/>
  <c r="R12" i="5" s="1"/>
  <c r="S10" i="5"/>
  <c r="P10" i="5"/>
  <c r="R10" i="5" s="1"/>
  <c r="S9" i="5"/>
  <c r="P9" i="5"/>
  <c r="Q9" i="5" s="1"/>
  <c r="S8" i="5"/>
  <c r="P8" i="5"/>
  <c r="R8" i="5" s="1"/>
  <c r="S7" i="5"/>
  <c r="P7" i="5"/>
  <c r="R7" i="5" s="1"/>
  <c r="S6" i="5"/>
  <c r="P6" i="5"/>
  <c r="Q6" i="5" s="1"/>
  <c r="S5" i="5"/>
  <c r="R5" i="5"/>
  <c r="P5" i="5"/>
  <c r="S4" i="5"/>
  <c r="S14" i="5" s="1"/>
  <c r="P4" i="5"/>
  <c r="R4" i="5" s="1"/>
  <c r="E9" i="5"/>
  <c r="G9" i="5" s="1"/>
  <c r="E8" i="5"/>
  <c r="G8" i="5" s="1"/>
  <c r="E7" i="5"/>
  <c r="H6" i="5"/>
  <c r="G6" i="5"/>
  <c r="E6" i="5"/>
  <c r="F6" i="5" s="1"/>
  <c r="G5" i="5"/>
  <c r="E5" i="5"/>
  <c r="E10" i="5" s="1"/>
  <c r="E11" i="5" s="1"/>
  <c r="B14" i="5"/>
  <c r="D9" i="5"/>
  <c r="H9" i="5" s="1"/>
  <c r="F9" i="5" s="1"/>
  <c r="D8" i="5"/>
  <c r="H8" i="5" s="1"/>
  <c r="D7" i="5"/>
  <c r="H7" i="5" s="1"/>
  <c r="D6" i="5"/>
  <c r="D5" i="5"/>
  <c r="H5" i="5" s="1"/>
  <c r="F5" i="5" s="1"/>
  <c r="R6" i="5" l="1"/>
  <c r="Q10" i="5"/>
  <c r="Q5" i="5"/>
  <c r="R9" i="5"/>
  <c r="Q12" i="5"/>
  <c r="Q7" i="5"/>
  <c r="P14" i="5"/>
  <c r="P15" i="5" s="1"/>
  <c r="Q4" i="5"/>
  <c r="R14" i="5"/>
  <c r="Q8" i="5"/>
  <c r="F7" i="5"/>
  <c r="F10" i="5" s="1"/>
  <c r="G7" i="5"/>
  <c r="G10" i="5" s="1"/>
  <c r="F8" i="5"/>
  <c r="H10" i="5"/>
  <c r="D10" i="5"/>
  <c r="E31" i="4"/>
  <c r="G31" i="4" s="1"/>
  <c r="E8" i="4"/>
  <c r="G8" i="4" s="1"/>
  <c r="P27" i="4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6" i="4"/>
  <c r="R36" i="4" s="1"/>
  <c r="P4" i="4"/>
  <c r="R4" i="4" s="1"/>
  <c r="P5" i="4"/>
  <c r="R5" i="4" s="1"/>
  <c r="P6" i="4"/>
  <c r="R6" i="4" s="1"/>
  <c r="P7" i="4"/>
  <c r="P8" i="4"/>
  <c r="P9" i="4"/>
  <c r="P10" i="4"/>
  <c r="P13" i="4"/>
  <c r="S4" i="4"/>
  <c r="S5" i="4"/>
  <c r="S6" i="4"/>
  <c r="S7" i="4"/>
  <c r="S8" i="4"/>
  <c r="S9" i="4"/>
  <c r="S10" i="4"/>
  <c r="S13" i="4"/>
  <c r="Q6" i="4"/>
  <c r="R7" i="4"/>
  <c r="R10" i="4"/>
  <c r="R13" i="4"/>
  <c r="E5" i="4"/>
  <c r="D5" i="4"/>
  <c r="H5" i="4"/>
  <c r="E6" i="4"/>
  <c r="D6" i="4"/>
  <c r="H6" i="4"/>
  <c r="E7" i="4"/>
  <c r="D7" i="4"/>
  <c r="H7" i="4" s="1"/>
  <c r="E9" i="4"/>
  <c r="D9" i="4"/>
  <c r="H9" i="4" s="1"/>
  <c r="G6" i="4"/>
  <c r="Q10" i="4"/>
  <c r="B14" i="4"/>
  <c r="B35" i="4" s="1"/>
  <c r="D8" i="4"/>
  <c r="H8" i="4" s="1"/>
  <c r="E28" i="4"/>
  <c r="G28" i="4" s="1"/>
  <c r="E29" i="4"/>
  <c r="E30" i="4"/>
  <c r="G30" i="4" s="1"/>
  <c r="E32" i="4"/>
  <c r="E15" i="5" l="1"/>
  <c r="Q7" i="4"/>
  <c r="F7" i="4"/>
  <c r="Q9" i="4"/>
  <c r="E14" i="5"/>
  <c r="Q14" i="5"/>
  <c r="P19" i="5" s="1"/>
  <c r="P18" i="5" s="1"/>
  <c r="T12" i="5" s="1"/>
  <c r="F9" i="4"/>
  <c r="R9" i="4"/>
  <c r="Q5" i="4"/>
  <c r="Q8" i="4"/>
  <c r="F5" i="4"/>
  <c r="R8" i="4"/>
  <c r="R14" i="4" s="1"/>
  <c r="Q13" i="4"/>
  <c r="G7" i="4"/>
  <c r="D10" i="4"/>
  <c r="S14" i="4"/>
  <c r="Q4" i="4"/>
  <c r="E10" i="4"/>
  <c r="E11" i="4" s="1"/>
  <c r="F6" i="4"/>
  <c r="H10" i="4"/>
  <c r="F8" i="4"/>
  <c r="F10" i="4" s="1"/>
  <c r="E33" i="4"/>
  <c r="E34" i="4" s="1"/>
  <c r="B32" i="4"/>
  <c r="S32" i="4" s="1"/>
  <c r="Q32" i="4" s="1"/>
  <c r="B33" i="4"/>
  <c r="B30" i="4"/>
  <c r="S30" i="4" s="1"/>
  <c r="Q30" i="4" s="1"/>
  <c r="P37" i="4"/>
  <c r="P38" i="4" s="1"/>
  <c r="B28" i="4"/>
  <c r="B36" i="4"/>
  <c r="S36" i="4" s="1"/>
  <c r="Q36" i="4" s="1"/>
  <c r="R27" i="4"/>
  <c r="R37" i="4" s="1"/>
  <c r="B31" i="4"/>
  <c r="P14" i="4"/>
  <c r="P15" i="4" s="1"/>
  <c r="G29" i="4"/>
  <c r="B29" i="4"/>
  <c r="G32" i="4"/>
  <c r="B27" i="4"/>
  <c r="B34" i="4"/>
  <c r="G9" i="4"/>
  <c r="G5" i="4"/>
  <c r="G33" i="4" l="1"/>
  <c r="I9" i="5"/>
  <c r="I8" i="5"/>
  <c r="I7" i="5"/>
  <c r="I5" i="5"/>
  <c r="I6" i="5"/>
  <c r="T10" i="5"/>
  <c r="T6" i="5"/>
  <c r="T8" i="5"/>
  <c r="T4" i="5"/>
  <c r="T9" i="5"/>
  <c r="T5" i="5"/>
  <c r="T7" i="5"/>
  <c r="Q14" i="4"/>
  <c r="G10" i="4"/>
  <c r="E15" i="4" s="1"/>
  <c r="E14" i="4" s="1"/>
  <c r="D28" i="4"/>
  <c r="S27" i="4"/>
  <c r="D30" i="4"/>
  <c r="H30" i="4" s="1"/>
  <c r="F30" i="4" s="1"/>
  <c r="S31" i="4"/>
  <c r="Q31" i="4" s="1"/>
  <c r="D29" i="4"/>
  <c r="H29" i="4" s="1"/>
  <c r="F29" i="4" s="1"/>
  <c r="S29" i="4"/>
  <c r="Q29" i="4" s="1"/>
  <c r="P19" i="4"/>
  <c r="P18" i="4" s="1"/>
  <c r="S28" i="4"/>
  <c r="Q28" i="4" s="1"/>
  <c r="S33" i="4"/>
  <c r="Q33" i="4" s="1"/>
  <c r="D31" i="4"/>
  <c r="H31" i="4" s="1"/>
  <c r="F31" i="4" s="1"/>
  <c r="D32" i="4"/>
  <c r="H32" i="4" s="1"/>
  <c r="F32" i="4" s="1"/>
  <c r="T9" i="4" l="1"/>
  <c r="T5" i="4"/>
  <c r="T10" i="4"/>
  <c r="T8" i="4"/>
  <c r="T4" i="4"/>
  <c r="T6" i="4"/>
  <c r="T13" i="4"/>
  <c r="T7" i="4"/>
  <c r="S37" i="4"/>
  <c r="Q27" i="4"/>
  <c r="Q37" i="4" s="1"/>
  <c r="I7" i="4"/>
  <c r="I5" i="4"/>
  <c r="I6" i="4"/>
  <c r="I9" i="4"/>
  <c r="I8" i="4"/>
  <c r="H28" i="4"/>
  <c r="D33" i="4"/>
  <c r="P42" i="4" l="1"/>
  <c r="P41" i="4" s="1"/>
  <c r="H33" i="4"/>
  <c r="F28" i="4"/>
  <c r="F33" i="4" s="1"/>
  <c r="E38" i="4" s="1"/>
  <c r="T31" i="4" l="1"/>
  <c r="T27" i="4"/>
  <c r="T32" i="4"/>
  <c r="T36" i="4"/>
  <c r="T30" i="4"/>
  <c r="T28" i="4"/>
  <c r="T33" i="4"/>
  <c r="T29" i="4"/>
  <c r="E37" i="4"/>
  <c r="I29" i="4" l="1"/>
  <c r="I32" i="4"/>
  <c r="I28" i="4"/>
  <c r="I30" i="4"/>
  <c r="I31" i="4"/>
</calcChain>
</file>

<file path=xl/sharedStrings.xml><?xml version="1.0" encoding="utf-8"?>
<sst xmlns="http://schemas.openxmlformats.org/spreadsheetml/2006/main" count="70" uniqueCount="21">
  <si>
    <t>X</t>
  </si>
  <si>
    <t>Y</t>
  </si>
  <si>
    <t>c1</t>
  </si>
  <si>
    <t>c0</t>
  </si>
  <si>
    <t>deg</t>
  </si>
  <si>
    <t>count</t>
  </si>
  <si>
    <t>XY</t>
  </si>
  <si>
    <t>X^2</t>
  </si>
  <si>
    <t>x</t>
  </si>
  <si>
    <t>y</t>
  </si>
  <si>
    <t>DEGREE COUNT</t>
  </si>
  <si>
    <t>BINNED COUNT</t>
  </si>
  <si>
    <t>LOGARITHMS</t>
  </si>
  <si>
    <t>DEGREE DISTRIBUTION</t>
  </si>
  <si>
    <t>BINNED DISTRIBUTION</t>
  </si>
  <si>
    <t>LINE</t>
  </si>
  <si>
    <t>frequency</t>
  </si>
  <si>
    <t>APPROXIMATION OF THE BINNED DISTRIBUTION</t>
  </si>
  <si>
    <t>APPROXIMATION OF THE RAW DISTRIBUTION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</si>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</sst>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Count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5 (second graph)'!$E$5:$E$9</c:f>
              <c:numCache>
                <c:formatCode>0.00000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'EXERCISE 5 (second graph)'!$H$5:$H$9</c:f>
              <c:numCache>
                <c:formatCode>General</c:formatCode>
                <c:ptCount val="5"/>
                <c:pt idx="0">
                  <c:v>0.47712125471966244</c:v>
                </c:pt>
                <c:pt idx="1">
                  <c:v>0.90308998699194354</c:v>
                </c:pt>
                <c:pt idx="2">
                  <c:v>0.84509804001425681</c:v>
                </c:pt>
                <c:pt idx="3">
                  <c:v>0.69897000433601886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C-D242-8F0E-79D646359F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'EXERCISE 5 (second graph)'!$E$5:$E$9</c:f>
              <c:numCache>
                <c:formatCode>0.00000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'EXERCISE 5 (second graph)'!$I$5:$I$9</c:f>
              <c:numCache>
                <c:formatCode>General</c:formatCode>
                <c:ptCount val="5"/>
                <c:pt idx="0">
                  <c:v>0.74879932723297393</c:v>
                </c:pt>
                <c:pt idx="1">
                  <c:v>0.63011823061560834</c:v>
                </c:pt>
                <c:pt idx="2">
                  <c:v>0.5606942395499851</c:v>
                </c:pt>
                <c:pt idx="3">
                  <c:v>0.51143713399824287</c:v>
                </c:pt>
                <c:pt idx="4">
                  <c:v>0.47323035466507135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C-D242-8F0E-79D646359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117040"/>
        <c:axId val="1876789072"/>
      </c:scatterChart>
      <c:valAx>
        <c:axId val="1849117040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89072"/>
        <c:crosses val="autoZero"/>
        <c:crossBetween val="midCat"/>
      </c:valAx>
      <c:valAx>
        <c:axId val="1876789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11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</a:t>
            </a:r>
            <a:r>
              <a:rPr lang="en-US" baseline="0"/>
              <a:t> (Frequency)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5 (second graph)'!$E$28:$E$32</c:f>
              <c:numCache>
                <c:formatCode>General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'EXERCISE 5 (second graph)'!$H$28:$H$32</c:f>
              <c:numCache>
                <c:formatCode>General</c:formatCode>
                <c:ptCount val="5"/>
                <c:pt idx="0">
                  <c:v>-0.90308998699194354</c:v>
                </c:pt>
                <c:pt idx="1">
                  <c:v>-0.47712125471966244</c:v>
                </c:pt>
                <c:pt idx="2">
                  <c:v>-0.53511320169734922</c:v>
                </c:pt>
                <c:pt idx="3">
                  <c:v>-0.68124123737558717</c:v>
                </c:pt>
                <c:pt idx="4">
                  <c:v>-1.3802112417116061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2-114B-B71E-909C2879292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'EXERCISE 5 (second graph)'!$E$28:$E$32</c:f>
              <c:numCache>
                <c:formatCode>General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'EXERCISE 5 (second graph)'!$I$28:$I$32</c:f>
              <c:numCache>
                <c:formatCode>General</c:formatCode>
                <c:ptCount val="5"/>
                <c:pt idx="0">
                  <c:v>-0.63141191447863254</c:v>
                </c:pt>
                <c:pt idx="1">
                  <c:v>-0.75009301109599791</c:v>
                </c:pt>
                <c:pt idx="2">
                  <c:v>-0.81951700216162104</c:v>
                </c:pt>
                <c:pt idx="3">
                  <c:v>-0.86877410771336316</c:v>
                </c:pt>
                <c:pt idx="4">
                  <c:v>-0.90698088704653457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D2-114B-B71E-909C28792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190576"/>
        <c:axId val="1876223184"/>
      </c:scatterChart>
      <c:valAx>
        <c:axId val="1876190576"/>
        <c:scaling>
          <c:orientation val="minMax"/>
          <c:max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223184"/>
        <c:crosses val="autoZero"/>
        <c:crossBetween val="midCat"/>
      </c:valAx>
      <c:valAx>
        <c:axId val="1876223184"/>
        <c:scaling>
          <c:orientation val="minMax"/>
          <c:min val="-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19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Count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5 (second graph)'!$P$4:$P$13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9">
                  <c:v>1</c:v>
                </c:pt>
              </c:numCache>
            </c:numRef>
          </c:xVal>
          <c:yVal>
            <c:numRef>
              <c:f>'EXERCISE 5 (second graph)'!$S$4:$S$13</c:f>
              <c:numCache>
                <c:formatCode>General</c:formatCode>
                <c:ptCount val="10"/>
                <c:pt idx="0">
                  <c:v>0.3010299956639812</c:v>
                </c:pt>
                <c:pt idx="1">
                  <c:v>0</c:v>
                </c:pt>
                <c:pt idx="2">
                  <c:v>0.6020599913279624</c:v>
                </c:pt>
                <c:pt idx="3">
                  <c:v>0.6020599913279624</c:v>
                </c:pt>
                <c:pt idx="4">
                  <c:v>0.47712125471966244</c:v>
                </c:pt>
                <c:pt idx="5">
                  <c:v>0.6020599913279624</c:v>
                </c:pt>
                <c:pt idx="6">
                  <c:v>0.69897000433601886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5-9B44-BA8D-1CE8416A17D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'EXERCISE 5 (second graph)'!$P$4:$P$13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9">
                  <c:v>1</c:v>
                </c:pt>
              </c:numCache>
            </c:numRef>
          </c:xVal>
          <c:yVal>
            <c:numRef>
              <c:f>'EXERCISE 5 (second graph)'!$T$4:$T$13</c:f>
              <c:numCache>
                <c:formatCode>General</c:formatCode>
                <c:ptCount val="10"/>
                <c:pt idx="0">
                  <c:v>0.39896278310454197</c:v>
                </c:pt>
                <c:pt idx="1">
                  <c:v>0.41222475136641845</c:v>
                </c:pt>
                <c:pt idx="2">
                  <c:v>0.41998250548537031</c:v>
                </c:pt>
                <c:pt idx="3">
                  <c:v>0.42548671962829493</c:v>
                </c:pt>
                <c:pt idx="4">
                  <c:v>0.42975611980529749</c:v>
                </c:pt>
                <c:pt idx="5">
                  <c:v>0.43324447374724684</c:v>
                </c:pt>
                <c:pt idx="6">
                  <c:v>0.43619383498069264</c:v>
                </c:pt>
                <c:pt idx="9">
                  <c:v>0.44301808806717397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5-9B44-BA8D-1CE8416A1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943136"/>
        <c:axId val="1876607120"/>
      </c:scatterChart>
      <c:valAx>
        <c:axId val="1866943136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07120"/>
        <c:crosses val="autoZero"/>
        <c:crossBetween val="midCat"/>
      </c:valAx>
      <c:valAx>
        <c:axId val="1876607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94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Degree (Frequency)</a:t>
            </a:r>
            <a:r>
              <a:rPr lang="en-US" baseline="0"/>
              <a:t> </a:t>
            </a:r>
            <a:r>
              <a:rPr lang="en-US"/>
              <a:t>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'EXERCISE 5 (second graph)'!$P$27:$P$36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9">
                  <c:v>1</c:v>
                </c:pt>
              </c:numCache>
            </c:numRef>
          </c:xVal>
          <c:yVal>
            <c:numRef>
              <c:f>'EXERCISE 5 (second graph)'!$S$27:$S$36</c:f>
              <c:numCache>
                <c:formatCode>General</c:formatCode>
                <c:ptCount val="10"/>
                <c:pt idx="0">
                  <c:v>-1.0791812460476249</c:v>
                </c:pt>
                <c:pt idx="1">
                  <c:v>-1.3802112417116061</c:v>
                </c:pt>
                <c:pt idx="2">
                  <c:v>-0.77815125038364363</c:v>
                </c:pt>
                <c:pt idx="3">
                  <c:v>-0.77815125038364363</c:v>
                </c:pt>
                <c:pt idx="4">
                  <c:v>-0.90308998699194354</c:v>
                </c:pt>
                <c:pt idx="5">
                  <c:v>-0.77815125038364363</c:v>
                </c:pt>
                <c:pt idx="6">
                  <c:v>-0.68124123737558717</c:v>
                </c:pt>
                <c:pt idx="9">
                  <c:v>-1.3802112417116061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11-F84F-B70B-07353C327A1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'EXERCISE 5 (second graph)'!$P$27:$P$36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9">
                  <c:v>1</c:v>
                </c:pt>
              </c:numCache>
            </c:numRef>
          </c:xVal>
          <c:yVal>
            <c:numRef>
              <c:f>'EXERCISE 5 (second graph)'!$T$27:$T$36</c:f>
              <c:numCache>
                <c:formatCode>General</c:formatCode>
                <c:ptCount val="10"/>
                <c:pt idx="0">
                  <c:v>-0.981248458607064</c:v>
                </c:pt>
                <c:pt idx="1">
                  <c:v>-0.96798649034518758</c:v>
                </c:pt>
                <c:pt idx="2">
                  <c:v>-0.96022873622623572</c:v>
                </c:pt>
                <c:pt idx="3">
                  <c:v>-0.95472452208331116</c:v>
                </c:pt>
                <c:pt idx="4">
                  <c:v>-0.95045512190630865</c:v>
                </c:pt>
                <c:pt idx="5">
                  <c:v>-0.9469667679643593</c:v>
                </c:pt>
                <c:pt idx="6">
                  <c:v>-0.9440174067309135</c:v>
                </c:pt>
                <c:pt idx="9">
                  <c:v>-0.93719315364443223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11-F84F-B70B-07353C327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980672"/>
        <c:axId val="-2069012160"/>
      </c:scatterChart>
      <c:valAx>
        <c:axId val="1874980672"/>
        <c:scaling>
          <c:orientation val="minMax"/>
          <c:max val="1.100000000000000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012160"/>
        <c:crosses val="autoZero"/>
        <c:crossBetween val="midCat"/>
      </c:valAx>
      <c:valAx>
        <c:axId val="-2069012160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98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'2020'!$E$5:$E$9</c:f>
              <c:numCache>
                <c:formatCode>0.00000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'2020'!$H$5:$H$9</c:f>
              <c:numCache>
                <c:formatCode>General</c:formatCode>
                <c:ptCount val="5"/>
                <c:pt idx="0">
                  <c:v>0.69897000433601886</c:v>
                </c:pt>
                <c:pt idx="1">
                  <c:v>1.0413926851582251</c:v>
                </c:pt>
                <c:pt idx="2">
                  <c:v>0.69897000433601886</c:v>
                </c:pt>
                <c:pt idx="3">
                  <c:v>0.3010299956639812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9-554E-B157-3E181B6A35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'2020'!$E$5:$E$9</c:f>
              <c:numCache>
                <c:formatCode>0.00000</c:formatCode>
                <c:ptCount val="5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</c:numCache>
            </c:numRef>
          </c:xVal>
          <c:yVal>
            <c:numRef>
              <c:f>'2020'!$I$5:$I$9</c:f>
              <c:numCache>
                <c:formatCode>General</c:formatCode>
                <c:ptCount val="5"/>
                <c:pt idx="0">
                  <c:v>0.97294339638906957</c:v>
                </c:pt>
                <c:pt idx="1">
                  <c:v>0.66537311377857145</c:v>
                </c:pt>
                <c:pt idx="2">
                  <c:v>0.48545603211522187</c:v>
                </c:pt>
                <c:pt idx="3">
                  <c:v>0.35780283116807343</c:v>
                </c:pt>
                <c:pt idx="4">
                  <c:v>0.25878731604330818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E9-554E-B157-3E181B6A3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76912"/>
        <c:axId val="619856128"/>
      </c:scatterChart>
      <c:valAx>
        <c:axId val="62047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56128"/>
        <c:crosses val="autoZero"/>
        <c:crossBetween val="midCat"/>
      </c:valAx>
      <c:valAx>
        <c:axId val="61985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7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'2020'!$P$4:$P$13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8">
                  <c:v>0.95424250943932487</c:v>
                </c:pt>
              </c:numCache>
            </c:numRef>
          </c:xVal>
          <c:yVal>
            <c:numRef>
              <c:f>'2020'!$S$4:$S$13</c:f>
              <c:numCache>
                <c:formatCode>General</c:formatCode>
                <c:ptCount val="10"/>
                <c:pt idx="0">
                  <c:v>0.3010299956639812</c:v>
                </c:pt>
                <c:pt idx="1">
                  <c:v>0.47712125471966244</c:v>
                </c:pt>
                <c:pt idx="2">
                  <c:v>0.84509804001425681</c:v>
                </c:pt>
                <c:pt idx="3">
                  <c:v>0.6020599913279624</c:v>
                </c:pt>
                <c:pt idx="4">
                  <c:v>0.3010299956639812</c:v>
                </c:pt>
                <c:pt idx="5">
                  <c:v>0.47712125471966244</c:v>
                </c:pt>
                <c:pt idx="6">
                  <c:v>0.3010299956639812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4-9A48-89A1-1C1C7B1D58B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'2020'!$P$4:$P$13</c:f>
              <c:numCache>
                <c:formatCode>0.00000</c:formatCode>
                <c:ptCount val="10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8">
                  <c:v>0.95424250943932487</c:v>
                </c:pt>
              </c:numCache>
            </c:numRef>
          </c:xVal>
          <c:yVal>
            <c:numRef>
              <c:f>'2020'!$T$4:$T$13</c:f>
              <c:numCache>
                <c:formatCode>General</c:formatCode>
                <c:ptCount val="10"/>
                <c:pt idx="0">
                  <c:v>0.38934596040874908</c:v>
                </c:pt>
                <c:pt idx="1">
                  <c:v>0.4168145936348383</c:v>
                </c:pt>
                <c:pt idx="2">
                  <c:v>0.43288271401816369</c:v>
                </c:pt>
                <c:pt idx="3">
                  <c:v>0.44428322686092758</c:v>
                </c:pt>
                <c:pt idx="4">
                  <c:v>0.45312615162456216</c:v>
                </c:pt>
                <c:pt idx="5">
                  <c:v>0.46035134724425297</c:v>
                </c:pt>
                <c:pt idx="6">
                  <c:v>0.46646016309820576</c:v>
                </c:pt>
                <c:pt idx="8">
                  <c:v>0.47641946762757836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4-9A48-89A1-1C1C7B1D5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74672"/>
        <c:axId val="590467664"/>
      </c:scatterChart>
      <c:valAx>
        <c:axId val="5911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467664"/>
        <c:crosses val="autoZero"/>
        <c:crossBetween val="midCat"/>
      </c:valAx>
      <c:valAx>
        <c:axId val="59046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7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275166</xdr:colOff>
      <xdr:row>1</xdr:row>
      <xdr:rowOff>8467</xdr:rowOff>
    </xdr:from>
    <xdr:to>
      <xdr:col>14</xdr:col>
      <xdr:colOff>698499</xdr:colOff>
      <xdr:row>15</xdr:row>
      <xdr:rowOff>110067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22</xdr:row>
      <xdr:rowOff>198967</xdr:rowOff>
    </xdr:from>
    <xdr:to>
      <xdr:col>14</xdr:col>
      <xdr:colOff>461433</xdr:colOff>
      <xdr:row>37</xdr:row>
      <xdr:rowOff>97367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25</xdr:col>
      <xdr:colOff>423333</xdr:colOff>
      <xdr:row>16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88900</xdr:colOff>
      <xdr:row>23</xdr:row>
      <xdr:rowOff>25400</xdr:rowOff>
    </xdr:from>
    <xdr:to>
      <xdr:col>25</xdr:col>
      <xdr:colOff>512233</xdr:colOff>
      <xdr:row>37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139241</xdr:colOff>
      <xdr:row>1</xdr:row>
      <xdr:rowOff>108791</xdr:rowOff>
    </xdr:from>
    <xdr:to>
      <xdr:col>14</xdr:col>
      <xdr:colOff>579916</xdr:colOff>
      <xdr:row>14</xdr:row>
      <xdr:rowOff>166629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4B55B-0380-E542-855B-0B95827A8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39783</xdr:colOff>
      <xdr:row>1</xdr:row>
      <xdr:rowOff>108792</xdr:rowOff>
    </xdr:from>
    <xdr:to>
      <xdr:col>25</xdr:col>
      <xdr:colOff>480457</xdr:colOff>
      <xdr:row>14</xdr:row>
      <xdr:rowOff>166630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07025-8E73-4641-9E47-216733FA6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A21" workbookViewId="0">
      <selection activeCell="B38" sqref="B38"/>
    </sheetView>
  </sheetViews>
  <sheetFormatPr baseColWidth="10" defaultRowHeight="16" x14ac:dyDescent="0.2"/>
  <sheetData>
    <row r="1" spans="1:20" x14ac:dyDescent="0.2">
      <c r="E1" s="3" t="s">
        <v>17</v>
      </c>
      <c r="F1" s="3"/>
      <c r="G1" s="3"/>
      <c r="H1" s="3"/>
      <c r="I1" s="3"/>
      <c r="P1" s="3" t="s">
        <v>18</v>
      </c>
      <c r="Q1" s="3"/>
      <c r="R1" s="3"/>
      <c r="S1" s="3"/>
      <c r="T1" s="3"/>
    </row>
    <row r="2" spans="1:20" x14ac:dyDescent="0.2">
      <c r="A2" s="3" t="s">
        <v>10</v>
      </c>
      <c r="B2" s="3"/>
      <c r="C2" s="3" t="s">
        <v>11</v>
      </c>
      <c r="D2" s="3"/>
      <c r="E2" s="3" t="s">
        <v>12</v>
      </c>
      <c r="F2" s="3"/>
      <c r="P2" s="3" t="s">
        <v>12</v>
      </c>
      <c r="Q2" s="3"/>
    </row>
    <row r="3" spans="1:20" x14ac:dyDescent="0.2">
      <c r="A3" t="s">
        <v>4</v>
      </c>
      <c r="B3" t="s">
        <v>5</v>
      </c>
      <c r="C3" t="s">
        <v>8</v>
      </c>
      <c r="D3" t="s">
        <v>9</v>
      </c>
      <c r="E3" t="s">
        <v>0</v>
      </c>
      <c r="F3" t="s">
        <v>6</v>
      </c>
      <c r="G3" t="s">
        <v>7</v>
      </c>
      <c r="H3" t="s">
        <v>1</v>
      </c>
      <c r="I3" t="s">
        <v>15</v>
      </c>
      <c r="P3" t="s">
        <v>0</v>
      </c>
      <c r="Q3" t="s">
        <v>6</v>
      </c>
      <c r="R3" t="s">
        <v>7</v>
      </c>
      <c r="S3" t="s">
        <v>1</v>
      </c>
      <c r="T3" t="s">
        <v>15</v>
      </c>
    </row>
    <row r="4" spans="1:20" x14ac:dyDescent="0.2">
      <c r="A4">
        <v>0</v>
      </c>
      <c r="B4">
        <v>2</v>
      </c>
      <c r="P4" s="2">
        <f t="shared" ref="P4:P10" si="0">LOG(A4+1)</f>
        <v>0</v>
      </c>
      <c r="Q4">
        <f>P4*S4</f>
        <v>0</v>
      </c>
      <c r="R4">
        <f>P4*P4</f>
        <v>0</v>
      </c>
      <c r="S4">
        <f>LOG(B4)</f>
        <v>0.3010299956639812</v>
      </c>
      <c r="T4">
        <f t="shared" ref="T4:T10" si="1">$P$18+$P$19*P4</f>
        <v>0.39896278310454197</v>
      </c>
    </row>
    <row r="5" spans="1:20" x14ac:dyDescent="0.2">
      <c r="A5">
        <v>1</v>
      </c>
      <c r="B5">
        <v>1</v>
      </c>
      <c r="C5">
        <v>1</v>
      </c>
      <c r="D5">
        <f>B4+B5</f>
        <v>3</v>
      </c>
      <c r="E5" s="2">
        <f>LOG(C5)</f>
        <v>0</v>
      </c>
      <c r="F5">
        <f>E5*H5</f>
        <v>0</v>
      </c>
      <c r="G5">
        <f>E5*E5</f>
        <v>0</v>
      </c>
      <c r="H5">
        <f>LOG(D5)</f>
        <v>0.47712125471966244</v>
      </c>
      <c r="I5">
        <f>$E$14+$E$15*E5</f>
        <v>0.74879932723297393</v>
      </c>
      <c r="P5" s="2">
        <f t="shared" si="0"/>
        <v>0.3010299956639812</v>
      </c>
      <c r="Q5">
        <f>P5*S5</f>
        <v>0</v>
      </c>
      <c r="R5">
        <f>P5*P5</f>
        <v>9.0619058289456544E-2</v>
      </c>
      <c r="S5">
        <f t="shared" ref="S5:S13" si="2">LOG(B5)</f>
        <v>0</v>
      </c>
      <c r="T5">
        <f t="shared" si="1"/>
        <v>0.41222475136641845</v>
      </c>
    </row>
    <row r="6" spans="1:20" x14ac:dyDescent="0.2">
      <c r="A6">
        <v>2</v>
      </c>
      <c r="B6">
        <v>4</v>
      </c>
      <c r="C6">
        <v>2</v>
      </c>
      <c r="D6">
        <f>B6+B7</f>
        <v>8</v>
      </c>
      <c r="E6" s="2">
        <f t="shared" ref="E6:E9" si="3">LOG(C6)</f>
        <v>0.3010299956639812</v>
      </c>
      <c r="F6">
        <f>E6*H6</f>
        <v>0.27185717486836958</v>
      </c>
      <c r="G6">
        <f>E6*E6</f>
        <v>9.0619058289456544E-2</v>
      </c>
      <c r="H6">
        <f>LOG(D6)</f>
        <v>0.90308998699194354</v>
      </c>
      <c r="I6">
        <f>$E$14+$E$15*E6</f>
        <v>0.63011823061560834</v>
      </c>
      <c r="P6" s="2">
        <f t="shared" si="0"/>
        <v>0.47712125471966244</v>
      </c>
      <c r="Q6">
        <f>P6*S6</f>
        <v>0.28725561847890652</v>
      </c>
      <c r="R6">
        <f>P6*P6</f>
        <v>0.227644691705265</v>
      </c>
      <c r="S6">
        <f t="shared" si="2"/>
        <v>0.6020599913279624</v>
      </c>
      <c r="T6">
        <f t="shared" si="1"/>
        <v>0.41998250548537031</v>
      </c>
    </row>
    <row r="7" spans="1:20" x14ac:dyDescent="0.2">
      <c r="A7">
        <v>3</v>
      </c>
      <c r="B7">
        <v>4</v>
      </c>
      <c r="C7">
        <v>3</v>
      </c>
      <c r="D7">
        <f>B8+B9</f>
        <v>7</v>
      </c>
      <c r="E7" s="2">
        <f t="shared" si="3"/>
        <v>0.47712125471966244</v>
      </c>
      <c r="F7">
        <f>E7*H7</f>
        <v>0.4032142372127297</v>
      </c>
      <c r="G7">
        <f>E7*E7</f>
        <v>0.227644691705265</v>
      </c>
      <c r="H7">
        <f>LOG(D7)</f>
        <v>0.84509804001425681</v>
      </c>
      <c r="I7">
        <f>$E$14+$E$15*E7</f>
        <v>0.5606942395499851</v>
      </c>
      <c r="P7" s="2">
        <f t="shared" si="0"/>
        <v>0.6020599913279624</v>
      </c>
      <c r="Q7">
        <f>P7*S7</f>
        <v>0.36247623315782618</v>
      </c>
      <c r="R7">
        <f>P7*P7</f>
        <v>0.36247623315782618</v>
      </c>
      <c r="S7">
        <f t="shared" si="2"/>
        <v>0.6020599913279624</v>
      </c>
      <c r="T7">
        <f t="shared" si="1"/>
        <v>0.42548671962829493</v>
      </c>
    </row>
    <row r="8" spans="1:20" x14ac:dyDescent="0.2">
      <c r="A8">
        <v>4</v>
      </c>
      <c r="B8">
        <v>3</v>
      </c>
      <c r="C8">
        <v>4</v>
      </c>
      <c r="D8">
        <f>B10+B11</f>
        <v>5</v>
      </c>
      <c r="E8" s="2">
        <f t="shared" si="3"/>
        <v>0.6020599913279624</v>
      </c>
      <c r="F8">
        <f>E8*H8</f>
        <v>0.42082187474904936</v>
      </c>
      <c r="G8">
        <f>E8*E8</f>
        <v>0.36247623315782618</v>
      </c>
      <c r="H8">
        <f>LOG(D8)</f>
        <v>0.69897000433601886</v>
      </c>
      <c r="I8">
        <f>$E$14+$E$15*E8</f>
        <v>0.51143713399824287</v>
      </c>
      <c r="P8" s="2">
        <f t="shared" si="0"/>
        <v>0.69897000433601886</v>
      </c>
      <c r="Q8">
        <f>P8*S8</f>
        <v>0.33349344548020921</v>
      </c>
      <c r="R8">
        <f>P8*P8</f>
        <v>0.4885590669614942</v>
      </c>
      <c r="S8">
        <f t="shared" si="2"/>
        <v>0.47712125471966244</v>
      </c>
      <c r="T8">
        <f t="shared" si="1"/>
        <v>0.42975611980529749</v>
      </c>
    </row>
    <row r="9" spans="1:20" x14ac:dyDescent="0.2">
      <c r="A9">
        <v>5</v>
      </c>
      <c r="B9">
        <v>4</v>
      </c>
      <c r="C9">
        <v>5</v>
      </c>
      <c r="D9">
        <f>B12+B13</f>
        <v>1</v>
      </c>
      <c r="E9" s="2">
        <f t="shared" si="3"/>
        <v>0.69897000433601886</v>
      </c>
      <c r="F9">
        <f>E9*H9</f>
        <v>0</v>
      </c>
      <c r="G9">
        <f>E9*E9</f>
        <v>0.4885590669614942</v>
      </c>
      <c r="H9">
        <f>LOG(D9)</f>
        <v>0</v>
      </c>
      <c r="I9">
        <f>$E$14+$E$15*E9</f>
        <v>0.47323035466507135</v>
      </c>
      <c r="P9" s="2">
        <f t="shared" si="0"/>
        <v>0.77815125038364363</v>
      </c>
      <c r="Q9">
        <f t="shared" ref="Q9:Q13" si="4">P9*S9</f>
        <v>0.4684937350578196</v>
      </c>
      <c r="R9">
        <f t="shared" ref="R9:R13" si="5">P9*P9</f>
        <v>0.60551936847362808</v>
      </c>
      <c r="S9">
        <f t="shared" si="2"/>
        <v>0.6020599913279624</v>
      </c>
      <c r="T9">
        <f t="shared" si="1"/>
        <v>0.43324447374724684</v>
      </c>
    </row>
    <row r="10" spans="1:20" x14ac:dyDescent="0.2">
      <c r="A10">
        <v>6</v>
      </c>
      <c r="B10">
        <v>5</v>
      </c>
      <c r="D10">
        <f>SUM(D5:D9)</f>
        <v>24</v>
      </c>
      <c r="E10" s="1">
        <f>SUM(E5:E9)</f>
        <v>2.0791812460476247</v>
      </c>
      <c r="F10" s="1">
        <f>SUM(F5:F9)</f>
        <v>1.0958932868301485</v>
      </c>
      <c r="G10" s="1">
        <f>SUM(G5:G9)</f>
        <v>1.1692990501140419</v>
      </c>
      <c r="H10" s="1">
        <f>SUM(H5:H9)</f>
        <v>2.9242792860618816</v>
      </c>
      <c r="P10" s="2">
        <f t="shared" si="0"/>
        <v>0.84509804001425681</v>
      </c>
      <c r="Q10">
        <f t="shared" si="4"/>
        <v>0.59069818069312607</v>
      </c>
      <c r="R10">
        <f t="shared" si="5"/>
        <v>0.71419069723593842</v>
      </c>
      <c r="S10">
        <f t="shared" si="2"/>
        <v>0.69897000433601886</v>
      </c>
      <c r="T10">
        <f t="shared" si="1"/>
        <v>0.43619383498069264</v>
      </c>
    </row>
    <row r="11" spans="1:20" x14ac:dyDescent="0.2">
      <c r="A11">
        <v>7</v>
      </c>
      <c r="B11">
        <v>0</v>
      </c>
      <c r="E11" s="1">
        <f>E10*E10</f>
        <v>4.3229946539161528</v>
      </c>
      <c r="P11" s="2"/>
    </row>
    <row r="12" spans="1:20" x14ac:dyDescent="0.2">
      <c r="A12">
        <v>8</v>
      </c>
      <c r="B12">
        <v>0</v>
      </c>
      <c r="P12" s="2"/>
    </row>
    <row r="13" spans="1:20" x14ac:dyDescent="0.2">
      <c r="A13">
        <v>9</v>
      </c>
      <c r="B13">
        <v>1</v>
      </c>
      <c r="P13" s="2">
        <f>LOG(A13+1)</f>
        <v>1</v>
      </c>
      <c r="Q13">
        <f t="shared" si="4"/>
        <v>0</v>
      </c>
      <c r="R13">
        <f t="shared" si="5"/>
        <v>1</v>
      </c>
      <c r="S13">
        <f t="shared" si="2"/>
        <v>0</v>
      </c>
      <c r="T13">
        <f>$P$18+$P$19*P13</f>
        <v>0.44301808806717397</v>
      </c>
    </row>
    <row r="14" spans="1:20" x14ac:dyDescent="0.2">
      <c r="B14">
        <f>SUM(B4:B13)</f>
        <v>24</v>
      </c>
      <c r="D14" t="s">
        <v>3</v>
      </c>
      <c r="E14">
        <f>(1/5)*(H10-E15*E10)</f>
        <v>0.74879932723297393</v>
      </c>
      <c r="P14" s="1">
        <f>SUM(P4:P8)</f>
        <v>2.0791812460476247</v>
      </c>
      <c r="Q14" s="1">
        <f>SUM(Q4:Q8)</f>
        <v>0.98322529711694195</v>
      </c>
      <c r="R14" s="1">
        <f>SUM(R4:R13)</f>
        <v>3.4890091158236087</v>
      </c>
      <c r="S14" s="1">
        <f>SUM(S4:S13)</f>
        <v>3.2833012287035492</v>
      </c>
    </row>
    <row r="15" spans="1:20" x14ac:dyDescent="0.2">
      <c r="D15" t="s">
        <v>2</v>
      </c>
      <c r="E15">
        <f>(F10-E10*H10/5)/(G10-E11/5)</f>
        <v>-0.39425006918526811</v>
      </c>
      <c r="P15" s="1">
        <f>P14*P14</f>
        <v>4.3229946539161528</v>
      </c>
    </row>
    <row r="18" spans="1:20" x14ac:dyDescent="0.2">
      <c r="O18" t="s">
        <v>20</v>
      </c>
      <c r="P18">
        <f>(1/COUNTA(P4:P13))*(S14-P19*P14)</f>
        <v>0.39896278310454197</v>
      </c>
    </row>
    <row r="19" spans="1:20" x14ac:dyDescent="0.2">
      <c r="O19" t="s">
        <v>19</v>
      </c>
      <c r="P19">
        <f>(Q14-P14*S14/COUNTA(P4:P13))/(R14-P15/COUNTA(P4:P13))</f>
        <v>4.4055304962632012E-2</v>
      </c>
    </row>
    <row r="24" spans="1:20" x14ac:dyDescent="0.2">
      <c r="E24" s="3" t="s">
        <v>17</v>
      </c>
      <c r="F24" s="3"/>
      <c r="G24" s="3"/>
      <c r="H24" s="3"/>
      <c r="I24" s="3"/>
      <c r="P24" s="3" t="s">
        <v>18</v>
      </c>
      <c r="Q24" s="3"/>
      <c r="R24" s="3"/>
      <c r="S24" s="3"/>
      <c r="T24" s="3"/>
    </row>
    <row r="25" spans="1:20" x14ac:dyDescent="0.2">
      <c r="A25" s="3" t="s">
        <v>13</v>
      </c>
      <c r="B25" s="3"/>
      <c r="C25" s="3" t="s">
        <v>14</v>
      </c>
      <c r="D25" s="3"/>
      <c r="E25" s="3" t="s">
        <v>12</v>
      </c>
      <c r="F25" s="3"/>
      <c r="P25" s="3" t="s">
        <v>12</v>
      </c>
      <c r="Q25" s="3"/>
    </row>
    <row r="26" spans="1:20" x14ac:dyDescent="0.2">
      <c r="A26" t="s">
        <v>4</v>
      </c>
      <c r="B26" t="s">
        <v>16</v>
      </c>
      <c r="C26" t="s">
        <v>8</v>
      </c>
      <c r="D26" t="s">
        <v>9</v>
      </c>
      <c r="E26" t="s">
        <v>0</v>
      </c>
      <c r="F26" t="s">
        <v>6</v>
      </c>
      <c r="G26" t="s">
        <v>7</v>
      </c>
      <c r="H26" t="s">
        <v>1</v>
      </c>
      <c r="I26" t="s">
        <v>15</v>
      </c>
      <c r="P26" t="s">
        <v>0</v>
      </c>
      <c r="Q26" t="s">
        <v>6</v>
      </c>
      <c r="R26" t="s">
        <v>7</v>
      </c>
      <c r="S26" t="s">
        <v>1</v>
      </c>
      <c r="T26" t="s">
        <v>15</v>
      </c>
    </row>
    <row r="27" spans="1:20" x14ac:dyDescent="0.2">
      <c r="A27">
        <v>0</v>
      </c>
      <c r="B27">
        <f t="shared" ref="B27:B36" si="6">B4/$B$14</f>
        <v>8.3333333333333329E-2</v>
      </c>
      <c r="P27" s="2">
        <f t="shared" ref="P27:P33" si="7">LOG(A27+1)</f>
        <v>0</v>
      </c>
      <c r="Q27">
        <f>P27*S27</f>
        <v>0</v>
      </c>
      <c r="R27">
        <f>P27*P27</f>
        <v>0</v>
      </c>
      <c r="S27">
        <f>LOG(B27)</f>
        <v>-1.0791812460476249</v>
      </c>
      <c r="T27">
        <f>$P$41+$P$42*P27</f>
        <v>-0.981248458607064</v>
      </c>
    </row>
    <row r="28" spans="1:20" x14ac:dyDescent="0.2">
      <c r="A28">
        <v>1</v>
      </c>
      <c r="B28">
        <f t="shared" si="6"/>
        <v>4.1666666666666664E-2</v>
      </c>
      <c r="C28">
        <v>1</v>
      </c>
      <c r="D28">
        <f>B27+B28</f>
        <v>0.125</v>
      </c>
      <c r="E28">
        <f t="shared" ref="E28:E31" si="8">LOG(C28)</f>
        <v>0</v>
      </c>
      <c r="F28">
        <f>E28*H28</f>
        <v>0</v>
      </c>
      <c r="G28">
        <f>E28*E28</f>
        <v>0</v>
      </c>
      <c r="H28">
        <f>LOG(D28)</f>
        <v>-0.90308998699194354</v>
      </c>
      <c r="I28">
        <f>$E$37+$E$38*E28</f>
        <v>-0.63141191447863254</v>
      </c>
      <c r="P28" s="2">
        <f t="shared" si="7"/>
        <v>0.3010299956639812</v>
      </c>
      <c r="Q28">
        <f>P28*S28</f>
        <v>-0.41548498410782292</v>
      </c>
      <c r="R28">
        <f>P28*P28</f>
        <v>9.0619058289456544E-2</v>
      </c>
      <c r="S28">
        <f t="shared" ref="S28:S33" si="9">LOG(B28)</f>
        <v>-1.3802112417116061</v>
      </c>
      <c r="T28">
        <f t="shared" ref="T28:T33" si="10">$P$41+$P$42*P28</f>
        <v>-0.96798649034518758</v>
      </c>
    </row>
    <row r="29" spans="1:20" x14ac:dyDescent="0.2">
      <c r="A29">
        <v>2</v>
      </c>
      <c r="B29">
        <f t="shared" si="6"/>
        <v>0.16666666666666666</v>
      </c>
      <c r="C29">
        <v>2</v>
      </c>
      <c r="D29">
        <f>B29+B30</f>
        <v>0.33333333333333331</v>
      </c>
      <c r="E29">
        <f t="shared" si="8"/>
        <v>0.3010299956639812</v>
      </c>
      <c r="F29">
        <f>E29*H29</f>
        <v>-0.14362780923945326</v>
      </c>
      <c r="G29">
        <f>E29*E29</f>
        <v>9.0619058289456544E-2</v>
      </c>
      <c r="H29">
        <f>LOG(D29)</f>
        <v>-0.47712125471966244</v>
      </c>
      <c r="I29">
        <f>$E$37+$E$38*E29</f>
        <v>-0.75009301109599791</v>
      </c>
      <c r="P29" s="2">
        <f t="shared" si="7"/>
        <v>0.47712125471966244</v>
      </c>
      <c r="Q29">
        <f>P29*S29</f>
        <v>-0.37127250094471825</v>
      </c>
      <c r="R29">
        <f>P29*P29</f>
        <v>0.227644691705265</v>
      </c>
      <c r="S29">
        <f t="shared" si="9"/>
        <v>-0.77815125038364363</v>
      </c>
      <c r="T29">
        <f t="shared" si="10"/>
        <v>-0.96022873622623572</v>
      </c>
    </row>
    <row r="30" spans="1:20" x14ac:dyDescent="0.2">
      <c r="A30">
        <v>3</v>
      </c>
      <c r="B30">
        <f t="shared" si="6"/>
        <v>0.16666666666666666</v>
      </c>
      <c r="C30">
        <v>3</v>
      </c>
      <c r="D30">
        <f>B31+B32</f>
        <v>0.29166666666666663</v>
      </c>
      <c r="E30">
        <f t="shared" si="8"/>
        <v>0.47712125471966244</v>
      </c>
      <c r="F30">
        <f>E30*H30</f>
        <v>-0.25531388221089507</v>
      </c>
      <c r="G30">
        <f>E30*E30</f>
        <v>0.227644691705265</v>
      </c>
      <c r="H30">
        <f>LOG(D30)</f>
        <v>-0.53511320169734922</v>
      </c>
      <c r="I30">
        <f>$E$37+$E$38*E30</f>
        <v>-0.81951700216162104</v>
      </c>
      <c r="P30" s="2">
        <f t="shared" si="7"/>
        <v>0.6020599913279624</v>
      </c>
      <c r="Q30">
        <f>P30*S30</f>
        <v>-0.4684937350578196</v>
      </c>
      <c r="R30">
        <f>P30*P30</f>
        <v>0.36247623315782618</v>
      </c>
      <c r="S30">
        <f t="shared" si="9"/>
        <v>-0.77815125038364363</v>
      </c>
      <c r="T30">
        <f t="shared" si="10"/>
        <v>-0.95472452208331116</v>
      </c>
    </row>
    <row r="31" spans="1:20" x14ac:dyDescent="0.2">
      <c r="A31">
        <v>4</v>
      </c>
      <c r="B31">
        <f t="shared" si="6"/>
        <v>0.125</v>
      </c>
      <c r="C31">
        <v>4</v>
      </c>
      <c r="D31">
        <f>B33+B34</f>
        <v>0.20833333333333334</v>
      </c>
      <c r="E31">
        <f t="shared" si="8"/>
        <v>0.6020599913279624</v>
      </c>
      <c r="F31">
        <f>E31*H31</f>
        <v>-0.41014809346659636</v>
      </c>
      <c r="G31">
        <f>E31*E31</f>
        <v>0.36247623315782618</v>
      </c>
      <c r="H31">
        <f>LOG(D31)</f>
        <v>-0.68124123737558717</v>
      </c>
      <c r="I31">
        <f>$E$37+$E$38*E31</f>
        <v>-0.86877410771336316</v>
      </c>
      <c r="P31" s="2">
        <f t="shared" si="7"/>
        <v>0.69897000433601886</v>
      </c>
      <c r="Q31">
        <f>P31*S31</f>
        <v>-0.63123281212357396</v>
      </c>
      <c r="R31">
        <f>P31*P31</f>
        <v>0.4885590669614942</v>
      </c>
      <c r="S31">
        <f t="shared" si="9"/>
        <v>-0.90308998699194354</v>
      </c>
      <c r="T31">
        <f t="shared" si="10"/>
        <v>-0.95045512190630865</v>
      </c>
    </row>
    <row r="32" spans="1:20" x14ac:dyDescent="0.2">
      <c r="A32">
        <v>5</v>
      </c>
      <c r="B32">
        <f t="shared" si="6"/>
        <v>0.16666666666666666</v>
      </c>
      <c r="C32">
        <v>5</v>
      </c>
      <c r="D32">
        <f>B35+B36</f>
        <v>4.1666666666666664E-2</v>
      </c>
      <c r="E32">
        <f>LOG(C32)</f>
        <v>0.69897000433601886</v>
      </c>
      <c r="F32">
        <f>E32*H32</f>
        <v>-0.96472625760378328</v>
      </c>
      <c r="G32">
        <f>E32*E32</f>
        <v>0.4885590669614942</v>
      </c>
      <c r="H32">
        <f>LOG(D32)</f>
        <v>-1.3802112417116061</v>
      </c>
      <c r="I32">
        <f>$E$37+$E$38*E32</f>
        <v>-0.90698088704653457</v>
      </c>
      <c r="P32" s="2">
        <f t="shared" si="7"/>
        <v>0.77815125038364363</v>
      </c>
      <c r="Q32">
        <f t="shared" ref="Q32:Q33" si="11">P32*S32</f>
        <v>-0.60551936847362808</v>
      </c>
      <c r="R32">
        <f t="shared" ref="R32:R33" si="12">P32*P32</f>
        <v>0.60551936847362808</v>
      </c>
      <c r="S32">
        <f t="shared" si="9"/>
        <v>-0.77815125038364363</v>
      </c>
      <c r="T32">
        <f t="shared" si="10"/>
        <v>-0.9469667679643593</v>
      </c>
    </row>
    <row r="33" spans="1:20" x14ac:dyDescent="0.2">
      <c r="A33">
        <v>6</v>
      </c>
      <c r="B33">
        <f t="shared" si="6"/>
        <v>0.20833333333333334</v>
      </c>
      <c r="D33">
        <f>SUM(D28:D32)</f>
        <v>1</v>
      </c>
      <c r="E33" s="1">
        <f>SUM(E28:E32)</f>
        <v>2.0791812460476247</v>
      </c>
      <c r="F33" s="1">
        <f>SUM(F28:F32)</f>
        <v>-1.7738160425207279</v>
      </c>
      <c r="G33" s="1">
        <f>SUM(G28:G32)</f>
        <v>1.1692990501140419</v>
      </c>
      <c r="H33" s="1">
        <f>SUM(H28:H32)</f>
        <v>-3.9767769224961489</v>
      </c>
      <c r="P33" s="2">
        <f t="shared" si="7"/>
        <v>0.84509804001425681</v>
      </c>
      <c r="Q33">
        <f t="shared" si="11"/>
        <v>-0.57571563448299579</v>
      </c>
      <c r="R33">
        <f t="shared" si="12"/>
        <v>0.71419069723593842</v>
      </c>
      <c r="S33">
        <f t="shared" si="9"/>
        <v>-0.68124123737558717</v>
      </c>
      <c r="T33">
        <f t="shared" si="10"/>
        <v>-0.9440174067309135</v>
      </c>
    </row>
    <row r="34" spans="1:20" x14ac:dyDescent="0.2">
      <c r="A34">
        <v>7</v>
      </c>
      <c r="B34">
        <f t="shared" si="6"/>
        <v>0</v>
      </c>
      <c r="E34" s="1">
        <f>E33*E33</f>
        <v>4.3229946539161528</v>
      </c>
      <c r="P34" s="2"/>
    </row>
    <row r="35" spans="1:20" x14ac:dyDescent="0.2">
      <c r="A35">
        <v>8</v>
      </c>
      <c r="B35">
        <f t="shared" si="6"/>
        <v>0</v>
      </c>
      <c r="P35" s="2"/>
    </row>
    <row r="36" spans="1:20" x14ac:dyDescent="0.2">
      <c r="A36">
        <v>9</v>
      </c>
      <c r="B36">
        <f t="shared" si="6"/>
        <v>4.1666666666666664E-2</v>
      </c>
      <c r="P36" s="2">
        <f>LOG(A36+1)</f>
        <v>1</v>
      </c>
      <c r="Q36">
        <f t="shared" ref="Q36" si="13">P36*S36</f>
        <v>-1.3802112417116061</v>
      </c>
      <c r="R36">
        <f t="shared" ref="R36" si="14">P36*P36</f>
        <v>1</v>
      </c>
      <c r="S36">
        <f t="shared" ref="S36" si="15">LOG(B36)</f>
        <v>-1.3802112417116061</v>
      </c>
      <c r="T36">
        <f>$P$41+$P$42*P36</f>
        <v>-0.93719315364443223</v>
      </c>
    </row>
    <row r="37" spans="1:20" x14ac:dyDescent="0.2">
      <c r="B37">
        <f>SUM(B27:B36)</f>
        <v>0.99999999999999989</v>
      </c>
      <c r="D37" t="s">
        <v>3</v>
      </c>
      <c r="E37">
        <f>(1/5)*(H33-E38*E33)</f>
        <v>-0.63141191447863254</v>
      </c>
      <c r="P37" s="1">
        <f>SUM(P27:P31)</f>
        <v>2.0791812460476247</v>
      </c>
      <c r="Q37" s="1">
        <f>SUM(Q27:Q31)</f>
        <v>-1.8864840322339347</v>
      </c>
      <c r="R37" s="1">
        <f>SUM(R27:R36)</f>
        <v>3.4890091158236087</v>
      </c>
      <c r="S37" s="1">
        <f>SUM(S27:S36)</f>
        <v>-7.758388704989299</v>
      </c>
    </row>
    <row r="38" spans="1:20" x14ac:dyDescent="0.2">
      <c r="D38" t="s">
        <v>2</v>
      </c>
      <c r="E38">
        <f>(F33-E33*H33/5)/(G33-E34/5)</f>
        <v>-0.39425006918526739</v>
      </c>
      <c r="P38" s="1">
        <f>P37*P37</f>
        <v>4.3229946539161528</v>
      </c>
    </row>
    <row r="41" spans="1:20" x14ac:dyDescent="0.2">
      <c r="O41" t="s">
        <v>20</v>
      </c>
      <c r="P41">
        <f>(1/COUNTA(P27:P36))*(S37-P42*P37)</f>
        <v>-0.981248458607064</v>
      </c>
    </row>
    <row r="42" spans="1:20" x14ac:dyDescent="0.2">
      <c r="O42" t="s">
        <v>19</v>
      </c>
      <c r="P42">
        <f>(Q37-P37*S37/COUNTA(P27:P36))/(R37-P38/COUNTA(P27:P36))</f>
        <v>4.4055304962631825E-2</v>
      </c>
    </row>
  </sheetData>
  <mergeCells count="12">
    <mergeCell ref="A2:B2"/>
    <mergeCell ref="C2:D2"/>
    <mergeCell ref="E2:F2"/>
    <mergeCell ref="A25:B25"/>
    <mergeCell ref="C25:D25"/>
    <mergeCell ref="E25:F25"/>
    <mergeCell ref="P25:Q25"/>
    <mergeCell ref="E1:I1"/>
    <mergeCell ref="E24:I24"/>
    <mergeCell ref="P1:T1"/>
    <mergeCell ref="P2:Q2"/>
    <mergeCell ref="P24:T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B249-A06C-F14B-8D86-B0E87E6BB33C}">
  <dimension ref="A1:T19"/>
  <sheetViews>
    <sheetView zoomScale="166" workbookViewId="0">
      <selection activeCell="E14" sqref="E14"/>
    </sheetView>
  </sheetViews>
  <sheetFormatPr baseColWidth="10" defaultRowHeight="16" x14ac:dyDescent="0.2"/>
  <sheetData>
    <row r="1" spans="1:20" x14ac:dyDescent="0.2">
      <c r="E1" s="3" t="s">
        <v>17</v>
      </c>
      <c r="F1" s="3"/>
      <c r="G1" s="3"/>
      <c r="H1" s="3"/>
      <c r="I1" s="3"/>
      <c r="P1" s="3" t="s">
        <v>18</v>
      </c>
      <c r="Q1" s="3"/>
      <c r="R1" s="3"/>
      <c r="S1" s="3"/>
      <c r="T1" s="3"/>
    </row>
    <row r="2" spans="1:20" x14ac:dyDescent="0.2">
      <c r="A2" s="3" t="s">
        <v>10</v>
      </c>
      <c r="B2" s="3"/>
      <c r="C2" s="3" t="s">
        <v>11</v>
      </c>
      <c r="D2" s="3"/>
      <c r="E2" s="3" t="s">
        <v>12</v>
      </c>
      <c r="F2" s="3"/>
      <c r="P2" s="3" t="s">
        <v>12</v>
      </c>
      <c r="Q2" s="3"/>
    </row>
    <row r="3" spans="1:20" x14ac:dyDescent="0.2">
      <c r="A3" t="s">
        <v>4</v>
      </c>
      <c r="B3" t="s">
        <v>5</v>
      </c>
      <c r="C3" t="s">
        <v>8</v>
      </c>
      <c r="D3" t="s">
        <v>9</v>
      </c>
      <c r="E3" t="s">
        <v>0</v>
      </c>
      <c r="F3" t="s">
        <v>6</v>
      </c>
      <c r="G3" t="s">
        <v>7</v>
      </c>
      <c r="H3" t="s">
        <v>1</v>
      </c>
      <c r="I3" t="s">
        <v>15</v>
      </c>
      <c r="P3" t="s">
        <v>0</v>
      </c>
      <c r="Q3" t="s">
        <v>6</v>
      </c>
      <c r="R3" t="s">
        <v>7</v>
      </c>
      <c r="S3" t="s">
        <v>1</v>
      </c>
      <c r="T3" t="s">
        <v>15</v>
      </c>
    </row>
    <row r="4" spans="1:20" x14ac:dyDescent="0.2">
      <c r="A4">
        <v>0</v>
      </c>
      <c r="B4">
        <v>2</v>
      </c>
      <c r="P4" s="2">
        <f t="shared" ref="P4:P10" si="0">LOG(A4+1)</f>
        <v>0</v>
      </c>
      <c r="Q4">
        <f>P4*S4</f>
        <v>0</v>
      </c>
      <c r="R4">
        <f>P4*P4</f>
        <v>0</v>
      </c>
      <c r="S4">
        <f>LOG(B4)</f>
        <v>0.3010299956639812</v>
      </c>
      <c r="T4">
        <f t="shared" ref="T4:T12" si="1">$P$18+$P$19*P4</f>
        <v>0.38934596040874908</v>
      </c>
    </row>
    <row r="5" spans="1:20" x14ac:dyDescent="0.2">
      <c r="A5">
        <v>1</v>
      </c>
      <c r="B5">
        <v>3</v>
      </c>
      <c r="C5">
        <v>1</v>
      </c>
      <c r="D5">
        <f>B4+B5</f>
        <v>5</v>
      </c>
      <c r="E5" s="2">
        <f>LOG(C5)</f>
        <v>0</v>
      </c>
      <c r="F5">
        <f>E5*H5</f>
        <v>0</v>
      </c>
      <c r="G5">
        <f>E5*E5</f>
        <v>0</v>
      </c>
      <c r="H5">
        <f>LOG(D5)</f>
        <v>0.69897000433601886</v>
      </c>
      <c r="I5">
        <f>$E$14+$E$15*E5</f>
        <v>0.97294339638906957</v>
      </c>
      <c r="P5" s="2">
        <f t="shared" si="0"/>
        <v>0.3010299956639812</v>
      </c>
      <c r="Q5">
        <f>P5*S5</f>
        <v>0.14362780923945326</v>
      </c>
      <c r="R5">
        <f>P5*P5</f>
        <v>9.0619058289456544E-2</v>
      </c>
      <c r="S5">
        <f t="shared" ref="S5:S10" si="2">LOG(B5)</f>
        <v>0.47712125471966244</v>
      </c>
      <c r="T5">
        <f t="shared" si="1"/>
        <v>0.4168145936348383</v>
      </c>
    </row>
    <row r="6" spans="1:20" x14ac:dyDescent="0.2">
      <c r="A6">
        <v>2</v>
      </c>
      <c r="B6">
        <v>7</v>
      </c>
      <c r="C6">
        <v>2</v>
      </c>
      <c r="D6">
        <f>B6+B7</f>
        <v>11</v>
      </c>
      <c r="E6" s="2">
        <f t="shared" ref="E6:E9" si="3">LOG(C6)</f>
        <v>0.3010299956639812</v>
      </c>
      <c r="F6">
        <f>E6*H6</f>
        <v>0.31349043549768224</v>
      </c>
      <c r="G6">
        <f>E6*E6</f>
        <v>9.0619058289456544E-2</v>
      </c>
      <c r="H6">
        <f>LOG(D6)</f>
        <v>1.0413926851582251</v>
      </c>
      <c r="I6">
        <f>$E$14+$E$15*E6</f>
        <v>0.66537311377857145</v>
      </c>
      <c r="P6" s="2">
        <f t="shared" si="0"/>
        <v>0.47712125471966244</v>
      </c>
      <c r="Q6">
        <f>P6*S6</f>
        <v>0.4032142372127297</v>
      </c>
      <c r="R6">
        <f>P6*P6</f>
        <v>0.227644691705265</v>
      </c>
      <c r="S6">
        <f t="shared" si="2"/>
        <v>0.84509804001425681</v>
      </c>
      <c r="T6">
        <f t="shared" si="1"/>
        <v>0.43288271401816369</v>
      </c>
    </row>
    <row r="7" spans="1:20" x14ac:dyDescent="0.2">
      <c r="A7">
        <v>3</v>
      </c>
      <c r="B7">
        <v>4</v>
      </c>
      <c r="C7">
        <v>3</v>
      </c>
      <c r="D7">
        <f>B8+B9</f>
        <v>5</v>
      </c>
      <c r="E7" s="2">
        <f t="shared" si="3"/>
        <v>0.47712125471966244</v>
      </c>
      <c r="F7">
        <f>E7*H7</f>
        <v>0.33349344548020921</v>
      </c>
      <c r="G7">
        <f>E7*E7</f>
        <v>0.227644691705265</v>
      </c>
      <c r="H7">
        <f>LOG(D7)</f>
        <v>0.69897000433601886</v>
      </c>
      <c r="I7">
        <f>$E$14+$E$15*E7</f>
        <v>0.48545603211522187</v>
      </c>
      <c r="P7" s="2">
        <f t="shared" si="0"/>
        <v>0.6020599913279624</v>
      </c>
      <c r="Q7">
        <f>P7*S7</f>
        <v>0.36247623315782618</v>
      </c>
      <c r="R7">
        <f>P7*P7</f>
        <v>0.36247623315782618</v>
      </c>
      <c r="S7">
        <f t="shared" si="2"/>
        <v>0.6020599913279624</v>
      </c>
      <c r="T7">
        <f t="shared" si="1"/>
        <v>0.44428322686092758</v>
      </c>
    </row>
    <row r="8" spans="1:20" x14ac:dyDescent="0.2">
      <c r="A8">
        <v>4</v>
      </c>
      <c r="B8">
        <v>2</v>
      </c>
      <c r="C8">
        <v>4</v>
      </c>
      <c r="D8">
        <f>B10+B11</f>
        <v>2</v>
      </c>
      <c r="E8" s="2">
        <f t="shared" si="3"/>
        <v>0.6020599913279624</v>
      </c>
      <c r="F8">
        <f>E8*H8</f>
        <v>0.18123811657891309</v>
      </c>
      <c r="G8">
        <f>E8*E8</f>
        <v>0.36247623315782618</v>
      </c>
      <c r="H8">
        <f>LOG(D8)</f>
        <v>0.3010299956639812</v>
      </c>
      <c r="I8">
        <f>$E$14+$E$15*E8</f>
        <v>0.35780283116807343</v>
      </c>
      <c r="P8" s="2">
        <f t="shared" si="0"/>
        <v>0.69897000433601886</v>
      </c>
      <c r="Q8">
        <f>P8*S8</f>
        <v>0.21041093737452468</v>
      </c>
      <c r="R8">
        <f>P8*P8</f>
        <v>0.4885590669614942</v>
      </c>
      <c r="S8">
        <f t="shared" si="2"/>
        <v>0.3010299956639812</v>
      </c>
      <c r="T8">
        <f t="shared" si="1"/>
        <v>0.45312615162456216</v>
      </c>
    </row>
    <row r="9" spans="1:20" x14ac:dyDescent="0.2">
      <c r="A9">
        <v>5</v>
      </c>
      <c r="B9">
        <v>3</v>
      </c>
      <c r="C9">
        <v>5</v>
      </c>
      <c r="D9">
        <f>B12+B13</f>
        <v>1</v>
      </c>
      <c r="E9" s="2">
        <f t="shared" si="3"/>
        <v>0.69897000433601886</v>
      </c>
      <c r="F9">
        <f>E9*H9</f>
        <v>0</v>
      </c>
      <c r="G9">
        <f>E9*E9</f>
        <v>0.4885590669614942</v>
      </c>
      <c r="H9">
        <f>LOG(D9)</f>
        <v>0</v>
      </c>
      <c r="I9">
        <f>$E$14+$E$15*E9</f>
        <v>0.25878731604330818</v>
      </c>
      <c r="P9" s="2">
        <f t="shared" si="0"/>
        <v>0.77815125038364363</v>
      </c>
      <c r="Q9">
        <f t="shared" ref="Q9:Q10" si="4">P9*S9</f>
        <v>0.37127250094471825</v>
      </c>
      <c r="R9">
        <f t="shared" ref="R9:R10" si="5">P9*P9</f>
        <v>0.60551936847362808</v>
      </c>
      <c r="S9">
        <f t="shared" si="2"/>
        <v>0.47712125471966244</v>
      </c>
      <c r="T9">
        <f t="shared" si="1"/>
        <v>0.46035134724425297</v>
      </c>
    </row>
    <row r="10" spans="1:20" x14ac:dyDescent="0.2">
      <c r="A10">
        <v>6</v>
      </c>
      <c r="B10">
        <v>2</v>
      </c>
      <c r="D10">
        <f>SUM(D5:D9)</f>
        <v>24</v>
      </c>
      <c r="E10" s="1">
        <f>SUM(E5:E9)</f>
        <v>2.0791812460476247</v>
      </c>
      <c r="F10" s="1">
        <f>SUM(F5:F9)</f>
        <v>0.82822199755680448</v>
      </c>
      <c r="G10" s="1">
        <f>SUM(G5:G9)</f>
        <v>1.1692990501140419</v>
      </c>
      <c r="H10" s="1">
        <f>SUM(H5:H9)</f>
        <v>2.7403626894942441</v>
      </c>
      <c r="P10" s="2">
        <f t="shared" si="0"/>
        <v>0.84509804001425681</v>
      </c>
      <c r="Q10">
        <f t="shared" si="4"/>
        <v>0.25439985932113074</v>
      </c>
      <c r="R10">
        <f t="shared" si="5"/>
        <v>0.71419069723593842</v>
      </c>
      <c r="S10">
        <f t="shared" si="2"/>
        <v>0.3010299956639812</v>
      </c>
      <c r="T10">
        <f t="shared" si="1"/>
        <v>0.46646016309820576</v>
      </c>
    </row>
    <row r="11" spans="1:20" x14ac:dyDescent="0.2">
      <c r="A11">
        <v>7</v>
      </c>
      <c r="B11">
        <v>0</v>
      </c>
      <c r="E11" s="1">
        <f>E10*E10</f>
        <v>4.3229946539161528</v>
      </c>
      <c r="P11" s="2"/>
    </row>
    <row r="12" spans="1:20" x14ac:dyDescent="0.2">
      <c r="A12">
        <v>8</v>
      </c>
      <c r="B12">
        <v>1</v>
      </c>
      <c r="P12" s="2">
        <f t="shared" ref="P12" si="6">LOG(A12+1)</f>
        <v>0.95424250943932487</v>
      </c>
      <c r="Q12">
        <f t="shared" ref="Q12" si="7">P12*S12</f>
        <v>0</v>
      </c>
      <c r="R12">
        <f t="shared" ref="R12" si="8">P12*P12</f>
        <v>0.91057876682105998</v>
      </c>
      <c r="S12">
        <f t="shared" ref="S12" si="9">LOG(B12)</f>
        <v>0</v>
      </c>
      <c r="T12">
        <f t="shared" si="1"/>
        <v>0.47641946762757836</v>
      </c>
    </row>
    <row r="13" spans="1:20" x14ac:dyDescent="0.2">
      <c r="A13">
        <v>9</v>
      </c>
      <c r="B13">
        <v>0</v>
      </c>
      <c r="P13" s="2"/>
    </row>
    <row r="14" spans="1:20" x14ac:dyDescent="0.2">
      <c r="B14">
        <f>SUM(B4:B13)</f>
        <v>24</v>
      </c>
      <c r="D14" t="s">
        <v>3</v>
      </c>
      <c r="E14">
        <f>(1/5)*(H10-E15*E10)</f>
        <v>0.97294339638906957</v>
      </c>
      <c r="P14" s="1">
        <f>SUM(P4:P8)</f>
        <v>2.0791812460476247</v>
      </c>
      <c r="Q14" s="1">
        <f>SUM(Q4:Q8)</f>
        <v>1.1197292169845339</v>
      </c>
      <c r="R14" s="1">
        <f>SUM(R4:R13)</f>
        <v>3.3995878826446688</v>
      </c>
      <c r="S14" s="1">
        <f>SUM(S4:S13)</f>
        <v>3.304490527773488</v>
      </c>
    </row>
    <row r="15" spans="1:20" x14ac:dyDescent="0.2">
      <c r="D15" t="s">
        <v>2</v>
      </c>
      <c r="E15">
        <f>(F10-E10*H10/5)/(G10-E11/5)</f>
        <v>-1.0217263629562594</v>
      </c>
      <c r="P15" s="1">
        <f>P14*P14</f>
        <v>4.3229946539161528</v>
      </c>
    </row>
    <row r="18" spans="16:16" x14ac:dyDescent="0.2">
      <c r="P18">
        <f>(1/COUNTA(P4:P13))*(S14-P19*P14)</f>
        <v>0.38934596040874908</v>
      </c>
    </row>
    <row r="19" spans="16:16" x14ac:dyDescent="0.2">
      <c r="P19">
        <f>(Q14-P14*S14/COUNTA(P4:P13))/(R14-P15/COUNTA(P4:P13))</f>
        <v>9.1248824441902326E-2</v>
      </c>
    </row>
  </sheetData>
  <mergeCells count="6">
    <mergeCell ref="A2:B2"/>
    <mergeCell ref="C2:D2"/>
    <mergeCell ref="E1:I1"/>
    <mergeCell ref="E2:F2"/>
    <mergeCell ref="P1:T1"/>
    <mergeCell ref="P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 (second graph)</vt:lpstr>
      <vt:lpstr>2020</vt:lpstr>
    </vt:vector>
  </TitlesOfParts>
  <Company>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Zito</dc:creator>
  <cp:lastModifiedBy>Microsoft Office User</cp:lastModifiedBy>
  <dcterms:created xsi:type="dcterms:W3CDTF">2013-02-15T10:59:59Z</dcterms:created>
  <dcterms:modified xsi:type="dcterms:W3CDTF">2022-02-24T14:07:45Z</dcterms:modified>
</cp:coreProperties>
</file>