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 tabRatio="492"/>
  </bookViews>
  <sheets>
    <sheet name="Summary" sheetId="1" r:id="rId1"/>
    <sheet name="SOFA calculation" sheetId="3" r:id="rId2"/>
  </sheets>
  <calcPr calcId="145621"/>
</workbook>
</file>

<file path=xl/calcChain.xml><?xml version="1.0" encoding="utf-8"?>
<calcChain xmlns="http://schemas.openxmlformats.org/spreadsheetml/2006/main">
  <c r="AZ2" i="3" l="1"/>
  <c r="AY2" i="3"/>
  <c r="AX2" i="3" s="1"/>
  <c r="AW2" i="3" s="1"/>
  <c r="AV2" i="3" s="1"/>
  <c r="BA2" i="3" s="1"/>
  <c r="AS2" i="3"/>
  <c r="AR2" i="3" s="1"/>
  <c r="AQ2" i="3" s="1"/>
  <c r="AP2" i="3"/>
  <c r="AO2" i="3"/>
  <c r="AT2" i="3" s="1"/>
  <c r="AG2" i="3"/>
  <c r="AF2" i="3"/>
  <c r="AE2" i="3"/>
  <c r="AD2" i="3"/>
  <c r="AI2" i="3" s="1"/>
  <c r="W2" i="3"/>
  <c r="V2" i="3" s="1"/>
  <c r="U2" i="3" s="1"/>
  <c r="T2" i="3" s="1"/>
  <c r="S2" i="3"/>
  <c r="X2" i="3" s="1"/>
  <c r="Q2" i="3"/>
  <c r="P2" i="3"/>
  <c r="O2" i="3" s="1"/>
  <c r="N2" i="3" s="1"/>
  <c r="M2" i="3" s="1"/>
  <c r="L2" i="3"/>
  <c r="H2" i="3"/>
  <c r="G2" i="3"/>
  <c r="F2" i="3" s="1"/>
  <c r="E2" i="3" s="1"/>
  <c r="D2" i="3" s="1"/>
  <c r="I2" i="3" s="1"/>
  <c r="AJ2" i="3" l="1"/>
  <c r="BB2" i="3"/>
  <c r="AK2" i="3"/>
  <c r="AH2" i="3"/>
  <c r="AM2" i="3" s="1"/>
  <c r="AL2" i="3"/>
  <c r="AB3" i="1" l="1"/>
  <c r="AD3" i="1" s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C3" i="1" l="1"/>
</calcChain>
</file>

<file path=xl/sharedStrings.xml><?xml version="1.0" encoding="utf-8"?>
<sst xmlns="http://schemas.openxmlformats.org/spreadsheetml/2006/main" count="88" uniqueCount="84">
  <si>
    <t>Patient</t>
  </si>
  <si>
    <t>Age</t>
  </si>
  <si>
    <t>Race</t>
  </si>
  <si>
    <t>SOFA</t>
  </si>
  <si>
    <t>Weight</t>
  </si>
  <si>
    <t>Demographics</t>
  </si>
  <si>
    <t xml:space="preserve">Hospital location            1 -                                         2-                                          3-                                          4-                                       5-                                        6-  </t>
  </si>
  <si>
    <t>Weight (kg)</t>
  </si>
  <si>
    <t>Reason for ICU admission (medical - 0, surgical - 1)</t>
  </si>
  <si>
    <t>Blood EtOH (neg - 0, pos - 1)</t>
  </si>
  <si>
    <t>UDS (exclude opiates and bzdps) (neg - 0, pos - 1)</t>
  </si>
  <si>
    <t>Mechanical ventilation (neg - 0, pos - 1)</t>
  </si>
  <si>
    <t>History of substance abuse (neg - 0, pos - 1)</t>
  </si>
  <si>
    <t>Indication                    1 - ICU sedation                       2 - shivering              3 - EtOH w/drawal               4 - procedural sed                Other - type out</t>
  </si>
  <si>
    <t>Bolus given (neg - 0, pos - 1)</t>
  </si>
  <si>
    <t>Cumulative dose per hospital course (mcg/kg)</t>
  </si>
  <si>
    <t>Max rate (mcg/kg/hr)</t>
  </si>
  <si>
    <t>Dexmedetomidine therapy</t>
  </si>
  <si>
    <t>ICU length of stay (hours)</t>
  </si>
  <si>
    <t>Hospital length of stay (hours)</t>
  </si>
  <si>
    <t>Mech vent duration (hours)</t>
  </si>
  <si>
    <t>Average RASS over course of therapy</t>
  </si>
  <si>
    <t>Average rate over hospital course</t>
  </si>
  <si>
    <t>Daily cost per patient</t>
  </si>
  <si>
    <t>POCAPO2-Variable</t>
  </si>
  <si>
    <t>POCA%FIO2-Variable</t>
  </si>
  <si>
    <t>&gt;400</t>
  </si>
  <si>
    <t>&lt;400</t>
  </si>
  <si>
    <t>&lt;300</t>
  </si>
  <si>
    <t>&lt;200</t>
  </si>
  <si>
    <t>&lt;100</t>
  </si>
  <si>
    <t>Respiratory score</t>
  </si>
  <si>
    <t>SCr</t>
  </si>
  <si>
    <t>&lt;1.2</t>
  </si>
  <si>
    <t>1.2-1.9</t>
  </si>
  <si>
    <t>2-3.4</t>
  </si>
  <si>
    <t>3.5-4.9</t>
  </si>
  <si>
    <t>&gt;5</t>
  </si>
  <si>
    <t>Renal score</t>
  </si>
  <si>
    <t>TBili-Variable</t>
  </si>
  <si>
    <t>2.0-5.9</t>
  </si>
  <si>
    <t>6-11.9</t>
  </si>
  <si>
    <t>&gt;12</t>
  </si>
  <si>
    <t>Hepatic score</t>
  </si>
  <si>
    <t>Norepinephrine-Variable</t>
  </si>
  <si>
    <t>Dopamine-Variable</t>
  </si>
  <si>
    <t>Epinephrine-Variable</t>
  </si>
  <si>
    <t>Pressor</t>
  </si>
  <si>
    <t>N/kg/min</t>
  </si>
  <si>
    <t>D/kg/min</t>
  </si>
  <si>
    <t>E/kg/min</t>
  </si>
  <si>
    <t>&gt;70</t>
  </si>
  <si>
    <t>&lt;70</t>
  </si>
  <si>
    <t>D&lt;5,&gt;0</t>
  </si>
  <si>
    <t>D&gt;5, N&lt;0.1, E &lt; 0.1</t>
  </si>
  <si>
    <t>D&gt;15, N&gt;0..1, E&gt;0.1</t>
  </si>
  <si>
    <t>CV score</t>
  </si>
  <si>
    <t>Platelet-Variable</t>
  </si>
  <si>
    <t>&gt;150</t>
  </si>
  <si>
    <t>&lt;150</t>
  </si>
  <si>
    <t>&lt;50</t>
  </si>
  <si>
    <t>&lt;20</t>
  </si>
  <si>
    <t>Coag score</t>
  </si>
  <si>
    <t>GCS</t>
  </si>
  <si>
    <t>13 to 14</t>
  </si>
  <si>
    <t>10 to 12</t>
  </si>
  <si>
    <t>6 to 9</t>
  </si>
  <si>
    <t>&lt;6</t>
  </si>
  <si>
    <t>Neuro score</t>
  </si>
  <si>
    <t>SOFA Score</t>
  </si>
  <si>
    <t>AAA</t>
  </si>
  <si>
    <t>MAP</t>
  </si>
  <si>
    <t>HD PTA</t>
  </si>
  <si>
    <t>Y</t>
  </si>
  <si>
    <t>Sex (M-0/F-1)</t>
  </si>
  <si>
    <t>Cumulative duration of therapy (hours)</t>
  </si>
  <si>
    <t>Total number of courses of therapy (minimum 12 hrs btw courses)</t>
  </si>
  <si>
    <t xml:space="preserve">Simultaneous infusion of propofol                 </t>
  </si>
  <si>
    <t>Simultaenous infusion of ketamine</t>
  </si>
  <si>
    <t>Simultaenous infusion of bzds</t>
  </si>
  <si>
    <t xml:space="preserve">Simultaneous infusion of  opioids                 </t>
  </si>
  <si>
    <t>Cumulative dex cost per patient</t>
  </si>
  <si>
    <t>Total costs for ICU stay</t>
  </si>
  <si>
    <t>Clinical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</si>
</sst>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1" fillId="4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1" fillId="4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16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9" fontId="1" fillId="2" borderId="1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2"/>
  <sheetViews>
    <sheetView tabSelected="1" topLeftCell="S1" zoomScale="120" zoomScaleNormal="120" workbookViewId="0">
      <selection activeCell="X9" sqref="X9"/>
    </sheetView>
  </sheetViews>
  <sheetFormatPr defaultRowHeight="12" x14ac:dyDescent="0.2"/>
  <cols>
    <col min="1" max="1" width="9.140625" style="2"/>
    <col min="2" max="4" width="7.42578125" style="2" customWidth="1"/>
    <col min="5" max="5" width="9.140625" style="2"/>
    <col min="6" max="6" width="14.5703125" style="2" customWidth="1"/>
    <col min="7" max="7" width="11.42578125" style="2" customWidth="1"/>
    <col min="8" max="12" width="9.140625" style="2"/>
    <col min="13" max="19" width="15.28515625" style="1" customWidth="1"/>
    <col min="20" max="23" width="9.140625" style="2"/>
    <col min="24" max="27" width="10.42578125" style="2" customWidth="1"/>
    <col min="28" max="16384" width="9.140625" style="1"/>
  </cols>
  <sheetData>
    <row r="1" spans="1:30" s="4" customFormat="1" ht="12" customHeight="1" x14ac:dyDescent="0.2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17</v>
      </c>
      <c r="N1" s="20"/>
      <c r="O1" s="20"/>
      <c r="P1" s="20"/>
      <c r="Q1" s="20"/>
      <c r="R1" s="20"/>
      <c r="S1" s="20"/>
      <c r="T1" s="19" t="s">
        <v>83</v>
      </c>
      <c r="U1" s="19"/>
      <c r="V1" s="19"/>
      <c r="W1" s="19"/>
      <c r="X1" s="19"/>
      <c r="Y1" s="19"/>
      <c r="Z1" s="19"/>
      <c r="AA1" s="19"/>
    </row>
    <row r="2" spans="1:30" s="4" customFormat="1" ht="84" x14ac:dyDescent="0.2">
      <c r="A2" s="3" t="s">
        <v>0</v>
      </c>
      <c r="B2" s="3" t="s">
        <v>1</v>
      </c>
      <c r="C2" s="3" t="s">
        <v>7</v>
      </c>
      <c r="D2" s="3" t="s">
        <v>74</v>
      </c>
      <c r="E2" s="3" t="s">
        <v>2</v>
      </c>
      <c r="F2" s="3" t="s">
        <v>6</v>
      </c>
      <c r="G2" s="3" t="s">
        <v>8</v>
      </c>
      <c r="H2" s="3" t="s">
        <v>3</v>
      </c>
      <c r="I2" s="3" t="s">
        <v>11</v>
      </c>
      <c r="J2" s="3" t="s">
        <v>9</v>
      </c>
      <c r="K2" s="3" t="s">
        <v>10</v>
      </c>
      <c r="L2" s="3" t="s">
        <v>12</v>
      </c>
      <c r="M2" s="4" t="s">
        <v>13</v>
      </c>
      <c r="N2" s="4" t="s">
        <v>75</v>
      </c>
      <c r="O2" s="4" t="s">
        <v>76</v>
      </c>
      <c r="P2" s="4" t="s">
        <v>14</v>
      </c>
      <c r="Q2" s="4" t="s">
        <v>15</v>
      </c>
      <c r="R2" s="4" t="s">
        <v>22</v>
      </c>
      <c r="S2" s="4" t="s">
        <v>16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80</v>
      </c>
      <c r="Y2" s="3" t="s">
        <v>77</v>
      </c>
      <c r="Z2" s="3" t="s">
        <v>79</v>
      </c>
      <c r="AA2" s="3" t="s">
        <v>78</v>
      </c>
      <c r="AB2" s="4" t="s">
        <v>81</v>
      </c>
      <c r="AC2" s="4" t="s">
        <v>23</v>
      </c>
      <c r="AD2" s="4" t="s">
        <v>82</v>
      </c>
    </row>
    <row r="3" spans="1:30" x14ac:dyDescent="0.2">
      <c r="R3" s="1" t="e">
        <f>Q3/N3</f>
        <v>#DIV/0!</v>
      </c>
      <c r="AB3" s="1" t="e">
        <f>Q3*dexcostfactor</f>
        <v>#NAME?</v>
      </c>
      <c r="AC3" s="1" t="e">
        <f>AB3/N3/24</f>
        <v>#NAME?</v>
      </c>
      <c r="AD3" s="1" t="e">
        <f>V3*Mvcostfactor +AB3+T3/24*ICUcostfactor</f>
        <v>#NAME?</v>
      </c>
    </row>
    <row r="4" spans="1:30" x14ac:dyDescent="0.2">
      <c r="R4" s="1" t="e">
        <f t="shared" ref="R4:R67" si="0">Q4/N4</f>
        <v>#DIV/0!</v>
      </c>
    </row>
    <row r="5" spans="1:30" x14ac:dyDescent="0.2">
      <c r="R5" s="1" t="e">
        <f t="shared" si="0"/>
        <v>#DIV/0!</v>
      </c>
    </row>
    <row r="6" spans="1:30" x14ac:dyDescent="0.2">
      <c r="R6" s="1" t="e">
        <f t="shared" si="0"/>
        <v>#DIV/0!</v>
      </c>
    </row>
    <row r="7" spans="1:30" x14ac:dyDescent="0.2">
      <c r="R7" s="1" t="e">
        <f t="shared" si="0"/>
        <v>#DIV/0!</v>
      </c>
    </row>
    <row r="8" spans="1:30" x14ac:dyDescent="0.2">
      <c r="R8" s="1" t="e">
        <f t="shared" si="0"/>
        <v>#DIV/0!</v>
      </c>
    </row>
    <row r="9" spans="1:30" x14ac:dyDescent="0.2">
      <c r="R9" s="1" t="e">
        <f t="shared" si="0"/>
        <v>#DIV/0!</v>
      </c>
    </row>
    <row r="10" spans="1:30" x14ac:dyDescent="0.2">
      <c r="R10" s="1" t="e">
        <f t="shared" si="0"/>
        <v>#DIV/0!</v>
      </c>
    </row>
    <row r="11" spans="1:30" x14ac:dyDescent="0.2">
      <c r="R11" s="1" t="e">
        <f t="shared" si="0"/>
        <v>#DIV/0!</v>
      </c>
    </row>
    <row r="12" spans="1:30" x14ac:dyDescent="0.2">
      <c r="R12" s="1" t="e">
        <f t="shared" si="0"/>
        <v>#DIV/0!</v>
      </c>
    </row>
    <row r="13" spans="1:30" x14ac:dyDescent="0.2">
      <c r="R13" s="1" t="e">
        <f t="shared" si="0"/>
        <v>#DIV/0!</v>
      </c>
    </row>
    <row r="14" spans="1:30" x14ac:dyDescent="0.2">
      <c r="R14" s="1" t="e">
        <f t="shared" si="0"/>
        <v>#DIV/0!</v>
      </c>
    </row>
    <row r="15" spans="1:30" x14ac:dyDescent="0.2">
      <c r="R15" s="1" t="e">
        <f t="shared" si="0"/>
        <v>#DIV/0!</v>
      </c>
    </row>
    <row r="16" spans="1:30" x14ac:dyDescent="0.2">
      <c r="R16" s="1" t="e">
        <f t="shared" si="0"/>
        <v>#DIV/0!</v>
      </c>
    </row>
    <row r="17" spans="18:18" x14ac:dyDescent="0.2">
      <c r="R17" s="1" t="e">
        <f t="shared" si="0"/>
        <v>#DIV/0!</v>
      </c>
    </row>
    <row r="18" spans="18:18" x14ac:dyDescent="0.2">
      <c r="R18" s="1" t="e">
        <f t="shared" si="0"/>
        <v>#DIV/0!</v>
      </c>
    </row>
    <row r="19" spans="18:18" x14ac:dyDescent="0.2">
      <c r="R19" s="1" t="e">
        <f t="shared" si="0"/>
        <v>#DIV/0!</v>
      </c>
    </row>
    <row r="20" spans="18:18" x14ac:dyDescent="0.2">
      <c r="R20" s="1" t="e">
        <f t="shared" si="0"/>
        <v>#DIV/0!</v>
      </c>
    </row>
    <row r="21" spans="18:18" x14ac:dyDescent="0.2">
      <c r="R21" s="1" t="e">
        <f t="shared" si="0"/>
        <v>#DIV/0!</v>
      </c>
    </row>
    <row r="22" spans="18:18" x14ac:dyDescent="0.2">
      <c r="R22" s="1" t="e">
        <f t="shared" si="0"/>
        <v>#DIV/0!</v>
      </c>
    </row>
    <row r="23" spans="18:18" x14ac:dyDescent="0.2">
      <c r="R23" s="1" t="e">
        <f t="shared" si="0"/>
        <v>#DIV/0!</v>
      </c>
    </row>
    <row r="24" spans="18:18" x14ac:dyDescent="0.2">
      <c r="R24" s="1" t="e">
        <f t="shared" si="0"/>
        <v>#DIV/0!</v>
      </c>
    </row>
    <row r="25" spans="18:18" x14ac:dyDescent="0.2">
      <c r="R25" s="1" t="e">
        <f t="shared" si="0"/>
        <v>#DIV/0!</v>
      </c>
    </row>
    <row r="26" spans="18:18" x14ac:dyDescent="0.2">
      <c r="R26" s="1" t="e">
        <f t="shared" si="0"/>
        <v>#DIV/0!</v>
      </c>
    </row>
    <row r="27" spans="18:18" x14ac:dyDescent="0.2">
      <c r="R27" s="1" t="e">
        <f t="shared" si="0"/>
        <v>#DIV/0!</v>
      </c>
    </row>
    <row r="28" spans="18:18" x14ac:dyDescent="0.2">
      <c r="R28" s="1" t="e">
        <f t="shared" si="0"/>
        <v>#DIV/0!</v>
      </c>
    </row>
    <row r="29" spans="18:18" x14ac:dyDescent="0.2">
      <c r="R29" s="1" t="e">
        <f t="shared" si="0"/>
        <v>#DIV/0!</v>
      </c>
    </row>
    <row r="30" spans="18:18" x14ac:dyDescent="0.2">
      <c r="R30" s="1" t="e">
        <f t="shared" si="0"/>
        <v>#DIV/0!</v>
      </c>
    </row>
    <row r="31" spans="18:18" x14ac:dyDescent="0.2">
      <c r="R31" s="1" t="e">
        <f t="shared" si="0"/>
        <v>#DIV/0!</v>
      </c>
    </row>
    <row r="32" spans="18:18" x14ac:dyDescent="0.2">
      <c r="R32" s="1" t="e">
        <f t="shared" si="0"/>
        <v>#DIV/0!</v>
      </c>
    </row>
    <row r="33" spans="18:18" x14ac:dyDescent="0.2">
      <c r="R33" s="1" t="e">
        <f t="shared" si="0"/>
        <v>#DIV/0!</v>
      </c>
    </row>
    <row r="34" spans="18:18" x14ac:dyDescent="0.2">
      <c r="R34" s="1" t="e">
        <f t="shared" si="0"/>
        <v>#DIV/0!</v>
      </c>
    </row>
    <row r="35" spans="18:18" x14ac:dyDescent="0.2">
      <c r="R35" s="1" t="e">
        <f t="shared" si="0"/>
        <v>#DIV/0!</v>
      </c>
    </row>
    <row r="36" spans="18:18" x14ac:dyDescent="0.2">
      <c r="R36" s="1" t="e">
        <f t="shared" si="0"/>
        <v>#DIV/0!</v>
      </c>
    </row>
    <row r="37" spans="18:18" x14ac:dyDescent="0.2">
      <c r="R37" s="1" t="e">
        <f t="shared" si="0"/>
        <v>#DIV/0!</v>
      </c>
    </row>
    <row r="38" spans="18:18" x14ac:dyDescent="0.2">
      <c r="R38" s="1" t="e">
        <f t="shared" si="0"/>
        <v>#DIV/0!</v>
      </c>
    </row>
    <row r="39" spans="18:18" x14ac:dyDescent="0.2">
      <c r="R39" s="1" t="e">
        <f t="shared" si="0"/>
        <v>#DIV/0!</v>
      </c>
    </row>
    <row r="40" spans="18:18" x14ac:dyDescent="0.2">
      <c r="R40" s="1" t="e">
        <f t="shared" si="0"/>
        <v>#DIV/0!</v>
      </c>
    </row>
    <row r="41" spans="18:18" x14ac:dyDescent="0.2">
      <c r="R41" s="1" t="e">
        <f t="shared" si="0"/>
        <v>#DIV/0!</v>
      </c>
    </row>
    <row r="42" spans="18:18" x14ac:dyDescent="0.2">
      <c r="R42" s="1" t="e">
        <f t="shared" si="0"/>
        <v>#DIV/0!</v>
      </c>
    </row>
    <row r="43" spans="18:18" x14ac:dyDescent="0.2">
      <c r="R43" s="1" t="e">
        <f t="shared" si="0"/>
        <v>#DIV/0!</v>
      </c>
    </row>
    <row r="44" spans="18:18" x14ac:dyDescent="0.2">
      <c r="R44" s="1" t="e">
        <f t="shared" si="0"/>
        <v>#DIV/0!</v>
      </c>
    </row>
    <row r="45" spans="18:18" x14ac:dyDescent="0.2">
      <c r="R45" s="1" t="e">
        <f t="shared" si="0"/>
        <v>#DIV/0!</v>
      </c>
    </row>
    <row r="46" spans="18:18" x14ac:dyDescent="0.2">
      <c r="R46" s="1" t="e">
        <f t="shared" si="0"/>
        <v>#DIV/0!</v>
      </c>
    </row>
    <row r="47" spans="18:18" x14ac:dyDescent="0.2">
      <c r="R47" s="1" t="e">
        <f t="shared" si="0"/>
        <v>#DIV/0!</v>
      </c>
    </row>
    <row r="48" spans="18:18" x14ac:dyDescent="0.2">
      <c r="R48" s="1" t="e">
        <f t="shared" si="0"/>
        <v>#DIV/0!</v>
      </c>
    </row>
    <row r="49" spans="18:18" x14ac:dyDescent="0.2">
      <c r="R49" s="1" t="e">
        <f t="shared" si="0"/>
        <v>#DIV/0!</v>
      </c>
    </row>
    <row r="50" spans="18:18" x14ac:dyDescent="0.2">
      <c r="R50" s="1" t="e">
        <f t="shared" si="0"/>
        <v>#DIV/0!</v>
      </c>
    </row>
    <row r="51" spans="18:18" x14ac:dyDescent="0.2">
      <c r="R51" s="1" t="e">
        <f t="shared" si="0"/>
        <v>#DIV/0!</v>
      </c>
    </row>
    <row r="52" spans="18:18" x14ac:dyDescent="0.2">
      <c r="R52" s="1" t="e">
        <f t="shared" si="0"/>
        <v>#DIV/0!</v>
      </c>
    </row>
    <row r="53" spans="18:18" x14ac:dyDescent="0.2">
      <c r="R53" s="1" t="e">
        <f t="shared" si="0"/>
        <v>#DIV/0!</v>
      </c>
    </row>
    <row r="54" spans="18:18" x14ac:dyDescent="0.2">
      <c r="R54" s="1" t="e">
        <f t="shared" si="0"/>
        <v>#DIV/0!</v>
      </c>
    </row>
    <row r="55" spans="18:18" x14ac:dyDescent="0.2">
      <c r="R55" s="1" t="e">
        <f t="shared" si="0"/>
        <v>#DIV/0!</v>
      </c>
    </row>
    <row r="56" spans="18:18" x14ac:dyDescent="0.2">
      <c r="R56" s="1" t="e">
        <f t="shared" si="0"/>
        <v>#DIV/0!</v>
      </c>
    </row>
    <row r="57" spans="18:18" x14ac:dyDescent="0.2">
      <c r="R57" s="1" t="e">
        <f t="shared" si="0"/>
        <v>#DIV/0!</v>
      </c>
    </row>
    <row r="58" spans="18:18" x14ac:dyDescent="0.2">
      <c r="R58" s="1" t="e">
        <f t="shared" si="0"/>
        <v>#DIV/0!</v>
      </c>
    </row>
    <row r="59" spans="18:18" x14ac:dyDescent="0.2">
      <c r="R59" s="1" t="e">
        <f t="shared" si="0"/>
        <v>#DIV/0!</v>
      </c>
    </row>
    <row r="60" spans="18:18" x14ac:dyDescent="0.2">
      <c r="R60" s="1" t="e">
        <f t="shared" si="0"/>
        <v>#DIV/0!</v>
      </c>
    </row>
    <row r="61" spans="18:18" x14ac:dyDescent="0.2">
      <c r="R61" s="1" t="e">
        <f t="shared" si="0"/>
        <v>#DIV/0!</v>
      </c>
    </row>
    <row r="62" spans="18:18" x14ac:dyDescent="0.2">
      <c r="R62" s="1" t="e">
        <f t="shared" si="0"/>
        <v>#DIV/0!</v>
      </c>
    </row>
    <row r="63" spans="18:18" x14ac:dyDescent="0.2">
      <c r="R63" s="1" t="e">
        <f t="shared" si="0"/>
        <v>#DIV/0!</v>
      </c>
    </row>
    <row r="64" spans="18:18" x14ac:dyDescent="0.2">
      <c r="R64" s="1" t="e">
        <f t="shared" si="0"/>
        <v>#DIV/0!</v>
      </c>
    </row>
    <row r="65" spans="18:18" x14ac:dyDescent="0.2">
      <c r="R65" s="1" t="e">
        <f t="shared" si="0"/>
        <v>#DIV/0!</v>
      </c>
    </row>
    <row r="66" spans="18:18" x14ac:dyDescent="0.2">
      <c r="R66" s="1" t="e">
        <f t="shared" si="0"/>
        <v>#DIV/0!</v>
      </c>
    </row>
    <row r="67" spans="18:18" x14ac:dyDescent="0.2">
      <c r="R67" s="1" t="e">
        <f t="shared" si="0"/>
        <v>#DIV/0!</v>
      </c>
    </row>
    <row r="68" spans="18:18" x14ac:dyDescent="0.2">
      <c r="R68" s="1" t="e">
        <f t="shared" ref="R68:R131" si="1">Q68/N68</f>
        <v>#DIV/0!</v>
      </c>
    </row>
    <row r="69" spans="18:18" x14ac:dyDescent="0.2">
      <c r="R69" s="1" t="e">
        <f t="shared" si="1"/>
        <v>#DIV/0!</v>
      </c>
    </row>
    <row r="70" spans="18:18" x14ac:dyDescent="0.2">
      <c r="R70" s="1" t="e">
        <f t="shared" si="1"/>
        <v>#DIV/0!</v>
      </c>
    </row>
    <row r="71" spans="18:18" x14ac:dyDescent="0.2">
      <c r="R71" s="1" t="e">
        <f t="shared" si="1"/>
        <v>#DIV/0!</v>
      </c>
    </row>
    <row r="72" spans="18:18" x14ac:dyDescent="0.2">
      <c r="R72" s="1" t="e">
        <f t="shared" si="1"/>
        <v>#DIV/0!</v>
      </c>
    </row>
    <row r="73" spans="18:18" x14ac:dyDescent="0.2">
      <c r="R73" s="1" t="e">
        <f t="shared" si="1"/>
        <v>#DIV/0!</v>
      </c>
    </row>
    <row r="74" spans="18:18" x14ac:dyDescent="0.2">
      <c r="R74" s="1" t="e">
        <f t="shared" si="1"/>
        <v>#DIV/0!</v>
      </c>
    </row>
    <row r="75" spans="18:18" x14ac:dyDescent="0.2">
      <c r="R75" s="1" t="e">
        <f t="shared" si="1"/>
        <v>#DIV/0!</v>
      </c>
    </row>
    <row r="76" spans="18:18" x14ac:dyDescent="0.2">
      <c r="R76" s="1" t="e">
        <f t="shared" si="1"/>
        <v>#DIV/0!</v>
      </c>
    </row>
    <row r="77" spans="18:18" x14ac:dyDescent="0.2">
      <c r="R77" s="1" t="e">
        <f t="shared" si="1"/>
        <v>#DIV/0!</v>
      </c>
    </row>
    <row r="78" spans="18:18" x14ac:dyDescent="0.2">
      <c r="R78" s="1" t="e">
        <f t="shared" si="1"/>
        <v>#DIV/0!</v>
      </c>
    </row>
    <row r="79" spans="18:18" x14ac:dyDescent="0.2">
      <c r="R79" s="1" t="e">
        <f t="shared" si="1"/>
        <v>#DIV/0!</v>
      </c>
    </row>
    <row r="80" spans="18:18" x14ac:dyDescent="0.2">
      <c r="R80" s="1" t="e">
        <f t="shared" si="1"/>
        <v>#DIV/0!</v>
      </c>
    </row>
    <row r="81" spans="18:18" x14ac:dyDescent="0.2">
      <c r="R81" s="1" t="e">
        <f t="shared" si="1"/>
        <v>#DIV/0!</v>
      </c>
    </row>
    <row r="82" spans="18:18" x14ac:dyDescent="0.2">
      <c r="R82" s="1" t="e">
        <f t="shared" si="1"/>
        <v>#DIV/0!</v>
      </c>
    </row>
    <row r="83" spans="18:18" x14ac:dyDescent="0.2">
      <c r="R83" s="1" t="e">
        <f t="shared" si="1"/>
        <v>#DIV/0!</v>
      </c>
    </row>
    <row r="84" spans="18:18" x14ac:dyDescent="0.2">
      <c r="R84" s="1" t="e">
        <f t="shared" si="1"/>
        <v>#DIV/0!</v>
      </c>
    </row>
    <row r="85" spans="18:18" x14ac:dyDescent="0.2">
      <c r="R85" s="1" t="e">
        <f t="shared" si="1"/>
        <v>#DIV/0!</v>
      </c>
    </row>
    <row r="86" spans="18:18" x14ac:dyDescent="0.2">
      <c r="R86" s="1" t="e">
        <f t="shared" si="1"/>
        <v>#DIV/0!</v>
      </c>
    </row>
    <row r="87" spans="18:18" x14ac:dyDescent="0.2">
      <c r="R87" s="1" t="e">
        <f t="shared" si="1"/>
        <v>#DIV/0!</v>
      </c>
    </row>
    <row r="88" spans="18:18" x14ac:dyDescent="0.2">
      <c r="R88" s="1" t="e">
        <f t="shared" si="1"/>
        <v>#DIV/0!</v>
      </c>
    </row>
    <row r="89" spans="18:18" x14ac:dyDescent="0.2">
      <c r="R89" s="1" t="e">
        <f t="shared" si="1"/>
        <v>#DIV/0!</v>
      </c>
    </row>
    <row r="90" spans="18:18" x14ac:dyDescent="0.2">
      <c r="R90" s="1" t="e">
        <f t="shared" si="1"/>
        <v>#DIV/0!</v>
      </c>
    </row>
    <row r="91" spans="18:18" x14ac:dyDescent="0.2">
      <c r="R91" s="1" t="e">
        <f t="shared" si="1"/>
        <v>#DIV/0!</v>
      </c>
    </row>
    <row r="92" spans="18:18" x14ac:dyDescent="0.2">
      <c r="R92" s="1" t="e">
        <f t="shared" si="1"/>
        <v>#DIV/0!</v>
      </c>
    </row>
    <row r="93" spans="18:18" x14ac:dyDescent="0.2">
      <c r="R93" s="1" t="e">
        <f t="shared" si="1"/>
        <v>#DIV/0!</v>
      </c>
    </row>
    <row r="94" spans="18:18" x14ac:dyDescent="0.2">
      <c r="R94" s="1" t="e">
        <f t="shared" si="1"/>
        <v>#DIV/0!</v>
      </c>
    </row>
    <row r="95" spans="18:18" x14ac:dyDescent="0.2">
      <c r="R95" s="1" t="e">
        <f t="shared" si="1"/>
        <v>#DIV/0!</v>
      </c>
    </row>
    <row r="96" spans="18:18" x14ac:dyDescent="0.2">
      <c r="R96" s="1" t="e">
        <f t="shared" si="1"/>
        <v>#DIV/0!</v>
      </c>
    </row>
    <row r="97" spans="18:18" x14ac:dyDescent="0.2">
      <c r="R97" s="1" t="e">
        <f t="shared" si="1"/>
        <v>#DIV/0!</v>
      </c>
    </row>
    <row r="98" spans="18:18" x14ac:dyDescent="0.2">
      <c r="R98" s="1" t="e">
        <f t="shared" si="1"/>
        <v>#DIV/0!</v>
      </c>
    </row>
    <row r="99" spans="18:18" x14ac:dyDescent="0.2">
      <c r="R99" s="1" t="e">
        <f t="shared" si="1"/>
        <v>#DIV/0!</v>
      </c>
    </row>
    <row r="100" spans="18:18" x14ac:dyDescent="0.2">
      <c r="R100" s="1" t="e">
        <f t="shared" si="1"/>
        <v>#DIV/0!</v>
      </c>
    </row>
    <row r="101" spans="18:18" x14ac:dyDescent="0.2">
      <c r="R101" s="1" t="e">
        <f t="shared" si="1"/>
        <v>#DIV/0!</v>
      </c>
    </row>
    <row r="102" spans="18:18" x14ac:dyDescent="0.2">
      <c r="R102" s="1" t="e">
        <f t="shared" si="1"/>
        <v>#DIV/0!</v>
      </c>
    </row>
    <row r="103" spans="18:18" x14ac:dyDescent="0.2">
      <c r="R103" s="1" t="e">
        <f t="shared" si="1"/>
        <v>#DIV/0!</v>
      </c>
    </row>
    <row r="104" spans="18:18" x14ac:dyDescent="0.2">
      <c r="R104" s="1" t="e">
        <f t="shared" si="1"/>
        <v>#DIV/0!</v>
      </c>
    </row>
    <row r="105" spans="18:18" x14ac:dyDescent="0.2">
      <c r="R105" s="1" t="e">
        <f t="shared" si="1"/>
        <v>#DIV/0!</v>
      </c>
    </row>
    <row r="106" spans="18:18" x14ac:dyDescent="0.2">
      <c r="R106" s="1" t="e">
        <f t="shared" si="1"/>
        <v>#DIV/0!</v>
      </c>
    </row>
    <row r="107" spans="18:18" x14ac:dyDescent="0.2">
      <c r="R107" s="1" t="e">
        <f t="shared" si="1"/>
        <v>#DIV/0!</v>
      </c>
    </row>
    <row r="108" spans="18:18" x14ac:dyDescent="0.2">
      <c r="R108" s="1" t="e">
        <f t="shared" si="1"/>
        <v>#DIV/0!</v>
      </c>
    </row>
    <row r="109" spans="18:18" x14ac:dyDescent="0.2">
      <c r="R109" s="1" t="e">
        <f t="shared" si="1"/>
        <v>#DIV/0!</v>
      </c>
    </row>
    <row r="110" spans="18:18" x14ac:dyDescent="0.2">
      <c r="R110" s="1" t="e">
        <f t="shared" si="1"/>
        <v>#DIV/0!</v>
      </c>
    </row>
    <row r="111" spans="18:18" x14ac:dyDescent="0.2">
      <c r="R111" s="1" t="e">
        <f t="shared" si="1"/>
        <v>#DIV/0!</v>
      </c>
    </row>
    <row r="112" spans="18:18" x14ac:dyDescent="0.2">
      <c r="R112" s="1" t="e">
        <f t="shared" si="1"/>
        <v>#DIV/0!</v>
      </c>
    </row>
    <row r="113" spans="18:18" x14ac:dyDescent="0.2">
      <c r="R113" s="1" t="e">
        <f t="shared" si="1"/>
        <v>#DIV/0!</v>
      </c>
    </row>
    <row r="114" spans="18:18" x14ac:dyDescent="0.2">
      <c r="R114" s="1" t="e">
        <f t="shared" si="1"/>
        <v>#DIV/0!</v>
      </c>
    </row>
    <row r="115" spans="18:18" x14ac:dyDescent="0.2">
      <c r="R115" s="1" t="e">
        <f t="shared" si="1"/>
        <v>#DIV/0!</v>
      </c>
    </row>
    <row r="116" spans="18:18" x14ac:dyDescent="0.2">
      <c r="R116" s="1" t="e">
        <f t="shared" si="1"/>
        <v>#DIV/0!</v>
      </c>
    </row>
    <row r="117" spans="18:18" x14ac:dyDescent="0.2">
      <c r="R117" s="1" t="e">
        <f t="shared" si="1"/>
        <v>#DIV/0!</v>
      </c>
    </row>
    <row r="118" spans="18:18" x14ac:dyDescent="0.2">
      <c r="R118" s="1" t="e">
        <f t="shared" si="1"/>
        <v>#DIV/0!</v>
      </c>
    </row>
    <row r="119" spans="18:18" x14ac:dyDescent="0.2">
      <c r="R119" s="1" t="e">
        <f t="shared" si="1"/>
        <v>#DIV/0!</v>
      </c>
    </row>
    <row r="120" spans="18:18" x14ac:dyDescent="0.2">
      <c r="R120" s="1" t="e">
        <f t="shared" si="1"/>
        <v>#DIV/0!</v>
      </c>
    </row>
    <row r="121" spans="18:18" x14ac:dyDescent="0.2">
      <c r="R121" s="1" t="e">
        <f t="shared" si="1"/>
        <v>#DIV/0!</v>
      </c>
    </row>
    <row r="122" spans="18:18" x14ac:dyDescent="0.2">
      <c r="R122" s="1" t="e">
        <f t="shared" si="1"/>
        <v>#DIV/0!</v>
      </c>
    </row>
    <row r="123" spans="18:18" x14ac:dyDescent="0.2">
      <c r="R123" s="1" t="e">
        <f t="shared" si="1"/>
        <v>#DIV/0!</v>
      </c>
    </row>
    <row r="124" spans="18:18" x14ac:dyDescent="0.2">
      <c r="R124" s="1" t="e">
        <f t="shared" si="1"/>
        <v>#DIV/0!</v>
      </c>
    </row>
    <row r="125" spans="18:18" x14ac:dyDescent="0.2">
      <c r="R125" s="1" t="e">
        <f t="shared" si="1"/>
        <v>#DIV/0!</v>
      </c>
    </row>
    <row r="126" spans="18:18" x14ac:dyDescent="0.2">
      <c r="R126" s="1" t="e">
        <f t="shared" si="1"/>
        <v>#DIV/0!</v>
      </c>
    </row>
    <row r="127" spans="18:18" x14ac:dyDescent="0.2">
      <c r="R127" s="1" t="e">
        <f t="shared" si="1"/>
        <v>#DIV/0!</v>
      </c>
    </row>
    <row r="128" spans="18:18" x14ac:dyDescent="0.2">
      <c r="R128" s="1" t="e">
        <f t="shared" si="1"/>
        <v>#DIV/0!</v>
      </c>
    </row>
    <row r="129" spans="18:18" x14ac:dyDescent="0.2">
      <c r="R129" s="1" t="e">
        <f t="shared" si="1"/>
        <v>#DIV/0!</v>
      </c>
    </row>
    <row r="130" spans="18:18" x14ac:dyDescent="0.2">
      <c r="R130" s="1" t="e">
        <f t="shared" si="1"/>
        <v>#DIV/0!</v>
      </c>
    </row>
    <row r="131" spans="18:18" x14ac:dyDescent="0.2">
      <c r="R131" s="1" t="e">
        <f t="shared" si="1"/>
        <v>#DIV/0!</v>
      </c>
    </row>
    <row r="132" spans="18:18" x14ac:dyDescent="0.2">
      <c r="R132" s="1" t="e">
        <f t="shared" ref="R132:R195" si="2">Q132/N132</f>
        <v>#DIV/0!</v>
      </c>
    </row>
    <row r="133" spans="18:18" x14ac:dyDescent="0.2">
      <c r="R133" s="1" t="e">
        <f t="shared" si="2"/>
        <v>#DIV/0!</v>
      </c>
    </row>
    <row r="134" spans="18:18" x14ac:dyDescent="0.2">
      <c r="R134" s="1" t="e">
        <f t="shared" si="2"/>
        <v>#DIV/0!</v>
      </c>
    </row>
    <row r="135" spans="18:18" x14ac:dyDescent="0.2">
      <c r="R135" s="1" t="e">
        <f t="shared" si="2"/>
        <v>#DIV/0!</v>
      </c>
    </row>
    <row r="136" spans="18:18" x14ac:dyDescent="0.2">
      <c r="R136" s="1" t="e">
        <f t="shared" si="2"/>
        <v>#DIV/0!</v>
      </c>
    </row>
    <row r="137" spans="18:18" x14ac:dyDescent="0.2">
      <c r="R137" s="1" t="e">
        <f t="shared" si="2"/>
        <v>#DIV/0!</v>
      </c>
    </row>
    <row r="138" spans="18:18" x14ac:dyDescent="0.2">
      <c r="R138" s="1" t="e">
        <f t="shared" si="2"/>
        <v>#DIV/0!</v>
      </c>
    </row>
    <row r="139" spans="18:18" x14ac:dyDescent="0.2">
      <c r="R139" s="1" t="e">
        <f t="shared" si="2"/>
        <v>#DIV/0!</v>
      </c>
    </row>
    <row r="140" spans="18:18" x14ac:dyDescent="0.2">
      <c r="R140" s="1" t="e">
        <f t="shared" si="2"/>
        <v>#DIV/0!</v>
      </c>
    </row>
    <row r="141" spans="18:18" x14ac:dyDescent="0.2">
      <c r="R141" s="1" t="e">
        <f t="shared" si="2"/>
        <v>#DIV/0!</v>
      </c>
    </row>
    <row r="142" spans="18:18" x14ac:dyDescent="0.2">
      <c r="R142" s="1" t="e">
        <f t="shared" si="2"/>
        <v>#DIV/0!</v>
      </c>
    </row>
    <row r="143" spans="18:18" x14ac:dyDescent="0.2">
      <c r="R143" s="1" t="e">
        <f t="shared" si="2"/>
        <v>#DIV/0!</v>
      </c>
    </row>
    <row r="144" spans="18:18" x14ac:dyDescent="0.2">
      <c r="R144" s="1" t="e">
        <f t="shared" si="2"/>
        <v>#DIV/0!</v>
      </c>
    </row>
    <row r="145" spans="18:18" x14ac:dyDescent="0.2">
      <c r="R145" s="1" t="e">
        <f t="shared" si="2"/>
        <v>#DIV/0!</v>
      </c>
    </row>
    <row r="146" spans="18:18" x14ac:dyDescent="0.2">
      <c r="R146" s="1" t="e">
        <f t="shared" si="2"/>
        <v>#DIV/0!</v>
      </c>
    </row>
    <row r="147" spans="18:18" x14ac:dyDescent="0.2">
      <c r="R147" s="1" t="e">
        <f t="shared" si="2"/>
        <v>#DIV/0!</v>
      </c>
    </row>
    <row r="148" spans="18:18" x14ac:dyDescent="0.2">
      <c r="R148" s="1" t="e">
        <f t="shared" si="2"/>
        <v>#DIV/0!</v>
      </c>
    </row>
    <row r="149" spans="18:18" x14ac:dyDescent="0.2">
      <c r="R149" s="1" t="e">
        <f t="shared" si="2"/>
        <v>#DIV/0!</v>
      </c>
    </row>
    <row r="150" spans="18:18" x14ac:dyDescent="0.2">
      <c r="R150" s="1" t="e">
        <f t="shared" si="2"/>
        <v>#DIV/0!</v>
      </c>
    </row>
    <row r="151" spans="18:18" x14ac:dyDescent="0.2">
      <c r="R151" s="1" t="e">
        <f t="shared" si="2"/>
        <v>#DIV/0!</v>
      </c>
    </row>
    <row r="152" spans="18:18" x14ac:dyDescent="0.2">
      <c r="R152" s="1" t="e">
        <f t="shared" si="2"/>
        <v>#DIV/0!</v>
      </c>
    </row>
    <row r="153" spans="18:18" x14ac:dyDescent="0.2">
      <c r="R153" s="1" t="e">
        <f t="shared" si="2"/>
        <v>#DIV/0!</v>
      </c>
    </row>
    <row r="154" spans="18:18" x14ac:dyDescent="0.2">
      <c r="R154" s="1" t="e">
        <f t="shared" si="2"/>
        <v>#DIV/0!</v>
      </c>
    </row>
    <row r="155" spans="18:18" x14ac:dyDescent="0.2">
      <c r="R155" s="1" t="e">
        <f t="shared" si="2"/>
        <v>#DIV/0!</v>
      </c>
    </row>
    <row r="156" spans="18:18" x14ac:dyDescent="0.2">
      <c r="R156" s="1" t="e">
        <f t="shared" si="2"/>
        <v>#DIV/0!</v>
      </c>
    </row>
    <row r="157" spans="18:18" x14ac:dyDescent="0.2">
      <c r="R157" s="1" t="e">
        <f t="shared" si="2"/>
        <v>#DIV/0!</v>
      </c>
    </row>
    <row r="158" spans="18:18" x14ac:dyDescent="0.2">
      <c r="R158" s="1" t="e">
        <f t="shared" si="2"/>
        <v>#DIV/0!</v>
      </c>
    </row>
    <row r="159" spans="18:18" x14ac:dyDescent="0.2">
      <c r="R159" s="1" t="e">
        <f t="shared" si="2"/>
        <v>#DIV/0!</v>
      </c>
    </row>
    <row r="160" spans="18:18" x14ac:dyDescent="0.2">
      <c r="R160" s="1" t="e">
        <f t="shared" si="2"/>
        <v>#DIV/0!</v>
      </c>
    </row>
    <row r="161" spans="18:18" x14ac:dyDescent="0.2">
      <c r="R161" s="1" t="e">
        <f t="shared" si="2"/>
        <v>#DIV/0!</v>
      </c>
    </row>
    <row r="162" spans="18:18" x14ac:dyDescent="0.2">
      <c r="R162" s="1" t="e">
        <f t="shared" si="2"/>
        <v>#DIV/0!</v>
      </c>
    </row>
    <row r="163" spans="18:18" x14ac:dyDescent="0.2">
      <c r="R163" s="1" t="e">
        <f t="shared" si="2"/>
        <v>#DIV/0!</v>
      </c>
    </row>
    <row r="164" spans="18:18" x14ac:dyDescent="0.2">
      <c r="R164" s="1" t="e">
        <f t="shared" si="2"/>
        <v>#DIV/0!</v>
      </c>
    </row>
    <row r="165" spans="18:18" x14ac:dyDescent="0.2">
      <c r="R165" s="1" t="e">
        <f t="shared" si="2"/>
        <v>#DIV/0!</v>
      </c>
    </row>
    <row r="166" spans="18:18" x14ac:dyDescent="0.2">
      <c r="R166" s="1" t="e">
        <f t="shared" si="2"/>
        <v>#DIV/0!</v>
      </c>
    </row>
    <row r="167" spans="18:18" x14ac:dyDescent="0.2">
      <c r="R167" s="1" t="e">
        <f t="shared" si="2"/>
        <v>#DIV/0!</v>
      </c>
    </row>
    <row r="168" spans="18:18" x14ac:dyDescent="0.2">
      <c r="R168" s="1" t="e">
        <f t="shared" si="2"/>
        <v>#DIV/0!</v>
      </c>
    </row>
    <row r="169" spans="18:18" x14ac:dyDescent="0.2">
      <c r="R169" s="1" t="e">
        <f t="shared" si="2"/>
        <v>#DIV/0!</v>
      </c>
    </row>
    <row r="170" spans="18:18" x14ac:dyDescent="0.2">
      <c r="R170" s="1" t="e">
        <f t="shared" si="2"/>
        <v>#DIV/0!</v>
      </c>
    </row>
    <row r="171" spans="18:18" x14ac:dyDescent="0.2">
      <c r="R171" s="1" t="e">
        <f t="shared" si="2"/>
        <v>#DIV/0!</v>
      </c>
    </row>
    <row r="172" spans="18:18" x14ac:dyDescent="0.2">
      <c r="R172" s="1" t="e">
        <f t="shared" si="2"/>
        <v>#DIV/0!</v>
      </c>
    </row>
    <row r="173" spans="18:18" x14ac:dyDescent="0.2">
      <c r="R173" s="1" t="e">
        <f t="shared" si="2"/>
        <v>#DIV/0!</v>
      </c>
    </row>
    <row r="174" spans="18:18" x14ac:dyDescent="0.2">
      <c r="R174" s="1" t="e">
        <f t="shared" si="2"/>
        <v>#DIV/0!</v>
      </c>
    </row>
    <row r="175" spans="18:18" x14ac:dyDescent="0.2">
      <c r="R175" s="1" t="e">
        <f t="shared" si="2"/>
        <v>#DIV/0!</v>
      </c>
    </row>
    <row r="176" spans="18:18" x14ac:dyDescent="0.2">
      <c r="R176" s="1" t="e">
        <f t="shared" si="2"/>
        <v>#DIV/0!</v>
      </c>
    </row>
    <row r="177" spans="18:18" x14ac:dyDescent="0.2">
      <c r="R177" s="1" t="e">
        <f t="shared" si="2"/>
        <v>#DIV/0!</v>
      </c>
    </row>
    <row r="178" spans="18:18" x14ac:dyDescent="0.2">
      <c r="R178" s="1" t="e">
        <f t="shared" si="2"/>
        <v>#DIV/0!</v>
      </c>
    </row>
    <row r="179" spans="18:18" x14ac:dyDescent="0.2">
      <c r="R179" s="1" t="e">
        <f t="shared" si="2"/>
        <v>#DIV/0!</v>
      </c>
    </row>
    <row r="180" spans="18:18" x14ac:dyDescent="0.2">
      <c r="R180" s="1" t="e">
        <f t="shared" si="2"/>
        <v>#DIV/0!</v>
      </c>
    </row>
    <row r="181" spans="18:18" x14ac:dyDescent="0.2">
      <c r="R181" s="1" t="e">
        <f t="shared" si="2"/>
        <v>#DIV/0!</v>
      </c>
    </row>
    <row r="182" spans="18:18" x14ac:dyDescent="0.2">
      <c r="R182" s="1" t="e">
        <f t="shared" si="2"/>
        <v>#DIV/0!</v>
      </c>
    </row>
    <row r="183" spans="18:18" x14ac:dyDescent="0.2">
      <c r="R183" s="1" t="e">
        <f t="shared" si="2"/>
        <v>#DIV/0!</v>
      </c>
    </row>
    <row r="184" spans="18:18" x14ac:dyDescent="0.2">
      <c r="R184" s="1" t="e">
        <f t="shared" si="2"/>
        <v>#DIV/0!</v>
      </c>
    </row>
    <row r="185" spans="18:18" x14ac:dyDescent="0.2">
      <c r="R185" s="1" t="e">
        <f t="shared" si="2"/>
        <v>#DIV/0!</v>
      </c>
    </row>
    <row r="186" spans="18:18" x14ac:dyDescent="0.2">
      <c r="R186" s="1" t="e">
        <f t="shared" si="2"/>
        <v>#DIV/0!</v>
      </c>
    </row>
    <row r="187" spans="18:18" x14ac:dyDescent="0.2">
      <c r="R187" s="1" t="e">
        <f t="shared" si="2"/>
        <v>#DIV/0!</v>
      </c>
    </row>
    <row r="188" spans="18:18" x14ac:dyDescent="0.2">
      <c r="R188" s="1" t="e">
        <f t="shared" si="2"/>
        <v>#DIV/0!</v>
      </c>
    </row>
    <row r="189" spans="18:18" x14ac:dyDescent="0.2">
      <c r="R189" s="1" t="e">
        <f t="shared" si="2"/>
        <v>#DIV/0!</v>
      </c>
    </row>
    <row r="190" spans="18:18" x14ac:dyDescent="0.2">
      <c r="R190" s="1" t="e">
        <f t="shared" si="2"/>
        <v>#DIV/0!</v>
      </c>
    </row>
    <row r="191" spans="18:18" x14ac:dyDescent="0.2">
      <c r="R191" s="1" t="e">
        <f t="shared" si="2"/>
        <v>#DIV/0!</v>
      </c>
    </row>
    <row r="192" spans="18:18" x14ac:dyDescent="0.2">
      <c r="R192" s="1" t="e">
        <f t="shared" si="2"/>
        <v>#DIV/0!</v>
      </c>
    </row>
    <row r="193" spans="18:18" x14ac:dyDescent="0.2">
      <c r="R193" s="1" t="e">
        <f t="shared" si="2"/>
        <v>#DIV/0!</v>
      </c>
    </row>
    <row r="194" spans="18:18" x14ac:dyDescent="0.2">
      <c r="R194" s="1" t="e">
        <f t="shared" si="2"/>
        <v>#DIV/0!</v>
      </c>
    </row>
    <row r="195" spans="18:18" x14ac:dyDescent="0.2">
      <c r="R195" s="1" t="e">
        <f t="shared" si="2"/>
        <v>#DIV/0!</v>
      </c>
    </row>
    <row r="196" spans="18:18" x14ac:dyDescent="0.2">
      <c r="R196" s="1" t="e">
        <f t="shared" ref="R196:R259" si="3">Q196/N196</f>
        <v>#DIV/0!</v>
      </c>
    </row>
    <row r="197" spans="18:18" x14ac:dyDescent="0.2">
      <c r="R197" s="1" t="e">
        <f t="shared" si="3"/>
        <v>#DIV/0!</v>
      </c>
    </row>
    <row r="198" spans="18:18" x14ac:dyDescent="0.2">
      <c r="R198" s="1" t="e">
        <f t="shared" si="3"/>
        <v>#DIV/0!</v>
      </c>
    </row>
    <row r="199" spans="18:18" x14ac:dyDescent="0.2">
      <c r="R199" s="1" t="e">
        <f t="shared" si="3"/>
        <v>#DIV/0!</v>
      </c>
    </row>
    <row r="200" spans="18:18" x14ac:dyDescent="0.2">
      <c r="R200" s="1" t="e">
        <f t="shared" si="3"/>
        <v>#DIV/0!</v>
      </c>
    </row>
    <row r="201" spans="18:18" x14ac:dyDescent="0.2">
      <c r="R201" s="1" t="e">
        <f t="shared" si="3"/>
        <v>#DIV/0!</v>
      </c>
    </row>
    <row r="202" spans="18:18" x14ac:dyDescent="0.2">
      <c r="R202" s="1" t="e">
        <f t="shared" si="3"/>
        <v>#DIV/0!</v>
      </c>
    </row>
    <row r="203" spans="18:18" x14ac:dyDescent="0.2">
      <c r="R203" s="1" t="e">
        <f t="shared" si="3"/>
        <v>#DIV/0!</v>
      </c>
    </row>
    <row r="204" spans="18:18" x14ac:dyDescent="0.2">
      <c r="R204" s="1" t="e">
        <f t="shared" si="3"/>
        <v>#DIV/0!</v>
      </c>
    </row>
    <row r="205" spans="18:18" x14ac:dyDescent="0.2">
      <c r="R205" s="1" t="e">
        <f t="shared" si="3"/>
        <v>#DIV/0!</v>
      </c>
    </row>
    <row r="206" spans="18:18" x14ac:dyDescent="0.2">
      <c r="R206" s="1" t="e">
        <f t="shared" si="3"/>
        <v>#DIV/0!</v>
      </c>
    </row>
    <row r="207" spans="18:18" x14ac:dyDescent="0.2">
      <c r="R207" s="1" t="e">
        <f t="shared" si="3"/>
        <v>#DIV/0!</v>
      </c>
    </row>
    <row r="208" spans="18:18" x14ac:dyDescent="0.2">
      <c r="R208" s="1" t="e">
        <f t="shared" si="3"/>
        <v>#DIV/0!</v>
      </c>
    </row>
    <row r="209" spans="18:18" x14ac:dyDescent="0.2">
      <c r="R209" s="1" t="e">
        <f t="shared" si="3"/>
        <v>#DIV/0!</v>
      </c>
    </row>
    <row r="210" spans="18:18" x14ac:dyDescent="0.2">
      <c r="R210" s="1" t="e">
        <f t="shared" si="3"/>
        <v>#DIV/0!</v>
      </c>
    </row>
    <row r="211" spans="18:18" x14ac:dyDescent="0.2">
      <c r="R211" s="1" t="e">
        <f t="shared" si="3"/>
        <v>#DIV/0!</v>
      </c>
    </row>
    <row r="212" spans="18:18" x14ac:dyDescent="0.2">
      <c r="R212" s="1" t="e">
        <f t="shared" si="3"/>
        <v>#DIV/0!</v>
      </c>
    </row>
    <row r="213" spans="18:18" x14ac:dyDescent="0.2">
      <c r="R213" s="1" t="e">
        <f t="shared" si="3"/>
        <v>#DIV/0!</v>
      </c>
    </row>
    <row r="214" spans="18:18" x14ac:dyDescent="0.2">
      <c r="R214" s="1" t="e">
        <f t="shared" si="3"/>
        <v>#DIV/0!</v>
      </c>
    </row>
    <row r="215" spans="18:18" x14ac:dyDescent="0.2">
      <c r="R215" s="1" t="e">
        <f t="shared" si="3"/>
        <v>#DIV/0!</v>
      </c>
    </row>
    <row r="216" spans="18:18" x14ac:dyDescent="0.2">
      <c r="R216" s="1" t="e">
        <f t="shared" si="3"/>
        <v>#DIV/0!</v>
      </c>
    </row>
    <row r="217" spans="18:18" x14ac:dyDescent="0.2">
      <c r="R217" s="1" t="e">
        <f t="shared" si="3"/>
        <v>#DIV/0!</v>
      </c>
    </row>
    <row r="218" spans="18:18" x14ac:dyDescent="0.2">
      <c r="R218" s="1" t="e">
        <f t="shared" si="3"/>
        <v>#DIV/0!</v>
      </c>
    </row>
    <row r="219" spans="18:18" x14ac:dyDescent="0.2">
      <c r="R219" s="1" t="e">
        <f t="shared" si="3"/>
        <v>#DIV/0!</v>
      </c>
    </row>
    <row r="220" spans="18:18" x14ac:dyDescent="0.2">
      <c r="R220" s="1" t="e">
        <f t="shared" si="3"/>
        <v>#DIV/0!</v>
      </c>
    </row>
    <row r="221" spans="18:18" x14ac:dyDescent="0.2">
      <c r="R221" s="1" t="e">
        <f t="shared" si="3"/>
        <v>#DIV/0!</v>
      </c>
    </row>
    <row r="222" spans="18:18" x14ac:dyDescent="0.2">
      <c r="R222" s="1" t="e">
        <f t="shared" si="3"/>
        <v>#DIV/0!</v>
      </c>
    </row>
    <row r="223" spans="18:18" x14ac:dyDescent="0.2">
      <c r="R223" s="1" t="e">
        <f t="shared" si="3"/>
        <v>#DIV/0!</v>
      </c>
    </row>
    <row r="224" spans="18:18" x14ac:dyDescent="0.2">
      <c r="R224" s="1" t="e">
        <f t="shared" si="3"/>
        <v>#DIV/0!</v>
      </c>
    </row>
    <row r="225" spans="18:18" x14ac:dyDescent="0.2">
      <c r="R225" s="1" t="e">
        <f t="shared" si="3"/>
        <v>#DIV/0!</v>
      </c>
    </row>
    <row r="226" spans="18:18" x14ac:dyDescent="0.2">
      <c r="R226" s="1" t="e">
        <f t="shared" si="3"/>
        <v>#DIV/0!</v>
      </c>
    </row>
    <row r="227" spans="18:18" x14ac:dyDescent="0.2">
      <c r="R227" s="1" t="e">
        <f t="shared" si="3"/>
        <v>#DIV/0!</v>
      </c>
    </row>
    <row r="228" spans="18:18" x14ac:dyDescent="0.2">
      <c r="R228" s="1" t="e">
        <f t="shared" si="3"/>
        <v>#DIV/0!</v>
      </c>
    </row>
    <row r="229" spans="18:18" x14ac:dyDescent="0.2">
      <c r="R229" s="1" t="e">
        <f t="shared" si="3"/>
        <v>#DIV/0!</v>
      </c>
    </row>
    <row r="230" spans="18:18" x14ac:dyDescent="0.2">
      <c r="R230" s="1" t="e">
        <f t="shared" si="3"/>
        <v>#DIV/0!</v>
      </c>
    </row>
    <row r="231" spans="18:18" x14ac:dyDescent="0.2">
      <c r="R231" s="1" t="e">
        <f t="shared" si="3"/>
        <v>#DIV/0!</v>
      </c>
    </row>
    <row r="232" spans="18:18" x14ac:dyDescent="0.2">
      <c r="R232" s="1" t="e">
        <f t="shared" si="3"/>
        <v>#DIV/0!</v>
      </c>
    </row>
    <row r="233" spans="18:18" x14ac:dyDescent="0.2">
      <c r="R233" s="1" t="e">
        <f t="shared" si="3"/>
        <v>#DIV/0!</v>
      </c>
    </row>
    <row r="234" spans="18:18" x14ac:dyDescent="0.2">
      <c r="R234" s="1" t="e">
        <f t="shared" si="3"/>
        <v>#DIV/0!</v>
      </c>
    </row>
    <row r="235" spans="18:18" x14ac:dyDescent="0.2">
      <c r="R235" s="1" t="e">
        <f t="shared" si="3"/>
        <v>#DIV/0!</v>
      </c>
    </row>
    <row r="236" spans="18:18" x14ac:dyDescent="0.2">
      <c r="R236" s="1" t="e">
        <f t="shared" si="3"/>
        <v>#DIV/0!</v>
      </c>
    </row>
    <row r="237" spans="18:18" x14ac:dyDescent="0.2">
      <c r="R237" s="1" t="e">
        <f t="shared" si="3"/>
        <v>#DIV/0!</v>
      </c>
    </row>
    <row r="238" spans="18:18" x14ac:dyDescent="0.2">
      <c r="R238" s="1" t="e">
        <f t="shared" si="3"/>
        <v>#DIV/0!</v>
      </c>
    </row>
    <row r="239" spans="18:18" x14ac:dyDescent="0.2">
      <c r="R239" s="1" t="e">
        <f t="shared" si="3"/>
        <v>#DIV/0!</v>
      </c>
    </row>
    <row r="240" spans="18:18" x14ac:dyDescent="0.2">
      <c r="R240" s="1" t="e">
        <f t="shared" si="3"/>
        <v>#DIV/0!</v>
      </c>
    </row>
    <row r="241" spans="18:18" x14ac:dyDescent="0.2">
      <c r="R241" s="1" t="e">
        <f t="shared" si="3"/>
        <v>#DIV/0!</v>
      </c>
    </row>
    <row r="242" spans="18:18" x14ac:dyDescent="0.2">
      <c r="R242" s="1" t="e">
        <f t="shared" si="3"/>
        <v>#DIV/0!</v>
      </c>
    </row>
    <row r="243" spans="18:18" x14ac:dyDescent="0.2">
      <c r="R243" s="1" t="e">
        <f t="shared" si="3"/>
        <v>#DIV/0!</v>
      </c>
    </row>
    <row r="244" spans="18:18" x14ac:dyDescent="0.2">
      <c r="R244" s="1" t="e">
        <f t="shared" si="3"/>
        <v>#DIV/0!</v>
      </c>
    </row>
    <row r="245" spans="18:18" x14ac:dyDescent="0.2">
      <c r="R245" s="1" t="e">
        <f t="shared" si="3"/>
        <v>#DIV/0!</v>
      </c>
    </row>
    <row r="246" spans="18:18" x14ac:dyDescent="0.2">
      <c r="R246" s="1" t="e">
        <f t="shared" si="3"/>
        <v>#DIV/0!</v>
      </c>
    </row>
    <row r="247" spans="18:18" x14ac:dyDescent="0.2">
      <c r="R247" s="1" t="e">
        <f t="shared" si="3"/>
        <v>#DIV/0!</v>
      </c>
    </row>
    <row r="248" spans="18:18" x14ac:dyDescent="0.2">
      <c r="R248" s="1" t="e">
        <f t="shared" si="3"/>
        <v>#DIV/0!</v>
      </c>
    </row>
    <row r="249" spans="18:18" x14ac:dyDescent="0.2">
      <c r="R249" s="1" t="e">
        <f t="shared" si="3"/>
        <v>#DIV/0!</v>
      </c>
    </row>
    <row r="250" spans="18:18" x14ac:dyDescent="0.2">
      <c r="R250" s="1" t="e">
        <f t="shared" si="3"/>
        <v>#DIV/0!</v>
      </c>
    </row>
    <row r="251" spans="18:18" x14ac:dyDescent="0.2">
      <c r="R251" s="1" t="e">
        <f t="shared" si="3"/>
        <v>#DIV/0!</v>
      </c>
    </row>
    <row r="252" spans="18:18" x14ac:dyDescent="0.2">
      <c r="R252" s="1" t="e">
        <f t="shared" si="3"/>
        <v>#DIV/0!</v>
      </c>
    </row>
    <row r="253" spans="18:18" x14ac:dyDescent="0.2">
      <c r="R253" s="1" t="e">
        <f t="shared" si="3"/>
        <v>#DIV/0!</v>
      </c>
    </row>
    <row r="254" spans="18:18" x14ac:dyDescent="0.2">
      <c r="R254" s="1" t="e">
        <f t="shared" si="3"/>
        <v>#DIV/0!</v>
      </c>
    </row>
    <row r="255" spans="18:18" x14ac:dyDescent="0.2">
      <c r="R255" s="1" t="e">
        <f t="shared" si="3"/>
        <v>#DIV/0!</v>
      </c>
    </row>
    <row r="256" spans="18:18" x14ac:dyDescent="0.2">
      <c r="R256" s="1" t="e">
        <f t="shared" si="3"/>
        <v>#DIV/0!</v>
      </c>
    </row>
    <row r="257" spans="18:18" x14ac:dyDescent="0.2">
      <c r="R257" s="1" t="e">
        <f t="shared" si="3"/>
        <v>#DIV/0!</v>
      </c>
    </row>
    <row r="258" spans="18:18" x14ac:dyDescent="0.2">
      <c r="R258" s="1" t="e">
        <f t="shared" si="3"/>
        <v>#DIV/0!</v>
      </c>
    </row>
    <row r="259" spans="18:18" x14ac:dyDescent="0.2">
      <c r="R259" s="1" t="e">
        <f t="shared" si="3"/>
        <v>#DIV/0!</v>
      </c>
    </row>
    <row r="260" spans="18:18" x14ac:dyDescent="0.2">
      <c r="R260" s="1" t="e">
        <f t="shared" ref="R260:R323" si="4">Q260/N260</f>
        <v>#DIV/0!</v>
      </c>
    </row>
    <row r="261" spans="18:18" x14ac:dyDescent="0.2">
      <c r="R261" s="1" t="e">
        <f t="shared" si="4"/>
        <v>#DIV/0!</v>
      </c>
    </row>
    <row r="262" spans="18:18" x14ac:dyDescent="0.2">
      <c r="R262" s="1" t="e">
        <f t="shared" si="4"/>
        <v>#DIV/0!</v>
      </c>
    </row>
    <row r="263" spans="18:18" x14ac:dyDescent="0.2">
      <c r="R263" s="1" t="e">
        <f t="shared" si="4"/>
        <v>#DIV/0!</v>
      </c>
    </row>
    <row r="264" spans="18:18" x14ac:dyDescent="0.2">
      <c r="R264" s="1" t="e">
        <f t="shared" si="4"/>
        <v>#DIV/0!</v>
      </c>
    </row>
    <row r="265" spans="18:18" x14ac:dyDescent="0.2">
      <c r="R265" s="1" t="e">
        <f t="shared" si="4"/>
        <v>#DIV/0!</v>
      </c>
    </row>
    <row r="266" spans="18:18" x14ac:dyDescent="0.2">
      <c r="R266" s="1" t="e">
        <f t="shared" si="4"/>
        <v>#DIV/0!</v>
      </c>
    </row>
    <row r="267" spans="18:18" x14ac:dyDescent="0.2">
      <c r="R267" s="1" t="e">
        <f t="shared" si="4"/>
        <v>#DIV/0!</v>
      </c>
    </row>
    <row r="268" spans="18:18" x14ac:dyDescent="0.2">
      <c r="R268" s="1" t="e">
        <f t="shared" si="4"/>
        <v>#DIV/0!</v>
      </c>
    </row>
    <row r="269" spans="18:18" x14ac:dyDescent="0.2">
      <c r="R269" s="1" t="e">
        <f t="shared" si="4"/>
        <v>#DIV/0!</v>
      </c>
    </row>
    <row r="270" spans="18:18" x14ac:dyDescent="0.2">
      <c r="R270" s="1" t="e">
        <f t="shared" si="4"/>
        <v>#DIV/0!</v>
      </c>
    </row>
    <row r="271" spans="18:18" x14ac:dyDescent="0.2">
      <c r="R271" s="1" t="e">
        <f t="shared" si="4"/>
        <v>#DIV/0!</v>
      </c>
    </row>
    <row r="272" spans="18:18" x14ac:dyDescent="0.2">
      <c r="R272" s="1" t="e">
        <f t="shared" si="4"/>
        <v>#DIV/0!</v>
      </c>
    </row>
    <row r="273" spans="18:18" x14ac:dyDescent="0.2">
      <c r="R273" s="1" t="e">
        <f t="shared" si="4"/>
        <v>#DIV/0!</v>
      </c>
    </row>
    <row r="274" spans="18:18" x14ac:dyDescent="0.2">
      <c r="R274" s="1" t="e">
        <f t="shared" si="4"/>
        <v>#DIV/0!</v>
      </c>
    </row>
    <row r="275" spans="18:18" x14ac:dyDescent="0.2">
      <c r="R275" s="1" t="e">
        <f t="shared" si="4"/>
        <v>#DIV/0!</v>
      </c>
    </row>
    <row r="276" spans="18:18" x14ac:dyDescent="0.2">
      <c r="R276" s="1" t="e">
        <f t="shared" si="4"/>
        <v>#DIV/0!</v>
      </c>
    </row>
    <row r="277" spans="18:18" x14ac:dyDescent="0.2">
      <c r="R277" s="1" t="e">
        <f t="shared" si="4"/>
        <v>#DIV/0!</v>
      </c>
    </row>
    <row r="278" spans="18:18" x14ac:dyDescent="0.2">
      <c r="R278" s="1" t="e">
        <f t="shared" si="4"/>
        <v>#DIV/0!</v>
      </c>
    </row>
    <row r="279" spans="18:18" x14ac:dyDescent="0.2">
      <c r="R279" s="1" t="e">
        <f t="shared" si="4"/>
        <v>#DIV/0!</v>
      </c>
    </row>
    <row r="280" spans="18:18" x14ac:dyDescent="0.2">
      <c r="R280" s="1" t="e">
        <f t="shared" si="4"/>
        <v>#DIV/0!</v>
      </c>
    </row>
    <row r="281" spans="18:18" x14ac:dyDescent="0.2">
      <c r="R281" s="1" t="e">
        <f t="shared" si="4"/>
        <v>#DIV/0!</v>
      </c>
    </row>
    <row r="282" spans="18:18" x14ac:dyDescent="0.2">
      <c r="R282" s="1" t="e">
        <f t="shared" si="4"/>
        <v>#DIV/0!</v>
      </c>
    </row>
    <row r="283" spans="18:18" x14ac:dyDescent="0.2">
      <c r="R283" s="1" t="e">
        <f t="shared" si="4"/>
        <v>#DIV/0!</v>
      </c>
    </row>
    <row r="284" spans="18:18" x14ac:dyDescent="0.2">
      <c r="R284" s="1" t="e">
        <f t="shared" si="4"/>
        <v>#DIV/0!</v>
      </c>
    </row>
    <row r="285" spans="18:18" x14ac:dyDescent="0.2">
      <c r="R285" s="1" t="e">
        <f t="shared" si="4"/>
        <v>#DIV/0!</v>
      </c>
    </row>
    <row r="286" spans="18:18" x14ac:dyDescent="0.2">
      <c r="R286" s="1" t="e">
        <f t="shared" si="4"/>
        <v>#DIV/0!</v>
      </c>
    </row>
    <row r="287" spans="18:18" x14ac:dyDescent="0.2">
      <c r="R287" s="1" t="e">
        <f t="shared" si="4"/>
        <v>#DIV/0!</v>
      </c>
    </row>
    <row r="288" spans="18:18" x14ac:dyDescent="0.2">
      <c r="R288" s="1" t="e">
        <f t="shared" si="4"/>
        <v>#DIV/0!</v>
      </c>
    </row>
    <row r="289" spans="18:18" x14ac:dyDescent="0.2">
      <c r="R289" s="1" t="e">
        <f t="shared" si="4"/>
        <v>#DIV/0!</v>
      </c>
    </row>
    <row r="290" spans="18:18" x14ac:dyDescent="0.2">
      <c r="R290" s="1" t="e">
        <f t="shared" si="4"/>
        <v>#DIV/0!</v>
      </c>
    </row>
    <row r="291" spans="18:18" x14ac:dyDescent="0.2">
      <c r="R291" s="1" t="e">
        <f t="shared" si="4"/>
        <v>#DIV/0!</v>
      </c>
    </row>
    <row r="292" spans="18:18" x14ac:dyDescent="0.2">
      <c r="R292" s="1" t="e">
        <f t="shared" si="4"/>
        <v>#DIV/0!</v>
      </c>
    </row>
    <row r="293" spans="18:18" x14ac:dyDescent="0.2">
      <c r="R293" s="1" t="e">
        <f t="shared" si="4"/>
        <v>#DIV/0!</v>
      </c>
    </row>
    <row r="294" spans="18:18" x14ac:dyDescent="0.2">
      <c r="R294" s="1" t="e">
        <f t="shared" si="4"/>
        <v>#DIV/0!</v>
      </c>
    </row>
    <row r="295" spans="18:18" x14ac:dyDescent="0.2">
      <c r="R295" s="1" t="e">
        <f t="shared" si="4"/>
        <v>#DIV/0!</v>
      </c>
    </row>
    <row r="296" spans="18:18" x14ac:dyDescent="0.2">
      <c r="R296" s="1" t="e">
        <f t="shared" si="4"/>
        <v>#DIV/0!</v>
      </c>
    </row>
    <row r="297" spans="18:18" x14ac:dyDescent="0.2">
      <c r="R297" s="1" t="e">
        <f t="shared" si="4"/>
        <v>#DIV/0!</v>
      </c>
    </row>
    <row r="298" spans="18:18" x14ac:dyDescent="0.2">
      <c r="R298" s="1" t="e">
        <f t="shared" si="4"/>
        <v>#DIV/0!</v>
      </c>
    </row>
    <row r="299" spans="18:18" x14ac:dyDescent="0.2">
      <c r="R299" s="1" t="e">
        <f t="shared" si="4"/>
        <v>#DIV/0!</v>
      </c>
    </row>
    <row r="300" spans="18:18" x14ac:dyDescent="0.2">
      <c r="R300" s="1" t="e">
        <f t="shared" si="4"/>
        <v>#DIV/0!</v>
      </c>
    </row>
    <row r="301" spans="18:18" x14ac:dyDescent="0.2">
      <c r="R301" s="1" t="e">
        <f t="shared" si="4"/>
        <v>#DIV/0!</v>
      </c>
    </row>
    <row r="302" spans="18:18" x14ac:dyDescent="0.2">
      <c r="R302" s="1" t="e">
        <f t="shared" si="4"/>
        <v>#DIV/0!</v>
      </c>
    </row>
    <row r="303" spans="18:18" x14ac:dyDescent="0.2">
      <c r="R303" s="1" t="e">
        <f t="shared" si="4"/>
        <v>#DIV/0!</v>
      </c>
    </row>
    <row r="304" spans="18:18" x14ac:dyDescent="0.2">
      <c r="R304" s="1" t="e">
        <f t="shared" si="4"/>
        <v>#DIV/0!</v>
      </c>
    </row>
    <row r="305" spans="18:18" x14ac:dyDescent="0.2">
      <c r="R305" s="1" t="e">
        <f t="shared" si="4"/>
        <v>#DIV/0!</v>
      </c>
    </row>
    <row r="306" spans="18:18" x14ac:dyDescent="0.2">
      <c r="R306" s="1" t="e">
        <f t="shared" si="4"/>
        <v>#DIV/0!</v>
      </c>
    </row>
    <row r="307" spans="18:18" x14ac:dyDescent="0.2">
      <c r="R307" s="1" t="e">
        <f t="shared" si="4"/>
        <v>#DIV/0!</v>
      </c>
    </row>
    <row r="308" spans="18:18" x14ac:dyDescent="0.2">
      <c r="R308" s="1" t="e">
        <f t="shared" si="4"/>
        <v>#DIV/0!</v>
      </c>
    </row>
    <row r="309" spans="18:18" x14ac:dyDescent="0.2">
      <c r="R309" s="1" t="e">
        <f t="shared" si="4"/>
        <v>#DIV/0!</v>
      </c>
    </row>
    <row r="310" spans="18:18" x14ac:dyDescent="0.2">
      <c r="R310" s="1" t="e">
        <f t="shared" si="4"/>
        <v>#DIV/0!</v>
      </c>
    </row>
    <row r="311" spans="18:18" x14ac:dyDescent="0.2">
      <c r="R311" s="1" t="e">
        <f t="shared" si="4"/>
        <v>#DIV/0!</v>
      </c>
    </row>
    <row r="312" spans="18:18" x14ac:dyDescent="0.2">
      <c r="R312" s="1" t="e">
        <f t="shared" si="4"/>
        <v>#DIV/0!</v>
      </c>
    </row>
    <row r="313" spans="18:18" x14ac:dyDescent="0.2">
      <c r="R313" s="1" t="e">
        <f t="shared" si="4"/>
        <v>#DIV/0!</v>
      </c>
    </row>
    <row r="314" spans="18:18" x14ac:dyDescent="0.2">
      <c r="R314" s="1" t="e">
        <f t="shared" si="4"/>
        <v>#DIV/0!</v>
      </c>
    </row>
    <row r="315" spans="18:18" x14ac:dyDescent="0.2">
      <c r="R315" s="1" t="e">
        <f t="shared" si="4"/>
        <v>#DIV/0!</v>
      </c>
    </row>
    <row r="316" spans="18:18" x14ac:dyDescent="0.2">
      <c r="R316" s="1" t="e">
        <f t="shared" si="4"/>
        <v>#DIV/0!</v>
      </c>
    </row>
    <row r="317" spans="18:18" x14ac:dyDescent="0.2">
      <c r="R317" s="1" t="e">
        <f t="shared" si="4"/>
        <v>#DIV/0!</v>
      </c>
    </row>
    <row r="318" spans="18:18" x14ac:dyDescent="0.2">
      <c r="R318" s="1" t="e">
        <f t="shared" si="4"/>
        <v>#DIV/0!</v>
      </c>
    </row>
    <row r="319" spans="18:18" x14ac:dyDescent="0.2">
      <c r="R319" s="1" t="e">
        <f t="shared" si="4"/>
        <v>#DIV/0!</v>
      </c>
    </row>
    <row r="320" spans="18:18" x14ac:dyDescent="0.2">
      <c r="R320" s="1" t="e">
        <f t="shared" si="4"/>
        <v>#DIV/0!</v>
      </c>
    </row>
    <row r="321" spans="18:18" x14ac:dyDescent="0.2">
      <c r="R321" s="1" t="e">
        <f t="shared" si="4"/>
        <v>#DIV/0!</v>
      </c>
    </row>
    <row r="322" spans="18:18" x14ac:dyDescent="0.2">
      <c r="R322" s="1" t="e">
        <f t="shared" si="4"/>
        <v>#DIV/0!</v>
      </c>
    </row>
    <row r="323" spans="18:18" x14ac:dyDescent="0.2">
      <c r="R323" s="1" t="e">
        <f t="shared" si="4"/>
        <v>#DIV/0!</v>
      </c>
    </row>
    <row r="324" spans="18:18" x14ac:dyDescent="0.2">
      <c r="R324" s="1" t="e">
        <f t="shared" ref="R324:R387" si="5">Q324/N324</f>
        <v>#DIV/0!</v>
      </c>
    </row>
    <row r="325" spans="18:18" x14ac:dyDescent="0.2">
      <c r="R325" s="1" t="e">
        <f t="shared" si="5"/>
        <v>#DIV/0!</v>
      </c>
    </row>
    <row r="326" spans="18:18" x14ac:dyDescent="0.2">
      <c r="R326" s="1" t="e">
        <f t="shared" si="5"/>
        <v>#DIV/0!</v>
      </c>
    </row>
    <row r="327" spans="18:18" x14ac:dyDescent="0.2">
      <c r="R327" s="1" t="e">
        <f t="shared" si="5"/>
        <v>#DIV/0!</v>
      </c>
    </row>
    <row r="328" spans="18:18" x14ac:dyDescent="0.2">
      <c r="R328" s="1" t="e">
        <f t="shared" si="5"/>
        <v>#DIV/0!</v>
      </c>
    </row>
    <row r="329" spans="18:18" x14ac:dyDescent="0.2">
      <c r="R329" s="1" t="e">
        <f t="shared" si="5"/>
        <v>#DIV/0!</v>
      </c>
    </row>
    <row r="330" spans="18:18" x14ac:dyDescent="0.2">
      <c r="R330" s="1" t="e">
        <f t="shared" si="5"/>
        <v>#DIV/0!</v>
      </c>
    </row>
    <row r="331" spans="18:18" x14ac:dyDescent="0.2">
      <c r="R331" s="1" t="e">
        <f t="shared" si="5"/>
        <v>#DIV/0!</v>
      </c>
    </row>
    <row r="332" spans="18:18" x14ac:dyDescent="0.2">
      <c r="R332" s="1" t="e">
        <f t="shared" si="5"/>
        <v>#DIV/0!</v>
      </c>
    </row>
    <row r="333" spans="18:18" x14ac:dyDescent="0.2">
      <c r="R333" s="1" t="e">
        <f t="shared" si="5"/>
        <v>#DIV/0!</v>
      </c>
    </row>
    <row r="334" spans="18:18" x14ac:dyDescent="0.2">
      <c r="R334" s="1" t="e">
        <f t="shared" si="5"/>
        <v>#DIV/0!</v>
      </c>
    </row>
    <row r="335" spans="18:18" x14ac:dyDescent="0.2">
      <c r="R335" s="1" t="e">
        <f t="shared" si="5"/>
        <v>#DIV/0!</v>
      </c>
    </row>
    <row r="336" spans="18:18" x14ac:dyDescent="0.2">
      <c r="R336" s="1" t="e">
        <f t="shared" si="5"/>
        <v>#DIV/0!</v>
      </c>
    </row>
    <row r="337" spans="18:18" x14ac:dyDescent="0.2">
      <c r="R337" s="1" t="e">
        <f t="shared" si="5"/>
        <v>#DIV/0!</v>
      </c>
    </row>
    <row r="338" spans="18:18" x14ac:dyDescent="0.2">
      <c r="R338" s="1" t="e">
        <f t="shared" si="5"/>
        <v>#DIV/0!</v>
      </c>
    </row>
    <row r="339" spans="18:18" x14ac:dyDescent="0.2">
      <c r="R339" s="1" t="e">
        <f t="shared" si="5"/>
        <v>#DIV/0!</v>
      </c>
    </row>
    <row r="340" spans="18:18" x14ac:dyDescent="0.2">
      <c r="R340" s="1" t="e">
        <f t="shared" si="5"/>
        <v>#DIV/0!</v>
      </c>
    </row>
    <row r="341" spans="18:18" x14ac:dyDescent="0.2">
      <c r="R341" s="1" t="e">
        <f t="shared" si="5"/>
        <v>#DIV/0!</v>
      </c>
    </row>
    <row r="342" spans="18:18" x14ac:dyDescent="0.2">
      <c r="R342" s="1" t="e">
        <f t="shared" si="5"/>
        <v>#DIV/0!</v>
      </c>
    </row>
    <row r="343" spans="18:18" x14ac:dyDescent="0.2">
      <c r="R343" s="1" t="e">
        <f t="shared" si="5"/>
        <v>#DIV/0!</v>
      </c>
    </row>
    <row r="344" spans="18:18" x14ac:dyDescent="0.2">
      <c r="R344" s="1" t="e">
        <f t="shared" si="5"/>
        <v>#DIV/0!</v>
      </c>
    </row>
    <row r="345" spans="18:18" x14ac:dyDescent="0.2">
      <c r="R345" s="1" t="e">
        <f t="shared" si="5"/>
        <v>#DIV/0!</v>
      </c>
    </row>
    <row r="346" spans="18:18" x14ac:dyDescent="0.2">
      <c r="R346" s="1" t="e">
        <f t="shared" si="5"/>
        <v>#DIV/0!</v>
      </c>
    </row>
    <row r="347" spans="18:18" x14ac:dyDescent="0.2">
      <c r="R347" s="1" t="e">
        <f t="shared" si="5"/>
        <v>#DIV/0!</v>
      </c>
    </row>
    <row r="348" spans="18:18" x14ac:dyDescent="0.2">
      <c r="R348" s="1" t="e">
        <f t="shared" si="5"/>
        <v>#DIV/0!</v>
      </c>
    </row>
    <row r="349" spans="18:18" x14ac:dyDescent="0.2">
      <c r="R349" s="1" t="e">
        <f t="shared" si="5"/>
        <v>#DIV/0!</v>
      </c>
    </row>
    <row r="350" spans="18:18" x14ac:dyDescent="0.2">
      <c r="R350" s="1" t="e">
        <f t="shared" si="5"/>
        <v>#DIV/0!</v>
      </c>
    </row>
    <row r="351" spans="18:18" x14ac:dyDescent="0.2">
      <c r="R351" s="1" t="e">
        <f t="shared" si="5"/>
        <v>#DIV/0!</v>
      </c>
    </row>
    <row r="352" spans="18:18" x14ac:dyDescent="0.2">
      <c r="R352" s="1" t="e">
        <f t="shared" si="5"/>
        <v>#DIV/0!</v>
      </c>
    </row>
    <row r="353" spans="18:18" x14ac:dyDescent="0.2">
      <c r="R353" s="1" t="e">
        <f t="shared" si="5"/>
        <v>#DIV/0!</v>
      </c>
    </row>
    <row r="354" spans="18:18" x14ac:dyDescent="0.2">
      <c r="R354" s="1" t="e">
        <f t="shared" si="5"/>
        <v>#DIV/0!</v>
      </c>
    </row>
    <row r="355" spans="18:18" x14ac:dyDescent="0.2">
      <c r="R355" s="1" t="e">
        <f t="shared" si="5"/>
        <v>#DIV/0!</v>
      </c>
    </row>
    <row r="356" spans="18:18" x14ac:dyDescent="0.2">
      <c r="R356" s="1" t="e">
        <f t="shared" si="5"/>
        <v>#DIV/0!</v>
      </c>
    </row>
    <row r="357" spans="18:18" x14ac:dyDescent="0.2">
      <c r="R357" s="1" t="e">
        <f t="shared" si="5"/>
        <v>#DIV/0!</v>
      </c>
    </row>
    <row r="358" spans="18:18" x14ac:dyDescent="0.2">
      <c r="R358" s="1" t="e">
        <f t="shared" si="5"/>
        <v>#DIV/0!</v>
      </c>
    </row>
    <row r="359" spans="18:18" x14ac:dyDescent="0.2">
      <c r="R359" s="1" t="e">
        <f t="shared" si="5"/>
        <v>#DIV/0!</v>
      </c>
    </row>
    <row r="360" spans="18:18" x14ac:dyDescent="0.2">
      <c r="R360" s="1" t="e">
        <f t="shared" si="5"/>
        <v>#DIV/0!</v>
      </c>
    </row>
    <row r="361" spans="18:18" x14ac:dyDescent="0.2">
      <c r="R361" s="1" t="e">
        <f t="shared" si="5"/>
        <v>#DIV/0!</v>
      </c>
    </row>
    <row r="362" spans="18:18" x14ac:dyDescent="0.2">
      <c r="R362" s="1" t="e">
        <f t="shared" si="5"/>
        <v>#DIV/0!</v>
      </c>
    </row>
    <row r="363" spans="18:18" x14ac:dyDescent="0.2">
      <c r="R363" s="1" t="e">
        <f t="shared" si="5"/>
        <v>#DIV/0!</v>
      </c>
    </row>
    <row r="364" spans="18:18" x14ac:dyDescent="0.2">
      <c r="R364" s="1" t="e">
        <f t="shared" si="5"/>
        <v>#DIV/0!</v>
      </c>
    </row>
    <row r="365" spans="18:18" x14ac:dyDescent="0.2">
      <c r="R365" s="1" t="e">
        <f t="shared" si="5"/>
        <v>#DIV/0!</v>
      </c>
    </row>
    <row r="366" spans="18:18" x14ac:dyDescent="0.2">
      <c r="R366" s="1" t="e">
        <f t="shared" si="5"/>
        <v>#DIV/0!</v>
      </c>
    </row>
    <row r="367" spans="18:18" x14ac:dyDescent="0.2">
      <c r="R367" s="1" t="e">
        <f t="shared" si="5"/>
        <v>#DIV/0!</v>
      </c>
    </row>
    <row r="368" spans="18:18" x14ac:dyDescent="0.2">
      <c r="R368" s="1" t="e">
        <f t="shared" si="5"/>
        <v>#DIV/0!</v>
      </c>
    </row>
    <row r="369" spans="18:18" x14ac:dyDescent="0.2">
      <c r="R369" s="1" t="e">
        <f t="shared" si="5"/>
        <v>#DIV/0!</v>
      </c>
    </row>
    <row r="370" spans="18:18" x14ac:dyDescent="0.2">
      <c r="R370" s="1" t="e">
        <f t="shared" si="5"/>
        <v>#DIV/0!</v>
      </c>
    </row>
    <row r="371" spans="18:18" x14ac:dyDescent="0.2">
      <c r="R371" s="1" t="e">
        <f t="shared" si="5"/>
        <v>#DIV/0!</v>
      </c>
    </row>
    <row r="372" spans="18:18" x14ac:dyDescent="0.2">
      <c r="R372" s="1" t="e">
        <f t="shared" si="5"/>
        <v>#DIV/0!</v>
      </c>
    </row>
    <row r="373" spans="18:18" x14ac:dyDescent="0.2">
      <c r="R373" s="1" t="e">
        <f t="shared" si="5"/>
        <v>#DIV/0!</v>
      </c>
    </row>
    <row r="374" spans="18:18" x14ac:dyDescent="0.2">
      <c r="R374" s="1" t="e">
        <f t="shared" si="5"/>
        <v>#DIV/0!</v>
      </c>
    </row>
    <row r="375" spans="18:18" x14ac:dyDescent="0.2">
      <c r="R375" s="1" t="e">
        <f t="shared" si="5"/>
        <v>#DIV/0!</v>
      </c>
    </row>
    <row r="376" spans="18:18" x14ac:dyDescent="0.2">
      <c r="R376" s="1" t="e">
        <f t="shared" si="5"/>
        <v>#DIV/0!</v>
      </c>
    </row>
    <row r="377" spans="18:18" x14ac:dyDescent="0.2">
      <c r="R377" s="1" t="e">
        <f t="shared" si="5"/>
        <v>#DIV/0!</v>
      </c>
    </row>
    <row r="378" spans="18:18" x14ac:dyDescent="0.2">
      <c r="R378" s="1" t="e">
        <f t="shared" si="5"/>
        <v>#DIV/0!</v>
      </c>
    </row>
    <row r="379" spans="18:18" x14ac:dyDescent="0.2">
      <c r="R379" s="1" t="e">
        <f t="shared" si="5"/>
        <v>#DIV/0!</v>
      </c>
    </row>
    <row r="380" spans="18:18" x14ac:dyDescent="0.2">
      <c r="R380" s="1" t="e">
        <f t="shared" si="5"/>
        <v>#DIV/0!</v>
      </c>
    </row>
    <row r="381" spans="18:18" x14ac:dyDescent="0.2">
      <c r="R381" s="1" t="e">
        <f t="shared" si="5"/>
        <v>#DIV/0!</v>
      </c>
    </row>
    <row r="382" spans="18:18" x14ac:dyDescent="0.2">
      <c r="R382" s="1" t="e">
        <f t="shared" si="5"/>
        <v>#DIV/0!</v>
      </c>
    </row>
    <row r="383" spans="18:18" x14ac:dyDescent="0.2">
      <c r="R383" s="1" t="e">
        <f t="shared" si="5"/>
        <v>#DIV/0!</v>
      </c>
    </row>
    <row r="384" spans="18:18" x14ac:dyDescent="0.2">
      <c r="R384" s="1" t="e">
        <f t="shared" si="5"/>
        <v>#DIV/0!</v>
      </c>
    </row>
    <row r="385" spans="18:18" x14ac:dyDescent="0.2">
      <c r="R385" s="1" t="e">
        <f t="shared" si="5"/>
        <v>#DIV/0!</v>
      </c>
    </row>
    <row r="386" spans="18:18" x14ac:dyDescent="0.2">
      <c r="R386" s="1" t="e">
        <f t="shared" si="5"/>
        <v>#DIV/0!</v>
      </c>
    </row>
    <row r="387" spans="18:18" x14ac:dyDescent="0.2">
      <c r="R387" s="1" t="e">
        <f t="shared" si="5"/>
        <v>#DIV/0!</v>
      </c>
    </row>
    <row r="388" spans="18:18" x14ac:dyDescent="0.2">
      <c r="R388" s="1" t="e">
        <f t="shared" ref="R388:R392" si="6">Q388/N388</f>
        <v>#DIV/0!</v>
      </c>
    </row>
    <row r="389" spans="18:18" x14ac:dyDescent="0.2">
      <c r="R389" s="1" t="e">
        <f t="shared" si="6"/>
        <v>#DIV/0!</v>
      </c>
    </row>
    <row r="390" spans="18:18" x14ac:dyDescent="0.2">
      <c r="R390" s="1" t="e">
        <f t="shared" si="6"/>
        <v>#DIV/0!</v>
      </c>
    </row>
    <row r="391" spans="18:18" x14ac:dyDescent="0.2">
      <c r="R391" s="1" t="e">
        <f t="shared" si="6"/>
        <v>#DIV/0!</v>
      </c>
    </row>
    <row r="392" spans="18:18" x14ac:dyDescent="0.2">
      <c r="R392" s="1" t="e">
        <f t="shared" si="6"/>
        <v>#DIV/0!</v>
      </c>
    </row>
  </sheetData>
  <mergeCells count="3">
    <mergeCell ref="A1:L1"/>
    <mergeCell ref="M1:S1"/>
    <mergeCell ref="T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workbookViewId="0">
      <selection activeCell="AC6" sqref="AC6"/>
    </sheetView>
  </sheetViews>
  <sheetFormatPr defaultRowHeight="12" x14ac:dyDescent="0.2"/>
  <cols>
    <col min="1" max="1" width="16.5703125" style="15" customWidth="1"/>
    <col min="2" max="3" width="9.140625" style="15"/>
    <col min="4" max="9" width="0" style="15" hidden="1" customWidth="1"/>
    <col min="10" max="11" width="9.140625" style="15"/>
    <col min="12" max="17" width="9.140625" style="15" hidden="1" customWidth="1"/>
    <col min="18" max="18" width="9.140625" style="15"/>
    <col min="19" max="24" width="0" style="15" hidden="1" customWidth="1"/>
    <col min="25" max="29" width="9.140625" style="15"/>
    <col min="30" max="38" width="0" style="15" hidden="1" customWidth="1"/>
    <col min="39" max="40" width="9.140625" style="15"/>
    <col min="41" max="46" width="0" style="15" hidden="1" customWidth="1"/>
    <col min="47" max="47" width="9.140625" style="15"/>
    <col min="48" max="53" width="0" style="15" hidden="1" customWidth="1"/>
    <col min="54" max="54" width="9.140625" style="18"/>
    <col min="55" max="16384" width="9.140625" style="15"/>
  </cols>
  <sheetData>
    <row r="1" spans="1:56" s="5" customFormat="1" ht="36" x14ac:dyDescent="0.2">
      <c r="A1" s="5" t="s">
        <v>0</v>
      </c>
      <c r="B1" s="6" t="s">
        <v>24</v>
      </c>
      <c r="C1" s="6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72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7" t="s">
        <v>39</v>
      </c>
      <c r="S1" s="5" t="s">
        <v>33</v>
      </c>
      <c r="T1" s="5" t="s">
        <v>34</v>
      </c>
      <c r="U1" s="5" t="s">
        <v>40</v>
      </c>
      <c r="V1" s="5" t="s">
        <v>41</v>
      </c>
      <c r="W1" s="5" t="s">
        <v>42</v>
      </c>
      <c r="X1" s="5" t="s">
        <v>43</v>
      </c>
      <c r="Y1" s="6" t="s">
        <v>71</v>
      </c>
      <c r="Z1" s="5" t="s">
        <v>4</v>
      </c>
      <c r="AA1" s="6" t="s">
        <v>44</v>
      </c>
      <c r="AB1" s="6" t="s">
        <v>45</v>
      </c>
      <c r="AC1" s="6" t="s">
        <v>46</v>
      </c>
      <c r="AD1" s="8" t="s">
        <v>47</v>
      </c>
      <c r="AE1" s="9" t="s">
        <v>48</v>
      </c>
      <c r="AF1" s="9" t="s">
        <v>49</v>
      </c>
      <c r="AG1" s="9" t="s">
        <v>50</v>
      </c>
      <c r="AH1" s="5" t="s">
        <v>51</v>
      </c>
      <c r="AI1" s="5" t="s">
        <v>52</v>
      </c>
      <c r="AJ1" s="9" t="s">
        <v>53</v>
      </c>
      <c r="AK1" s="5" t="s">
        <v>54</v>
      </c>
      <c r="AL1" s="5" t="s">
        <v>55</v>
      </c>
      <c r="AM1" s="5" t="s">
        <v>56</v>
      </c>
      <c r="AN1" s="10" t="s">
        <v>57</v>
      </c>
      <c r="AO1" s="5" t="s">
        <v>58</v>
      </c>
      <c r="AP1" s="5" t="s">
        <v>59</v>
      </c>
      <c r="AQ1" s="5" t="s">
        <v>30</v>
      </c>
      <c r="AR1" s="5" t="s">
        <v>60</v>
      </c>
      <c r="AS1" s="5" t="s">
        <v>61</v>
      </c>
      <c r="AT1" s="5" t="s">
        <v>62</v>
      </c>
      <c r="AU1" s="5" t="s">
        <v>63</v>
      </c>
      <c r="AV1" s="5">
        <v>15</v>
      </c>
      <c r="AW1" s="5" t="s">
        <v>64</v>
      </c>
      <c r="AX1" s="11" t="s">
        <v>65</v>
      </c>
      <c r="AY1" s="5" t="s">
        <v>66</v>
      </c>
      <c r="AZ1" s="5" t="s">
        <v>67</v>
      </c>
      <c r="BA1" s="5" t="s">
        <v>68</v>
      </c>
      <c r="BB1" s="12" t="s">
        <v>69</v>
      </c>
      <c r="BD1" s="13"/>
    </row>
    <row r="2" spans="1:56" x14ac:dyDescent="0.2">
      <c r="A2" s="14" t="s">
        <v>70</v>
      </c>
      <c r="B2" s="15">
        <v>103</v>
      </c>
      <c r="C2" s="15">
        <v>100</v>
      </c>
      <c r="D2" s="15">
        <f>IF(((B2/(C2/100))&gt;400),0,E2)</f>
        <v>3</v>
      </c>
      <c r="E2" s="15">
        <f>IF((((B2/(C2/100))&lt;400.1)*AND((B2/(C2/100))&gt;300)),1,F2)</f>
        <v>3</v>
      </c>
      <c r="F2" s="15">
        <f>IF((((B2/(C2/100))&lt;300.1)*AND((B2/(C2/100))&gt;200)),2,G2)</f>
        <v>3</v>
      </c>
      <c r="G2" s="15">
        <f>IF((((B2/(C2/100))&lt;200.1)*AND((B2/(C2/100))&gt;100)),3,H2)</f>
        <v>3</v>
      </c>
      <c r="H2" s="15" t="e">
        <f>IF((B2/(C2/100))&lt;100.1,5,error)</f>
        <v>#NAME?</v>
      </c>
      <c r="I2" s="15">
        <f>D2</f>
        <v>3</v>
      </c>
      <c r="J2" s="15">
        <v>1</v>
      </c>
      <c r="K2" s="15" t="s">
        <v>73</v>
      </c>
      <c r="L2" s="15">
        <f>IF(J2&lt;1.2,0,M2)</f>
        <v>0</v>
      </c>
      <c r="M2" s="15" t="e">
        <f>IF((J2&gt;1.19)*AND(J2&lt;2),1,N2)</f>
        <v>#NAME?</v>
      </c>
      <c r="N2" s="15" t="e">
        <f>IF((J2&gt;1.99)*AND(J2&lt;3.5),2,O2)</f>
        <v>#NAME?</v>
      </c>
      <c r="O2" s="15" t="e">
        <f>IF((J2&gt;3.49)*AND(J2&lt;5),3,P2)</f>
        <v>#NAME?</v>
      </c>
      <c r="P2" s="15" t="e">
        <f>IF(J2&gt;4.9,4,error)</f>
        <v>#NAME?</v>
      </c>
      <c r="Q2" s="15" t="str">
        <f>IF(K2="Y","4",L2)</f>
        <v>4</v>
      </c>
      <c r="R2" s="16">
        <v>0.8</v>
      </c>
      <c r="S2" s="15">
        <f>IF(R2&lt;1.2,0,T2)</f>
        <v>0</v>
      </c>
      <c r="T2" s="15" t="e">
        <f>IF((R2&gt;1.19)*AND(R2&lt;2),1,U2)</f>
        <v>#NAME?</v>
      </c>
      <c r="U2" s="15" t="e">
        <f>IF((R2&gt;1.99)*AND(R2&lt;6),2,V2)</f>
        <v>#NAME?</v>
      </c>
      <c r="V2" s="15" t="e">
        <f>IF((R2&gt;5.99)*AND(R2&lt;12),3,W2)</f>
        <v>#NAME?</v>
      </c>
      <c r="W2" s="15" t="e">
        <f>IF(R2&gt;11.9,4,error)</f>
        <v>#NAME?</v>
      </c>
      <c r="X2" s="15">
        <f>S2</f>
        <v>0</v>
      </c>
      <c r="Y2" s="15">
        <v>68</v>
      </c>
      <c r="Z2" s="15">
        <v>62.72</v>
      </c>
      <c r="AA2" s="15">
        <v>0</v>
      </c>
      <c r="AB2" s="15">
        <v>0</v>
      </c>
      <c r="AC2" s="15">
        <v>0</v>
      </c>
      <c r="AD2" s="15" t="str">
        <f>IF((AA2=0)*AND(AB2=0)*AND(AC2=0),"N","Y")</f>
        <v>N</v>
      </c>
      <c r="AE2" s="15">
        <f t="shared" ref="AE2" si="0">AA2/Z2*16.67</f>
        <v>0</v>
      </c>
      <c r="AF2" s="15">
        <f t="shared" ref="AF2" si="1">AB2/Z2*16.67</f>
        <v>0</v>
      </c>
      <c r="AG2" s="15">
        <f t="shared" ref="AG2" si="2">AC2/Z2*16.67</f>
        <v>0</v>
      </c>
      <c r="AH2" s="15">
        <f t="shared" ref="AH2" si="3">IF(((Y2&gt;70)*AND(AD2="N")), 0,AI2)</f>
        <v>1</v>
      </c>
      <c r="AI2" s="15">
        <f>IF(((Y2&lt;70.1)*AND(AD2="N")),1,AJ2)</f>
        <v>1</v>
      </c>
      <c r="AJ2" s="15">
        <f>IF((AF2&lt;5)*AND(AE2=0)*AND(AC2=0), 2,AK2)</f>
        <v>2</v>
      </c>
      <c r="AK2" s="15">
        <f t="shared" ref="AK2" si="4">IF((AF2&lt;15)*AND(AE2&lt;0.1)*AND(AG2&lt;0.1), 3,AL2)</f>
        <v>3</v>
      </c>
      <c r="AL2" s="15" t="str">
        <f>IF(OR(AF2&gt;14.99,AE2&gt;0.099,AG2&gt;0.099), 4,"error")</f>
        <v>error</v>
      </c>
      <c r="AM2" s="15">
        <f>AH2</f>
        <v>1</v>
      </c>
      <c r="AN2" s="17">
        <v>110</v>
      </c>
      <c r="AO2" s="15">
        <f>IF(AN2&gt;149,0,AP2)</f>
        <v>1</v>
      </c>
      <c r="AP2" s="15">
        <f>IF((AN2&lt;150)*AND(AN2&gt;99),1,AQ2)</f>
        <v>1</v>
      </c>
      <c r="AQ2" s="15" t="e">
        <f>IF((AN2&lt;100)*AND(AN2&gt;49),2,AR2)</f>
        <v>#NAME?</v>
      </c>
      <c r="AR2" s="15" t="e">
        <f>IF((AN2&lt;50)*AND(AN2&gt;19),3,AS2)</f>
        <v>#NAME?</v>
      </c>
      <c r="AS2" s="15" t="e">
        <f>IF(AN2&lt;20,4,error)</f>
        <v>#NAME?</v>
      </c>
      <c r="AT2" s="15">
        <f>AO2</f>
        <v>1</v>
      </c>
      <c r="AU2" s="15">
        <v>4</v>
      </c>
      <c r="AV2" s="15">
        <f>IF(AU2&gt;14.9,0,AW2)</f>
        <v>4</v>
      </c>
      <c r="AW2" s="15">
        <f>IF((AU2&lt;15)*AND(AU2&gt;12.9),1,AX2)</f>
        <v>4</v>
      </c>
      <c r="AX2" s="15">
        <f>IF((AU2&lt;12.1)*AND(AU2&gt;9.9),2,AY2)</f>
        <v>4</v>
      </c>
      <c r="AY2" s="15">
        <f>IF((AU2&lt;9.1)*AND(AU2&gt;5.9),3,AZ2)</f>
        <v>4</v>
      </c>
      <c r="AZ2" s="15">
        <f>IF(AU2&lt;6,4,error)</f>
        <v>4</v>
      </c>
      <c r="BA2" s="15">
        <f>AV2</f>
        <v>4</v>
      </c>
      <c r="BB2" s="18">
        <f>I2+Q2+X2+AM2+AT2+BA2</f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0B6F49BB58643A93DF8BFF427B12C" ma:contentTypeVersion="0" ma:contentTypeDescription="Create a new document." ma:contentTypeScope="" ma:versionID="d911ababfb78a7bd8d3e1d15b856fc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19CCC20-E76F-45FF-BA4F-A3D619EDCC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049B773-4B08-4B5C-8227-AD468EA69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AF5501-F836-4412-A408-320B54A62271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SOFA calculation</vt:lpstr>
    </vt:vector>
  </TitlesOfParts>
  <Company>MHHS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Ha, Michael</dc:creator>
  <cp:lastModifiedBy>Brian Gulbis</cp:lastModifiedBy>
  <dcterms:created xsi:type="dcterms:W3CDTF">2016-02-27T01:03:28Z</dcterms:created>
  <dcterms:modified xsi:type="dcterms:W3CDTF">2016-09-07T16:04:35Z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0x0101001DF0B6F49BB58643A93DF8BFF427B12C</vt:lpwstr>
  </property>
</Properties>
</file>