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hagwat 2025\"/>
    </mc:Choice>
  </mc:AlternateContent>
  <xr:revisionPtr revIDLastSave="0" documentId="13_ncr:1_{B6EEE197-487D-44F8-8A01-F7C3785EC86E}" xr6:coauthVersionLast="47" xr6:coauthVersionMax="47" xr10:uidLastSave="{00000000-0000-0000-0000-000000000000}"/>
  <bookViews>
    <workbookView xWindow="-110" yWindow="-110" windowWidth="19420" windowHeight="11620" tabRatio="336" firstSheet="1" activeTab="1" xr2:uid="{2F3EB169-C286-415A-B795-870B0763CB31}"/>
  </bookViews>
  <sheets>
    <sheet name="Finance Summary" sheetId="23" r:id="rId1"/>
    <sheet name="Bhagwat Dhanore" sheetId="10" r:id="rId2"/>
    <sheet name="Won opportunities" sheetId="25" r:id="rId3"/>
    <sheet name="Training" sheetId="24" r:id="rId4"/>
  </sheets>
  <definedNames>
    <definedName name="_xlnm._FilterDatabase" localSheetId="1" hidden="1">'Bhagwat Dhanore'!$B$1:$U$32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5" l="1"/>
  <c r="O7" i="25"/>
  <c r="M7" i="25"/>
  <c r="N35" i="10"/>
  <c r="R7" i="25"/>
  <c r="P7" i="25"/>
  <c r="J7" i="25"/>
  <c r="F7" i="25"/>
  <c r="I7" i="25"/>
  <c r="K7" i="25" l="1"/>
  <c r="S7" i="25"/>
  <c r="Q7" i="25"/>
  <c r="I35" i="10"/>
  <c r="G25" i="24" l="1"/>
  <c r="F35" i="10" l="1"/>
  <c r="K35" i="10" l="1"/>
  <c r="K3" i="23" s="1"/>
  <c r="R35" i="10"/>
  <c r="E3" i="23" s="1"/>
  <c r="Q35" i="10"/>
  <c r="L3" i="23" s="1"/>
  <c r="M3" i="23"/>
  <c r="U35" i="10"/>
  <c r="R3" i="23" s="1"/>
  <c r="S35" i="10"/>
  <c r="F3" i="23" s="1"/>
  <c r="P35" i="10"/>
  <c r="H3" i="23" s="1"/>
  <c r="M35" i="10"/>
  <c r="I3" i="23" s="1"/>
  <c r="J35" i="10"/>
  <c r="J3" i="23" s="1"/>
  <c r="G3" i="23"/>
  <c r="D3" i="23"/>
  <c r="O3" i="23" l="1"/>
  <c r="N3" i="23"/>
  <c r="P3" i="23"/>
</calcChain>
</file>

<file path=xl/sharedStrings.xml><?xml version="1.0" encoding="utf-8"?>
<sst xmlns="http://schemas.openxmlformats.org/spreadsheetml/2006/main" count="508" uniqueCount="210">
  <si>
    <t>Details</t>
  </si>
  <si>
    <t>Number of Tenders</t>
  </si>
  <si>
    <t>Amount of Proposals Submitted</t>
  </si>
  <si>
    <t>Win / Lost Details</t>
  </si>
  <si>
    <t>Amount of Orders Received</t>
  </si>
  <si>
    <t>Win / Lost Conversion Ratio</t>
  </si>
  <si>
    <t>Other Activity</t>
  </si>
  <si>
    <t>Sr. No</t>
  </si>
  <si>
    <t>Employee Name</t>
  </si>
  <si>
    <t>Number of Opportunities (Government/Enterprise)</t>
  </si>
  <si>
    <t>Front End working</t>
  </si>
  <si>
    <t>Back End Support</t>
  </si>
  <si>
    <t>Number of Proposals submitted</t>
  </si>
  <si>
    <t>ARC</t>
  </si>
  <si>
    <t>TCV</t>
  </si>
  <si>
    <t>Number of Wins</t>
  </si>
  <si>
    <t>Number of Opportunities Lost</t>
  </si>
  <si>
    <t>Qty</t>
  </si>
  <si>
    <t>Amt</t>
  </si>
  <si>
    <t>Lost Conversion ratio</t>
  </si>
  <si>
    <t>Presentations/ Solution/ Workshop</t>
  </si>
  <si>
    <t>Pre-Bid / Meeting</t>
  </si>
  <si>
    <t>Sr No.</t>
  </si>
  <si>
    <t>Month</t>
  </si>
  <si>
    <t>POT ID</t>
  </si>
  <si>
    <t>Sector</t>
  </si>
  <si>
    <t>Opportunity Name</t>
  </si>
  <si>
    <r>
      <t>Scope of the Project</t>
    </r>
    <r>
      <rPr>
        <sz val="12"/>
        <color theme="0"/>
        <rFont val="Aptos Display"/>
        <family val="2"/>
      </rPr>
      <t xml:space="preserve">/
</t>
    </r>
    <r>
      <rPr>
        <b/>
        <sz val="12"/>
        <color theme="0"/>
        <rFont val="Aptos Display"/>
        <family val="2"/>
      </rPr>
      <t>Opportunity Description</t>
    </r>
  </si>
  <si>
    <t xml:space="preserve">TCV of Submitted Proposal </t>
  </si>
  <si>
    <t xml:space="preserve">TCV of  Orders Received </t>
  </si>
  <si>
    <t>Contract Period</t>
  </si>
  <si>
    <t>ARC of Submitted Proposal</t>
  </si>
  <si>
    <t>ARC of Order Received</t>
  </si>
  <si>
    <t>Lead By</t>
  </si>
  <si>
    <t>Supporting SA</t>
  </si>
  <si>
    <t>Sales</t>
  </si>
  <si>
    <t>Meetings done External/Internal</t>
  </si>
  <si>
    <t>Yogesh Dusane</t>
  </si>
  <si>
    <t>Government</t>
  </si>
  <si>
    <t>Renewal</t>
  </si>
  <si>
    <t>Harshal Nikam</t>
  </si>
  <si>
    <t>Pooja Kale</t>
  </si>
  <si>
    <t>NA</t>
  </si>
  <si>
    <t>Nilesh Kaklij</t>
  </si>
  <si>
    <t>Amandeep S.</t>
  </si>
  <si>
    <t>Ravi S.</t>
  </si>
  <si>
    <t>Opportunity Worked Upon</t>
  </si>
  <si>
    <t>Proposal Submitted</t>
  </si>
  <si>
    <t>Opportunities Converted into Orders</t>
  </si>
  <si>
    <t>Opportunities Lost</t>
  </si>
  <si>
    <t>Opportunity Lost Reason</t>
  </si>
  <si>
    <t>Waiting for client response</t>
  </si>
  <si>
    <t>Training Sessions (21 Hrs.)</t>
  </si>
  <si>
    <t>Date</t>
  </si>
  <si>
    <t>Sr. No.</t>
  </si>
  <si>
    <t>Session/Training</t>
  </si>
  <si>
    <t>Duration</t>
  </si>
  <si>
    <t>Organiser</t>
  </si>
  <si>
    <t>Department</t>
  </si>
  <si>
    <t>Online/Offline</t>
  </si>
  <si>
    <t>ESDS</t>
  </si>
  <si>
    <t>Offline</t>
  </si>
  <si>
    <t>Online</t>
  </si>
  <si>
    <t>36 Months</t>
  </si>
  <si>
    <t>60 Months</t>
  </si>
  <si>
    <t>DC</t>
  </si>
  <si>
    <t>12 Months</t>
  </si>
  <si>
    <t>Shreyas S.</t>
  </si>
  <si>
    <t>Sandesh S.</t>
  </si>
  <si>
    <t xml:space="preserve">  -   </t>
  </si>
  <si>
    <t>Won</t>
  </si>
  <si>
    <t>April</t>
  </si>
  <si>
    <t>SSL certificate renewal</t>
  </si>
  <si>
    <t>DC budgetory</t>
  </si>
  <si>
    <t>May</t>
  </si>
  <si>
    <t>Amnex- Smart Meters</t>
  </si>
  <si>
    <t>120 Months</t>
  </si>
  <si>
    <t>Husain T.</t>
  </si>
  <si>
    <t>June</t>
  </si>
  <si>
    <t>Submitted</t>
  </si>
  <si>
    <t>Utpal S.</t>
  </si>
  <si>
    <t>ONGC</t>
  </si>
  <si>
    <t>RFP compliances not meet</t>
  </si>
  <si>
    <t>Meeting with client</t>
  </si>
  <si>
    <t>Queries Submitted</t>
  </si>
  <si>
    <t>Directorate of Prosecution</t>
  </si>
  <si>
    <t>Etiquette Webinar</t>
  </si>
  <si>
    <t>Learning and development</t>
  </si>
  <si>
    <t>Akshay Karandikar</t>
  </si>
  <si>
    <t>NDC Office- overcoming Stage fear</t>
  </si>
  <si>
    <t>Mastering the Art of feedback</t>
  </si>
  <si>
    <t>28/04/2025</t>
  </si>
  <si>
    <t>29/04/2025</t>
  </si>
  <si>
    <t xml:space="preserve">Demo for Intune and M365 Copilot </t>
  </si>
  <si>
    <t>Paras Gupta</t>
  </si>
  <si>
    <t>Microsoft</t>
  </si>
  <si>
    <t>Mock practice presentation</t>
  </si>
  <si>
    <t>Siddharth Madbhavi</t>
  </si>
  <si>
    <t>Pratiksha Paithankar</t>
  </si>
  <si>
    <t>13/5/2025</t>
  </si>
  <si>
    <t>ESDS HelpDesk360 Self-Service Portal Webinar</t>
  </si>
  <si>
    <t>14/5/2025</t>
  </si>
  <si>
    <t>Assertive communication &amp; Relationship Building</t>
  </si>
  <si>
    <t>Mayur Borse</t>
  </si>
  <si>
    <t>Exclusive Webinar on Prompt Engineering: Building Better AI Interactions with Anand Subramaniam</t>
  </si>
  <si>
    <t>Let’s demystify GPUs and AI</t>
  </si>
  <si>
    <t>Blufeather Product Demo to ESDS Pre-Sales</t>
  </si>
  <si>
    <t>Chinmay Sanghavi</t>
  </si>
  <si>
    <t xml:space="preserve">Exclusive Webinar on Prompt Engineering: Building Better AI Interactions with Anand Subramaniam </t>
  </si>
  <si>
    <t>Negotiation &amp; Presentation Skill</t>
  </si>
  <si>
    <t>Collaborative Mindset &amp; Resilience</t>
  </si>
  <si>
    <t>DarwinBox Launch</t>
  </si>
  <si>
    <t>HR Operations</t>
  </si>
  <si>
    <t>16/6/2025</t>
  </si>
  <si>
    <t>ISMS and ESG Awareness Session</t>
  </si>
  <si>
    <t>17/6/2025</t>
  </si>
  <si>
    <t>BHEL</t>
  </si>
  <si>
    <t>SOC</t>
  </si>
  <si>
    <t>Bhagwat Dhanore</t>
  </si>
  <si>
    <t>Shubham R</t>
  </si>
  <si>
    <t>Nikhil Sharma</t>
  </si>
  <si>
    <t>Agra Smart City</t>
  </si>
  <si>
    <t>DR Hosting</t>
  </si>
  <si>
    <t>Kishor S</t>
  </si>
  <si>
    <t>New VM and email solution</t>
  </si>
  <si>
    <t>IEEE</t>
  </si>
  <si>
    <t>Cloud Hosting</t>
  </si>
  <si>
    <t>Utpal Saha</t>
  </si>
  <si>
    <t>MSETCL</t>
  </si>
  <si>
    <t>SAP Migration</t>
  </si>
  <si>
    <t>Pratiksha P</t>
  </si>
  <si>
    <t>1) Meeting with internal team and partner</t>
  </si>
  <si>
    <t>Quest Retail</t>
  </si>
  <si>
    <t>SBI</t>
  </si>
  <si>
    <t>Manage Soc</t>
  </si>
  <si>
    <t>Attend prebid meeting at SBI belapur</t>
  </si>
  <si>
    <t>UK SDC</t>
  </si>
  <si>
    <t>Akshay k</t>
  </si>
  <si>
    <t>MAHA MUMBAI METRO</t>
  </si>
  <si>
    <t>MAY</t>
  </si>
  <si>
    <t>AFTAB M</t>
  </si>
  <si>
    <t>ATOS</t>
  </si>
  <si>
    <t>DG shipping</t>
  </si>
  <si>
    <t>HERML</t>
  </si>
  <si>
    <t>MCGM</t>
  </si>
  <si>
    <t>NDKSP</t>
  </si>
  <si>
    <t>VOLKSARA</t>
  </si>
  <si>
    <t>DB Ratecard</t>
  </si>
  <si>
    <t xml:space="preserve">Vinayak A </t>
  </si>
  <si>
    <t>Shreyas Shetye</t>
  </si>
  <si>
    <t>DC -DR</t>
  </si>
  <si>
    <t>Kishor</t>
  </si>
  <si>
    <t>CLOUD HOSTING</t>
  </si>
  <si>
    <t>Pooja K</t>
  </si>
  <si>
    <t>Aniket d</t>
  </si>
  <si>
    <t>Rate CARD</t>
  </si>
  <si>
    <t>YOgesh Dusane</t>
  </si>
  <si>
    <t>COLO</t>
  </si>
  <si>
    <t>Kishor s</t>
  </si>
  <si>
    <t>POC</t>
  </si>
  <si>
    <t xml:space="preserve">POC,Zero commercial uploaded to L3 </t>
  </si>
  <si>
    <t>DHBVN</t>
  </si>
  <si>
    <t>GAIL</t>
  </si>
  <si>
    <t>NCSM</t>
  </si>
  <si>
    <t>NEA</t>
  </si>
  <si>
    <t>NTPC</t>
  </si>
  <si>
    <t>SKG</t>
  </si>
  <si>
    <t>SAP</t>
  </si>
  <si>
    <t>cloud hosting</t>
  </si>
  <si>
    <t>Empanelment</t>
  </si>
  <si>
    <t>prebid queries submitted</t>
  </si>
  <si>
    <t>Sanchit T</t>
  </si>
  <si>
    <t>HPC Cloud Hosting</t>
  </si>
  <si>
    <t>DNS SERVER</t>
  </si>
  <si>
    <t>CSM</t>
  </si>
  <si>
    <t>won</t>
  </si>
  <si>
    <t>Smart Meter</t>
  </si>
  <si>
    <t>Utpal s</t>
  </si>
  <si>
    <t>6 Months</t>
  </si>
  <si>
    <t>Shreyas S</t>
  </si>
  <si>
    <t>6 MONTHS</t>
  </si>
  <si>
    <t>pre bid Meeting with Client</t>
  </si>
  <si>
    <t>L3 Uploaded</t>
  </si>
  <si>
    <t xml:space="preserve">Commercial Share -No response </t>
  </si>
  <si>
    <t>Commercial shared</t>
  </si>
  <si>
    <t>No res[onse yet</t>
  </si>
  <si>
    <t>STPI- VM Requirement</t>
  </si>
  <si>
    <t>AWS Pricing comparison shared</t>
  </si>
  <si>
    <t>prepare commercial as per old rate card</t>
  </si>
  <si>
    <t>Prepare RFP Draft</t>
  </si>
  <si>
    <t>SSL VPN Renewal commercial submitted</t>
  </si>
  <si>
    <t>Queries Submitteed</t>
  </si>
  <si>
    <t>No re[onse from client</t>
  </si>
  <si>
    <t>Commercial submitted ..waiting for client response</t>
  </si>
  <si>
    <t>queries submitted</t>
  </si>
  <si>
    <t>Presentation</t>
  </si>
  <si>
    <t>Description</t>
  </si>
  <si>
    <t>Project / Solution Name</t>
  </si>
  <si>
    <t>Workshop &amp; Solution</t>
  </si>
  <si>
    <t>Workshop /New Solution / Presentation (Min. 03 Workshop / 01 New Solution conducted)</t>
  </si>
  <si>
    <t>ONGC COLO</t>
  </si>
  <si>
    <t>Presentation on Colocation for the ONGC team.</t>
  </si>
  <si>
    <t>Volksara POC</t>
  </si>
  <si>
    <t>POC for New VMS</t>
  </si>
  <si>
    <t>Haltdos SLB Training</t>
  </si>
  <si>
    <t>Load Balancer POC</t>
  </si>
  <si>
    <t>DR Replication from On-Prem DC to Cloud DR – Nutanix HCI Platform</t>
  </si>
  <si>
    <t>Nutanix HCI Reploication</t>
  </si>
  <si>
    <t>MS365-Email</t>
  </si>
  <si>
    <t>Prepared Synopsis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</si>
</sst>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 [$₹-4009]\ * #,##0.00_ ;_ [$₹-4009]\ * \-#,##0.00_ ;_ [$₹-4009]\ * &quot;-&quot;??_ ;_ @_ "/>
    <numFmt numFmtId="165" formatCode="_([$INR]\ * #,##0_);_([$INR]\ * \(#,##0\);_([$INR]\ * &quot;-&quot;??_);_(@_)"/>
    <numFmt numFmtId="166" formatCode="General\ &quot;Months&quot;"/>
    <numFmt numFmtId="167" formatCode="General\ &quot;Min&quot;"/>
    <numFmt numFmtId="168" formatCode="_ * #,##0_ ;_ * \-#,##0_ ;_ * &quot;-&quot;??_ ;_ @_ "/>
    <numFmt numFmtId="169" formatCode="General\ &quot;Hrs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Aptos Display"/>
      <family val="2"/>
    </font>
    <font>
      <sz val="12"/>
      <color theme="0"/>
      <name val="Aptos Display"/>
      <family val="2"/>
    </font>
    <font>
      <b/>
      <sz val="12"/>
      <color theme="1"/>
      <name val="Aptos Display"/>
      <family val="2"/>
    </font>
    <font>
      <sz val="11"/>
      <color theme="1"/>
      <name val="Aptos Display"/>
      <family val="2"/>
    </font>
    <font>
      <sz val="11"/>
      <name val="Aptos Display"/>
      <family val="2"/>
    </font>
    <font>
      <b/>
      <sz val="14"/>
      <color theme="0"/>
      <name val="Aptos Display"/>
      <family val="2"/>
    </font>
    <font>
      <sz val="12"/>
      <color theme="1"/>
      <name val="Calibri"/>
      <family val="2"/>
      <scheme val="minor"/>
    </font>
    <font>
      <b/>
      <sz val="14"/>
      <color theme="1"/>
      <name val="Aptos Display"/>
      <family val="2"/>
    </font>
    <font>
      <b/>
      <sz val="14"/>
      <name val="Aptos Display"/>
      <family val="2"/>
    </font>
    <font>
      <sz val="12"/>
      <color theme="1"/>
      <name val="Aptos Display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Aptos Display"/>
    </font>
    <font>
      <sz val="11"/>
      <color rgb="FF000000"/>
      <name val="Aptos Display"/>
    </font>
    <font>
      <sz val="11"/>
      <color rgb="FF000000"/>
      <name val="Aptos Display"/>
      <family val="2"/>
    </font>
    <font>
      <sz val="12"/>
      <color rgb="FF000000"/>
      <name val="Calibri"/>
      <scheme val="minor"/>
    </font>
    <font>
      <sz val="8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</cellStyleXfs>
  <cellXfs count="10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165" fontId="6" fillId="3" borderId="1" xfId="1" applyNumberFormat="1" applyFont="1" applyFill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wrapText="1"/>
    </xf>
    <xf numFmtId="1" fontId="5" fillId="0" borderId="1" xfId="2" applyNumberFormat="1" applyFont="1" applyBorder="1" applyAlignment="1">
      <alignment horizontal="center" vertical="center"/>
    </xf>
    <xf numFmtId="9" fontId="5" fillId="0" borderId="1" xfId="3" applyFont="1" applyBorder="1" applyAlignment="1">
      <alignment horizontal="center" vertical="center"/>
    </xf>
    <xf numFmtId="43" fontId="5" fillId="0" borderId="1" xfId="2" applyFont="1" applyBorder="1" applyAlignment="1">
      <alignment horizontal="center" vertical="center"/>
    </xf>
    <xf numFmtId="1" fontId="5" fillId="0" borderId="0" xfId="2" applyNumberFormat="1" applyFont="1" applyAlignment="1">
      <alignment horizontal="center" vertical="center"/>
    </xf>
    <xf numFmtId="43" fontId="5" fillId="0" borderId="0" xfId="2" applyFont="1" applyAlignment="1">
      <alignment horizontal="left"/>
    </xf>
    <xf numFmtId="43" fontId="5" fillId="0" borderId="0" xfId="2" applyFont="1"/>
    <xf numFmtId="9" fontId="5" fillId="0" borderId="0" xfId="3" applyFont="1"/>
    <xf numFmtId="165" fontId="6" fillId="3" borderId="0" xfId="1" applyNumberFormat="1" applyFont="1" applyFill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10" fillId="3" borderId="1" xfId="1" applyNumberFormat="1" applyFont="1" applyFill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3" fontId="11" fillId="0" borderId="0" xfId="2" applyFont="1" applyAlignment="1">
      <alignment horizontal="center" vertical="center" wrapText="1"/>
    </xf>
    <xf numFmtId="43" fontId="11" fillId="0" borderId="0" xfId="2" applyFont="1" applyAlignment="1">
      <alignment vertical="center" wrapText="1"/>
    </xf>
    <xf numFmtId="1" fontId="4" fillId="5" borderId="8" xfId="2" applyNumberFormat="1" applyFont="1" applyFill="1" applyBorder="1" applyAlignment="1">
      <alignment horizontal="center" vertical="center" wrapText="1"/>
    </xf>
    <xf numFmtId="43" fontId="4" fillId="5" borderId="8" xfId="2" applyFont="1" applyFill="1" applyBorder="1" applyAlignment="1">
      <alignment horizontal="center" vertical="center" wrapText="1"/>
    </xf>
    <xf numFmtId="43" fontId="4" fillId="5" borderId="2" xfId="2" applyFont="1" applyFill="1" applyBorder="1" applyAlignment="1">
      <alignment horizontal="center" vertical="center" wrapText="1"/>
    </xf>
    <xf numFmtId="43" fontId="4" fillId="5" borderId="1" xfId="2" applyFont="1" applyFill="1" applyBorder="1" applyAlignment="1">
      <alignment horizontal="center" vertical="center" wrapText="1"/>
    </xf>
    <xf numFmtId="9" fontId="4" fillId="5" borderId="1" xfId="3" applyFont="1" applyFill="1" applyBorder="1" applyAlignment="1">
      <alignment horizontal="center" vertical="center" wrapText="1"/>
    </xf>
    <xf numFmtId="43" fontId="5" fillId="0" borderId="5" xfId="2" applyFont="1" applyBorder="1" applyAlignment="1">
      <alignment horizontal="center" vertical="center"/>
    </xf>
    <xf numFmtId="168" fontId="5" fillId="0" borderId="1" xfId="2" applyNumberFormat="1" applyFont="1" applyBorder="1" applyAlignment="1">
      <alignment horizontal="center" vertical="center"/>
    </xf>
    <xf numFmtId="43" fontId="13" fillId="0" borderId="1" xfId="6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7" fontId="0" fillId="0" borderId="0" xfId="0" applyNumberForma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3" fontId="6" fillId="6" borderId="1" xfId="0" applyNumberFormat="1" applyFont="1" applyFill="1" applyBorder="1" applyAlignment="1">
      <alignment horizontal="center" vertical="center" wrapText="1"/>
    </xf>
    <xf numFmtId="3" fontId="14" fillId="6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3" fontId="6" fillId="6" borderId="4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/>
    </xf>
    <xf numFmtId="167" fontId="17" fillId="0" borderId="1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 wrapText="1"/>
    </xf>
    <xf numFmtId="0" fontId="19" fillId="3" borderId="0" xfId="0" applyFont="1" applyFill="1" applyAlignment="1">
      <alignment horizontal="left" vertical="center"/>
    </xf>
    <xf numFmtId="3" fontId="16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6" fontId="5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43" fontId="2" fillId="4" borderId="1" xfId="2" applyFont="1" applyFill="1" applyBorder="1" applyAlignment="1">
      <alignment horizontal="center" vertical="center" wrapText="1"/>
    </xf>
    <xf numFmtId="1" fontId="2" fillId="4" borderId="5" xfId="2" applyNumberFormat="1" applyFont="1" applyFill="1" applyBorder="1" applyAlignment="1">
      <alignment horizontal="center" vertical="center" wrapText="1"/>
    </xf>
    <xf numFmtId="1" fontId="2" fillId="4" borderId="6" xfId="2" applyNumberFormat="1" applyFont="1" applyFill="1" applyBorder="1" applyAlignment="1">
      <alignment horizontal="center" vertical="center" wrapText="1"/>
    </xf>
    <xf numFmtId="1" fontId="2" fillId="4" borderId="7" xfId="2" applyNumberFormat="1" applyFont="1" applyFill="1" applyBorder="1" applyAlignment="1">
      <alignment horizontal="center" vertical="center" wrapText="1"/>
    </xf>
    <xf numFmtId="43" fontId="2" fillId="4" borderId="5" xfId="2" applyFont="1" applyFill="1" applyBorder="1" applyAlignment="1">
      <alignment horizontal="center" vertical="center" wrapText="1"/>
    </xf>
    <xf numFmtId="43" fontId="2" fillId="4" borderId="6" xfId="2" applyFont="1" applyFill="1" applyBorder="1" applyAlignment="1">
      <alignment horizontal="center" vertical="center" wrapText="1"/>
    </xf>
    <xf numFmtId="43" fontId="2" fillId="4" borderId="7" xfId="2" applyFont="1" applyFill="1" applyBorder="1" applyAlignment="1">
      <alignment horizontal="center" vertical="center" wrapText="1"/>
    </xf>
    <xf numFmtId="9" fontId="2" fillId="4" borderId="5" xfId="3" applyFont="1" applyFill="1" applyBorder="1" applyAlignment="1">
      <alignment horizontal="center" vertical="center" wrapText="1"/>
    </xf>
    <xf numFmtId="9" fontId="2" fillId="4" borderId="6" xfId="3" applyFont="1" applyFill="1" applyBorder="1" applyAlignment="1">
      <alignment horizontal="center" vertical="center" wrapText="1"/>
    </xf>
    <xf numFmtId="9" fontId="2" fillId="4" borderId="7" xfId="3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3" fontId="14" fillId="6" borderId="4" xfId="0" applyNumberFormat="1" applyFont="1" applyFill="1" applyBorder="1" applyAlignment="1">
      <alignment horizontal="center" vertical="center" wrapText="1"/>
    </xf>
    <xf numFmtId="3" fontId="14" fillId="6" borderId="11" xfId="0" applyNumberFormat="1" applyFont="1" applyFill="1" applyBorder="1" applyAlignment="1">
      <alignment horizontal="center" vertical="center" wrapText="1"/>
    </xf>
    <xf numFmtId="3" fontId="14" fillId="6" borderId="8" xfId="0" applyNumberFormat="1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</cellXfs>
  <cellStyles count="8">
    <cellStyle name="Comma 12" xfId="5" xr:uid="{B7B64787-2C41-4E64-80EB-65A619E7480B}"/>
    <cellStyle name="Comma 2 3 2" xfId="2" xr:uid="{0B83341F-E2D5-407B-B3EF-CF8884D5843D}"/>
    <cellStyle name="Hyperlink" xfId="6" builtinId="8"/>
    <cellStyle name="Normal" xfId="0" builtinId="0"/>
    <cellStyle name="Normal 11" xfId="4" xr:uid="{C798B402-1E1F-4C5C-AE04-0FD07589E266}"/>
    <cellStyle name="Normal 2 2" xfId="1" xr:uid="{B355D49D-2342-43A2-8971-BC47440DA81A}"/>
    <cellStyle name="Normal 2 2 2 2 2" xfId="7" xr:uid="{80EF3631-A23D-4229-ADCE-38943691D213}"/>
    <cellStyle name="Percent 2 2 2" xfId="3" xr:uid="{8BF116E2-F14E-4F5B-B3C8-95DDBE48F1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9531-91F4-4000-B382-3F42520A45B6}">
  <sheetPr>
    <tabColor rgb="FF92D050"/>
  </sheetPr>
  <dimension ref="B1:R3"/>
  <sheetViews>
    <sheetView showGridLines="0" workbookViewId="0">
      <pane ySplit="1" topLeftCell="A2" activePane="bottomLeft" state="frozen"/>
      <selection pane="bottomLeft" activeCell="D6" sqref="D6"/>
    </sheetView>
  </sheetViews>
  <sheetFormatPr defaultColWidth="8.81640625" defaultRowHeight="14.5" x14ac:dyDescent="0.35"/>
  <cols>
    <col min="1" max="1" width="2.81640625" style="17" customWidth="1"/>
    <col min="2" max="2" width="6.1796875" style="15" bestFit="1" customWidth="1"/>
    <col min="3" max="3" width="33.1796875" style="16" bestFit="1" customWidth="1"/>
    <col min="4" max="4" width="29.453125" style="16" customWidth="1"/>
    <col min="5" max="6" width="16.81640625" style="17" customWidth="1"/>
    <col min="7" max="7" width="18.81640625" style="17" customWidth="1"/>
    <col min="8" max="8" width="23.453125" style="17" customWidth="1"/>
    <col min="9" max="9" width="22.453125" style="17" customWidth="1"/>
    <col min="10" max="10" width="16.1796875" style="17" bestFit="1" customWidth="1"/>
    <col min="11" max="11" width="16.1796875" style="17" customWidth="1"/>
    <col min="12" max="12" width="14.81640625" style="17" bestFit="1" customWidth="1"/>
    <col min="13" max="13" width="16.1796875" style="17" bestFit="1" customWidth="1"/>
    <col min="14" max="15" width="11.54296875" style="18" customWidth="1"/>
    <col min="16" max="16" width="13.81640625" style="18" customWidth="1"/>
    <col min="17" max="17" width="19" style="17" customWidth="1"/>
    <col min="18" max="18" width="16.54296875" style="17" customWidth="1"/>
    <col min="19" max="16384" width="8.81640625" style="17"/>
  </cols>
  <sheetData>
    <row r="1" spans="2:18" s="26" customFormat="1" ht="36.65" customHeight="1" x14ac:dyDescent="0.35">
      <c r="B1" s="69" t="s">
        <v>0</v>
      </c>
      <c r="C1" s="70"/>
      <c r="D1" s="71"/>
      <c r="E1" s="72" t="s">
        <v>1</v>
      </c>
      <c r="F1" s="73"/>
      <c r="G1" s="74"/>
      <c r="H1" s="68" t="s">
        <v>2</v>
      </c>
      <c r="I1" s="68"/>
      <c r="J1" s="72" t="s">
        <v>3</v>
      </c>
      <c r="K1" s="74"/>
      <c r="L1" s="68" t="s">
        <v>4</v>
      </c>
      <c r="M1" s="68"/>
      <c r="N1" s="75" t="s">
        <v>5</v>
      </c>
      <c r="O1" s="76"/>
      <c r="P1" s="77"/>
      <c r="Q1" s="68" t="s">
        <v>6</v>
      </c>
      <c r="R1" s="68"/>
    </row>
    <row r="2" spans="2:18" s="25" customFormat="1" ht="57" customHeight="1" x14ac:dyDescent="0.35">
      <c r="B2" s="27" t="s">
        <v>7</v>
      </c>
      <c r="C2" s="28" t="s">
        <v>8</v>
      </c>
      <c r="D2" s="29" t="s">
        <v>9</v>
      </c>
      <c r="E2" s="30" t="s">
        <v>10</v>
      </c>
      <c r="F2" s="30" t="s">
        <v>11</v>
      </c>
      <c r="G2" s="30" t="s">
        <v>12</v>
      </c>
      <c r="H2" s="30" t="s">
        <v>13</v>
      </c>
      <c r="I2" s="30" t="s">
        <v>14</v>
      </c>
      <c r="J2" s="30" t="s">
        <v>15</v>
      </c>
      <c r="K2" s="31" t="s">
        <v>16</v>
      </c>
      <c r="L2" s="30" t="s">
        <v>13</v>
      </c>
      <c r="M2" s="30" t="s">
        <v>14</v>
      </c>
      <c r="N2" s="31" t="s">
        <v>17</v>
      </c>
      <c r="O2" s="31" t="s">
        <v>18</v>
      </c>
      <c r="P2" s="31" t="s">
        <v>19</v>
      </c>
      <c r="Q2" s="30" t="s">
        <v>20</v>
      </c>
      <c r="R2" s="30" t="s">
        <v>21</v>
      </c>
    </row>
    <row r="3" spans="2:18" ht="21" customHeight="1" x14ac:dyDescent="0.35">
      <c r="B3" s="12">
        <v>1</v>
      </c>
      <c r="C3" s="34" t="s">
        <v>118</v>
      </c>
      <c r="D3" s="32">
        <f>'Bhagwat Dhanore'!F$35</f>
        <v>27</v>
      </c>
      <c r="E3" s="14">
        <f>'Bhagwat Dhanore'!R$35</f>
        <v>25</v>
      </c>
      <c r="F3" s="14">
        <f>'Bhagwat Dhanore'!S$35</f>
        <v>2</v>
      </c>
      <c r="G3" s="14">
        <f>'Bhagwat Dhanore'!I$35</f>
        <v>14</v>
      </c>
      <c r="H3" s="33">
        <f>'Bhagwat Dhanore'!P$35</f>
        <v>780498800.93810022</v>
      </c>
      <c r="I3" s="33">
        <f>'Bhagwat Dhanore'!M$35</f>
        <v>788901150.37370014</v>
      </c>
      <c r="J3" s="14">
        <f>'Bhagwat Dhanore'!J$35</f>
        <v>3</v>
      </c>
      <c r="K3" s="14">
        <f>'Bhagwat Dhanore'!K$35</f>
        <v>0</v>
      </c>
      <c r="L3" s="33">
        <f>'Bhagwat Dhanore'!Q$35</f>
        <v>13800</v>
      </c>
      <c r="M3" s="33">
        <f>'Bhagwat Dhanore'!N$35</f>
        <v>293982</v>
      </c>
      <c r="N3" s="13">
        <f t="shared" ref="N3" si="0">J3/G3</f>
        <v>0.21428571428571427</v>
      </c>
      <c r="O3" s="13">
        <f>M3/I3</f>
        <v>3.7264744747899227E-4</v>
      </c>
      <c r="P3" s="13">
        <f t="shared" ref="P3" si="1">K3/G3</f>
        <v>0</v>
      </c>
      <c r="Q3" s="14">
        <v>4</v>
      </c>
      <c r="R3" s="14">
        <f>'Bhagwat Dhanore'!U$35</f>
        <v>19</v>
      </c>
    </row>
  </sheetData>
  <mergeCells count="7">
    <mergeCell ref="Q1:R1"/>
    <mergeCell ref="B1:D1"/>
    <mergeCell ref="E1:G1"/>
    <mergeCell ref="H1:I1"/>
    <mergeCell ref="J1:K1"/>
    <mergeCell ref="L1:M1"/>
    <mergeCell ref="N1:P1"/>
  </mergeCells>
  <hyperlinks>
    <hyperlink ref="C3" location="'Pooja Kale'!A1" display="Pooja Kale - Specialist" xr:uid="{6E0243D7-9DC6-4787-B235-E9BCADA47A0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DCB6-CFBC-4AC2-A517-9FCAB3C7EFF7}">
  <sheetPr codeName="Sheet10">
    <tabColor theme="7"/>
  </sheetPr>
  <dimension ref="A1:AC99"/>
  <sheetViews>
    <sheetView showGridLines="0" tabSelected="1" zoomScale="74" zoomScaleNormal="85" workbookViewId="0">
      <pane ySplit="1" topLeftCell="A2" activePane="bottomLeft" state="frozen"/>
      <selection activeCell="H94" sqref="H94"/>
      <selection pane="bottomLeft" activeCell="U15" sqref="U15"/>
    </sheetView>
  </sheetViews>
  <sheetFormatPr defaultColWidth="12.1796875" defaultRowHeight="14.5" x14ac:dyDescent="0.35"/>
  <cols>
    <col min="1" max="1" width="3" style="8" customWidth="1"/>
    <col min="2" max="2" width="8.54296875" style="8" customWidth="1"/>
    <col min="3" max="3" width="8.6328125" style="8" customWidth="1"/>
    <col min="4" max="4" width="8.453125" style="10" customWidth="1"/>
    <col min="5" max="5" width="13" style="8" customWidth="1"/>
    <col min="6" max="6" width="34.08984375" style="38" bestFit="1" customWidth="1"/>
    <col min="7" max="7" width="43.6328125" style="38" customWidth="1"/>
    <col min="8" max="8" width="14.08984375" style="9" customWidth="1"/>
    <col min="9" max="9" width="26.36328125" style="9" customWidth="1"/>
    <col min="10" max="10" width="20.81640625" style="10" customWidth="1"/>
    <col min="11" max="11" width="14.453125" style="10" customWidth="1"/>
    <col min="12" max="12" width="25.1796875" style="9" customWidth="1"/>
    <col min="13" max="13" width="27.1796875" style="8" customWidth="1"/>
    <col min="14" max="14" width="19.90625" style="8" customWidth="1"/>
    <col min="15" max="15" width="10.6328125" style="9" customWidth="1"/>
    <col min="16" max="16" width="21.36328125" style="8" customWidth="1"/>
    <col min="17" max="17" width="19.90625" style="8" customWidth="1"/>
    <col min="18" max="18" width="15.81640625" style="8" customWidth="1"/>
    <col min="19" max="19" width="15.90625" style="8" customWidth="1"/>
    <col min="20" max="20" width="14.1796875" style="8" customWidth="1"/>
    <col min="21" max="21" width="43.81640625" style="38" bestFit="1" customWidth="1"/>
    <col min="22" max="28" width="12.1796875" style="8"/>
    <col min="29" max="30" width="12.1796875" style="8" customWidth="1"/>
    <col min="31" max="31" width="14.453125" style="8" customWidth="1"/>
    <col min="32" max="33" width="12.1796875" style="8" customWidth="1"/>
    <col min="34" max="34" width="17.453125" style="8" customWidth="1"/>
    <col min="35" max="39" width="12.1796875" style="8" customWidth="1"/>
    <col min="40" max="16384" width="12.1796875" style="8"/>
  </cols>
  <sheetData>
    <row r="1" spans="1:29" s="3" customFormat="1" ht="48" x14ac:dyDescent="0.35"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2" t="s">
        <v>33</v>
      </c>
      <c r="S1" s="1" t="s">
        <v>34</v>
      </c>
      <c r="T1" s="1" t="s">
        <v>35</v>
      </c>
      <c r="U1" s="1" t="s">
        <v>36</v>
      </c>
    </row>
    <row r="2" spans="1:29" s="46" customFormat="1" x14ac:dyDescent="0.35">
      <c r="A2" s="42"/>
      <c r="B2" s="43">
        <v>1</v>
      </c>
      <c r="C2" s="43" t="s">
        <v>71</v>
      </c>
      <c r="D2" s="43" t="s">
        <v>42</v>
      </c>
      <c r="E2" s="43" t="s">
        <v>38</v>
      </c>
      <c r="F2" s="43" t="s">
        <v>116</v>
      </c>
      <c r="G2" s="43" t="s">
        <v>117</v>
      </c>
      <c r="H2" s="43">
        <v>1</v>
      </c>
      <c r="I2" s="43">
        <v>0</v>
      </c>
      <c r="J2" s="43">
        <v>0</v>
      </c>
      <c r="K2" s="43">
        <v>0</v>
      </c>
      <c r="L2" s="44" t="s">
        <v>42</v>
      </c>
      <c r="M2" s="50"/>
      <c r="N2" s="50"/>
      <c r="O2" s="43" t="s">
        <v>64</v>
      </c>
      <c r="P2" s="50"/>
      <c r="Q2" s="50"/>
      <c r="R2" s="43" t="s">
        <v>118</v>
      </c>
      <c r="S2" s="43" t="s">
        <v>120</v>
      </c>
      <c r="T2" s="43" t="s">
        <v>119</v>
      </c>
      <c r="U2" s="43" t="s">
        <v>209</v>
      </c>
      <c r="V2" s="42"/>
      <c r="W2" s="42"/>
      <c r="X2" s="42"/>
      <c r="Y2" s="42"/>
      <c r="Z2" s="42"/>
      <c r="AA2" s="42"/>
      <c r="AB2" s="42"/>
      <c r="AC2" s="42"/>
    </row>
    <row r="3" spans="1:29" s="46" customFormat="1" x14ac:dyDescent="0.35">
      <c r="A3" s="42"/>
      <c r="B3" s="43">
        <v>2</v>
      </c>
      <c r="C3" s="43" t="s">
        <v>71</v>
      </c>
      <c r="D3" s="42">
        <v>16259</v>
      </c>
      <c r="E3" s="43" t="s">
        <v>38</v>
      </c>
      <c r="F3" s="43" t="s">
        <v>174</v>
      </c>
      <c r="G3" s="43" t="s">
        <v>39</v>
      </c>
      <c r="H3" s="43">
        <v>1</v>
      </c>
      <c r="I3" s="43">
        <v>1</v>
      </c>
      <c r="J3" s="43">
        <v>1</v>
      </c>
      <c r="K3" s="43"/>
      <c r="L3" s="44" t="s">
        <v>175</v>
      </c>
      <c r="M3" s="50">
        <v>280182</v>
      </c>
      <c r="N3" s="50">
        <v>280182</v>
      </c>
      <c r="O3" s="43" t="s">
        <v>178</v>
      </c>
      <c r="P3" s="50">
        <v>560364</v>
      </c>
      <c r="Q3" s="50"/>
      <c r="R3" s="43" t="s">
        <v>118</v>
      </c>
      <c r="S3" s="43"/>
      <c r="T3" s="43" t="s">
        <v>179</v>
      </c>
      <c r="U3" s="43" t="s">
        <v>182</v>
      </c>
      <c r="V3" s="42"/>
      <c r="W3" s="42"/>
      <c r="X3" s="42"/>
      <c r="Y3" s="42"/>
      <c r="Z3" s="42"/>
      <c r="AA3" s="42"/>
      <c r="AB3" s="42"/>
      <c r="AC3" s="42"/>
    </row>
    <row r="4" spans="1:29" s="46" customFormat="1" x14ac:dyDescent="0.35">
      <c r="A4" s="42"/>
      <c r="B4" s="43">
        <v>3</v>
      </c>
      <c r="C4" s="43" t="s">
        <v>71</v>
      </c>
      <c r="D4">
        <v>16574</v>
      </c>
      <c r="E4" s="43" t="s">
        <v>38</v>
      </c>
      <c r="F4" s="43" t="s">
        <v>121</v>
      </c>
      <c r="G4" s="43" t="s">
        <v>122</v>
      </c>
      <c r="H4" s="43">
        <v>1</v>
      </c>
      <c r="I4" s="43">
        <v>1</v>
      </c>
      <c r="J4" s="43">
        <v>0</v>
      </c>
      <c r="K4" s="43">
        <v>0</v>
      </c>
      <c r="L4" s="44" t="s">
        <v>42</v>
      </c>
      <c r="M4" s="50">
        <v>36545288.142380133</v>
      </c>
      <c r="N4" s="50">
        <v>0</v>
      </c>
      <c r="O4" s="43" t="s">
        <v>66</v>
      </c>
      <c r="P4" s="50">
        <v>36545288.142380133</v>
      </c>
      <c r="Q4" s="50">
        <v>0</v>
      </c>
      <c r="R4" s="43" t="s">
        <v>118</v>
      </c>
      <c r="S4" s="43"/>
      <c r="T4" s="43" t="s">
        <v>123</v>
      </c>
      <c r="U4" s="43" t="s">
        <v>183</v>
      </c>
      <c r="V4" s="42"/>
      <c r="W4" s="42"/>
      <c r="X4" s="42"/>
      <c r="Y4" s="42"/>
      <c r="Z4" s="42"/>
      <c r="AA4" s="42"/>
      <c r="AB4" s="42"/>
      <c r="AC4" s="42"/>
    </row>
    <row r="5" spans="1:29" s="46" customFormat="1" x14ac:dyDescent="0.35">
      <c r="A5" s="42"/>
      <c r="B5" s="43">
        <v>4</v>
      </c>
      <c r="C5" s="43" t="s">
        <v>71</v>
      </c>
      <c r="D5" s="42" t="s">
        <v>42</v>
      </c>
      <c r="E5" s="43" t="s">
        <v>38</v>
      </c>
      <c r="F5" s="43" t="s">
        <v>208</v>
      </c>
      <c r="G5" s="43" t="s">
        <v>124</v>
      </c>
      <c r="H5" s="43">
        <v>1</v>
      </c>
      <c r="I5" s="43">
        <v>1</v>
      </c>
      <c r="J5" s="43">
        <v>0</v>
      </c>
      <c r="K5" s="43">
        <v>0</v>
      </c>
      <c r="L5" s="44" t="s">
        <v>42</v>
      </c>
      <c r="M5" s="50">
        <v>8575021.8000000007</v>
      </c>
      <c r="N5" s="50"/>
      <c r="O5" s="43" t="s">
        <v>66</v>
      </c>
      <c r="P5" s="50">
        <v>8575021.8000000007</v>
      </c>
      <c r="Q5" s="50"/>
      <c r="R5" s="43" t="s">
        <v>118</v>
      </c>
      <c r="S5" s="43"/>
      <c r="T5" s="43" t="s">
        <v>77</v>
      </c>
      <c r="U5" s="43" t="s">
        <v>184</v>
      </c>
      <c r="V5" s="42"/>
      <c r="W5" s="42"/>
      <c r="X5" s="42"/>
      <c r="Y5" s="42"/>
      <c r="Z5" s="42"/>
      <c r="AA5" s="42"/>
      <c r="AB5" s="42"/>
      <c r="AC5" s="42"/>
    </row>
    <row r="6" spans="1:29" s="46" customFormat="1" x14ac:dyDescent="0.35">
      <c r="A6" s="42"/>
      <c r="B6" s="43">
        <v>5</v>
      </c>
      <c r="C6" s="43" t="s">
        <v>71</v>
      </c>
      <c r="D6" s="43" t="s">
        <v>42</v>
      </c>
      <c r="E6" s="43" t="s">
        <v>38</v>
      </c>
      <c r="F6" s="43" t="s">
        <v>125</v>
      </c>
      <c r="G6" s="44" t="s">
        <v>126</v>
      </c>
      <c r="H6" s="43">
        <v>1</v>
      </c>
      <c r="I6" s="43">
        <v>1</v>
      </c>
      <c r="J6" s="43">
        <v>0</v>
      </c>
      <c r="K6" s="43">
        <v>0</v>
      </c>
      <c r="L6" s="44" t="s">
        <v>42</v>
      </c>
      <c r="M6" s="51">
        <v>6436216</v>
      </c>
      <c r="N6" s="45" t="s">
        <v>69</v>
      </c>
      <c r="O6" s="43" t="s">
        <v>66</v>
      </c>
      <c r="P6" s="51">
        <v>6436216</v>
      </c>
      <c r="Q6" s="45" t="s">
        <v>69</v>
      </c>
      <c r="R6" s="43" t="s">
        <v>118</v>
      </c>
      <c r="S6" s="43" t="s">
        <v>37</v>
      </c>
      <c r="T6" s="43" t="s">
        <v>127</v>
      </c>
      <c r="U6" s="44" t="s">
        <v>185</v>
      </c>
      <c r="V6" s="42"/>
      <c r="W6" s="42"/>
      <c r="X6" s="42"/>
      <c r="Y6" s="42"/>
      <c r="Z6" s="42"/>
      <c r="AA6" s="42"/>
      <c r="AB6" s="42"/>
      <c r="AC6" s="42"/>
    </row>
    <row r="7" spans="1:29" s="46" customFormat="1" x14ac:dyDescent="0.35">
      <c r="A7" s="90"/>
      <c r="B7" s="82">
        <v>6</v>
      </c>
      <c r="C7" s="82" t="s">
        <v>71</v>
      </c>
      <c r="D7" s="82" t="s">
        <v>42</v>
      </c>
      <c r="E7" s="82" t="s">
        <v>38</v>
      </c>
      <c r="F7" s="82" t="s">
        <v>128</v>
      </c>
      <c r="G7" s="82" t="s">
        <v>129</v>
      </c>
      <c r="H7" s="82">
        <v>1</v>
      </c>
      <c r="I7" s="82">
        <v>0</v>
      </c>
      <c r="J7" s="82">
        <v>0</v>
      </c>
      <c r="K7" s="82">
        <v>0</v>
      </c>
      <c r="L7" s="82"/>
      <c r="M7" s="95"/>
      <c r="N7" s="95"/>
      <c r="O7" s="82" t="s">
        <v>63</v>
      </c>
      <c r="P7" s="95"/>
      <c r="Q7" s="95"/>
      <c r="R7" s="82" t="s">
        <v>130</v>
      </c>
      <c r="S7" s="82" t="s">
        <v>118</v>
      </c>
      <c r="T7" s="82" t="s">
        <v>77</v>
      </c>
      <c r="U7" s="49" t="s">
        <v>131</v>
      </c>
      <c r="V7" s="94"/>
      <c r="W7" s="91"/>
      <c r="X7" s="91"/>
      <c r="Y7" s="91"/>
      <c r="Z7" s="91"/>
      <c r="AA7" s="91"/>
    </row>
    <row r="8" spans="1:29" s="46" customFormat="1" x14ac:dyDescent="0.35">
      <c r="A8" s="90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96"/>
      <c r="N8" s="96"/>
      <c r="O8" s="83"/>
      <c r="P8" s="96"/>
      <c r="Q8" s="96"/>
      <c r="R8" s="83"/>
      <c r="S8" s="83"/>
      <c r="T8" s="83"/>
      <c r="U8" s="92"/>
      <c r="V8" s="94"/>
      <c r="W8" s="91"/>
      <c r="X8" s="91"/>
      <c r="Y8" s="91"/>
      <c r="Z8" s="91"/>
      <c r="AA8" s="91"/>
    </row>
    <row r="9" spans="1:29" s="46" customFormat="1" ht="6.5" customHeight="1" x14ac:dyDescent="0.35">
      <c r="A9" s="42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96"/>
      <c r="N9" s="96"/>
      <c r="O9" s="83"/>
      <c r="P9" s="96"/>
      <c r="Q9" s="96"/>
      <c r="R9" s="83"/>
      <c r="S9" s="83"/>
      <c r="T9" s="83"/>
      <c r="U9" s="92"/>
      <c r="V9" s="42"/>
      <c r="W9" s="42"/>
      <c r="X9" s="42"/>
      <c r="Y9" s="42"/>
      <c r="Z9" s="42"/>
      <c r="AA9" s="42"/>
    </row>
    <row r="10" spans="1:29" s="46" customFormat="1" ht="14.5" hidden="1" customHeight="1" x14ac:dyDescent="0.35">
      <c r="A10" s="42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96"/>
      <c r="N10" s="96"/>
      <c r="O10" s="83"/>
      <c r="P10" s="96"/>
      <c r="Q10" s="96"/>
      <c r="R10" s="83"/>
      <c r="S10" s="83"/>
      <c r="T10" s="83"/>
      <c r="U10" s="92"/>
      <c r="V10" s="42"/>
      <c r="W10" s="42"/>
      <c r="X10" s="42"/>
      <c r="Y10" s="42"/>
      <c r="Z10" s="42"/>
      <c r="AA10" s="42"/>
    </row>
    <row r="11" spans="1:29" s="46" customFormat="1" ht="14.5" hidden="1" customHeight="1" x14ac:dyDescent="0.35">
      <c r="A11" s="42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97"/>
      <c r="N11" s="97"/>
      <c r="O11" s="84"/>
      <c r="P11" s="97"/>
      <c r="Q11" s="97"/>
      <c r="R11" s="84"/>
      <c r="S11" s="84"/>
      <c r="T11" s="84"/>
      <c r="U11" s="93"/>
      <c r="V11" s="42"/>
      <c r="W11" s="42"/>
      <c r="X11" s="42"/>
      <c r="Y11" s="42"/>
      <c r="Z11" s="42"/>
      <c r="AA11" s="42"/>
    </row>
    <row r="12" spans="1:29" s="46" customFormat="1" x14ac:dyDescent="0.35">
      <c r="A12" s="42"/>
      <c r="B12" s="43">
        <v>7</v>
      </c>
      <c r="C12" s="43" t="s">
        <v>71</v>
      </c>
      <c r="D12" s="43" t="s">
        <v>42</v>
      </c>
      <c r="E12" s="43" t="s">
        <v>38</v>
      </c>
      <c r="F12" s="43" t="s">
        <v>132</v>
      </c>
      <c r="G12" s="43" t="s">
        <v>65</v>
      </c>
      <c r="H12" s="43">
        <v>1</v>
      </c>
      <c r="I12" s="43">
        <v>1</v>
      </c>
      <c r="J12" s="43">
        <v>0</v>
      </c>
      <c r="K12" s="43">
        <v>0</v>
      </c>
      <c r="L12" s="44" t="s">
        <v>42</v>
      </c>
      <c r="M12" s="51">
        <v>2744746.2</v>
      </c>
      <c r="N12" s="45" t="s">
        <v>69</v>
      </c>
      <c r="O12" s="43" t="s">
        <v>66</v>
      </c>
      <c r="P12" s="51">
        <v>2744746.2</v>
      </c>
      <c r="Q12" s="45" t="s">
        <v>69</v>
      </c>
      <c r="R12" s="43" t="s">
        <v>118</v>
      </c>
      <c r="S12" s="43"/>
      <c r="T12" s="43" t="s">
        <v>67</v>
      </c>
      <c r="U12" s="43"/>
      <c r="V12" s="42"/>
      <c r="W12" s="42"/>
      <c r="X12" s="42"/>
      <c r="Y12" s="42"/>
      <c r="Z12" s="42"/>
      <c r="AA12" s="42"/>
    </row>
    <row r="13" spans="1:29" s="46" customFormat="1" x14ac:dyDescent="0.35">
      <c r="A13" s="42"/>
      <c r="B13" s="47">
        <v>8</v>
      </c>
      <c r="C13" s="43" t="s">
        <v>71</v>
      </c>
      <c r="D13" s="43" t="s">
        <v>42</v>
      </c>
      <c r="E13" s="43" t="s">
        <v>38</v>
      </c>
      <c r="F13" s="43" t="s">
        <v>133</v>
      </c>
      <c r="G13" s="43" t="s">
        <v>134</v>
      </c>
      <c r="H13" s="43">
        <v>1</v>
      </c>
      <c r="I13" s="43">
        <v>0</v>
      </c>
      <c r="J13" s="43">
        <v>0</v>
      </c>
      <c r="K13" s="43">
        <v>0</v>
      </c>
      <c r="L13" s="44" t="s">
        <v>42</v>
      </c>
      <c r="M13" s="50"/>
      <c r="N13" s="45" t="s">
        <v>69</v>
      </c>
      <c r="O13" s="43"/>
      <c r="P13" s="50"/>
      <c r="Q13" s="45" t="s">
        <v>69</v>
      </c>
      <c r="R13" s="43" t="s">
        <v>118</v>
      </c>
      <c r="S13" s="43"/>
      <c r="T13" s="43" t="s">
        <v>68</v>
      </c>
      <c r="U13" s="43" t="s">
        <v>135</v>
      </c>
      <c r="V13" s="42"/>
      <c r="W13" s="42"/>
      <c r="X13" s="42"/>
      <c r="Y13" s="42"/>
      <c r="Z13" s="42"/>
      <c r="AA13" s="42"/>
    </row>
    <row r="14" spans="1:29" s="46" customFormat="1" x14ac:dyDescent="0.35">
      <c r="A14" s="42"/>
      <c r="B14" s="43">
        <v>9</v>
      </c>
      <c r="C14" s="43" t="s">
        <v>71</v>
      </c>
      <c r="D14">
        <v>16537</v>
      </c>
      <c r="E14" s="43" t="s">
        <v>38</v>
      </c>
      <c r="F14" s="43" t="s">
        <v>186</v>
      </c>
      <c r="G14" s="43" t="s">
        <v>65</v>
      </c>
      <c r="H14" s="43">
        <v>1</v>
      </c>
      <c r="I14" s="43">
        <v>1</v>
      </c>
      <c r="J14" s="43">
        <v>0</v>
      </c>
      <c r="K14" s="43">
        <v>0</v>
      </c>
      <c r="L14" s="44"/>
      <c r="M14" s="50">
        <v>2800879.2</v>
      </c>
      <c r="N14" s="50"/>
      <c r="O14" s="43" t="s">
        <v>66</v>
      </c>
      <c r="P14" s="50">
        <v>2800879.2</v>
      </c>
      <c r="Q14" s="50"/>
      <c r="R14" s="43" t="s">
        <v>118</v>
      </c>
      <c r="S14" s="43" t="s">
        <v>41</v>
      </c>
      <c r="T14" s="43" t="s">
        <v>44</v>
      </c>
      <c r="U14" s="43" t="s">
        <v>187</v>
      </c>
      <c r="V14" s="42"/>
      <c r="W14" s="42"/>
      <c r="X14" s="42"/>
      <c r="Y14" s="42"/>
      <c r="Z14" s="42"/>
      <c r="AA14" s="42"/>
    </row>
    <row r="15" spans="1:29" s="46" customFormat="1" x14ac:dyDescent="0.35">
      <c r="A15" s="42"/>
      <c r="B15" s="47">
        <v>10</v>
      </c>
      <c r="C15" s="43" t="s">
        <v>71</v>
      </c>
      <c r="D15" s="43">
        <v>16564</v>
      </c>
      <c r="E15" s="43" t="s">
        <v>38</v>
      </c>
      <c r="F15" s="43" t="s">
        <v>136</v>
      </c>
      <c r="G15" s="43" t="s">
        <v>126</v>
      </c>
      <c r="H15" s="43">
        <v>1</v>
      </c>
      <c r="I15" s="43">
        <v>0</v>
      </c>
      <c r="J15" s="43">
        <v>0</v>
      </c>
      <c r="K15" s="43"/>
      <c r="L15" s="44"/>
      <c r="M15" s="50"/>
      <c r="N15" s="45" t="s">
        <v>69</v>
      </c>
      <c r="O15" s="43"/>
      <c r="P15" s="50"/>
      <c r="Q15" s="45" t="s">
        <v>69</v>
      </c>
      <c r="R15" s="43" t="s">
        <v>118</v>
      </c>
      <c r="S15" s="43" t="s">
        <v>137</v>
      </c>
      <c r="T15" s="43" t="s">
        <v>123</v>
      </c>
      <c r="U15" s="43"/>
      <c r="V15" s="42"/>
      <c r="W15" s="42"/>
      <c r="X15" s="42"/>
      <c r="Y15" s="42"/>
      <c r="Z15" s="42"/>
      <c r="AA15" s="42"/>
    </row>
    <row r="16" spans="1:29" s="46" customFormat="1" x14ac:dyDescent="0.35">
      <c r="A16" s="42"/>
      <c r="B16" s="43">
        <v>11</v>
      </c>
      <c r="C16" s="43" t="s">
        <v>139</v>
      </c>
      <c r="D16" s="43" t="s">
        <v>42</v>
      </c>
      <c r="E16" s="43" t="s">
        <v>38</v>
      </c>
      <c r="F16" s="44" t="s">
        <v>138</v>
      </c>
      <c r="G16" s="43" t="s">
        <v>73</v>
      </c>
      <c r="H16" s="43">
        <v>1</v>
      </c>
      <c r="I16" s="43">
        <v>1</v>
      </c>
      <c r="J16" s="43">
        <v>0</v>
      </c>
      <c r="K16" s="43">
        <v>0</v>
      </c>
      <c r="L16" s="44"/>
      <c r="M16" s="50">
        <v>66139823.657700002</v>
      </c>
      <c r="N16" s="45" t="s">
        <v>69</v>
      </c>
      <c r="O16" s="43" t="s">
        <v>63</v>
      </c>
      <c r="P16" s="50">
        <v>66139823.657700002</v>
      </c>
      <c r="Q16" s="45" t="s">
        <v>69</v>
      </c>
      <c r="R16" s="43" t="s">
        <v>118</v>
      </c>
      <c r="S16" s="43"/>
      <c r="T16" s="43" t="s">
        <v>140</v>
      </c>
      <c r="U16" s="43" t="s">
        <v>188</v>
      </c>
      <c r="V16" s="42"/>
      <c r="W16" s="42"/>
      <c r="X16" s="42"/>
      <c r="Y16" s="42"/>
      <c r="Z16" s="42"/>
      <c r="AA16" s="42"/>
    </row>
    <row r="17" spans="1:29" s="46" customFormat="1" x14ac:dyDescent="0.35">
      <c r="A17" s="42"/>
      <c r="B17" s="47">
        <v>12</v>
      </c>
      <c r="C17" s="43" t="s">
        <v>139</v>
      </c>
      <c r="D17" s="43" t="s">
        <v>42</v>
      </c>
      <c r="E17" s="43" t="s">
        <v>38</v>
      </c>
      <c r="F17" s="43" t="s">
        <v>141</v>
      </c>
      <c r="G17" s="43" t="s">
        <v>147</v>
      </c>
      <c r="H17" s="43">
        <v>1</v>
      </c>
      <c r="I17" s="43">
        <v>1</v>
      </c>
      <c r="J17" s="43">
        <v>0</v>
      </c>
      <c r="K17" s="43">
        <v>0</v>
      </c>
      <c r="L17" s="44" t="s">
        <v>51</v>
      </c>
      <c r="M17" s="50">
        <v>360000</v>
      </c>
      <c r="N17" s="45" t="s">
        <v>69</v>
      </c>
      <c r="O17" s="43" t="s">
        <v>66</v>
      </c>
      <c r="P17" s="50">
        <v>360000</v>
      </c>
      <c r="Q17" s="45" t="s">
        <v>69</v>
      </c>
      <c r="R17" s="43" t="s">
        <v>118</v>
      </c>
      <c r="S17" s="43" t="s">
        <v>148</v>
      </c>
      <c r="T17" s="43" t="s">
        <v>149</v>
      </c>
      <c r="U17" s="43" t="s">
        <v>83</v>
      </c>
      <c r="V17" s="42"/>
      <c r="W17" s="42"/>
      <c r="X17" s="42"/>
      <c r="Y17" s="42"/>
      <c r="Z17" s="42"/>
      <c r="AA17" s="42"/>
    </row>
    <row r="18" spans="1:29" s="46" customFormat="1" x14ac:dyDescent="0.35">
      <c r="A18" s="42"/>
      <c r="B18" s="43">
        <v>13</v>
      </c>
      <c r="C18" s="43" t="s">
        <v>139</v>
      </c>
      <c r="D18" s="43">
        <v>16481</v>
      </c>
      <c r="E18" s="43" t="s">
        <v>38</v>
      </c>
      <c r="F18" s="43" t="s">
        <v>142</v>
      </c>
      <c r="G18" s="43" t="s">
        <v>150</v>
      </c>
      <c r="H18" s="43">
        <v>1</v>
      </c>
      <c r="I18" s="43">
        <v>1</v>
      </c>
      <c r="J18" s="43">
        <v>0</v>
      </c>
      <c r="K18" s="43">
        <v>0</v>
      </c>
      <c r="L18" s="44"/>
      <c r="M18" s="50">
        <v>63906484.065300003</v>
      </c>
      <c r="N18" s="50"/>
      <c r="O18" s="43" t="s">
        <v>64</v>
      </c>
      <c r="P18" s="61">
        <v>12781296.813060001</v>
      </c>
      <c r="Q18" s="50"/>
      <c r="R18" s="43" t="s">
        <v>118</v>
      </c>
      <c r="S18" s="43" t="s">
        <v>37</v>
      </c>
      <c r="T18" s="43" t="s">
        <v>151</v>
      </c>
      <c r="U18" s="43"/>
      <c r="V18" s="42"/>
      <c r="W18" s="42"/>
      <c r="X18" s="42"/>
      <c r="Y18" s="42"/>
      <c r="Z18" s="42"/>
      <c r="AA18" s="42"/>
    </row>
    <row r="19" spans="1:29" s="46" customFormat="1" x14ac:dyDescent="0.35">
      <c r="A19" s="42"/>
      <c r="B19" s="47">
        <v>14</v>
      </c>
      <c r="C19" s="43" t="s">
        <v>139</v>
      </c>
      <c r="D19" s="43" t="s">
        <v>42</v>
      </c>
      <c r="E19" s="43" t="s">
        <v>38</v>
      </c>
      <c r="F19" s="43" t="s">
        <v>143</v>
      </c>
      <c r="G19" s="43" t="s">
        <v>152</v>
      </c>
      <c r="H19" s="43">
        <v>1</v>
      </c>
      <c r="I19" s="43">
        <v>0</v>
      </c>
      <c r="J19" s="43">
        <v>0</v>
      </c>
      <c r="K19" s="43">
        <v>0</v>
      </c>
      <c r="L19" s="44"/>
      <c r="M19" s="50"/>
      <c r="N19" s="45" t="s">
        <v>69</v>
      </c>
      <c r="O19" s="43"/>
      <c r="P19" s="50"/>
      <c r="Q19" s="45" t="s">
        <v>69</v>
      </c>
      <c r="R19" s="43" t="s">
        <v>118</v>
      </c>
      <c r="S19" s="43"/>
      <c r="T19" s="43" t="s">
        <v>123</v>
      </c>
      <c r="U19" s="43" t="s">
        <v>189</v>
      </c>
      <c r="V19" s="42"/>
      <c r="W19" s="42"/>
      <c r="X19" s="42"/>
      <c r="Y19" s="42"/>
      <c r="Z19" s="42"/>
      <c r="AA19" s="42"/>
    </row>
    <row r="20" spans="1:29" s="46" customFormat="1" x14ac:dyDescent="0.35">
      <c r="A20" s="42"/>
      <c r="B20" s="43">
        <v>15</v>
      </c>
      <c r="C20" s="43" t="s">
        <v>139</v>
      </c>
      <c r="D20" s="43">
        <v>16614</v>
      </c>
      <c r="E20" s="43" t="s">
        <v>38</v>
      </c>
      <c r="F20" s="46" t="s">
        <v>144</v>
      </c>
      <c r="G20" s="43" t="s">
        <v>65</v>
      </c>
      <c r="H20" s="43">
        <v>1</v>
      </c>
      <c r="I20" s="43">
        <v>1</v>
      </c>
      <c r="J20" s="43">
        <v>0</v>
      </c>
      <c r="K20" s="43">
        <v>0</v>
      </c>
      <c r="L20" s="44"/>
      <c r="M20" s="50">
        <v>60115862.308319993</v>
      </c>
      <c r="N20" s="45" t="s">
        <v>69</v>
      </c>
      <c r="O20" s="43" t="s">
        <v>63</v>
      </c>
      <c r="P20" s="50">
        <v>180347586.92495999</v>
      </c>
      <c r="Q20" s="45" t="s">
        <v>69</v>
      </c>
      <c r="R20" s="43" t="s">
        <v>153</v>
      </c>
      <c r="S20" s="43" t="s">
        <v>118</v>
      </c>
      <c r="T20" s="43" t="s">
        <v>154</v>
      </c>
      <c r="U20" s="43"/>
      <c r="V20" s="42"/>
      <c r="W20" s="42"/>
      <c r="X20" s="42"/>
      <c r="Y20" s="42"/>
      <c r="Z20" s="42"/>
      <c r="AA20" s="42"/>
    </row>
    <row r="21" spans="1:29" s="46" customFormat="1" x14ac:dyDescent="0.35">
      <c r="A21" s="42"/>
      <c r="B21" s="47">
        <v>16</v>
      </c>
      <c r="C21" s="43" t="s">
        <v>139</v>
      </c>
      <c r="D21" s="43">
        <v>16575</v>
      </c>
      <c r="E21" s="43" t="s">
        <v>38</v>
      </c>
      <c r="F21" s="43" t="s">
        <v>85</v>
      </c>
      <c r="G21" s="43" t="s">
        <v>72</v>
      </c>
      <c r="H21" s="43">
        <v>1</v>
      </c>
      <c r="I21" s="43">
        <v>1</v>
      </c>
      <c r="J21" s="43">
        <v>1</v>
      </c>
      <c r="K21" s="43">
        <v>0</v>
      </c>
      <c r="L21" s="44" t="s">
        <v>70</v>
      </c>
      <c r="M21" s="50">
        <v>13800</v>
      </c>
      <c r="N21" s="50">
        <v>13800</v>
      </c>
      <c r="O21" s="43" t="s">
        <v>66</v>
      </c>
      <c r="P21" s="50">
        <v>13800</v>
      </c>
      <c r="Q21" s="50">
        <v>13800</v>
      </c>
      <c r="R21" s="43" t="s">
        <v>118</v>
      </c>
      <c r="S21" s="43" t="s">
        <v>43</v>
      </c>
      <c r="T21" s="43" t="s">
        <v>67</v>
      </c>
      <c r="U21" s="43" t="s">
        <v>190</v>
      </c>
      <c r="V21" s="42"/>
      <c r="W21" s="42"/>
      <c r="X21" s="42"/>
      <c r="Y21" s="42"/>
      <c r="Z21" s="42"/>
      <c r="AA21" s="42"/>
    </row>
    <row r="22" spans="1:29" s="46" customFormat="1" x14ac:dyDescent="0.35">
      <c r="A22" s="42"/>
      <c r="B22" s="43">
        <v>17</v>
      </c>
      <c r="C22" s="43" t="s">
        <v>139</v>
      </c>
      <c r="D22" s="43">
        <v>16756</v>
      </c>
      <c r="E22" s="43" t="s">
        <v>38</v>
      </c>
      <c r="F22" s="43" t="s">
        <v>145</v>
      </c>
      <c r="G22" s="43" t="s">
        <v>155</v>
      </c>
      <c r="H22" s="43">
        <v>1</v>
      </c>
      <c r="I22" s="43">
        <v>0</v>
      </c>
      <c r="J22" s="43">
        <v>0</v>
      </c>
      <c r="K22" s="43">
        <v>0</v>
      </c>
      <c r="L22" s="44"/>
      <c r="M22" s="50"/>
      <c r="N22" s="50"/>
      <c r="O22" s="43" t="s">
        <v>66</v>
      </c>
      <c r="P22" s="50"/>
      <c r="Q22" s="50"/>
      <c r="R22" s="43" t="s">
        <v>118</v>
      </c>
      <c r="S22" s="43" t="s">
        <v>156</v>
      </c>
      <c r="T22" s="43" t="s">
        <v>119</v>
      </c>
      <c r="U22" s="43" t="s">
        <v>191</v>
      </c>
      <c r="V22" s="42"/>
      <c r="W22" s="42"/>
      <c r="X22" s="42"/>
      <c r="Y22" s="42"/>
      <c r="Z22" s="42"/>
      <c r="AA22" s="42"/>
      <c r="AB22" s="42"/>
      <c r="AC22" s="42"/>
    </row>
    <row r="23" spans="1:29" s="46" customFormat="1" x14ac:dyDescent="0.35">
      <c r="A23" s="42"/>
      <c r="B23" s="47">
        <v>18</v>
      </c>
      <c r="C23" s="43" t="s">
        <v>139</v>
      </c>
      <c r="D23" s="43" t="s">
        <v>42</v>
      </c>
      <c r="E23" s="43" t="s">
        <v>38</v>
      </c>
      <c r="F23" s="43" t="s">
        <v>81</v>
      </c>
      <c r="G23" s="43" t="s">
        <v>157</v>
      </c>
      <c r="H23" s="43">
        <v>1</v>
      </c>
      <c r="I23" s="43">
        <v>0</v>
      </c>
      <c r="J23" s="43">
        <v>0</v>
      </c>
      <c r="K23" s="43">
        <v>0</v>
      </c>
      <c r="L23" s="44"/>
      <c r="M23" s="50"/>
      <c r="N23" s="45" t="s">
        <v>69</v>
      </c>
      <c r="O23" s="43" t="s">
        <v>66</v>
      </c>
      <c r="P23" s="50"/>
      <c r="Q23" s="45" t="s">
        <v>69</v>
      </c>
      <c r="R23" s="43" t="s">
        <v>118</v>
      </c>
      <c r="S23" s="43"/>
      <c r="T23" s="43" t="s">
        <v>158</v>
      </c>
      <c r="U23" s="43" t="s">
        <v>192</v>
      </c>
      <c r="V23" s="42"/>
      <c r="W23" s="42"/>
      <c r="X23" s="42"/>
      <c r="Y23" s="42"/>
      <c r="Z23" s="42"/>
      <c r="AA23" s="42"/>
      <c r="AB23" s="42"/>
      <c r="AC23" s="42"/>
    </row>
    <row r="24" spans="1:29" s="46" customFormat="1" x14ac:dyDescent="0.35">
      <c r="A24" s="42"/>
      <c r="B24" s="43">
        <v>19</v>
      </c>
      <c r="C24" s="43" t="s">
        <v>139</v>
      </c>
      <c r="D24" s="43">
        <v>16659</v>
      </c>
      <c r="E24" s="43" t="s">
        <v>38</v>
      </c>
      <c r="F24" s="43" t="s">
        <v>146</v>
      </c>
      <c r="G24" s="43" t="s">
        <v>159</v>
      </c>
      <c r="H24" s="43">
        <v>1</v>
      </c>
      <c r="I24" s="43">
        <v>1</v>
      </c>
      <c r="J24" s="43">
        <v>1</v>
      </c>
      <c r="K24" s="43">
        <v>0</v>
      </c>
      <c r="L24" s="44"/>
      <c r="M24" s="50">
        <v>0</v>
      </c>
      <c r="N24" s="45" t="s">
        <v>69</v>
      </c>
      <c r="O24" s="43" t="s">
        <v>66</v>
      </c>
      <c r="P24" s="50">
        <v>0</v>
      </c>
      <c r="Q24" s="45" t="s">
        <v>69</v>
      </c>
      <c r="R24" s="43" t="s">
        <v>118</v>
      </c>
      <c r="S24" s="43"/>
      <c r="T24" s="43" t="s">
        <v>119</v>
      </c>
      <c r="U24" s="43" t="s">
        <v>160</v>
      </c>
      <c r="V24" s="42"/>
      <c r="W24" s="42"/>
      <c r="X24" s="42"/>
      <c r="Y24" s="42"/>
      <c r="Z24" s="42"/>
      <c r="AA24" s="42"/>
      <c r="AB24" s="42"/>
      <c r="AC24" s="42"/>
    </row>
    <row r="25" spans="1:29" s="46" customFormat="1" x14ac:dyDescent="0.35">
      <c r="A25" s="42"/>
      <c r="B25" s="47">
        <v>20</v>
      </c>
      <c r="C25" s="43" t="s">
        <v>139</v>
      </c>
      <c r="D25" s="43" t="s">
        <v>42</v>
      </c>
      <c r="E25" s="43" t="s">
        <v>38</v>
      </c>
      <c r="F25" s="43" t="s">
        <v>75</v>
      </c>
      <c r="G25" s="43" t="s">
        <v>176</v>
      </c>
      <c r="H25" s="43">
        <v>1</v>
      </c>
      <c r="I25" s="43">
        <v>1</v>
      </c>
      <c r="J25" s="56">
        <v>0</v>
      </c>
      <c r="K25" s="43">
        <v>0</v>
      </c>
      <c r="L25" s="44" t="s">
        <v>42</v>
      </c>
      <c r="M25" s="50">
        <v>443746511</v>
      </c>
      <c r="N25" s="45" t="s">
        <v>69</v>
      </c>
      <c r="O25" s="43" t="s">
        <v>76</v>
      </c>
      <c r="P25" s="50">
        <v>443746511</v>
      </c>
      <c r="Q25" s="45" t="s">
        <v>69</v>
      </c>
      <c r="R25" s="43" t="s">
        <v>118</v>
      </c>
      <c r="S25" s="43" t="s">
        <v>43</v>
      </c>
      <c r="T25" s="43" t="s">
        <v>77</v>
      </c>
      <c r="U25" s="43" t="s">
        <v>193</v>
      </c>
      <c r="V25" s="42"/>
      <c r="W25" s="42"/>
      <c r="X25" s="42"/>
      <c r="Y25" s="42"/>
      <c r="Z25" s="42"/>
      <c r="AA25" s="42"/>
      <c r="AB25" s="42"/>
      <c r="AC25" s="42"/>
    </row>
    <row r="26" spans="1:29" s="46" customFormat="1" x14ac:dyDescent="0.35">
      <c r="A26" s="42"/>
      <c r="B26" s="43">
        <v>21</v>
      </c>
      <c r="C26" s="43" t="s">
        <v>78</v>
      </c>
      <c r="D26" s="43">
        <v>17010</v>
      </c>
      <c r="E26" s="43" t="s">
        <v>38</v>
      </c>
      <c r="F26" s="43" t="s">
        <v>161</v>
      </c>
      <c r="G26" s="43" t="s">
        <v>168</v>
      </c>
      <c r="H26" s="43">
        <v>1</v>
      </c>
      <c r="I26" s="43">
        <v>0</v>
      </c>
      <c r="J26" s="56">
        <v>0</v>
      </c>
      <c r="K26" s="43">
        <v>0</v>
      </c>
      <c r="L26" s="44" t="s">
        <v>84</v>
      </c>
      <c r="M26" s="50"/>
      <c r="N26" s="45" t="s">
        <v>69</v>
      </c>
      <c r="O26" s="43" t="s">
        <v>63</v>
      </c>
      <c r="P26" s="50"/>
      <c r="Q26" s="45" t="s">
        <v>69</v>
      </c>
      <c r="R26" s="43" t="s">
        <v>118</v>
      </c>
      <c r="S26" s="43"/>
      <c r="T26" s="43" t="s">
        <v>119</v>
      </c>
      <c r="U26" s="43" t="s">
        <v>194</v>
      </c>
      <c r="V26" s="42"/>
      <c r="W26" s="42"/>
      <c r="X26" s="42"/>
      <c r="Y26" s="42"/>
      <c r="Z26" s="42"/>
      <c r="AA26" s="42"/>
      <c r="AB26" s="42"/>
      <c r="AC26" s="42"/>
    </row>
    <row r="27" spans="1:29" s="46" customFormat="1" x14ac:dyDescent="0.35">
      <c r="A27" s="42"/>
      <c r="B27" s="47">
        <v>22</v>
      </c>
      <c r="C27" s="43" t="s">
        <v>74</v>
      </c>
      <c r="D27" s="43">
        <v>17128</v>
      </c>
      <c r="E27" s="43" t="s">
        <v>38</v>
      </c>
      <c r="F27" s="43" t="s">
        <v>162</v>
      </c>
      <c r="G27" s="43" t="s">
        <v>168</v>
      </c>
      <c r="H27" s="43">
        <v>1</v>
      </c>
      <c r="I27" s="43">
        <v>0</v>
      </c>
      <c r="J27" s="56">
        <v>0</v>
      </c>
      <c r="K27" s="43">
        <v>0</v>
      </c>
      <c r="L27" s="44" t="s">
        <v>84</v>
      </c>
      <c r="M27" s="50"/>
      <c r="N27" s="45" t="s">
        <v>69</v>
      </c>
      <c r="O27" s="43" t="s">
        <v>63</v>
      </c>
      <c r="P27" s="50"/>
      <c r="Q27" s="45" t="s">
        <v>69</v>
      </c>
      <c r="R27" s="43" t="s">
        <v>118</v>
      </c>
      <c r="S27" s="43" t="s">
        <v>40</v>
      </c>
      <c r="T27" s="43" t="s">
        <v>123</v>
      </c>
      <c r="U27" s="43" t="s">
        <v>181</v>
      </c>
      <c r="V27" s="42"/>
      <c r="W27" s="42"/>
      <c r="X27" s="42"/>
      <c r="Y27" s="42"/>
      <c r="Z27" s="42"/>
      <c r="AA27" s="42"/>
      <c r="AB27" s="42"/>
      <c r="AC27" s="42"/>
    </row>
    <row r="28" spans="1:29" s="46" customFormat="1" x14ac:dyDescent="0.35">
      <c r="A28" s="42"/>
      <c r="B28" s="43">
        <v>23</v>
      </c>
      <c r="C28" s="43" t="s">
        <v>74</v>
      </c>
      <c r="D28" s="43">
        <v>17010</v>
      </c>
      <c r="E28" s="43" t="s">
        <v>38</v>
      </c>
      <c r="F28" s="43" t="s">
        <v>163</v>
      </c>
      <c r="G28" s="43" t="s">
        <v>65</v>
      </c>
      <c r="H28" s="43">
        <v>1</v>
      </c>
      <c r="I28" s="43">
        <v>0</v>
      </c>
      <c r="J28" s="56">
        <v>0</v>
      </c>
      <c r="K28" s="43">
        <v>0</v>
      </c>
      <c r="L28" s="44" t="s">
        <v>84</v>
      </c>
      <c r="M28" s="45" t="s">
        <v>69</v>
      </c>
      <c r="N28" s="45" t="s">
        <v>69</v>
      </c>
      <c r="O28" s="43" t="s">
        <v>66</v>
      </c>
      <c r="P28" s="45" t="s">
        <v>69</v>
      </c>
      <c r="Q28" s="45" t="s">
        <v>69</v>
      </c>
      <c r="R28" s="43" t="s">
        <v>118</v>
      </c>
      <c r="S28" s="43"/>
      <c r="T28" s="43" t="s">
        <v>177</v>
      </c>
      <c r="U28" s="43" t="s">
        <v>181</v>
      </c>
      <c r="V28" s="42"/>
      <c r="W28" s="42"/>
      <c r="X28" s="42"/>
      <c r="Y28" s="42"/>
      <c r="Z28" s="42"/>
      <c r="AA28" s="42"/>
      <c r="AB28" s="42"/>
      <c r="AC28" s="42"/>
    </row>
    <row r="29" spans="1:29" s="46" customFormat="1" x14ac:dyDescent="0.35">
      <c r="A29" s="42"/>
      <c r="B29" s="47">
        <v>24</v>
      </c>
      <c r="C29" s="43" t="s">
        <v>78</v>
      </c>
      <c r="D29" s="43">
        <v>16896</v>
      </c>
      <c r="E29" s="43" t="s">
        <v>38</v>
      </c>
      <c r="F29" s="43" t="s">
        <v>164</v>
      </c>
      <c r="G29" s="43" t="s">
        <v>173</v>
      </c>
      <c r="H29" s="43">
        <v>1</v>
      </c>
      <c r="I29" s="43">
        <v>1</v>
      </c>
      <c r="J29" s="56">
        <v>0</v>
      </c>
      <c r="K29" s="43">
        <v>0</v>
      </c>
      <c r="L29" s="44" t="s">
        <v>79</v>
      </c>
      <c r="M29" s="50">
        <v>97236336</v>
      </c>
      <c r="N29" s="45" t="s">
        <v>69</v>
      </c>
      <c r="O29" s="43" t="s">
        <v>64</v>
      </c>
      <c r="P29" s="50">
        <v>19447267.199999999</v>
      </c>
      <c r="Q29" s="45" t="s">
        <v>69</v>
      </c>
      <c r="R29" s="43" t="s">
        <v>118</v>
      </c>
      <c r="S29" s="43" t="s">
        <v>40</v>
      </c>
      <c r="T29" s="43" t="s">
        <v>80</v>
      </c>
      <c r="U29" s="43"/>
      <c r="V29" s="42"/>
      <c r="W29" s="42"/>
      <c r="X29" s="42"/>
      <c r="Y29" s="42"/>
      <c r="Z29" s="42"/>
      <c r="AA29" s="42"/>
      <c r="AB29" s="42"/>
      <c r="AC29" s="42"/>
    </row>
    <row r="30" spans="1:29" s="46" customFormat="1" x14ac:dyDescent="0.35">
      <c r="A30" s="42"/>
      <c r="B30" s="43">
        <v>25</v>
      </c>
      <c r="C30" s="43" t="s">
        <v>78</v>
      </c>
      <c r="D30" s="43">
        <v>16942</v>
      </c>
      <c r="E30" s="43" t="s">
        <v>38</v>
      </c>
      <c r="F30" s="43" t="s">
        <v>165</v>
      </c>
      <c r="G30" s="43" t="s">
        <v>172</v>
      </c>
      <c r="H30" s="43">
        <v>1</v>
      </c>
      <c r="I30" s="43">
        <v>0</v>
      </c>
      <c r="J30" s="43">
        <v>0</v>
      </c>
      <c r="K30" s="43">
        <v>0</v>
      </c>
      <c r="L30" s="44" t="s">
        <v>170</v>
      </c>
      <c r="M30" s="50"/>
      <c r="N30" s="50" t="s">
        <v>69</v>
      </c>
      <c r="O30" s="43" t="s">
        <v>66</v>
      </c>
      <c r="P30" s="61"/>
      <c r="Q30" s="50" t="s">
        <v>69</v>
      </c>
      <c r="R30" s="43" t="s">
        <v>118</v>
      </c>
      <c r="S30" s="43"/>
      <c r="T30" s="43" t="s">
        <v>171</v>
      </c>
      <c r="U30" s="43"/>
      <c r="V30" s="42"/>
      <c r="W30" s="42"/>
      <c r="X30" s="42"/>
      <c r="Y30" s="42"/>
      <c r="Z30" s="42"/>
      <c r="AA30" s="42"/>
      <c r="AB30" s="42"/>
      <c r="AC30" s="42"/>
    </row>
    <row r="31" spans="1:29" s="46" customFormat="1" x14ac:dyDescent="0.35">
      <c r="A31" s="42"/>
      <c r="B31" s="47">
        <v>26</v>
      </c>
      <c r="C31" s="43" t="s">
        <v>78</v>
      </c>
      <c r="D31" s="43" t="s">
        <v>42</v>
      </c>
      <c r="E31" s="43" t="s">
        <v>38</v>
      </c>
      <c r="F31" s="43" t="s">
        <v>81</v>
      </c>
      <c r="G31" s="43" t="s">
        <v>169</v>
      </c>
      <c r="H31" s="43">
        <v>1</v>
      </c>
      <c r="I31" s="43">
        <v>0</v>
      </c>
      <c r="J31" s="56">
        <v>0</v>
      </c>
      <c r="K31" s="43">
        <v>0</v>
      </c>
      <c r="L31" s="44" t="s">
        <v>82</v>
      </c>
      <c r="M31" s="50"/>
      <c r="N31" s="45" t="s">
        <v>69</v>
      </c>
      <c r="O31" s="43" t="s">
        <v>66</v>
      </c>
      <c r="P31" s="50"/>
      <c r="Q31" s="45" t="s">
        <v>69</v>
      </c>
      <c r="R31" s="43" t="s">
        <v>118</v>
      </c>
      <c r="S31" s="43"/>
      <c r="T31" s="43" t="s">
        <v>171</v>
      </c>
      <c r="U31" s="43"/>
      <c r="V31" s="42"/>
      <c r="W31" s="42"/>
      <c r="X31" s="42"/>
      <c r="Y31" s="42"/>
      <c r="Z31" s="42"/>
      <c r="AA31" s="42"/>
      <c r="AB31" s="42"/>
      <c r="AC31" s="42"/>
    </row>
    <row r="32" spans="1:29" s="46" customFormat="1" x14ac:dyDescent="0.35">
      <c r="A32" s="42"/>
      <c r="B32" s="43">
        <v>27</v>
      </c>
      <c r="C32" s="43" t="s">
        <v>78</v>
      </c>
      <c r="D32" s="43">
        <v>16717</v>
      </c>
      <c r="E32" s="43" t="s">
        <v>38</v>
      </c>
      <c r="F32" s="43" t="s">
        <v>166</v>
      </c>
      <c r="G32" s="43" t="s">
        <v>167</v>
      </c>
      <c r="H32" s="43">
        <v>1</v>
      </c>
      <c r="I32" s="43">
        <v>0</v>
      </c>
      <c r="J32" s="43">
        <v>0</v>
      </c>
      <c r="K32" s="43">
        <v>0</v>
      </c>
      <c r="L32" s="44"/>
      <c r="M32" s="50"/>
      <c r="N32" s="50"/>
      <c r="O32" s="43" t="s">
        <v>66</v>
      </c>
      <c r="P32" s="61"/>
      <c r="Q32" s="50"/>
      <c r="R32" s="43" t="s">
        <v>118</v>
      </c>
      <c r="S32" s="43" t="s">
        <v>37</v>
      </c>
      <c r="T32" s="43" t="s">
        <v>44</v>
      </c>
      <c r="U32" s="43"/>
      <c r="V32" s="42"/>
      <c r="W32" s="42"/>
      <c r="X32" s="42"/>
      <c r="Y32" s="42"/>
      <c r="Z32" s="42"/>
      <c r="AA32" s="42"/>
      <c r="AB32" s="42"/>
      <c r="AC32" s="42"/>
    </row>
    <row r="33" spans="2:21" x14ac:dyDescent="0.35">
      <c r="B33" s="35"/>
      <c r="C33" s="5"/>
      <c r="D33" s="36"/>
      <c r="E33" s="5"/>
      <c r="F33" s="11"/>
      <c r="G33" s="11"/>
      <c r="H33" s="4"/>
      <c r="I33" s="4"/>
      <c r="J33" s="36"/>
      <c r="K33" s="36"/>
      <c r="L33" s="4"/>
      <c r="M33" s="6"/>
      <c r="N33" s="6"/>
      <c r="O33" s="7"/>
      <c r="P33" s="6"/>
      <c r="Q33" s="6"/>
      <c r="R33" s="5"/>
      <c r="S33" s="5"/>
      <c r="T33" s="5"/>
      <c r="U33" s="11"/>
    </row>
    <row r="34" spans="2:21" x14ac:dyDescent="0.35">
      <c r="B34" s="35"/>
      <c r="C34" s="5"/>
      <c r="D34" s="36"/>
      <c r="E34" s="5"/>
      <c r="F34" s="11"/>
      <c r="G34" s="11"/>
      <c r="H34" s="4"/>
      <c r="I34" s="4"/>
      <c r="J34" s="36"/>
      <c r="K34" s="36"/>
      <c r="L34" s="4"/>
      <c r="M34" s="6"/>
      <c r="N34" s="6"/>
      <c r="O34" s="7"/>
      <c r="P34" s="6"/>
      <c r="Q34" s="6"/>
      <c r="R34" s="5"/>
      <c r="S34" s="5"/>
      <c r="T34" s="5"/>
      <c r="U34" s="11"/>
    </row>
    <row r="35" spans="2:21" s="24" customFormat="1" ht="18.5" x14ac:dyDescent="0.35">
      <c r="B35" s="21"/>
      <c r="C35" s="21"/>
      <c r="D35" s="21"/>
      <c r="E35" s="21"/>
      <c r="F35" s="37">
        <f>SUBTOTAL(103,F2:F34)</f>
        <v>27</v>
      </c>
      <c r="G35" s="37"/>
      <c r="H35" s="21"/>
      <c r="I35" s="21">
        <f>SUM(I2:I34)</f>
        <v>14</v>
      </c>
      <c r="J35" s="21">
        <f>SUM(J2:J34)</f>
        <v>3</v>
      </c>
      <c r="K35" s="21">
        <f>SUM(K2:K34)</f>
        <v>0</v>
      </c>
      <c r="L35" s="21"/>
      <c r="M35" s="22">
        <f>SUM(M2:M34)</f>
        <v>788901150.37370014</v>
      </c>
      <c r="N35" s="22">
        <f>SUM(N2:N34)</f>
        <v>293982</v>
      </c>
      <c r="O35" s="23"/>
      <c r="P35" s="22">
        <f>SUM(P2:P34)</f>
        <v>780498800.93810022</v>
      </c>
      <c r="Q35" s="22">
        <f>SUM(Q2:Q34)</f>
        <v>13800</v>
      </c>
      <c r="R35" s="21">
        <f>COUNTIF(R2:R34,R$2)</f>
        <v>25</v>
      </c>
      <c r="S35" s="21">
        <f>COUNTIF(S2:S34,R$2)</f>
        <v>2</v>
      </c>
      <c r="T35" s="21"/>
      <c r="U35" s="37">
        <f>SUBTOTAL(103,U2:U34)</f>
        <v>19</v>
      </c>
    </row>
    <row r="36" spans="2:21" x14ac:dyDescent="0.35">
      <c r="B36" s="9"/>
      <c r="M36" s="19"/>
      <c r="N36" s="19"/>
      <c r="O36" s="20"/>
      <c r="P36" s="19"/>
      <c r="Q36" s="19"/>
    </row>
    <row r="37" spans="2:21" x14ac:dyDescent="0.35">
      <c r="B37" s="9"/>
      <c r="M37" s="19"/>
      <c r="N37" s="19"/>
      <c r="O37" s="20"/>
      <c r="P37" s="19"/>
      <c r="Q37" s="19"/>
    </row>
    <row r="39" spans="2:21" x14ac:dyDescent="0.35">
      <c r="D39" s="8"/>
      <c r="J39" s="8"/>
      <c r="K39" s="8"/>
    </row>
    <row r="40" spans="2:21" x14ac:dyDescent="0.35">
      <c r="D40" s="8"/>
      <c r="J40" s="8"/>
      <c r="K40" s="38"/>
      <c r="L40" s="8"/>
      <c r="O40" s="8"/>
      <c r="U40" s="8"/>
    </row>
    <row r="41" spans="2:21" ht="18.5" x14ac:dyDescent="0.35">
      <c r="C41" s="85" t="s">
        <v>199</v>
      </c>
      <c r="D41" s="86"/>
      <c r="E41" s="86"/>
      <c r="F41" s="86"/>
      <c r="G41" s="86"/>
      <c r="H41" s="86"/>
      <c r="I41" s="87"/>
      <c r="J41" s="8"/>
      <c r="K41" s="8"/>
      <c r="L41" s="8"/>
      <c r="O41" s="8"/>
      <c r="U41" s="8"/>
    </row>
    <row r="42" spans="2:21" ht="32" x14ac:dyDescent="0.35">
      <c r="C42" s="1" t="s">
        <v>7</v>
      </c>
      <c r="D42" s="1" t="s">
        <v>53</v>
      </c>
      <c r="E42" s="1" t="s">
        <v>198</v>
      </c>
      <c r="F42" s="88" t="s">
        <v>197</v>
      </c>
      <c r="G42" s="89"/>
      <c r="H42" s="88" t="s">
        <v>196</v>
      </c>
      <c r="I42" s="89"/>
      <c r="J42" s="8"/>
      <c r="K42" s="38"/>
      <c r="L42" s="8"/>
      <c r="O42" s="8"/>
      <c r="U42" s="8"/>
    </row>
    <row r="43" spans="2:21" x14ac:dyDescent="0.35">
      <c r="C43" s="65">
        <v>1</v>
      </c>
      <c r="D43" s="66">
        <v>45799</v>
      </c>
      <c r="E43" s="65" t="s">
        <v>195</v>
      </c>
      <c r="F43" s="78" t="s">
        <v>200</v>
      </c>
      <c r="G43" s="79"/>
      <c r="H43" s="78" t="s">
        <v>201</v>
      </c>
      <c r="I43" s="79"/>
      <c r="J43" s="8"/>
      <c r="K43" s="38"/>
      <c r="L43" s="8"/>
      <c r="O43" s="8"/>
      <c r="U43" s="8"/>
    </row>
    <row r="44" spans="2:21" x14ac:dyDescent="0.35">
      <c r="C44" s="65">
        <v>2</v>
      </c>
      <c r="D44" s="66">
        <v>45822</v>
      </c>
      <c r="E44" s="65" t="s">
        <v>195</v>
      </c>
      <c r="F44" s="78" t="s">
        <v>202</v>
      </c>
      <c r="G44" s="79"/>
      <c r="H44" s="78" t="s">
        <v>203</v>
      </c>
      <c r="I44" s="79"/>
      <c r="J44" s="8"/>
      <c r="K44" s="38"/>
      <c r="L44" s="8"/>
      <c r="O44" s="8"/>
      <c r="U44" s="8"/>
    </row>
    <row r="45" spans="2:21" x14ac:dyDescent="0.35">
      <c r="C45" s="65">
        <v>3</v>
      </c>
      <c r="D45" s="66">
        <v>45841</v>
      </c>
      <c r="E45" s="65" t="s">
        <v>195</v>
      </c>
      <c r="F45" s="78" t="s">
        <v>204</v>
      </c>
      <c r="G45" s="79"/>
      <c r="H45" s="78" t="s">
        <v>205</v>
      </c>
      <c r="I45" s="79"/>
      <c r="J45" s="8"/>
      <c r="K45" s="38"/>
      <c r="L45" s="8"/>
      <c r="O45" s="8"/>
      <c r="U45" s="8"/>
    </row>
    <row r="46" spans="2:21" x14ac:dyDescent="0.35">
      <c r="C46" s="65">
        <v>4</v>
      </c>
      <c r="D46" s="66">
        <v>45782</v>
      </c>
      <c r="E46" s="65" t="s">
        <v>195</v>
      </c>
      <c r="F46" s="67" t="s">
        <v>206</v>
      </c>
      <c r="G46" s="64"/>
      <c r="H46" s="78" t="s">
        <v>207</v>
      </c>
      <c r="I46" s="79"/>
      <c r="J46" s="8"/>
      <c r="K46" s="38"/>
      <c r="L46" s="8"/>
      <c r="O46" s="8"/>
      <c r="U46" s="8"/>
    </row>
    <row r="47" spans="2:21" x14ac:dyDescent="0.35">
      <c r="C47" s="65">
        <v>5</v>
      </c>
      <c r="D47" s="66"/>
      <c r="E47" s="65"/>
      <c r="F47" s="80"/>
      <c r="G47" s="81"/>
      <c r="H47" s="78"/>
      <c r="I47" s="79"/>
      <c r="J47" s="8"/>
      <c r="K47" s="38"/>
      <c r="L47" s="8"/>
      <c r="O47" s="8"/>
      <c r="U47" s="8"/>
    </row>
    <row r="48" spans="2:21" x14ac:dyDescent="0.35">
      <c r="C48" s="65">
        <v>6</v>
      </c>
      <c r="D48" s="66"/>
      <c r="E48" s="65"/>
      <c r="F48" s="78"/>
      <c r="G48" s="79"/>
      <c r="H48" s="78"/>
      <c r="I48" s="79"/>
      <c r="J48" s="8"/>
      <c r="K48" s="38"/>
      <c r="L48" s="8"/>
      <c r="O48" s="8"/>
      <c r="U48" s="8"/>
    </row>
    <row r="49" spans="3:21" x14ac:dyDescent="0.35">
      <c r="C49" s="65">
        <v>7</v>
      </c>
      <c r="D49" s="66"/>
      <c r="E49" s="65"/>
      <c r="F49" s="78"/>
      <c r="G49" s="79"/>
      <c r="H49" s="78"/>
      <c r="I49" s="79"/>
      <c r="J49" s="8"/>
      <c r="K49" s="38"/>
      <c r="L49" s="8"/>
      <c r="O49" s="8"/>
      <c r="U49" s="8"/>
    </row>
    <row r="50" spans="3:21" x14ac:dyDescent="0.35">
      <c r="C50" s="65">
        <v>8</v>
      </c>
      <c r="D50" s="66"/>
      <c r="E50" s="65"/>
      <c r="F50" s="78"/>
      <c r="G50" s="79"/>
      <c r="H50" s="78"/>
      <c r="I50" s="79"/>
      <c r="J50" s="8"/>
      <c r="K50" s="38"/>
      <c r="L50" s="8"/>
      <c r="O50" s="8"/>
      <c r="U50" s="8"/>
    </row>
    <row r="51" spans="3:21" x14ac:dyDescent="0.35">
      <c r="C51" s="65">
        <v>9</v>
      </c>
      <c r="D51" s="66"/>
      <c r="E51" s="65"/>
      <c r="F51" s="78"/>
      <c r="G51" s="79"/>
      <c r="H51" s="78"/>
      <c r="I51" s="79"/>
      <c r="J51" s="8"/>
      <c r="K51" s="38"/>
      <c r="L51" s="8"/>
      <c r="O51" s="8"/>
      <c r="U51" s="8"/>
    </row>
    <row r="52" spans="3:21" x14ac:dyDescent="0.35">
      <c r="C52" s="65">
        <v>10</v>
      </c>
      <c r="D52" s="66"/>
      <c r="E52" s="65"/>
      <c r="F52" s="78"/>
      <c r="G52" s="79"/>
      <c r="H52" s="78"/>
      <c r="I52" s="79"/>
      <c r="J52" s="8"/>
      <c r="K52" s="38"/>
      <c r="L52" s="8"/>
      <c r="O52" s="8"/>
      <c r="U52" s="8"/>
    </row>
    <row r="53" spans="3:21" x14ac:dyDescent="0.35">
      <c r="D53" s="8"/>
      <c r="J53" s="8"/>
      <c r="K53" s="38"/>
      <c r="L53" s="8"/>
      <c r="O53" s="8"/>
      <c r="U53" s="8"/>
    </row>
    <row r="54" spans="3:21" x14ac:dyDescent="0.35">
      <c r="D54" s="8"/>
      <c r="J54" s="8"/>
      <c r="K54" s="38"/>
      <c r="L54" s="8"/>
      <c r="O54" s="8"/>
      <c r="U54" s="8"/>
    </row>
    <row r="55" spans="3:21" x14ac:dyDescent="0.35">
      <c r="D55" s="8"/>
      <c r="J55" s="8"/>
      <c r="K55" s="38"/>
      <c r="L55" s="8"/>
      <c r="O55" s="8"/>
      <c r="U55" s="8"/>
    </row>
    <row r="56" spans="3:21" x14ac:dyDescent="0.35">
      <c r="D56" s="8"/>
      <c r="J56" s="8"/>
      <c r="K56" s="38"/>
      <c r="L56" s="8"/>
      <c r="O56" s="8"/>
      <c r="U56" s="8"/>
    </row>
    <row r="57" spans="3:21" x14ac:dyDescent="0.35">
      <c r="D57" s="8"/>
      <c r="J57" s="8"/>
      <c r="K57" s="38"/>
      <c r="L57" s="8"/>
      <c r="O57" s="8"/>
      <c r="U57" s="8"/>
    </row>
    <row r="58" spans="3:21" x14ac:dyDescent="0.35">
      <c r="D58" s="8"/>
      <c r="J58" s="8"/>
      <c r="K58" s="38"/>
      <c r="L58" s="8"/>
      <c r="O58" s="8"/>
      <c r="U58" s="8"/>
    </row>
    <row r="59" spans="3:21" x14ac:dyDescent="0.35">
      <c r="D59" s="8"/>
      <c r="J59" s="8"/>
      <c r="K59" s="38"/>
      <c r="L59" s="8"/>
      <c r="O59" s="8"/>
      <c r="U59" s="8"/>
    </row>
    <row r="60" spans="3:21" x14ac:dyDescent="0.35">
      <c r="D60" s="8"/>
      <c r="J60" s="8"/>
      <c r="K60" s="38"/>
      <c r="L60" s="8"/>
      <c r="O60" s="8"/>
      <c r="U60" s="8"/>
    </row>
    <row r="61" spans="3:21" x14ac:dyDescent="0.35">
      <c r="D61" s="8"/>
      <c r="J61" s="8"/>
      <c r="K61" s="38"/>
      <c r="L61" s="8"/>
      <c r="O61" s="8"/>
      <c r="U61" s="8"/>
    </row>
    <row r="62" spans="3:21" x14ac:dyDescent="0.35">
      <c r="D62" s="8"/>
      <c r="J62" s="8"/>
      <c r="K62" s="38"/>
      <c r="L62" s="8"/>
      <c r="O62" s="8"/>
      <c r="U62" s="8"/>
    </row>
    <row r="63" spans="3:21" x14ac:dyDescent="0.35">
      <c r="D63" s="8"/>
      <c r="J63" s="8"/>
      <c r="K63" s="9"/>
      <c r="M63" s="9"/>
      <c r="N63" s="9"/>
      <c r="P63" s="9"/>
      <c r="Q63" s="9"/>
      <c r="R63" s="9"/>
      <c r="S63" s="9"/>
    </row>
    <row r="64" spans="3:21" ht="16" x14ac:dyDescent="0.35">
      <c r="D64" s="8"/>
      <c r="J64" s="8"/>
      <c r="K64" s="9"/>
      <c r="M64" s="9"/>
      <c r="N64" s="9"/>
      <c r="P64" s="63"/>
      <c r="Q64" s="9"/>
      <c r="R64" s="9"/>
      <c r="S64" s="9"/>
    </row>
    <row r="66" spans="2:11" x14ac:dyDescent="0.35">
      <c r="D66" s="8"/>
      <c r="J66" s="8"/>
      <c r="K66" s="8"/>
    </row>
    <row r="67" spans="2:11" x14ac:dyDescent="0.35">
      <c r="B67" s="9"/>
      <c r="C67" s="9"/>
      <c r="D67" s="9"/>
      <c r="E67" s="9"/>
      <c r="F67" s="9"/>
      <c r="G67" s="9"/>
      <c r="I67" s="38"/>
      <c r="J67" s="38"/>
      <c r="K67" s="38"/>
    </row>
    <row r="68" spans="2:11" x14ac:dyDescent="0.35">
      <c r="B68" s="9"/>
      <c r="C68" s="9"/>
      <c r="D68" s="9"/>
      <c r="E68" s="9"/>
      <c r="F68" s="9"/>
      <c r="G68" s="9"/>
      <c r="I68" s="38"/>
      <c r="J68" s="38"/>
      <c r="K68" s="38"/>
    </row>
    <row r="69" spans="2:11" x14ac:dyDescent="0.35">
      <c r="B69" s="9"/>
      <c r="C69" s="9"/>
      <c r="D69" s="9"/>
      <c r="E69" s="9"/>
      <c r="F69" s="9"/>
      <c r="G69" s="9"/>
      <c r="J69" s="9"/>
      <c r="K69" s="9"/>
    </row>
    <row r="70" spans="2:11" x14ac:dyDescent="0.35">
      <c r="B70" s="9"/>
      <c r="C70" s="9"/>
      <c r="D70" s="9"/>
      <c r="E70" s="9"/>
      <c r="F70" s="9"/>
      <c r="G70" s="9"/>
      <c r="J70" s="9"/>
      <c r="K70" s="9"/>
    </row>
    <row r="71" spans="2:11" x14ac:dyDescent="0.35">
      <c r="B71" s="9"/>
      <c r="C71" s="9"/>
      <c r="D71" s="9"/>
      <c r="E71" s="9"/>
      <c r="F71" s="9"/>
      <c r="G71" s="9"/>
      <c r="J71" s="9"/>
      <c r="K71" s="9"/>
    </row>
    <row r="72" spans="2:11" x14ac:dyDescent="0.35">
      <c r="B72" s="9"/>
      <c r="C72" s="9"/>
      <c r="D72" s="9"/>
      <c r="E72" s="9"/>
      <c r="F72" s="9"/>
      <c r="G72" s="9"/>
      <c r="J72" s="9"/>
      <c r="K72" s="9"/>
    </row>
    <row r="73" spans="2:11" x14ac:dyDescent="0.35">
      <c r="B73" s="9"/>
      <c r="C73" s="9"/>
      <c r="D73" s="9"/>
      <c r="E73" s="9"/>
      <c r="F73" s="9"/>
      <c r="G73" s="9"/>
      <c r="J73" s="9"/>
      <c r="K73" s="9"/>
    </row>
    <row r="74" spans="2:11" x14ac:dyDescent="0.35">
      <c r="B74" s="9"/>
      <c r="C74" s="9"/>
      <c r="D74" s="9"/>
      <c r="E74" s="9"/>
      <c r="F74" s="9"/>
      <c r="G74" s="9"/>
      <c r="J74" s="9"/>
      <c r="K74" s="9"/>
    </row>
    <row r="75" spans="2:11" x14ac:dyDescent="0.35">
      <c r="B75" s="9"/>
      <c r="C75" s="9"/>
      <c r="D75" s="9"/>
      <c r="E75" s="9"/>
      <c r="F75" s="9"/>
      <c r="G75" s="9"/>
      <c r="J75" s="9"/>
      <c r="K75" s="9"/>
    </row>
    <row r="76" spans="2:11" x14ac:dyDescent="0.35">
      <c r="B76" s="9"/>
      <c r="C76" s="9"/>
      <c r="D76" s="9"/>
      <c r="E76" s="9"/>
      <c r="F76" s="9"/>
      <c r="G76" s="9"/>
      <c r="J76" s="9"/>
      <c r="K76" s="9"/>
    </row>
    <row r="77" spans="2:11" x14ac:dyDescent="0.35">
      <c r="B77" s="9"/>
      <c r="C77" s="9"/>
      <c r="D77" s="9"/>
      <c r="E77" s="9"/>
      <c r="F77" s="9"/>
      <c r="G77" s="9"/>
      <c r="J77" s="9"/>
      <c r="K77" s="9"/>
    </row>
    <row r="78" spans="2:11" x14ac:dyDescent="0.35">
      <c r="B78" s="9"/>
      <c r="C78" s="9"/>
      <c r="D78" s="9"/>
      <c r="E78" s="9"/>
      <c r="F78" s="9"/>
      <c r="G78" s="9"/>
      <c r="J78" s="9"/>
      <c r="K78" s="9"/>
    </row>
    <row r="79" spans="2:11" x14ac:dyDescent="0.35">
      <c r="B79" s="9"/>
      <c r="C79" s="9"/>
      <c r="D79" s="9"/>
      <c r="E79" s="9"/>
      <c r="F79" s="9"/>
      <c r="G79" s="9"/>
      <c r="J79" s="9"/>
      <c r="K79" s="9"/>
    </row>
    <row r="80" spans="2:11" x14ac:dyDescent="0.35">
      <c r="B80" s="9"/>
      <c r="C80" s="9"/>
      <c r="D80" s="9"/>
      <c r="E80" s="9"/>
      <c r="F80" s="9"/>
      <c r="G80" s="9"/>
      <c r="J80" s="9"/>
      <c r="K80" s="9"/>
    </row>
    <row r="81" spans="2:11" x14ac:dyDescent="0.35">
      <c r="B81" s="9"/>
      <c r="C81" s="9"/>
      <c r="D81" s="9"/>
      <c r="E81" s="9"/>
      <c r="F81" s="9"/>
      <c r="G81" s="9"/>
      <c r="J81" s="9"/>
      <c r="K81" s="9"/>
    </row>
    <row r="82" spans="2:11" x14ac:dyDescent="0.35">
      <c r="B82" s="9"/>
      <c r="C82" s="9"/>
      <c r="D82" s="9"/>
      <c r="E82" s="9"/>
      <c r="F82" s="9"/>
      <c r="G82" s="9"/>
      <c r="J82" s="9"/>
      <c r="K82" s="9"/>
    </row>
    <row r="83" spans="2:11" x14ac:dyDescent="0.35">
      <c r="B83" s="9"/>
      <c r="C83" s="9"/>
      <c r="D83" s="9"/>
      <c r="E83" s="9"/>
      <c r="F83" s="9"/>
      <c r="G83" s="9"/>
      <c r="J83" s="9"/>
      <c r="K83" s="9"/>
    </row>
    <row r="84" spans="2:11" x14ac:dyDescent="0.35">
      <c r="B84" s="9"/>
      <c r="C84" s="9"/>
      <c r="D84" s="9"/>
      <c r="E84" s="9"/>
      <c r="F84" s="9"/>
      <c r="G84" s="9"/>
      <c r="J84" s="9"/>
      <c r="K84" s="9"/>
    </row>
    <row r="85" spans="2:11" x14ac:dyDescent="0.35">
      <c r="B85" s="9"/>
      <c r="C85" s="9"/>
      <c r="D85" s="9"/>
      <c r="E85" s="9"/>
      <c r="F85" s="9"/>
      <c r="G85" s="9"/>
      <c r="J85" s="9"/>
      <c r="K85" s="9"/>
    </row>
    <row r="86" spans="2:11" x14ac:dyDescent="0.35">
      <c r="B86" s="9"/>
      <c r="C86" s="9"/>
      <c r="D86" s="9"/>
      <c r="E86" s="9"/>
      <c r="F86" s="9"/>
      <c r="G86" s="9"/>
      <c r="J86" s="9"/>
      <c r="K86" s="9"/>
    </row>
    <row r="87" spans="2:11" x14ac:dyDescent="0.35">
      <c r="B87" s="9"/>
      <c r="C87" s="9"/>
      <c r="D87" s="9"/>
      <c r="E87" s="9"/>
      <c r="F87" s="9"/>
      <c r="G87" s="9"/>
      <c r="J87" s="9"/>
      <c r="K87" s="9"/>
    </row>
    <row r="88" spans="2:11" x14ac:dyDescent="0.35">
      <c r="B88" s="9"/>
      <c r="C88" s="9"/>
      <c r="D88" s="9"/>
      <c r="E88" s="9"/>
      <c r="F88" s="9"/>
      <c r="G88" s="9"/>
      <c r="J88" s="9"/>
      <c r="K88" s="9"/>
    </row>
    <row r="89" spans="2:11" x14ac:dyDescent="0.35">
      <c r="B89" s="9"/>
      <c r="C89" s="9"/>
      <c r="D89" s="9"/>
      <c r="E89" s="9"/>
      <c r="F89" s="9"/>
      <c r="G89" s="9"/>
      <c r="J89" s="9"/>
      <c r="K89" s="9"/>
    </row>
    <row r="90" spans="2:11" x14ac:dyDescent="0.35">
      <c r="B90" s="9"/>
      <c r="C90" s="9"/>
      <c r="D90" s="9"/>
      <c r="E90" s="9"/>
      <c r="F90" s="9"/>
      <c r="G90" s="9"/>
      <c r="J90" s="9"/>
      <c r="K90" s="9"/>
    </row>
    <row r="91" spans="2:11" x14ac:dyDescent="0.35">
      <c r="B91" s="9"/>
      <c r="C91" s="9"/>
      <c r="D91" s="9"/>
      <c r="E91" s="9"/>
      <c r="F91" s="9"/>
      <c r="G91" s="9"/>
      <c r="H91" s="9">
        <v>0</v>
      </c>
      <c r="J91" s="9"/>
      <c r="K91" s="9"/>
    </row>
    <row r="92" spans="2:11" x14ac:dyDescent="0.35">
      <c r="B92" s="9"/>
      <c r="C92" s="9"/>
      <c r="D92" s="9"/>
      <c r="E92" s="9"/>
      <c r="F92" s="9"/>
      <c r="G92" s="9"/>
    </row>
    <row r="93" spans="2:11" x14ac:dyDescent="0.35">
      <c r="B93" s="9"/>
      <c r="C93" s="9"/>
      <c r="D93" s="9"/>
      <c r="E93" s="9"/>
      <c r="F93" s="9"/>
      <c r="G93" s="9"/>
    </row>
    <row r="94" spans="2:11" x14ac:dyDescent="0.35">
      <c r="B94" s="9"/>
      <c r="C94" s="9"/>
      <c r="D94" s="9"/>
      <c r="E94" s="9"/>
      <c r="F94" s="9"/>
      <c r="G94" s="9"/>
    </row>
    <row r="95" spans="2:11" x14ac:dyDescent="0.35">
      <c r="B95" s="9"/>
      <c r="C95" s="9"/>
      <c r="D95" s="9"/>
      <c r="E95" s="9"/>
      <c r="F95" s="9"/>
      <c r="G95" s="9"/>
    </row>
    <row r="96" spans="2:11" x14ac:dyDescent="0.35">
      <c r="B96" s="9"/>
      <c r="C96" s="9"/>
      <c r="D96" s="9"/>
      <c r="E96" s="9"/>
      <c r="F96" s="9"/>
      <c r="G96" s="9"/>
    </row>
    <row r="97" spans="2:7" x14ac:dyDescent="0.35">
      <c r="B97" s="9"/>
      <c r="C97" s="9"/>
      <c r="D97" s="9"/>
      <c r="E97" s="9"/>
      <c r="F97" s="9"/>
      <c r="G97" s="9"/>
    </row>
    <row r="98" spans="2:7" x14ac:dyDescent="0.35">
      <c r="B98" s="9"/>
      <c r="C98" s="9"/>
      <c r="D98" s="9"/>
      <c r="E98" s="9"/>
      <c r="F98" s="9"/>
      <c r="G98" s="9"/>
    </row>
    <row r="99" spans="2:7" x14ac:dyDescent="0.35">
      <c r="B99" s="9"/>
      <c r="C99" s="9"/>
      <c r="D99" s="9"/>
      <c r="E99" s="9"/>
      <c r="F99" s="9"/>
      <c r="G99" s="9"/>
    </row>
  </sheetData>
  <autoFilter ref="B1:U32" xr:uid="{6281DCB6-CFBC-4AC2-A517-9FCAB3C7EFF7}"/>
  <mergeCells count="49">
    <mergeCell ref="O7:O11"/>
    <mergeCell ref="I7:I11"/>
    <mergeCell ref="H7:H11"/>
    <mergeCell ref="N7:N11"/>
    <mergeCell ref="M7:M11"/>
    <mergeCell ref="L7:L11"/>
    <mergeCell ref="K7:K11"/>
    <mergeCell ref="J7:J11"/>
    <mergeCell ref="T7:T11"/>
    <mergeCell ref="S7:S11"/>
    <mergeCell ref="R7:R11"/>
    <mergeCell ref="Q7:Q11"/>
    <mergeCell ref="P7:P11"/>
    <mergeCell ref="AA7:AA8"/>
    <mergeCell ref="X7:X8"/>
    <mergeCell ref="Y7:Y8"/>
    <mergeCell ref="Z7:Z8"/>
    <mergeCell ref="U8:U11"/>
    <mergeCell ref="V7:V8"/>
    <mergeCell ref="W7:W8"/>
    <mergeCell ref="A7:A8"/>
    <mergeCell ref="E7:E11"/>
    <mergeCell ref="D7:D11"/>
    <mergeCell ref="C7:C11"/>
    <mergeCell ref="B7:B11"/>
    <mergeCell ref="G7:G11"/>
    <mergeCell ref="F7:F11"/>
    <mergeCell ref="C41:I41"/>
    <mergeCell ref="F42:G42"/>
    <mergeCell ref="H42:I42"/>
    <mergeCell ref="F43:G43"/>
    <mergeCell ref="H43:I43"/>
    <mergeCell ref="F50:G50"/>
    <mergeCell ref="F44:G44"/>
    <mergeCell ref="F51:G51"/>
    <mergeCell ref="F52:G52"/>
    <mergeCell ref="H44:I44"/>
    <mergeCell ref="H45:I45"/>
    <mergeCell ref="H46:I46"/>
    <mergeCell ref="H47:I47"/>
    <mergeCell ref="F45:G45"/>
    <mergeCell ref="F47:G47"/>
    <mergeCell ref="F48:G48"/>
    <mergeCell ref="F49:G49"/>
    <mergeCell ref="H48:I48"/>
    <mergeCell ref="H49:I49"/>
    <mergeCell ref="H50:I50"/>
    <mergeCell ref="H51:I51"/>
    <mergeCell ref="H52:I52"/>
  </mergeCells>
  <phoneticPr fontId="18" type="noConversion"/>
  <dataValidations count="10">
    <dataValidation type="list" allowBlank="1" showInputMessage="1" showErrorMessage="1" sqref="E69" xr:uid="{D5E7CB2C-64AC-4EA4-92F2-9B8C25800B1F}">
      <formula1>$AE$7:$AE$12</formula1>
    </dataValidation>
    <dataValidation type="list" allowBlank="1" showInputMessage="1" showErrorMessage="1" sqref="H2:K18 K26:K32 H26:I32 H20:K24 J32 I36:I37 I33:I34 J33:K37 H33:H37" xr:uid="{897C1654-3552-4204-A7F3-988964E6C3D9}">
      <formula1>$AD$7:$AD$8</formula1>
    </dataValidation>
    <dataValidation type="list" allowBlank="1" showInputMessage="1" showErrorMessage="1" sqref="H25:I25 K25" xr:uid="{62470931-BDF3-4B8E-9AA4-C0202D5E46DC}">
      <formula1>$AD$8:$AD$12</formula1>
    </dataValidation>
    <dataValidation type="list" allowBlank="1" showInputMessage="1" showErrorMessage="1" sqref="E20:E24 E29:E32 E5:E18" xr:uid="{6946DE20-F29F-48BA-B369-B3F0A5D01FC2}">
      <formula1>$AC$7:$AC$13</formula1>
    </dataValidation>
    <dataValidation type="list" allowBlank="1" showInputMessage="1" showErrorMessage="1" sqref="E33:E37 E2:E4" xr:uid="{B65C2D1A-6D1B-41A0-B0D8-2D6D4A052ADE}">
      <formula1>$AC$7:$AC$15</formula1>
    </dataValidation>
    <dataValidation type="list" allowBlank="1" showInputMessage="1" showErrorMessage="1" sqref="E25:E28" xr:uid="{B1226D44-FF9C-4DD7-88C2-779EE8DC1DD8}">
      <formula1>$AC$8:$AC$15</formula1>
    </dataValidation>
    <dataValidation type="list" allowBlank="1" showInputMessage="1" showErrorMessage="1" sqref="R33:S34" xr:uid="{F3741EDB-3CD2-41BF-A932-70A1EF96580F}">
      <formula1>$AH$6:$AH$24</formula1>
    </dataValidation>
    <dataValidation type="list" allowBlank="1" showInputMessage="1" showErrorMessage="1" sqref="H19:K19" xr:uid="{5EDC6D00-F410-4C7E-ABB6-71FDA56C16DC}">
      <formula1>$AF$6:$AF$13</formula1>
    </dataValidation>
    <dataValidation type="list" allowBlank="1" showInputMessage="1" showErrorMessage="1" sqref="E19" xr:uid="{C5273E84-A026-4BF3-9E5B-39698AF7BA3F}">
      <formula1>$AE$6:$AE$15</formula1>
    </dataValidation>
    <dataValidation type="list" allowBlank="1" showInputMessage="1" showErrorMessage="1" sqref="E43:E52" xr:uid="{04072448-333A-46EC-808A-05B977E764AA}">
      <formula1>$AG$7:$AG$11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855F-A6DC-4E74-8669-79C6D288DE6A}">
  <dimension ref="A3:AC7"/>
  <sheetViews>
    <sheetView topLeftCell="F1" workbookViewId="0">
      <selection activeCell="M13" sqref="M13"/>
    </sheetView>
  </sheetViews>
  <sheetFormatPr defaultColWidth="10.36328125" defaultRowHeight="14.5" x14ac:dyDescent="0.35"/>
  <cols>
    <col min="2" max="2" width="6.81640625" bestFit="1" customWidth="1"/>
    <col min="3" max="3" width="7.1796875" bestFit="1" customWidth="1"/>
    <col min="4" max="4" width="7.54296875" bestFit="1" customWidth="1"/>
    <col min="5" max="5" width="11" bestFit="1" customWidth="1"/>
    <col min="6" max="6" width="30.54296875" bestFit="1" customWidth="1"/>
    <col min="7" max="7" width="40.54296875" bestFit="1" customWidth="1"/>
    <col min="8" max="8" width="11.54296875" bestFit="1" customWidth="1"/>
    <col min="9" max="9" width="11" bestFit="1" customWidth="1"/>
    <col min="10" max="10" width="12.08984375" bestFit="1" customWidth="1"/>
    <col min="11" max="12" width="10.1796875" bestFit="1" customWidth="1"/>
    <col min="13" max="13" width="14.6328125" customWidth="1"/>
    <col min="14" max="14" width="12.6328125" customWidth="1"/>
    <col min="15" max="15" width="14.81640625" customWidth="1"/>
    <col min="16" max="16" width="16" customWidth="1"/>
    <col min="17" max="17" width="15.6328125" customWidth="1"/>
    <col min="18" max="18" width="13.81640625" customWidth="1"/>
    <col min="19" max="19" width="27.81640625" bestFit="1" customWidth="1"/>
  </cols>
  <sheetData>
    <row r="3" spans="1:29" ht="64" x14ac:dyDescent="0.35"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46</v>
      </c>
      <c r="I3" s="1" t="s">
        <v>47</v>
      </c>
      <c r="J3" s="1" t="s">
        <v>48</v>
      </c>
      <c r="K3" s="1" t="s">
        <v>49</v>
      </c>
      <c r="L3" s="1" t="s">
        <v>50</v>
      </c>
      <c r="M3" s="1" t="s">
        <v>29</v>
      </c>
      <c r="N3" s="1" t="s">
        <v>30</v>
      </c>
      <c r="O3" s="1" t="s">
        <v>32</v>
      </c>
      <c r="P3" s="2" t="s">
        <v>33</v>
      </c>
      <c r="Q3" s="1" t="s">
        <v>34</v>
      </c>
      <c r="R3" s="1" t="s">
        <v>35</v>
      </c>
      <c r="S3" s="1" t="s">
        <v>36</v>
      </c>
    </row>
    <row r="4" spans="1:29" s="46" customFormat="1" x14ac:dyDescent="0.35">
      <c r="A4" s="42"/>
      <c r="B4" s="43">
        <v>1</v>
      </c>
      <c r="C4" s="43" t="s">
        <v>71</v>
      </c>
      <c r="D4" s="42">
        <v>16259</v>
      </c>
      <c r="E4" s="43" t="s">
        <v>38</v>
      </c>
      <c r="F4" s="43" t="s">
        <v>174</v>
      </c>
      <c r="G4" s="43" t="s">
        <v>39</v>
      </c>
      <c r="H4" s="43">
        <v>1</v>
      </c>
      <c r="I4" s="43">
        <v>1</v>
      </c>
      <c r="J4" s="43">
        <v>1</v>
      </c>
      <c r="K4" s="43">
        <v>0</v>
      </c>
      <c r="L4" s="44" t="s">
        <v>175</v>
      </c>
      <c r="M4" s="50">
        <v>280182</v>
      </c>
      <c r="N4" s="50" t="s">
        <v>180</v>
      </c>
      <c r="O4" s="62">
        <f>M4</f>
        <v>280182</v>
      </c>
      <c r="P4" s="43" t="s">
        <v>118</v>
      </c>
      <c r="Q4" s="50"/>
      <c r="R4" s="43" t="s">
        <v>67</v>
      </c>
      <c r="S4" s="43"/>
      <c r="T4" s="43"/>
      <c r="U4" s="43"/>
      <c r="V4" s="42"/>
      <c r="W4" s="42"/>
      <c r="X4" s="42"/>
      <c r="Y4" s="42"/>
      <c r="Z4" s="42"/>
      <c r="AA4" s="42"/>
      <c r="AB4" s="42"/>
      <c r="AC4" s="42"/>
    </row>
    <row r="5" spans="1:29" x14ac:dyDescent="0.35">
      <c r="B5" s="55">
        <v>2</v>
      </c>
      <c r="C5" s="43" t="s">
        <v>74</v>
      </c>
      <c r="D5" s="43">
        <v>16575</v>
      </c>
      <c r="E5" s="43" t="s">
        <v>38</v>
      </c>
      <c r="F5" s="43" t="s">
        <v>85</v>
      </c>
      <c r="G5" s="43" t="s">
        <v>72</v>
      </c>
      <c r="H5" s="43">
        <v>1</v>
      </c>
      <c r="I5" s="43">
        <v>1</v>
      </c>
      <c r="J5" s="43">
        <v>1</v>
      </c>
      <c r="K5" s="43">
        <v>0</v>
      </c>
      <c r="L5" s="44" t="s">
        <v>70</v>
      </c>
      <c r="M5" s="50">
        <v>13800</v>
      </c>
      <c r="N5" s="43" t="s">
        <v>66</v>
      </c>
      <c r="O5" s="50">
        <v>13800</v>
      </c>
      <c r="P5" s="43" t="s">
        <v>118</v>
      </c>
      <c r="Q5" s="43"/>
      <c r="R5" s="43" t="s">
        <v>67</v>
      </c>
      <c r="S5" s="43"/>
    </row>
    <row r="6" spans="1:29" x14ac:dyDescent="0.35">
      <c r="B6" s="43">
        <v>3</v>
      </c>
      <c r="C6" s="43" t="s">
        <v>74</v>
      </c>
      <c r="D6" s="43">
        <v>16756</v>
      </c>
      <c r="E6" s="43" t="s">
        <v>38</v>
      </c>
      <c r="F6" s="43" t="s">
        <v>146</v>
      </c>
      <c r="G6" s="43" t="s">
        <v>159</v>
      </c>
      <c r="H6" s="43">
        <v>1</v>
      </c>
      <c r="I6" s="43">
        <v>1</v>
      </c>
      <c r="J6" s="43">
        <v>1</v>
      </c>
      <c r="K6" s="43">
        <v>0</v>
      </c>
      <c r="L6" s="44" t="s">
        <v>70</v>
      </c>
      <c r="M6" s="50">
        <v>0</v>
      </c>
      <c r="N6" s="43" t="s">
        <v>66</v>
      </c>
      <c r="O6" s="50">
        <v>0</v>
      </c>
      <c r="P6" s="43" t="s">
        <v>118</v>
      </c>
      <c r="Q6" s="43"/>
      <c r="R6" s="43" t="s">
        <v>45</v>
      </c>
      <c r="S6" s="43"/>
    </row>
    <row r="7" spans="1:29" ht="18.5" x14ac:dyDescent="0.35">
      <c r="B7" s="21"/>
      <c r="C7" s="21"/>
      <c r="D7" s="21"/>
      <c r="E7" s="21"/>
      <c r="F7" s="37">
        <f>SUBTOTAL(103,F4:F6)</f>
        <v>3</v>
      </c>
      <c r="G7" s="37"/>
      <c r="H7" s="21"/>
      <c r="I7" s="60">
        <f>SUM(I4:I6)</f>
        <v>3</v>
      </c>
      <c r="J7" s="60">
        <f>SUM(J4:J6)</f>
        <v>3</v>
      </c>
      <c r="K7" s="60">
        <f>SUM(K5:K6)</f>
        <v>0</v>
      </c>
      <c r="L7" s="37"/>
      <c r="M7" s="60">
        <f>SUM(M4:M6)</f>
        <v>293982</v>
      </c>
      <c r="N7" s="60"/>
      <c r="O7" s="60">
        <f>SUM(O4:O6)</f>
        <v>293982</v>
      </c>
      <c r="P7" s="37">
        <f>SUBTOTAL(103,P4:P6)</f>
        <v>3</v>
      </c>
      <c r="Q7" s="37">
        <f>SUBTOTAL(103,Q5:Q6)</f>
        <v>0</v>
      </c>
      <c r="R7" s="37">
        <f>SUBTOTAL(103,R4:R6)</f>
        <v>3</v>
      </c>
      <c r="S7" s="37">
        <f>SUBTOTAL(103,S5:S6)</f>
        <v>0</v>
      </c>
    </row>
  </sheetData>
  <dataValidations count="4">
    <dataValidation type="list" allowBlank="1" showInputMessage="1" showErrorMessage="1" sqref="Q6" xr:uid="{4DA206C9-1575-435D-B1B5-DDD39EEE2F54}">
      <formula1>$AF$1:$AF$3</formula1>
    </dataValidation>
    <dataValidation type="list" allowBlank="1" showInputMessage="1" showErrorMessage="1" sqref="E7" xr:uid="{7D3620B2-63AA-432D-B470-A80533343D3F}">
      <formula1>$AC$5:$AC$6</formula1>
    </dataValidation>
    <dataValidation type="list" allowBlank="1" showInputMessage="1" showErrorMessage="1" sqref="H7 E5:E6 H4:K6" xr:uid="{0A5B49E1-5185-4A5E-801D-3C749B5D3645}">
      <formula1>#REF!</formula1>
    </dataValidation>
    <dataValidation type="list" allowBlank="1" showInputMessage="1" showErrorMessage="1" sqref="E4" xr:uid="{E5BA06B9-3ABC-49A7-8998-72ED33958714}">
      <formula1>$AE$7:$AE$9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158F-7867-4871-B339-55021ED3EA9A}">
  <dimension ref="B2:J26"/>
  <sheetViews>
    <sheetView workbookViewId="0">
      <selection activeCell="B2" sqref="B2:J25"/>
    </sheetView>
  </sheetViews>
  <sheetFormatPr defaultRowHeight="14.5" x14ac:dyDescent="0.35"/>
  <cols>
    <col min="4" max="4" width="17.1796875" customWidth="1"/>
    <col min="5" max="5" width="15.1796875" style="39" customWidth="1"/>
    <col min="6" max="6" width="33.90625" style="39" customWidth="1"/>
    <col min="7" max="7" width="17.08984375" customWidth="1"/>
    <col min="8" max="8" width="26.36328125" style="40" bestFit="1" customWidth="1"/>
    <col min="9" max="9" width="15.36328125" style="40" customWidth="1"/>
  </cols>
  <sheetData>
    <row r="2" spans="2:10" ht="18.5" x14ac:dyDescent="0.35">
      <c r="B2" s="100" t="s">
        <v>52</v>
      </c>
      <c r="C2" s="101"/>
      <c r="D2" s="101"/>
      <c r="E2" s="101"/>
      <c r="F2" s="101"/>
      <c r="G2" s="101"/>
      <c r="H2" s="101"/>
      <c r="I2" s="101"/>
      <c r="J2" s="101"/>
    </row>
    <row r="3" spans="2:10" ht="32" x14ac:dyDescent="0.35">
      <c r="B3" s="1" t="s">
        <v>54</v>
      </c>
      <c r="C3" s="1" t="s">
        <v>23</v>
      </c>
      <c r="D3" s="1" t="s">
        <v>53</v>
      </c>
      <c r="E3" s="102" t="s">
        <v>55</v>
      </c>
      <c r="F3" s="103"/>
      <c r="G3" s="1" t="s">
        <v>56</v>
      </c>
      <c r="H3" s="1" t="s">
        <v>57</v>
      </c>
      <c r="I3" s="1" t="s">
        <v>58</v>
      </c>
      <c r="J3" s="1" t="s">
        <v>59</v>
      </c>
    </row>
    <row r="4" spans="2:10" ht="15.65" customHeight="1" x14ac:dyDescent="0.35">
      <c r="B4" s="43">
        <v>1</v>
      </c>
      <c r="C4" s="48" t="s">
        <v>71</v>
      </c>
      <c r="D4" s="57">
        <v>45842</v>
      </c>
      <c r="E4" s="98" t="s">
        <v>86</v>
      </c>
      <c r="F4" s="99"/>
      <c r="G4" s="58">
        <v>120</v>
      </c>
      <c r="H4" s="52" t="s">
        <v>87</v>
      </c>
      <c r="I4" s="52" t="s">
        <v>60</v>
      </c>
      <c r="J4" s="52" t="s">
        <v>62</v>
      </c>
    </row>
    <row r="5" spans="2:10" ht="15.65" customHeight="1" x14ac:dyDescent="0.35">
      <c r="B5" s="43">
        <v>2</v>
      </c>
      <c r="C5" s="48" t="s">
        <v>71</v>
      </c>
      <c r="D5" s="57">
        <v>45965</v>
      </c>
      <c r="E5" s="98" t="s">
        <v>89</v>
      </c>
      <c r="F5" s="99"/>
      <c r="G5" s="58">
        <v>120</v>
      </c>
      <c r="H5" s="53" t="s">
        <v>88</v>
      </c>
      <c r="I5" s="54" t="s">
        <v>60</v>
      </c>
      <c r="J5" s="54" t="s">
        <v>61</v>
      </c>
    </row>
    <row r="6" spans="2:10" ht="15.65" customHeight="1" x14ac:dyDescent="0.35">
      <c r="B6" s="43">
        <v>3</v>
      </c>
      <c r="C6" s="48" t="s">
        <v>71</v>
      </c>
      <c r="D6" s="36" t="s">
        <v>91</v>
      </c>
      <c r="E6" s="98" t="s">
        <v>90</v>
      </c>
      <c r="F6" s="99"/>
      <c r="G6" s="58">
        <v>120</v>
      </c>
      <c r="H6" s="52" t="s">
        <v>87</v>
      </c>
      <c r="I6" s="54" t="s">
        <v>60</v>
      </c>
      <c r="J6" s="54" t="s">
        <v>62</v>
      </c>
    </row>
    <row r="7" spans="2:10" ht="15.65" customHeight="1" x14ac:dyDescent="0.35">
      <c r="B7" s="43">
        <v>4</v>
      </c>
      <c r="C7" s="48" t="s">
        <v>71</v>
      </c>
      <c r="D7" s="36" t="s">
        <v>92</v>
      </c>
      <c r="E7" s="98" t="s">
        <v>90</v>
      </c>
      <c r="F7" s="99"/>
      <c r="G7" s="58">
        <v>120</v>
      </c>
      <c r="H7" s="52" t="s">
        <v>87</v>
      </c>
      <c r="I7" s="54" t="s">
        <v>60</v>
      </c>
      <c r="J7" s="54" t="s">
        <v>62</v>
      </c>
    </row>
    <row r="8" spans="2:10" ht="15.5" x14ac:dyDescent="0.35">
      <c r="B8" s="43">
        <v>5</v>
      </c>
      <c r="C8" s="48" t="s">
        <v>74</v>
      </c>
      <c r="D8" s="57">
        <v>45782</v>
      </c>
      <c r="E8" s="98" t="s">
        <v>90</v>
      </c>
      <c r="F8" s="99"/>
      <c r="G8" s="58">
        <v>120</v>
      </c>
      <c r="H8" s="52" t="s">
        <v>87</v>
      </c>
      <c r="I8" s="54" t="s">
        <v>60</v>
      </c>
      <c r="J8" s="54" t="s">
        <v>62</v>
      </c>
    </row>
    <row r="9" spans="2:10" ht="15.65" customHeight="1" x14ac:dyDescent="0.35">
      <c r="B9" s="43">
        <v>6</v>
      </c>
      <c r="C9" s="48" t="s">
        <v>74</v>
      </c>
      <c r="D9" s="57">
        <v>45813</v>
      </c>
      <c r="E9" s="98" t="s">
        <v>90</v>
      </c>
      <c r="F9" s="99"/>
      <c r="G9" s="58">
        <v>120</v>
      </c>
      <c r="H9" s="52" t="s">
        <v>87</v>
      </c>
      <c r="I9" s="54" t="s">
        <v>60</v>
      </c>
      <c r="J9" s="54" t="s">
        <v>62</v>
      </c>
    </row>
    <row r="10" spans="2:10" ht="15.5" x14ac:dyDescent="0.35">
      <c r="B10" s="43">
        <v>7</v>
      </c>
      <c r="C10" s="48" t="s">
        <v>74</v>
      </c>
      <c r="D10" s="57">
        <v>45874</v>
      </c>
      <c r="E10" s="104" t="s">
        <v>93</v>
      </c>
      <c r="F10" s="105"/>
      <c r="G10" s="58">
        <v>60</v>
      </c>
      <c r="H10" s="54" t="s">
        <v>94</v>
      </c>
      <c r="I10" s="54" t="s">
        <v>95</v>
      </c>
      <c r="J10" s="54" t="s">
        <v>62</v>
      </c>
    </row>
    <row r="11" spans="2:10" ht="31.25" customHeight="1" x14ac:dyDescent="0.35">
      <c r="B11" s="43">
        <v>8</v>
      </c>
      <c r="C11" s="48" t="s">
        <v>74</v>
      </c>
      <c r="D11" s="57">
        <v>45996</v>
      </c>
      <c r="E11" s="98" t="s">
        <v>96</v>
      </c>
      <c r="F11" s="99"/>
      <c r="G11" s="58">
        <v>120</v>
      </c>
      <c r="H11" s="54" t="s">
        <v>97</v>
      </c>
      <c r="I11" s="54" t="s">
        <v>60</v>
      </c>
      <c r="J11" s="54" t="s">
        <v>61</v>
      </c>
    </row>
    <row r="12" spans="2:10" ht="15.65" customHeight="1" x14ac:dyDescent="0.35">
      <c r="B12" s="43">
        <v>9</v>
      </c>
      <c r="C12" s="48" t="s">
        <v>74</v>
      </c>
      <c r="D12" s="57" t="s">
        <v>99</v>
      </c>
      <c r="E12" s="98" t="s">
        <v>96</v>
      </c>
      <c r="F12" s="99"/>
      <c r="G12" s="58">
        <v>60</v>
      </c>
      <c r="H12" s="54" t="s">
        <v>98</v>
      </c>
      <c r="I12" s="54" t="s">
        <v>60</v>
      </c>
      <c r="J12" s="54" t="s">
        <v>61</v>
      </c>
    </row>
    <row r="13" spans="2:10" ht="15.65" customHeight="1" x14ac:dyDescent="0.35">
      <c r="B13" s="43">
        <v>10</v>
      </c>
      <c r="C13" s="48" t="s">
        <v>74</v>
      </c>
      <c r="D13" s="57" t="s">
        <v>101</v>
      </c>
      <c r="E13" s="98" t="s">
        <v>100</v>
      </c>
      <c r="F13" s="99"/>
      <c r="G13" s="58">
        <v>60</v>
      </c>
      <c r="H13" s="54" t="s">
        <v>87</v>
      </c>
      <c r="I13" s="54" t="s">
        <v>60</v>
      </c>
      <c r="J13" s="54" t="s">
        <v>62</v>
      </c>
    </row>
    <row r="14" spans="2:10" ht="31.25" customHeight="1" x14ac:dyDescent="0.35">
      <c r="B14" s="43">
        <v>11</v>
      </c>
      <c r="C14" s="48" t="s">
        <v>78</v>
      </c>
      <c r="D14" s="57">
        <v>45694</v>
      </c>
      <c r="E14" s="98" t="s">
        <v>102</v>
      </c>
      <c r="F14" s="99"/>
      <c r="G14" s="58">
        <v>120</v>
      </c>
      <c r="H14" s="54" t="s">
        <v>103</v>
      </c>
      <c r="I14" s="54" t="s">
        <v>60</v>
      </c>
      <c r="J14" s="54" t="s">
        <v>61</v>
      </c>
    </row>
    <row r="15" spans="2:10" ht="15.5" x14ac:dyDescent="0.35">
      <c r="B15" s="43">
        <v>12</v>
      </c>
      <c r="C15" s="48" t="s">
        <v>78</v>
      </c>
      <c r="D15" s="57">
        <v>45694</v>
      </c>
      <c r="E15" s="104" t="s">
        <v>104</v>
      </c>
      <c r="F15" s="105"/>
      <c r="G15" s="58">
        <v>60</v>
      </c>
      <c r="H15" s="54" t="s">
        <v>87</v>
      </c>
      <c r="I15" s="54" t="s">
        <v>60</v>
      </c>
      <c r="J15" s="54" t="s">
        <v>62</v>
      </c>
    </row>
    <row r="16" spans="2:10" ht="15.65" customHeight="1" x14ac:dyDescent="0.35">
      <c r="B16" s="43">
        <v>13</v>
      </c>
      <c r="C16" s="48" t="s">
        <v>78</v>
      </c>
      <c r="D16" s="57">
        <v>45783</v>
      </c>
      <c r="E16" s="98" t="s">
        <v>105</v>
      </c>
      <c r="F16" s="99"/>
      <c r="G16" s="58">
        <v>60</v>
      </c>
      <c r="H16" s="54" t="s">
        <v>88</v>
      </c>
      <c r="I16" s="54" t="s">
        <v>60</v>
      </c>
      <c r="J16" s="54" t="s">
        <v>62</v>
      </c>
    </row>
    <row r="17" spans="2:10" ht="15.65" customHeight="1" x14ac:dyDescent="0.35">
      <c r="B17" s="43">
        <v>14</v>
      </c>
      <c r="C17" s="48" t="s">
        <v>78</v>
      </c>
      <c r="D17" s="57">
        <v>45814</v>
      </c>
      <c r="E17" s="104" t="s">
        <v>104</v>
      </c>
      <c r="F17" s="105"/>
      <c r="G17" s="58">
        <v>60</v>
      </c>
      <c r="H17" s="54" t="s">
        <v>87</v>
      </c>
      <c r="I17" s="54" t="s">
        <v>60</v>
      </c>
      <c r="J17" s="54" t="s">
        <v>62</v>
      </c>
    </row>
    <row r="18" spans="2:10" ht="15.65" customHeight="1" x14ac:dyDescent="0.35">
      <c r="B18" s="43">
        <v>15</v>
      </c>
      <c r="C18" s="48" t="s">
        <v>78</v>
      </c>
      <c r="D18" s="57">
        <v>45814</v>
      </c>
      <c r="E18" s="98" t="s">
        <v>106</v>
      </c>
      <c r="F18" s="99"/>
      <c r="G18" s="58">
        <v>60</v>
      </c>
      <c r="H18" s="54" t="s">
        <v>107</v>
      </c>
      <c r="I18" s="54" t="s">
        <v>60</v>
      </c>
      <c r="J18" s="54" t="s">
        <v>62</v>
      </c>
    </row>
    <row r="19" spans="2:10" ht="15.65" customHeight="1" x14ac:dyDescent="0.35">
      <c r="B19" s="43">
        <v>16</v>
      </c>
      <c r="C19" s="48" t="s">
        <v>78</v>
      </c>
      <c r="D19" s="57">
        <v>45814</v>
      </c>
      <c r="E19" s="98" t="s">
        <v>108</v>
      </c>
      <c r="F19" s="99"/>
      <c r="G19" s="58">
        <v>60</v>
      </c>
      <c r="H19" s="54" t="s">
        <v>87</v>
      </c>
      <c r="I19" s="54" t="s">
        <v>60</v>
      </c>
      <c r="J19" s="54" t="s">
        <v>62</v>
      </c>
    </row>
    <row r="20" spans="2:10" ht="15.65" customHeight="1" x14ac:dyDescent="0.35">
      <c r="B20" s="43">
        <v>17</v>
      </c>
      <c r="C20" s="48" t="s">
        <v>78</v>
      </c>
      <c r="D20" s="57">
        <v>45906</v>
      </c>
      <c r="E20" s="98" t="s">
        <v>108</v>
      </c>
      <c r="F20" s="99"/>
      <c r="G20" s="58">
        <v>60</v>
      </c>
      <c r="H20" s="54" t="s">
        <v>87</v>
      </c>
      <c r="I20" s="54" t="s">
        <v>60</v>
      </c>
      <c r="J20" s="54" t="s">
        <v>62</v>
      </c>
    </row>
    <row r="21" spans="2:10" ht="15.5" x14ac:dyDescent="0.35">
      <c r="B21" s="43">
        <v>18</v>
      </c>
      <c r="C21" s="48" t="s">
        <v>78</v>
      </c>
      <c r="D21" s="57">
        <v>45936</v>
      </c>
      <c r="E21" s="104" t="s">
        <v>109</v>
      </c>
      <c r="F21" s="105"/>
      <c r="G21" s="58">
        <v>120</v>
      </c>
      <c r="H21" s="53" t="s">
        <v>103</v>
      </c>
      <c r="I21" s="54" t="s">
        <v>60</v>
      </c>
      <c r="J21" s="54" t="s">
        <v>61</v>
      </c>
    </row>
    <row r="22" spans="2:10" ht="15.5" x14ac:dyDescent="0.35">
      <c r="B22" s="43">
        <v>19</v>
      </c>
      <c r="C22" s="48" t="s">
        <v>78</v>
      </c>
      <c r="D22" s="57">
        <v>45997</v>
      </c>
      <c r="E22" s="104" t="s">
        <v>110</v>
      </c>
      <c r="F22" s="105"/>
      <c r="G22" s="58">
        <v>120</v>
      </c>
      <c r="H22" s="53" t="s">
        <v>103</v>
      </c>
      <c r="I22" s="54" t="s">
        <v>60</v>
      </c>
      <c r="J22" s="54" t="s">
        <v>61</v>
      </c>
    </row>
    <row r="23" spans="2:10" ht="31.25" customHeight="1" x14ac:dyDescent="0.35">
      <c r="B23" s="43">
        <v>20</v>
      </c>
      <c r="C23" s="48" t="s">
        <v>78</v>
      </c>
      <c r="D23" s="57" t="s">
        <v>113</v>
      </c>
      <c r="E23" s="98" t="s">
        <v>111</v>
      </c>
      <c r="F23" s="99"/>
      <c r="G23" s="58">
        <v>120</v>
      </c>
      <c r="H23" s="54" t="s">
        <v>112</v>
      </c>
      <c r="I23" s="54" t="s">
        <v>60</v>
      </c>
      <c r="J23" s="54" t="s">
        <v>62</v>
      </c>
    </row>
    <row r="24" spans="2:10" ht="31.25" customHeight="1" x14ac:dyDescent="0.35">
      <c r="B24" s="47">
        <v>21</v>
      </c>
      <c r="C24" s="48" t="s">
        <v>78</v>
      </c>
      <c r="D24" s="57" t="s">
        <v>115</v>
      </c>
      <c r="E24" s="98" t="s">
        <v>114</v>
      </c>
      <c r="F24" s="99"/>
      <c r="G24" s="58">
        <v>120</v>
      </c>
      <c r="H24" s="54" t="s">
        <v>87</v>
      </c>
      <c r="I24" s="54" t="s">
        <v>60</v>
      </c>
      <c r="J24" s="54" t="s">
        <v>62</v>
      </c>
    </row>
    <row r="25" spans="2:10" x14ac:dyDescent="0.35">
      <c r="G25" s="59">
        <f>SUM(G4:G24)/60</f>
        <v>33</v>
      </c>
    </row>
    <row r="26" spans="2:10" x14ac:dyDescent="0.35">
      <c r="G26" s="41"/>
    </row>
  </sheetData>
  <mergeCells count="23">
    <mergeCell ref="E17:F17"/>
    <mergeCell ref="E24:F24"/>
    <mergeCell ref="E19:F19"/>
    <mergeCell ref="E20:F20"/>
    <mergeCell ref="E21:F21"/>
    <mergeCell ref="E22:F22"/>
    <mergeCell ref="E23:F23"/>
    <mergeCell ref="E18:F18"/>
    <mergeCell ref="E16:F16"/>
    <mergeCell ref="E6:F6"/>
    <mergeCell ref="B2:J2"/>
    <mergeCell ref="E3:F3"/>
    <mergeCell ref="E4:F4"/>
    <mergeCell ref="E5:F5"/>
    <mergeCell ref="E7:F7"/>
    <mergeCell ref="E8:F8"/>
    <mergeCell ref="E9:F9"/>
    <mergeCell ref="E10:F10"/>
    <mergeCell ref="E11:F11"/>
    <mergeCell ref="E12:F12"/>
    <mergeCell ref="E13:F13"/>
    <mergeCell ref="E14:F14"/>
    <mergeCell ref="E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Finance Summary</vt:lpstr>
      <vt:lpstr>Bhagwat Dhanore</vt:lpstr>
      <vt:lpstr>Won opportunities</vt:lpstr>
      <vt:lpstr>Training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Vishal Pawale</dc:creator>
  <cp:keywords/>
  <dc:description/>
  <cp:lastModifiedBy>Bhagwat Dhanore</cp:lastModifiedBy>
  <cp:revision/>
  <dcterms:created xsi:type="dcterms:W3CDTF">2025-03-13T08:44:37Z</dcterms:created>
  <dcterms:modified xsi:type="dcterms:W3CDTF">2025-07-11T06:18:51Z</dcterms:modified>
  <cp:category/>
  <cp:contentStatus/>
</cp:coreProperties>
</file>