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hagwat 2025\September\"/>
    </mc:Choice>
  </mc:AlternateContent>
  <xr:revisionPtr revIDLastSave="0" documentId="13_ncr:1_{0BB877E1-7665-44AC-AE49-1F578BA99CA3}" xr6:coauthVersionLast="47" xr6:coauthVersionMax="47" xr10:uidLastSave="{00000000-0000-0000-0000-000000000000}"/>
  <bookViews>
    <workbookView xWindow="-110" yWindow="-110" windowWidth="19420" windowHeight="11500" tabRatio="336" xr2:uid="{2F3EB169-C286-415A-B795-870B0763CB31}"/>
  </bookViews>
  <sheets>
    <sheet name="Finance Summary" sheetId="23" r:id="rId1"/>
    <sheet name="Bhagwat Dhanore" sheetId="10" r:id="rId2"/>
    <sheet name="Won opportunities" sheetId="25" r:id="rId3"/>
    <sheet name="Training" sheetId="24" r:id="rId4"/>
  </sheets>
  <definedNames>
    <definedName name="_xlnm._FilterDatabase" localSheetId="1" hidden="1">'Bhagwat Dhanore'!$B$1:$U$35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0" l="1"/>
  <c r="P18" i="10"/>
  <c r="M6" i="25"/>
  <c r="O6" i="25" s="1"/>
  <c r="M4" i="25"/>
  <c r="P29" i="10"/>
  <c r="Q29" i="10" s="1"/>
  <c r="P28" i="10" l="1"/>
  <c r="P21" i="10" l="1"/>
  <c r="P8" i="10" l="1"/>
  <c r="Q8" i="10" s="1"/>
  <c r="G24" i="24" l="1"/>
  <c r="P5" i="10"/>
  <c r="P4" i="10"/>
  <c r="P7" i="10"/>
  <c r="O4" i="25" l="1"/>
  <c r="O11" i="25"/>
  <c r="M11" i="25"/>
  <c r="N38" i="10"/>
  <c r="R11" i="25"/>
  <c r="P11" i="25"/>
  <c r="J11" i="25"/>
  <c r="F11" i="25"/>
  <c r="I11" i="25"/>
  <c r="K11" i="25" l="1"/>
  <c r="S11" i="25"/>
  <c r="Q11" i="25"/>
  <c r="I38" i="10"/>
  <c r="F38" i="10" l="1"/>
  <c r="K38" i="10" l="1"/>
  <c r="K3" i="23" s="1"/>
  <c r="R38" i="10"/>
  <c r="E3" i="23" s="1"/>
  <c r="Q38" i="10"/>
  <c r="L3" i="23" s="1"/>
  <c r="M3" i="23"/>
  <c r="U38" i="10"/>
  <c r="R3" i="23" s="1"/>
  <c r="S38" i="10"/>
  <c r="F3" i="23" s="1"/>
  <c r="P38" i="10"/>
  <c r="H3" i="23" s="1"/>
  <c r="M38" i="10"/>
  <c r="I3" i="23" s="1"/>
  <c r="J38" i="10"/>
  <c r="J3" i="23" s="1"/>
  <c r="G3" i="23"/>
  <c r="D3" i="23"/>
  <c r="N3" i="23" l="1"/>
  <c r="O3" i="23"/>
  <c r="P3" i="23"/>
</calcChain>
</file>

<file path=xl/sharedStrings.xml><?xml version="1.0" encoding="utf-8"?>
<sst xmlns="http://schemas.openxmlformats.org/spreadsheetml/2006/main" count="546" uniqueCount="231">
  <si>
    <t>Details</t>
  </si>
  <si>
    <t>Number of Tenders</t>
  </si>
  <si>
    <t>Amount of Proposals Submitted</t>
  </si>
  <si>
    <t>Win / Lost Details</t>
  </si>
  <si>
    <t>Amount of Orders Received</t>
  </si>
  <si>
    <t>Win / Lost Conversion Ratio</t>
  </si>
  <si>
    <t>Other Activity</t>
  </si>
  <si>
    <t>Sr. No</t>
  </si>
  <si>
    <t>Employee Name</t>
  </si>
  <si>
    <t>Number of Opportunities (Government/Enterprise)</t>
  </si>
  <si>
    <t>Front End working</t>
  </si>
  <si>
    <t>Back End Support</t>
  </si>
  <si>
    <t>Number of Proposals submitted</t>
  </si>
  <si>
    <t>ARC</t>
  </si>
  <si>
    <t>TCV</t>
  </si>
  <si>
    <t>Number of Wins</t>
  </si>
  <si>
    <t>Number of Opportunities Lost</t>
  </si>
  <si>
    <t>Qty</t>
  </si>
  <si>
    <t>Amt</t>
  </si>
  <si>
    <t>Lost Conversion ratio</t>
  </si>
  <si>
    <t>Presentations/ Solution/ Workshop</t>
  </si>
  <si>
    <t>Pre-Bid / Meeting</t>
  </si>
  <si>
    <t>Sr No.</t>
  </si>
  <si>
    <t>Month</t>
  </si>
  <si>
    <t>POT ID</t>
  </si>
  <si>
    <t>Sector</t>
  </si>
  <si>
    <t>Opportunity Name</t>
  </si>
  <si>
    <r>
      <t>Scope of the Project</t>
    </r>
    <r>
      <rPr>
        <sz val="12"/>
        <color theme="0"/>
        <rFont val="Aptos Display"/>
        <family val="2"/>
      </rPr>
      <t xml:space="preserve">/
</t>
    </r>
    <r>
      <rPr>
        <b/>
        <sz val="12"/>
        <color theme="0"/>
        <rFont val="Aptos Display"/>
        <family val="2"/>
      </rPr>
      <t>Opportunity Description</t>
    </r>
  </si>
  <si>
    <t xml:space="preserve">TCV of Submitted Proposal </t>
  </si>
  <si>
    <t xml:space="preserve">TCV of  Orders Received </t>
  </si>
  <si>
    <t>Contract Period</t>
  </si>
  <si>
    <t>ARC of Submitted Proposal</t>
  </si>
  <si>
    <t>ARC of Order Received</t>
  </si>
  <si>
    <t>Lead By</t>
  </si>
  <si>
    <t>Supporting SA</t>
  </si>
  <si>
    <t>Sales</t>
  </si>
  <si>
    <t>Meetings done External/Internal</t>
  </si>
  <si>
    <t>Government</t>
  </si>
  <si>
    <t>Renewal</t>
  </si>
  <si>
    <t>NA</t>
  </si>
  <si>
    <t>Ravi S.</t>
  </si>
  <si>
    <t>Opportunity Worked Upon</t>
  </si>
  <si>
    <t>Proposal Submitted</t>
  </si>
  <si>
    <t>Opportunities Converted into Orders</t>
  </si>
  <si>
    <t>Opportunities Lost</t>
  </si>
  <si>
    <t>Opportunity Lost Reason</t>
  </si>
  <si>
    <t>Waiting for client response</t>
  </si>
  <si>
    <t>Date</t>
  </si>
  <si>
    <t>ESDS</t>
  </si>
  <si>
    <t>Offline</t>
  </si>
  <si>
    <t>Online</t>
  </si>
  <si>
    <t>36 Months</t>
  </si>
  <si>
    <t>60 Months</t>
  </si>
  <si>
    <t>DC</t>
  </si>
  <si>
    <t>12 Months</t>
  </si>
  <si>
    <t>Shreyas S.</t>
  </si>
  <si>
    <t xml:space="preserve">  -   </t>
  </si>
  <si>
    <t>Won</t>
  </si>
  <si>
    <t>Submitted</t>
  </si>
  <si>
    <t>ONGC</t>
  </si>
  <si>
    <t>RFP compliances not meet</t>
  </si>
  <si>
    <t>Meeting with client</t>
  </si>
  <si>
    <t>Queries Submitted</t>
  </si>
  <si>
    <t>Bhagwat Dhanore</t>
  </si>
  <si>
    <t>Shubham R</t>
  </si>
  <si>
    <t>Kishor S</t>
  </si>
  <si>
    <t>Cloud Hosting</t>
  </si>
  <si>
    <t>Utpal Saha</t>
  </si>
  <si>
    <t>1) Meeting with internal team and partner</t>
  </si>
  <si>
    <t>CLOUD HOSTING</t>
  </si>
  <si>
    <t>Pooja K</t>
  </si>
  <si>
    <t>Kishor s</t>
  </si>
  <si>
    <t>POC</t>
  </si>
  <si>
    <t>GAIL</t>
  </si>
  <si>
    <t>NCSM</t>
  </si>
  <si>
    <t>NTPC</t>
  </si>
  <si>
    <t>cloud hosting</t>
  </si>
  <si>
    <t>Empanelment</t>
  </si>
  <si>
    <t>prebid queries submitted</t>
  </si>
  <si>
    <t>Sanchit T</t>
  </si>
  <si>
    <t>HPC Cloud Hosting</t>
  </si>
  <si>
    <t>CSM</t>
  </si>
  <si>
    <t>won</t>
  </si>
  <si>
    <t xml:space="preserve">Commercial Share -No response </t>
  </si>
  <si>
    <t>Commercial shared</t>
  </si>
  <si>
    <t>Queries Submitteed</t>
  </si>
  <si>
    <t>No re[onse from client</t>
  </si>
  <si>
    <t>Presentation</t>
  </si>
  <si>
    <t>Description</t>
  </si>
  <si>
    <t>Project / Solution Name</t>
  </si>
  <si>
    <t>Workshop &amp; Solution</t>
  </si>
  <si>
    <t>Workshop /New Solution / Presentation (Min. 03 Workshop / 01 New Solution conducted)</t>
  </si>
  <si>
    <t>Load Balancer POC</t>
  </si>
  <si>
    <t>July</t>
  </si>
  <si>
    <t>AAI</t>
  </si>
  <si>
    <t>Nikhil Patil</t>
  </si>
  <si>
    <t>Pooja B.</t>
  </si>
  <si>
    <t>L3 BIDDER</t>
  </si>
  <si>
    <t>DEV + CLOUD HOSTING</t>
  </si>
  <si>
    <t xml:space="preserve">Commercial Share </t>
  </si>
  <si>
    <t>SR. NO.</t>
  </si>
  <si>
    <t xml:space="preserve">Date </t>
  </si>
  <si>
    <t xml:space="preserve">Topic </t>
  </si>
  <si>
    <t>Trainer</t>
  </si>
  <si>
    <t>Duration (Minutes)</t>
  </si>
  <si>
    <t>Source</t>
  </si>
  <si>
    <t>Mode</t>
  </si>
  <si>
    <t>Johari Window</t>
  </si>
  <si>
    <t>Session Includes Different Quaderents various types of peoples with personalities</t>
  </si>
  <si>
    <t>Pradeep Kasab</t>
  </si>
  <si>
    <t>Session Includes how to take feedback positively and from Johari window's result</t>
  </si>
  <si>
    <t>Local DNS</t>
  </si>
  <si>
    <t>Session Includes - A &amp; AAAA records, CNAME, SRV, MX, TXT, NS,  PTR &amp; DNSSEC, etc.</t>
  </si>
  <si>
    <t>Anil Vishwakarma</t>
  </si>
  <si>
    <t>17--07-2024</t>
  </si>
  <si>
    <t>Aspiring Eklavya</t>
  </si>
  <si>
    <t>Session Includes the introduction, sessions, schedule, details &amp; approach for Phase 2</t>
  </si>
  <si>
    <t>Mayur Borase</t>
  </si>
  <si>
    <t>Critical thinking Session includes the methodologies, perception concept &amp; activities</t>
  </si>
  <si>
    <t>Pradeep &amp; Yogesh</t>
  </si>
  <si>
    <t>Problem solving Session includes the Tools 7 Technics with some activities &amp; real example</t>
  </si>
  <si>
    <t>Yogesh &amp; Pradeep</t>
  </si>
  <si>
    <t>Professionalism Session includes the different scenarios activities &amp; real time examples</t>
  </si>
  <si>
    <t>Moses &amp; Lorita</t>
  </si>
  <si>
    <t xml:space="preserve">Session includes the Different types of business, culture, dinner &amp; workplace  etiquettes </t>
  </si>
  <si>
    <t>Session includes the Formal vs Informal email communication, Do's &amp; Don’t's, etc.</t>
  </si>
  <si>
    <t>Yogesh Tawade</t>
  </si>
  <si>
    <t>Session includes the types &amp; advantages of habbits, examples, activities &amp; scenario's, etc.</t>
  </si>
  <si>
    <t>Confidence Curve, Bravado, Perfection, Expert, Solist, Nuetral, Superhero, &amp; Types of Imposter, etc.</t>
  </si>
  <si>
    <t>Sales Training</t>
  </si>
  <si>
    <t>Session Includes the Gear Up for Sales Training Workshop with Do's &amp; Dont's, Examples, etc.</t>
  </si>
  <si>
    <t>Piyush Somani</t>
  </si>
  <si>
    <t>Tarsforming from fixed mindset towards the growth mindset with types, examples &amp; activities, etc.</t>
  </si>
  <si>
    <t>Firewall Training</t>
  </si>
  <si>
    <t>Firewall &amp; UTM session includes the types, features, examples, working, IDS &amp; IPS, etc.</t>
  </si>
  <si>
    <t>Yogesh Tajanpure</t>
  </si>
  <si>
    <t>Feedback mastery session includes the activities, types &amp; myths of feedback, etc.</t>
  </si>
  <si>
    <t>Townhall Framework</t>
  </si>
  <si>
    <t>Session includes the apprisal process (why &amp; how) with Act, Relate &amp; think framework, etc.</t>
  </si>
  <si>
    <t>Feedback mastery session includes the activities, Models, Do's &amp; Dont's  &amp; Tips for feedback, etc.</t>
  </si>
  <si>
    <t>Cyber security Awareness</t>
  </si>
  <si>
    <t>Session includes the overall current cyber security trends in market &amp; awareness about it, etc.</t>
  </si>
  <si>
    <t>Vivek Kharpude</t>
  </si>
  <si>
    <t>Financial Awareness</t>
  </si>
  <si>
    <t>Session includes the awareness abot finance, MF, Life / Term Insurance plans &amp; benifits of it, etc.</t>
  </si>
  <si>
    <t>Bhushan Patil</t>
  </si>
  <si>
    <t>DLP,IAM,DAM</t>
  </si>
  <si>
    <t>Session includes the products details with dahboard &amp; console, capabilities, adavatages etc.</t>
  </si>
  <si>
    <t>Maruti, Poonam</t>
  </si>
  <si>
    <t>Cardiovascular</t>
  </si>
  <si>
    <t>Session includes the types of issues, habits,  root causes, remedies &amp; precautions, Activity, etc.</t>
  </si>
  <si>
    <t>Rakesh Amlepatil</t>
  </si>
  <si>
    <t>Total Duration</t>
  </si>
  <si>
    <t>DeV+CLOUD HOSTING</t>
  </si>
  <si>
    <t>Aug</t>
  </si>
  <si>
    <t>Shreyas</t>
  </si>
  <si>
    <t>volksara-EOI</t>
  </si>
  <si>
    <t>DC Revamp</t>
  </si>
  <si>
    <t>esigma</t>
  </si>
  <si>
    <t>Prebid queries shared</t>
  </si>
  <si>
    <t>HEMRL</t>
  </si>
  <si>
    <t>DC REVAMP</t>
  </si>
  <si>
    <t>QUERIES SHARED</t>
  </si>
  <si>
    <t>HMIS</t>
  </si>
  <si>
    <t>O&amp;M HMIS</t>
  </si>
  <si>
    <t>IBPS Nutanix</t>
  </si>
  <si>
    <t>P2V AHV Migration</t>
  </si>
  <si>
    <t>Akshay K</t>
  </si>
  <si>
    <t>Clarification Requested in RFP</t>
  </si>
  <si>
    <t>IIBF</t>
  </si>
  <si>
    <t xml:space="preserve">VM for zero costing </t>
  </si>
  <si>
    <t>Shreyas s</t>
  </si>
  <si>
    <t>prepare zero cost commercial and uploaded to L3</t>
  </si>
  <si>
    <t>INDORAMA</t>
  </si>
  <si>
    <t>SAP Migration AIX to X86</t>
  </si>
  <si>
    <t>Ravi s</t>
  </si>
  <si>
    <t>Informatic tech</t>
  </si>
  <si>
    <t>URL Monitoring</t>
  </si>
  <si>
    <t>ODISA Tourism Dept</t>
  </si>
  <si>
    <t>Not Quailfy as a csp</t>
  </si>
  <si>
    <t>Satrujit</t>
  </si>
  <si>
    <t>Client Meeting</t>
  </si>
  <si>
    <t>Punjab &amp; Sindh Bank</t>
  </si>
  <si>
    <t>private cloud</t>
  </si>
  <si>
    <t>prebid queries not responded yet</t>
  </si>
  <si>
    <t>SSEPD</t>
  </si>
  <si>
    <t>CCTV Monitoring</t>
  </si>
  <si>
    <t>TQ PQ not compliant</t>
  </si>
  <si>
    <t>ZERO COMMERCIAL</t>
  </si>
  <si>
    <t>Sharda Motors</t>
  </si>
  <si>
    <t>EDR requirement</t>
  </si>
  <si>
    <t>Queries not responded</t>
  </si>
  <si>
    <t>CMS</t>
  </si>
  <si>
    <t>Commercia;l Submitted</t>
  </si>
  <si>
    <t>Vinayak a</t>
  </si>
  <si>
    <t>VISNET</t>
  </si>
  <si>
    <t>RENEWAL</t>
  </si>
  <si>
    <t>12MONTHS</t>
  </si>
  <si>
    <t>MOSPI</t>
  </si>
  <si>
    <t>SSL RENEWAL</t>
  </si>
  <si>
    <t>Nilesh k</t>
  </si>
  <si>
    <t>Ravi S</t>
  </si>
  <si>
    <t>CMS Computers</t>
  </si>
  <si>
    <t>ZERO COST SSL RENEWAL</t>
  </si>
  <si>
    <t>AUG</t>
  </si>
  <si>
    <t>SEP</t>
  </si>
  <si>
    <t>Sept</t>
  </si>
  <si>
    <t>Presentation on Cloud Hosting for the NCSM team.</t>
  </si>
  <si>
    <t>Internal meetring woth cross functional team</t>
  </si>
  <si>
    <t>Hiring of Agency for IT Projects</t>
  </si>
  <si>
    <t>Sayali Mhaiskar</t>
  </si>
  <si>
    <t>UBI - Request to Add Subdomains in Cloudflare WAF and Provide CNAMEs for Subdomains</t>
  </si>
  <si>
    <t>Domain requirement</t>
  </si>
  <si>
    <t>Nitin k</t>
  </si>
  <si>
    <t>SAP S4 HANA Serves.</t>
  </si>
  <si>
    <t>SAP Hosting</t>
  </si>
  <si>
    <t>37,39,760 </t>
  </si>
  <si>
    <t>Commercial Proposal for Cloud Hosting – STPI</t>
  </si>
  <si>
    <t>Amndeep S</t>
  </si>
  <si>
    <t>Cold DR for BMC-</t>
  </si>
  <si>
    <t>Nitin K</t>
  </si>
  <si>
    <t>Commercial shared/</t>
  </si>
  <si>
    <t>Internal meetring woth cross functional team and partner</t>
  </si>
  <si>
    <t>Haltdos</t>
  </si>
  <si>
    <t>Mospi</t>
  </si>
  <si>
    <t>VM upgradation</t>
  </si>
  <si>
    <t>LnT</t>
  </si>
  <si>
    <t>Additional VM</t>
  </si>
  <si>
    <t>12  Months</t>
  </si>
  <si>
    <t>WON</t>
  </si>
  <si>
    <t>Commercial submitted,meeting done with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</si>
</sst>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[$INR]\ * #,##0_);_([$INR]\ * \(#,##0\);_([$INR]\ * &quot;-&quot;??_);_(@_)"/>
    <numFmt numFmtId="166" formatCode="General\ &quot;Months&quot;"/>
    <numFmt numFmtId="167" formatCode="_ * #,##0_ ;_ * \-#,##0_ ;_ * &quot;-&quot;??_ ;_ @_ "/>
    <numFmt numFmtId="168" formatCode="General\ &quot;Hrs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ptos Display"/>
      <family val="2"/>
    </font>
    <font>
      <sz val="12"/>
      <color theme="0"/>
      <name val="Aptos Display"/>
      <family val="2"/>
    </font>
    <font>
      <b/>
      <sz val="12"/>
      <color theme="1"/>
      <name val="Aptos Display"/>
      <family val="2"/>
    </font>
    <font>
      <sz val="11"/>
      <color theme="1"/>
      <name val="Aptos Display"/>
      <family val="2"/>
    </font>
    <font>
      <sz val="11"/>
      <name val="Aptos Display"/>
      <family val="2"/>
    </font>
    <font>
      <b/>
      <sz val="14"/>
      <color theme="0"/>
      <name val="Aptos Display"/>
      <family val="2"/>
    </font>
    <font>
      <sz val="12"/>
      <color theme="1"/>
      <name val="Calibri"/>
      <family val="2"/>
      <scheme val="minor"/>
    </font>
    <font>
      <b/>
      <sz val="14"/>
      <color theme="1"/>
      <name val="Aptos Display"/>
      <family val="2"/>
    </font>
    <font>
      <b/>
      <sz val="14"/>
      <name val="Aptos Display"/>
      <family val="2"/>
    </font>
    <font>
      <sz val="12"/>
      <color theme="1"/>
      <name val="Aptos Display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Aptos Display"/>
    </font>
    <font>
      <sz val="11"/>
      <color rgb="FF000000"/>
      <name val="Aptos Display"/>
    </font>
    <font>
      <sz val="11"/>
      <color rgb="FF000000"/>
      <name val="Aptos Display"/>
      <family val="2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6" fillId="3" borderId="1" xfId="1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wrapText="1"/>
    </xf>
    <xf numFmtId="1" fontId="5" fillId="0" borderId="1" xfId="2" applyNumberFormat="1" applyFont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43" fontId="5" fillId="0" borderId="1" xfId="2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43" fontId="5" fillId="0" borderId="0" xfId="2" applyFont="1" applyAlignment="1">
      <alignment horizontal="left"/>
    </xf>
    <xf numFmtId="43" fontId="5" fillId="0" borderId="0" xfId="2" applyFont="1"/>
    <xf numFmtId="9" fontId="5" fillId="0" borderId="0" xfId="3" applyFont="1"/>
    <xf numFmtId="165" fontId="6" fillId="3" borderId="0" xfId="1" applyNumberFormat="1" applyFont="1" applyFill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3" borderId="1" xfId="1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11" fillId="0" borderId="0" xfId="2" applyFont="1" applyAlignment="1">
      <alignment horizontal="center" vertical="center" wrapText="1"/>
    </xf>
    <xf numFmtId="43" fontId="11" fillId="0" borderId="0" xfId="2" applyFont="1" applyAlignment="1">
      <alignment vertical="center" wrapText="1"/>
    </xf>
    <xf numFmtId="1" fontId="4" fillId="5" borderId="7" xfId="2" applyNumberFormat="1" applyFont="1" applyFill="1" applyBorder="1" applyAlignment="1">
      <alignment horizontal="center" vertical="center" wrapText="1"/>
    </xf>
    <xf numFmtId="43" fontId="4" fillId="5" borderId="7" xfId="2" applyFont="1" applyFill="1" applyBorder="1" applyAlignment="1">
      <alignment horizontal="center" vertical="center" wrapText="1"/>
    </xf>
    <xf numFmtId="43" fontId="4" fillId="5" borderId="2" xfId="2" applyFont="1" applyFill="1" applyBorder="1" applyAlignment="1">
      <alignment horizontal="center" vertical="center" wrapText="1"/>
    </xf>
    <xf numFmtId="43" fontId="4" fillId="5" borderId="1" xfId="2" applyFont="1" applyFill="1" applyBorder="1" applyAlignment="1">
      <alignment horizontal="center" vertical="center" wrapText="1"/>
    </xf>
    <xf numFmtId="9" fontId="4" fillId="5" borderId="1" xfId="3" applyFont="1" applyFill="1" applyBorder="1" applyAlignment="1">
      <alignment horizontal="center" vertical="center" wrapText="1"/>
    </xf>
    <xf numFmtId="43" fontId="5" fillId="0" borderId="4" xfId="2" applyFont="1" applyBorder="1" applyAlignment="1">
      <alignment horizontal="center" vertical="center"/>
    </xf>
    <xf numFmtId="167" fontId="5" fillId="0" borderId="1" xfId="2" applyNumberFormat="1" applyFont="1" applyBorder="1" applyAlignment="1">
      <alignment horizontal="center" vertical="center"/>
    </xf>
    <xf numFmtId="43" fontId="13" fillId="0" borderId="1" xfId="6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3" fontId="6" fillId="6" borderId="1" xfId="0" applyNumberFormat="1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3" fontId="6" fillId="6" borderId="3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8" fillId="3" borderId="0" xfId="0" applyFont="1" applyFill="1" applyAlignment="1">
      <alignment horizontal="left" vertical="center"/>
    </xf>
    <xf numFmtId="3" fontId="1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1" fontId="2" fillId="4" borderId="4" xfId="2" applyNumberFormat="1" applyFont="1" applyFill="1" applyBorder="1" applyAlignment="1">
      <alignment horizontal="center" vertical="center" wrapText="1"/>
    </xf>
    <xf numFmtId="1" fontId="2" fillId="4" borderId="5" xfId="2" applyNumberFormat="1" applyFont="1" applyFill="1" applyBorder="1" applyAlignment="1">
      <alignment horizontal="center" vertical="center" wrapText="1"/>
    </xf>
    <xf numFmtId="1" fontId="2" fillId="4" borderId="6" xfId="2" applyNumberFormat="1" applyFont="1" applyFill="1" applyBorder="1" applyAlignment="1">
      <alignment horizontal="center" vertical="center" wrapText="1"/>
    </xf>
    <xf numFmtId="43" fontId="2" fillId="4" borderId="4" xfId="2" applyFont="1" applyFill="1" applyBorder="1" applyAlignment="1">
      <alignment horizontal="center" vertical="center" wrapText="1"/>
    </xf>
    <xf numFmtId="43" fontId="2" fillId="4" borderId="5" xfId="2" applyFont="1" applyFill="1" applyBorder="1" applyAlignment="1">
      <alignment horizontal="center" vertical="center" wrapText="1"/>
    </xf>
    <xf numFmtId="43" fontId="2" fillId="4" borderId="6" xfId="2" applyFont="1" applyFill="1" applyBorder="1" applyAlignment="1">
      <alignment horizontal="center" vertical="center" wrapText="1"/>
    </xf>
    <xf numFmtId="9" fontId="2" fillId="4" borderId="4" xfId="3" applyFont="1" applyFill="1" applyBorder="1" applyAlignment="1">
      <alignment horizontal="center" vertical="center" wrapText="1"/>
    </xf>
    <xf numFmtId="9" fontId="2" fillId="4" borderId="5" xfId="3" applyFont="1" applyFill="1" applyBorder="1" applyAlignment="1">
      <alignment horizontal="center" vertical="center" wrapText="1"/>
    </xf>
    <xf numFmtId="9" fontId="2" fillId="4" borderId="6" xfId="3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3" fontId="14" fillId="6" borderId="3" xfId="0" applyNumberFormat="1" applyFont="1" applyFill="1" applyBorder="1" applyAlignment="1">
      <alignment horizontal="center" vertical="center" wrapText="1"/>
    </xf>
    <xf numFmtId="3" fontId="14" fillId="6" borderId="10" xfId="0" applyNumberFormat="1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3" fontId="6" fillId="6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</cellXfs>
  <cellStyles count="8">
    <cellStyle name="Comma 12" xfId="5" xr:uid="{B7B64787-2C41-4E64-80EB-65A619E7480B}"/>
    <cellStyle name="Comma 2 3 2" xfId="2" xr:uid="{0B83341F-E2D5-407B-B3EF-CF8884D5843D}"/>
    <cellStyle name="Hyperlink" xfId="6" builtinId="8"/>
    <cellStyle name="Normal" xfId="0" builtinId="0"/>
    <cellStyle name="Normal 11" xfId="4" xr:uid="{C798B402-1E1F-4C5C-AE04-0FD07589E266}"/>
    <cellStyle name="Normal 2 2" xfId="1" xr:uid="{B355D49D-2342-43A2-8971-BC47440DA81A}"/>
    <cellStyle name="Normal 2 2 2 2 2" xfId="7" xr:uid="{80EF3631-A23D-4229-ADCE-38943691D213}"/>
    <cellStyle name="Percent 2 2 2" xfId="3" xr:uid="{8BF116E2-F14E-4F5B-B3C8-95DDBE48F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9531-91F4-4000-B382-3F42520A45B6}">
  <sheetPr>
    <tabColor rgb="FF92D050"/>
  </sheetPr>
  <dimension ref="B1:R3"/>
  <sheetViews>
    <sheetView showGridLines="0" tabSelected="1" workbookViewId="0">
      <pane ySplit="1" topLeftCell="A2" activePane="bottomLeft" state="frozen"/>
      <selection pane="bottomLeft" activeCell="F4" sqref="F4"/>
    </sheetView>
  </sheetViews>
  <sheetFormatPr defaultColWidth="8.81640625" defaultRowHeight="14.5" x14ac:dyDescent="0.35"/>
  <cols>
    <col min="1" max="1" width="2.81640625" style="17" customWidth="1"/>
    <col min="2" max="2" width="6.1796875" style="15" bestFit="1" customWidth="1"/>
    <col min="3" max="3" width="33.1796875" style="16" bestFit="1" customWidth="1"/>
    <col min="4" max="4" width="29.453125" style="16" customWidth="1"/>
    <col min="5" max="6" width="16.81640625" style="17" customWidth="1"/>
    <col min="7" max="7" width="18.81640625" style="17" customWidth="1"/>
    <col min="8" max="8" width="23.453125" style="17" customWidth="1"/>
    <col min="9" max="9" width="22.453125" style="17" customWidth="1"/>
    <col min="10" max="10" width="16.1796875" style="17" bestFit="1" customWidth="1"/>
    <col min="11" max="11" width="16.1796875" style="17" customWidth="1"/>
    <col min="12" max="12" width="14.81640625" style="17" bestFit="1" customWidth="1"/>
    <col min="13" max="13" width="16.1796875" style="17" bestFit="1" customWidth="1"/>
    <col min="14" max="15" width="11.54296875" style="18" customWidth="1"/>
    <col min="16" max="16" width="13.81640625" style="18" customWidth="1"/>
    <col min="17" max="17" width="19" style="17" customWidth="1"/>
    <col min="18" max="18" width="16.54296875" style="17" customWidth="1"/>
    <col min="19" max="16384" width="8.81640625" style="17"/>
  </cols>
  <sheetData>
    <row r="1" spans="2:18" s="26" customFormat="1" ht="36.65" customHeight="1" x14ac:dyDescent="0.35">
      <c r="B1" s="71" t="s">
        <v>0</v>
      </c>
      <c r="C1" s="72"/>
      <c r="D1" s="73"/>
      <c r="E1" s="74" t="s">
        <v>1</v>
      </c>
      <c r="F1" s="75"/>
      <c r="G1" s="76"/>
      <c r="H1" s="70" t="s">
        <v>2</v>
      </c>
      <c r="I1" s="70"/>
      <c r="J1" s="74" t="s">
        <v>3</v>
      </c>
      <c r="K1" s="76"/>
      <c r="L1" s="70" t="s">
        <v>4</v>
      </c>
      <c r="M1" s="70"/>
      <c r="N1" s="77" t="s">
        <v>5</v>
      </c>
      <c r="O1" s="78"/>
      <c r="P1" s="79"/>
      <c r="Q1" s="70" t="s">
        <v>6</v>
      </c>
      <c r="R1" s="70"/>
    </row>
    <row r="2" spans="2:18" s="25" customFormat="1" ht="57" customHeight="1" x14ac:dyDescent="0.35">
      <c r="B2" s="27" t="s">
        <v>7</v>
      </c>
      <c r="C2" s="28" t="s">
        <v>8</v>
      </c>
      <c r="D2" s="29" t="s">
        <v>9</v>
      </c>
      <c r="E2" s="30" t="s">
        <v>10</v>
      </c>
      <c r="F2" s="30" t="s">
        <v>11</v>
      </c>
      <c r="G2" s="30" t="s">
        <v>12</v>
      </c>
      <c r="H2" s="30" t="s">
        <v>13</v>
      </c>
      <c r="I2" s="30" t="s">
        <v>14</v>
      </c>
      <c r="J2" s="30" t="s">
        <v>15</v>
      </c>
      <c r="K2" s="31" t="s">
        <v>16</v>
      </c>
      <c r="L2" s="30" t="s">
        <v>13</v>
      </c>
      <c r="M2" s="30" t="s">
        <v>14</v>
      </c>
      <c r="N2" s="31" t="s">
        <v>17</v>
      </c>
      <c r="O2" s="31" t="s">
        <v>18</v>
      </c>
      <c r="P2" s="31" t="s">
        <v>19</v>
      </c>
      <c r="Q2" s="30" t="s">
        <v>20</v>
      </c>
      <c r="R2" s="30" t="s">
        <v>21</v>
      </c>
    </row>
    <row r="3" spans="2:18" ht="21" customHeight="1" x14ac:dyDescent="0.35">
      <c r="B3" s="12">
        <v>1</v>
      </c>
      <c r="C3" s="34" t="s">
        <v>63</v>
      </c>
      <c r="D3" s="32">
        <f>'Bhagwat Dhanore'!F$38</f>
        <v>30</v>
      </c>
      <c r="E3" s="14">
        <f>'Bhagwat Dhanore'!R$38</f>
        <v>0</v>
      </c>
      <c r="F3" s="14">
        <f>'Bhagwat Dhanore'!S$38</f>
        <v>0</v>
      </c>
      <c r="G3" s="14">
        <f>'Bhagwat Dhanore'!I$38</f>
        <v>15</v>
      </c>
      <c r="H3" s="33">
        <f>'Bhagwat Dhanore'!P$38</f>
        <v>220472770.77601624</v>
      </c>
      <c r="I3" s="33">
        <f>'Bhagwat Dhanore'!M$38</f>
        <v>633977854.70175242</v>
      </c>
      <c r="J3" s="14">
        <f>'Bhagwat Dhanore'!J$38</f>
        <v>7</v>
      </c>
      <c r="K3" s="14">
        <f>'Bhagwat Dhanore'!K$38</f>
        <v>1</v>
      </c>
      <c r="L3" s="33">
        <f>'Bhagwat Dhanore'!Q$38</f>
        <v>1425231.52</v>
      </c>
      <c r="M3" s="33">
        <f>'Bhagwat Dhanore'!N$38</f>
        <v>0</v>
      </c>
      <c r="N3" s="13">
        <f>J3/G3</f>
        <v>0.46666666666666667</v>
      </c>
      <c r="O3" s="13">
        <f>M3/I3</f>
        <v>0</v>
      </c>
      <c r="P3" s="13">
        <f t="shared" ref="P3" si="0">K3/G3</f>
        <v>6.6666666666666666E-2</v>
      </c>
      <c r="Q3" s="14">
        <v>4</v>
      </c>
      <c r="R3" s="14">
        <f>'Bhagwat Dhanore'!U$38</f>
        <v>16</v>
      </c>
    </row>
  </sheetData>
  <mergeCells count="7">
    <mergeCell ref="Q1:R1"/>
    <mergeCell ref="B1:D1"/>
    <mergeCell ref="E1:G1"/>
    <mergeCell ref="H1:I1"/>
    <mergeCell ref="J1:K1"/>
    <mergeCell ref="L1:M1"/>
    <mergeCell ref="N1:P1"/>
  </mergeCells>
  <hyperlinks>
    <hyperlink ref="C3" location="'Pooja Kale'!A1" display="Pooja Kale - Specialist" xr:uid="{6E0243D7-9DC6-4787-B235-E9BCADA47A0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DCB6-CFBC-4AC2-A517-9FCAB3C7EFF7}">
  <sheetPr codeName="Sheet10">
    <tabColor theme="7"/>
  </sheetPr>
  <dimension ref="A1:AC102"/>
  <sheetViews>
    <sheetView showGridLines="0" zoomScale="74" zoomScaleNormal="85" workbookViewId="0">
      <pane ySplit="1" topLeftCell="A2" activePane="bottomLeft" state="frozen"/>
      <selection activeCell="H94" sqref="H94"/>
      <selection pane="bottomLeft" activeCell="Y24" sqref="Y24"/>
    </sheetView>
  </sheetViews>
  <sheetFormatPr defaultColWidth="12.1796875" defaultRowHeight="14.5" x14ac:dyDescent="0.35"/>
  <cols>
    <col min="1" max="1" width="3" style="8" customWidth="1"/>
    <col min="2" max="2" width="8.54296875" style="8" customWidth="1"/>
    <col min="3" max="3" width="8.6328125" style="8" customWidth="1"/>
    <col min="4" max="4" width="8.453125" style="10" customWidth="1"/>
    <col min="5" max="5" width="13" style="8" customWidth="1"/>
    <col min="6" max="6" width="34.08984375" style="38" bestFit="1" customWidth="1"/>
    <col min="7" max="7" width="43.6328125" style="38" customWidth="1"/>
    <col min="8" max="8" width="14.08984375" style="9" customWidth="1"/>
    <col min="9" max="9" width="26.36328125" style="9" customWidth="1"/>
    <col min="10" max="10" width="20.81640625" style="10" customWidth="1"/>
    <col min="11" max="11" width="14.453125" style="10" customWidth="1"/>
    <col min="12" max="12" width="25.1796875" style="9" customWidth="1"/>
    <col min="13" max="13" width="27.1796875" style="8" customWidth="1"/>
    <col min="14" max="14" width="19.90625" style="8" customWidth="1"/>
    <col min="15" max="15" width="10.6328125" style="9" customWidth="1"/>
    <col min="16" max="16" width="21.36328125" style="8" customWidth="1"/>
    <col min="17" max="17" width="19.90625" style="8" customWidth="1"/>
    <col min="18" max="18" width="15.81640625" style="8" customWidth="1"/>
    <col min="19" max="19" width="15.90625" style="8" customWidth="1"/>
    <col min="20" max="20" width="14.1796875" style="8" customWidth="1"/>
    <col min="21" max="21" width="43.81640625" style="38" bestFit="1" customWidth="1"/>
    <col min="22" max="28" width="12.1796875" style="8"/>
    <col min="29" max="30" width="12.1796875" style="8" customWidth="1"/>
    <col min="31" max="31" width="14.453125" style="8" customWidth="1"/>
    <col min="32" max="33" width="12.1796875" style="8" customWidth="1"/>
    <col min="34" max="34" width="17.453125" style="8" customWidth="1"/>
    <col min="35" max="39" width="12.1796875" style="8" customWidth="1"/>
    <col min="40" max="16384" width="12.1796875" style="8"/>
  </cols>
  <sheetData>
    <row r="1" spans="1:29" s="3" customFormat="1" ht="48" x14ac:dyDescent="0.35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2" t="s">
        <v>33</v>
      </c>
      <c r="S1" s="1" t="s">
        <v>34</v>
      </c>
      <c r="T1" s="1" t="s">
        <v>35</v>
      </c>
      <c r="U1" s="1" t="s">
        <v>36</v>
      </c>
    </row>
    <row r="2" spans="1:29" s="45" customFormat="1" x14ac:dyDescent="0.35">
      <c r="A2" s="41"/>
      <c r="B2" s="42">
        <v>1</v>
      </c>
      <c r="C2" s="42" t="s">
        <v>93</v>
      </c>
      <c r="D2" s="42">
        <v>16942</v>
      </c>
      <c r="E2" s="42" t="s">
        <v>37</v>
      </c>
      <c r="F2" s="43" t="s">
        <v>75</v>
      </c>
      <c r="G2" s="42" t="s">
        <v>80</v>
      </c>
      <c r="H2" s="42">
        <v>1</v>
      </c>
      <c r="I2" s="42">
        <v>0</v>
      </c>
      <c r="J2" s="42">
        <v>0</v>
      </c>
      <c r="K2" s="42">
        <v>0</v>
      </c>
      <c r="L2" s="43" t="s">
        <v>78</v>
      </c>
      <c r="M2" s="48"/>
      <c r="N2" s="48" t="s">
        <v>56</v>
      </c>
      <c r="O2" s="42" t="s">
        <v>54</v>
      </c>
      <c r="P2" s="53"/>
      <c r="Q2" s="48" t="s">
        <v>56</v>
      </c>
      <c r="R2" s="42" t="s">
        <v>63</v>
      </c>
      <c r="S2" s="42"/>
      <c r="T2" s="42" t="s">
        <v>79</v>
      </c>
      <c r="U2" s="42"/>
      <c r="V2" s="41"/>
      <c r="W2" s="41"/>
      <c r="X2" s="41"/>
      <c r="Y2" s="41"/>
      <c r="Z2" s="41"/>
      <c r="AA2" s="41"/>
      <c r="AB2" s="41"/>
      <c r="AC2" s="41"/>
    </row>
    <row r="3" spans="1:29" s="45" customFormat="1" x14ac:dyDescent="0.35">
      <c r="A3" s="41"/>
      <c r="B3" s="42">
        <v>2</v>
      </c>
      <c r="C3" s="42"/>
      <c r="D3" s="42">
        <v>17200</v>
      </c>
      <c r="E3" s="42" t="s">
        <v>37</v>
      </c>
      <c r="F3" s="43" t="s">
        <v>209</v>
      </c>
      <c r="G3" s="42" t="s">
        <v>76</v>
      </c>
      <c r="H3" s="42">
        <v>1</v>
      </c>
      <c r="I3" s="42">
        <v>0</v>
      </c>
      <c r="J3" s="42">
        <v>0</v>
      </c>
      <c r="K3" s="42">
        <v>0</v>
      </c>
      <c r="L3" s="43" t="s">
        <v>78</v>
      </c>
      <c r="M3" s="48"/>
      <c r="N3" s="48"/>
      <c r="O3" s="42" t="s">
        <v>54</v>
      </c>
      <c r="P3" s="53"/>
      <c r="Q3" s="48"/>
      <c r="R3" s="42" t="s">
        <v>63</v>
      </c>
      <c r="S3" s="42" t="s">
        <v>70</v>
      </c>
      <c r="T3" t="s">
        <v>210</v>
      </c>
      <c r="U3" s="42"/>
      <c r="V3" s="41"/>
      <c r="W3" s="41"/>
      <c r="X3" s="41"/>
      <c r="Y3" s="41"/>
      <c r="Z3" s="41"/>
      <c r="AA3" s="41"/>
      <c r="AB3" s="41"/>
      <c r="AC3" s="41"/>
    </row>
    <row r="4" spans="1:29" s="45" customFormat="1" x14ac:dyDescent="0.35">
      <c r="A4" s="41"/>
      <c r="B4" s="42">
        <v>3</v>
      </c>
      <c r="C4" s="42" t="s">
        <v>93</v>
      </c>
      <c r="D4" s="42">
        <v>16259</v>
      </c>
      <c r="E4" s="42" t="s">
        <v>37</v>
      </c>
      <c r="F4" s="43" t="s">
        <v>94</v>
      </c>
      <c r="G4" s="42" t="s">
        <v>66</v>
      </c>
      <c r="H4" s="42">
        <v>1</v>
      </c>
      <c r="I4" s="42">
        <v>1</v>
      </c>
      <c r="J4" s="42">
        <v>0</v>
      </c>
      <c r="K4" s="42">
        <v>0</v>
      </c>
      <c r="M4" s="48">
        <v>66204532.200000003</v>
      </c>
      <c r="N4" s="48">
        <v>0</v>
      </c>
      <c r="O4" s="42" t="s">
        <v>51</v>
      </c>
      <c r="P4" s="48">
        <f>M4/3</f>
        <v>22068177.400000002</v>
      </c>
      <c r="Q4" s="48"/>
      <c r="R4" s="42" t="s">
        <v>63</v>
      </c>
      <c r="S4" s="42" t="s">
        <v>95</v>
      </c>
      <c r="T4" s="42" t="s">
        <v>96</v>
      </c>
      <c r="U4" s="42" t="s">
        <v>83</v>
      </c>
      <c r="V4" s="41"/>
      <c r="W4" s="41"/>
      <c r="X4" s="41"/>
      <c r="Y4" s="41"/>
      <c r="Z4" s="41"/>
      <c r="AA4" s="41"/>
      <c r="AB4" s="41"/>
      <c r="AC4" s="41"/>
    </row>
    <row r="5" spans="1:29" s="45" customFormat="1" x14ac:dyDescent="0.35">
      <c r="A5" s="41"/>
      <c r="B5" s="42">
        <v>4</v>
      </c>
      <c r="C5" s="42" t="s">
        <v>93</v>
      </c>
      <c r="D5" s="42">
        <v>16574</v>
      </c>
      <c r="E5" s="42" t="s">
        <v>37</v>
      </c>
      <c r="F5" s="43" t="s">
        <v>74</v>
      </c>
      <c r="G5" s="42" t="s">
        <v>153</v>
      </c>
      <c r="H5" s="42">
        <v>1</v>
      </c>
      <c r="I5" s="42">
        <v>1</v>
      </c>
      <c r="J5" s="42">
        <v>0</v>
      </c>
      <c r="K5" s="42">
        <v>1</v>
      </c>
      <c r="L5" s="43" t="s">
        <v>97</v>
      </c>
      <c r="M5" s="48">
        <v>18200000</v>
      </c>
      <c r="N5" s="48">
        <v>0</v>
      </c>
      <c r="O5" s="42" t="s">
        <v>52</v>
      </c>
      <c r="P5" s="48">
        <f>M5/5</f>
        <v>3640000</v>
      </c>
      <c r="Q5" s="48">
        <v>0</v>
      </c>
      <c r="R5" s="42" t="s">
        <v>63</v>
      </c>
      <c r="T5" s="42" t="s">
        <v>67</v>
      </c>
      <c r="U5" s="42" t="s">
        <v>99</v>
      </c>
      <c r="V5" s="41"/>
      <c r="W5" s="41"/>
      <c r="X5" s="41"/>
      <c r="Y5" s="41"/>
      <c r="Z5" s="41"/>
      <c r="AA5" s="41"/>
      <c r="AB5" s="41"/>
      <c r="AC5" s="41"/>
    </row>
    <row r="6" spans="1:29" s="45" customFormat="1" ht="43.5" x14ac:dyDescent="0.35">
      <c r="A6" s="41"/>
      <c r="B6" s="42">
        <v>5</v>
      </c>
      <c r="C6" s="42" t="s">
        <v>93</v>
      </c>
      <c r="D6" s="42" t="s">
        <v>39</v>
      </c>
      <c r="E6" s="42" t="s">
        <v>37</v>
      </c>
      <c r="F6" s="43" t="s">
        <v>211</v>
      </c>
      <c r="G6" s="42" t="s">
        <v>212</v>
      </c>
      <c r="H6" s="42">
        <v>1</v>
      </c>
      <c r="I6" s="42">
        <v>1</v>
      </c>
      <c r="J6" s="42">
        <v>0</v>
      </c>
      <c r="K6" s="42">
        <v>0</v>
      </c>
      <c r="L6" s="43"/>
      <c r="M6" s="45">
        <v>30900</v>
      </c>
      <c r="N6" s="48"/>
      <c r="O6" s="42"/>
      <c r="P6" s="48">
        <v>30900</v>
      </c>
      <c r="Q6" s="48"/>
      <c r="R6" s="42" t="s">
        <v>63</v>
      </c>
      <c r="S6" s="42" t="s">
        <v>70</v>
      </c>
      <c r="T6" s="42" t="s">
        <v>213</v>
      </c>
      <c r="U6" s="42" t="s">
        <v>84</v>
      </c>
      <c r="V6" s="41"/>
      <c r="W6" s="41"/>
      <c r="X6" s="41"/>
      <c r="Y6" s="41"/>
      <c r="Z6" s="41"/>
      <c r="AA6" s="41"/>
      <c r="AB6" s="41"/>
      <c r="AC6" s="41"/>
    </row>
    <row r="7" spans="1:29" s="45" customFormat="1" x14ac:dyDescent="0.35">
      <c r="A7" s="41"/>
      <c r="B7" s="42">
        <v>6</v>
      </c>
      <c r="C7" s="42" t="s">
        <v>93</v>
      </c>
      <c r="D7" s="42" t="s">
        <v>39</v>
      </c>
      <c r="E7" s="42" t="s">
        <v>37</v>
      </c>
      <c r="F7" s="43" t="s">
        <v>73</v>
      </c>
      <c r="G7" s="42" t="s">
        <v>98</v>
      </c>
      <c r="H7" s="42">
        <v>1</v>
      </c>
      <c r="I7" s="42">
        <v>1</v>
      </c>
      <c r="J7" s="42">
        <v>0</v>
      </c>
      <c r="K7" s="42">
        <v>0</v>
      </c>
      <c r="L7" s="43"/>
      <c r="M7" s="48">
        <v>91608773.294604227</v>
      </c>
      <c r="N7" s="48">
        <v>0</v>
      </c>
      <c r="O7" s="42" t="s">
        <v>51</v>
      </c>
      <c r="P7" s="48">
        <f>M7/3</f>
        <v>30536257.764868077</v>
      </c>
      <c r="Q7" s="48"/>
      <c r="R7" s="42" t="s">
        <v>63</v>
      </c>
      <c r="S7" s="42"/>
      <c r="T7" s="42" t="s">
        <v>71</v>
      </c>
      <c r="U7" s="42" t="s">
        <v>84</v>
      </c>
      <c r="V7" s="41"/>
      <c r="W7" s="41"/>
      <c r="X7" s="41"/>
      <c r="Y7" s="41"/>
      <c r="Z7" s="41"/>
      <c r="AA7" s="41"/>
      <c r="AB7" s="41"/>
      <c r="AC7" s="41"/>
    </row>
    <row r="8" spans="1:29" s="45" customFormat="1" x14ac:dyDescent="0.35">
      <c r="A8" s="41"/>
      <c r="B8" s="42">
        <v>7</v>
      </c>
      <c r="C8" s="42" t="s">
        <v>154</v>
      </c>
      <c r="D8" s="42">
        <v>17498</v>
      </c>
      <c r="E8" s="42" t="s">
        <v>37</v>
      </c>
      <c r="F8" s="43" t="s">
        <v>81</v>
      </c>
      <c r="G8" s="43" t="s">
        <v>66</v>
      </c>
      <c r="H8" s="42">
        <v>1</v>
      </c>
      <c r="I8" s="42">
        <v>1</v>
      </c>
      <c r="J8" s="42">
        <v>1</v>
      </c>
      <c r="K8" s="42">
        <v>0</v>
      </c>
      <c r="L8" s="43" t="s">
        <v>229</v>
      </c>
      <c r="M8" s="49">
        <v>696629.52</v>
      </c>
      <c r="N8" s="44" t="s">
        <v>56</v>
      </c>
      <c r="O8" s="42" t="s">
        <v>54</v>
      </c>
      <c r="P8" s="49">
        <f>M8</f>
        <v>696629.52</v>
      </c>
      <c r="Q8" s="48">
        <f>P8</f>
        <v>696629.52</v>
      </c>
      <c r="R8" s="42" t="s">
        <v>63</v>
      </c>
      <c r="S8" s="42"/>
      <c r="T8" s="42" t="s">
        <v>155</v>
      </c>
      <c r="U8" s="43" t="s">
        <v>82</v>
      </c>
      <c r="V8" s="41"/>
      <c r="W8" s="41"/>
      <c r="X8" s="41"/>
      <c r="Y8" s="41"/>
      <c r="Z8" s="41"/>
      <c r="AA8" s="41"/>
      <c r="AB8" s="41"/>
      <c r="AC8" s="41"/>
    </row>
    <row r="9" spans="1:29" s="45" customFormat="1" x14ac:dyDescent="0.35">
      <c r="A9" s="90"/>
      <c r="B9" s="80">
        <v>8</v>
      </c>
      <c r="C9" s="80" t="s">
        <v>154</v>
      </c>
      <c r="D9" s="80" t="s">
        <v>39</v>
      </c>
      <c r="E9" s="80" t="s">
        <v>37</v>
      </c>
      <c r="F9" s="91" t="s">
        <v>156</v>
      </c>
      <c r="G9" s="80" t="s">
        <v>157</v>
      </c>
      <c r="H9" s="80">
        <v>1</v>
      </c>
      <c r="I9" s="80">
        <v>0</v>
      </c>
      <c r="J9" s="80">
        <v>0</v>
      </c>
      <c r="K9" s="80">
        <v>0</v>
      </c>
      <c r="L9" s="80"/>
      <c r="M9" s="83"/>
      <c r="N9" s="83"/>
      <c r="O9" s="80" t="s">
        <v>51</v>
      </c>
      <c r="P9" s="83"/>
      <c r="Q9" s="83"/>
      <c r="R9" s="80" t="s">
        <v>63</v>
      </c>
      <c r="S9" s="80"/>
      <c r="T9" s="80" t="s">
        <v>64</v>
      </c>
      <c r="U9" s="47" t="s">
        <v>68</v>
      </c>
      <c r="V9" s="89"/>
      <c r="W9" s="86"/>
      <c r="X9" s="86"/>
      <c r="Y9" s="86"/>
      <c r="Z9" s="86"/>
      <c r="AA9" s="86"/>
    </row>
    <row r="10" spans="1:29" s="45" customFormat="1" x14ac:dyDescent="0.35">
      <c r="A10" s="90"/>
      <c r="B10" s="81"/>
      <c r="C10" s="81"/>
      <c r="D10" s="81"/>
      <c r="E10" s="81"/>
      <c r="F10" s="87"/>
      <c r="G10" s="81"/>
      <c r="H10" s="81"/>
      <c r="I10" s="81"/>
      <c r="J10" s="81"/>
      <c r="K10" s="81"/>
      <c r="L10" s="81"/>
      <c r="M10" s="84"/>
      <c r="N10" s="84"/>
      <c r="O10" s="81"/>
      <c r="P10" s="84"/>
      <c r="Q10" s="84"/>
      <c r="R10" s="81"/>
      <c r="S10" s="81"/>
      <c r="T10" s="81"/>
      <c r="U10" s="87"/>
      <c r="V10" s="89"/>
      <c r="W10" s="86"/>
      <c r="X10" s="86"/>
      <c r="Y10" s="86"/>
      <c r="Z10" s="86"/>
      <c r="AA10" s="86"/>
    </row>
    <row r="11" spans="1:29" s="45" customFormat="1" ht="6.5" customHeight="1" x14ac:dyDescent="0.35">
      <c r="A11" s="41"/>
      <c r="B11" s="81"/>
      <c r="C11" s="81"/>
      <c r="D11" s="81"/>
      <c r="E11" s="81"/>
      <c r="F11" s="87"/>
      <c r="G11" s="81"/>
      <c r="H11" s="81"/>
      <c r="I11" s="81"/>
      <c r="J11" s="81"/>
      <c r="K11" s="81"/>
      <c r="L11" s="81"/>
      <c r="M11" s="84"/>
      <c r="N11" s="84"/>
      <c r="O11" s="81"/>
      <c r="P11" s="84"/>
      <c r="Q11" s="84"/>
      <c r="R11" s="81"/>
      <c r="S11" s="81"/>
      <c r="T11" s="81"/>
      <c r="U11" s="87"/>
      <c r="V11" s="41"/>
      <c r="W11" s="41"/>
      <c r="X11" s="41"/>
      <c r="Y11" s="41"/>
      <c r="Z11" s="41"/>
      <c r="AA11" s="41"/>
    </row>
    <row r="12" spans="1:29" s="45" customFormat="1" ht="14.5" hidden="1" customHeight="1" x14ac:dyDescent="0.35">
      <c r="A12" s="41"/>
      <c r="B12" s="81"/>
      <c r="C12" s="81"/>
      <c r="D12" s="81"/>
      <c r="E12" s="81"/>
      <c r="F12" s="87"/>
      <c r="G12" s="81"/>
      <c r="H12" s="81"/>
      <c r="I12" s="81"/>
      <c r="J12" s="81"/>
      <c r="K12" s="81"/>
      <c r="L12" s="81"/>
      <c r="M12" s="84"/>
      <c r="N12" s="84"/>
      <c r="O12" s="81"/>
      <c r="P12" s="84"/>
      <c r="Q12" s="84"/>
      <c r="R12" s="81"/>
      <c r="S12" s="81"/>
      <c r="T12" s="81"/>
      <c r="U12" s="87"/>
      <c r="V12" s="41"/>
      <c r="W12" s="41"/>
      <c r="X12" s="41"/>
      <c r="Y12" s="41"/>
      <c r="Z12" s="41"/>
      <c r="AA12" s="41"/>
    </row>
    <row r="13" spans="1:29" s="45" customFormat="1" ht="14.5" hidden="1" customHeight="1" x14ac:dyDescent="0.35">
      <c r="A13" s="41"/>
      <c r="B13" s="82"/>
      <c r="C13" s="82"/>
      <c r="D13" s="82"/>
      <c r="E13" s="82"/>
      <c r="F13" s="88"/>
      <c r="G13" s="82"/>
      <c r="H13" s="82"/>
      <c r="I13" s="82"/>
      <c r="J13" s="82"/>
      <c r="K13" s="82"/>
      <c r="L13" s="82"/>
      <c r="M13" s="85"/>
      <c r="N13" s="85"/>
      <c r="O13" s="82"/>
      <c r="P13" s="85"/>
      <c r="Q13" s="85"/>
      <c r="R13" s="82"/>
      <c r="S13" s="82"/>
      <c r="T13" s="82"/>
      <c r="U13" s="88"/>
      <c r="V13" s="41"/>
      <c r="W13" s="41"/>
      <c r="X13" s="41"/>
      <c r="Y13" s="41"/>
      <c r="Z13" s="41"/>
      <c r="AA13" s="41"/>
    </row>
    <row r="14" spans="1:29" s="45" customFormat="1" x14ac:dyDescent="0.35">
      <c r="A14" s="41"/>
      <c r="B14" s="42">
        <v>9</v>
      </c>
      <c r="C14" s="42" t="s">
        <v>154</v>
      </c>
      <c r="D14" s="42">
        <v>17391</v>
      </c>
      <c r="E14" s="42" t="s">
        <v>37</v>
      </c>
      <c r="F14" s="43" t="s">
        <v>158</v>
      </c>
      <c r="G14" s="42" t="s">
        <v>53</v>
      </c>
      <c r="H14" s="42">
        <v>1</v>
      </c>
      <c r="I14" s="42">
        <v>0</v>
      </c>
      <c r="J14" s="42">
        <v>0</v>
      </c>
      <c r="K14" s="42">
        <v>0</v>
      </c>
      <c r="L14" s="43" t="s">
        <v>39</v>
      </c>
      <c r="M14" s="49"/>
      <c r="N14" s="44" t="s">
        <v>56</v>
      </c>
      <c r="O14" s="42" t="s">
        <v>54</v>
      </c>
      <c r="P14" s="49"/>
      <c r="Q14" s="44" t="s">
        <v>56</v>
      </c>
      <c r="R14" s="42" t="s">
        <v>63</v>
      </c>
      <c r="S14" s="42"/>
      <c r="T14" s="42" t="s">
        <v>71</v>
      </c>
      <c r="U14" s="42" t="s">
        <v>159</v>
      </c>
      <c r="V14" s="41"/>
      <c r="W14" s="41"/>
      <c r="X14" s="41"/>
      <c r="Y14" s="41"/>
      <c r="Z14" s="41"/>
      <c r="AA14" s="41"/>
    </row>
    <row r="15" spans="1:29" s="45" customFormat="1" x14ac:dyDescent="0.35">
      <c r="A15" s="41"/>
      <c r="B15" s="42">
        <v>10</v>
      </c>
      <c r="C15" s="42" t="s">
        <v>154</v>
      </c>
      <c r="D15" s="42" t="s">
        <v>39</v>
      </c>
      <c r="E15" s="42" t="s">
        <v>37</v>
      </c>
      <c r="F15" s="43" t="s">
        <v>224</v>
      </c>
      <c r="G15" s="42" t="s">
        <v>225</v>
      </c>
      <c r="H15" s="42">
        <v>1</v>
      </c>
      <c r="I15" s="42">
        <v>1</v>
      </c>
      <c r="J15" s="42">
        <v>1</v>
      </c>
      <c r="K15" s="42">
        <v>0</v>
      </c>
      <c r="L15" s="43" t="s">
        <v>229</v>
      </c>
      <c r="M15" s="49">
        <v>97882</v>
      </c>
      <c r="N15" s="44"/>
      <c r="O15" s="42" t="s">
        <v>54</v>
      </c>
      <c r="P15" s="49">
        <v>97882</v>
      </c>
      <c r="Q15" s="49">
        <v>97882</v>
      </c>
      <c r="R15" s="42" t="s">
        <v>200</v>
      </c>
      <c r="S15" s="42" t="s">
        <v>63</v>
      </c>
      <c r="T15" s="42" t="s">
        <v>175</v>
      </c>
      <c r="U15" s="42"/>
      <c r="V15" s="41"/>
      <c r="W15" s="41"/>
      <c r="X15" s="41"/>
      <c r="Y15" s="41"/>
      <c r="Z15" s="41"/>
      <c r="AA15" s="41"/>
    </row>
    <row r="16" spans="1:29" s="45" customFormat="1" x14ac:dyDescent="0.35">
      <c r="A16" s="41"/>
      <c r="B16" s="46">
        <v>11</v>
      </c>
      <c r="C16" s="42" t="s">
        <v>154</v>
      </c>
      <c r="D16" s="42" t="s">
        <v>39</v>
      </c>
      <c r="E16" s="42" t="s">
        <v>37</v>
      </c>
      <c r="F16" s="43" t="s">
        <v>160</v>
      </c>
      <c r="G16" s="42" t="s">
        <v>161</v>
      </c>
      <c r="H16" s="42">
        <v>1</v>
      </c>
      <c r="I16" s="42">
        <v>0</v>
      </c>
      <c r="J16" s="42">
        <v>0</v>
      </c>
      <c r="K16" s="42">
        <v>0</v>
      </c>
      <c r="L16" s="43" t="s">
        <v>39</v>
      </c>
      <c r="M16" s="48"/>
      <c r="N16" s="44" t="s">
        <v>56</v>
      </c>
      <c r="O16" s="42" t="s">
        <v>54</v>
      </c>
      <c r="P16" s="48"/>
      <c r="Q16" s="44" t="s">
        <v>56</v>
      </c>
      <c r="R16" s="42" t="s">
        <v>63</v>
      </c>
      <c r="S16" s="42"/>
      <c r="T16" s="42" t="s">
        <v>71</v>
      </c>
      <c r="U16" s="42" t="s">
        <v>162</v>
      </c>
      <c r="V16" s="41"/>
      <c r="W16" s="41"/>
      <c r="X16" s="41"/>
      <c r="Y16" s="41"/>
      <c r="Z16" s="41"/>
      <c r="AA16" s="41"/>
    </row>
    <row r="17" spans="1:29" s="45" customFormat="1" x14ac:dyDescent="0.35">
      <c r="A17" s="41"/>
      <c r="B17" s="42">
        <v>12</v>
      </c>
      <c r="C17" s="42" t="s">
        <v>154</v>
      </c>
      <c r="D17">
        <v>16537</v>
      </c>
      <c r="E17" s="42" t="s">
        <v>37</v>
      </c>
      <c r="F17" s="43" t="s">
        <v>163</v>
      </c>
      <c r="G17" s="42" t="s">
        <v>164</v>
      </c>
      <c r="H17" s="42">
        <v>1</v>
      </c>
      <c r="I17" s="42">
        <v>0</v>
      </c>
      <c r="J17" s="42">
        <v>0</v>
      </c>
      <c r="K17" s="42">
        <v>0</v>
      </c>
      <c r="L17" s="43" t="s">
        <v>78</v>
      </c>
      <c r="M17" s="48"/>
      <c r="N17" s="48"/>
      <c r="O17" s="42" t="s">
        <v>54</v>
      </c>
      <c r="P17" s="48"/>
      <c r="Q17" s="48"/>
      <c r="R17" s="42" t="s">
        <v>63</v>
      </c>
      <c r="S17" s="42" t="s">
        <v>167</v>
      </c>
      <c r="T17" s="42" t="s">
        <v>155</v>
      </c>
      <c r="U17" s="42"/>
      <c r="V17" s="41"/>
      <c r="W17" s="41"/>
      <c r="X17" s="41"/>
      <c r="Y17" s="41"/>
      <c r="Z17" s="41"/>
      <c r="AA17" s="41"/>
    </row>
    <row r="18" spans="1:29" s="45" customFormat="1" x14ac:dyDescent="0.35">
      <c r="A18" s="41"/>
      <c r="B18" s="46">
        <v>13</v>
      </c>
      <c r="C18" s="42" t="s">
        <v>154</v>
      </c>
      <c r="D18"/>
      <c r="E18" s="42" t="s">
        <v>37</v>
      </c>
      <c r="F18" s="43" t="s">
        <v>214</v>
      </c>
      <c r="G18" s="42" t="s">
        <v>215</v>
      </c>
      <c r="H18" s="42">
        <v>1</v>
      </c>
      <c r="I18" s="42">
        <v>1</v>
      </c>
      <c r="J18" s="42">
        <v>0</v>
      </c>
      <c r="K18" s="42">
        <v>0</v>
      </c>
      <c r="L18" s="43"/>
      <c r="M18" s="49" t="s">
        <v>216</v>
      </c>
      <c r="N18" s="48"/>
      <c r="O18" s="42" t="s">
        <v>54</v>
      </c>
      <c r="P18" s="48" t="str">
        <f>M18</f>
        <v>37,39,760 </v>
      </c>
      <c r="Q18" s="48"/>
      <c r="R18" s="42" t="s">
        <v>63</v>
      </c>
      <c r="S18" s="42" t="s">
        <v>70</v>
      </c>
      <c r="T18" s="42" t="s">
        <v>213</v>
      </c>
      <c r="U18" s="42" t="s">
        <v>221</v>
      </c>
      <c r="V18" s="41"/>
      <c r="W18" s="41"/>
      <c r="X18" s="41"/>
      <c r="Y18" s="41"/>
      <c r="Z18" s="41"/>
      <c r="AA18" s="41"/>
    </row>
    <row r="19" spans="1:29" s="45" customFormat="1" x14ac:dyDescent="0.35">
      <c r="A19" s="41"/>
      <c r="B19" s="42">
        <v>14</v>
      </c>
      <c r="C19" s="42" t="s">
        <v>154</v>
      </c>
      <c r="D19" s="42" t="s">
        <v>39</v>
      </c>
      <c r="E19" s="42" t="s">
        <v>37</v>
      </c>
      <c r="F19" s="43" t="s">
        <v>165</v>
      </c>
      <c r="G19" s="42" t="s">
        <v>166</v>
      </c>
      <c r="H19" s="42">
        <v>1</v>
      </c>
      <c r="I19" s="42">
        <v>0</v>
      </c>
      <c r="J19" s="42">
        <v>0</v>
      </c>
      <c r="K19" s="42"/>
      <c r="L19" s="43"/>
      <c r="M19" s="48"/>
      <c r="N19" s="44" t="s">
        <v>56</v>
      </c>
      <c r="O19" s="42" t="s">
        <v>54</v>
      </c>
      <c r="P19" s="48"/>
      <c r="Q19" s="44" t="s">
        <v>56</v>
      </c>
      <c r="R19" s="42" t="s">
        <v>63</v>
      </c>
      <c r="S19" s="42"/>
      <c r="T19" s="42" t="s">
        <v>65</v>
      </c>
      <c r="U19" s="42" t="s">
        <v>168</v>
      </c>
      <c r="V19" s="41"/>
      <c r="W19" s="41"/>
      <c r="X19" s="41"/>
      <c r="Y19" s="41"/>
      <c r="Z19" s="41"/>
      <c r="AA19" s="41"/>
    </row>
    <row r="20" spans="1:29" s="45" customFormat="1" x14ac:dyDescent="0.35">
      <c r="A20" s="41"/>
      <c r="B20" s="46">
        <v>15</v>
      </c>
      <c r="C20" s="42" t="s">
        <v>154</v>
      </c>
      <c r="D20" s="42">
        <v>17488</v>
      </c>
      <c r="E20" s="42" t="s">
        <v>37</v>
      </c>
      <c r="F20" s="43" t="s">
        <v>169</v>
      </c>
      <c r="G20" s="42" t="s">
        <v>170</v>
      </c>
      <c r="H20" s="42">
        <v>1</v>
      </c>
      <c r="I20" s="42">
        <v>1</v>
      </c>
      <c r="J20" s="42">
        <v>1</v>
      </c>
      <c r="K20" s="42">
        <v>0</v>
      </c>
      <c r="L20" s="43" t="s">
        <v>229</v>
      </c>
      <c r="M20" s="48"/>
      <c r="N20" s="44" t="s">
        <v>56</v>
      </c>
      <c r="O20" s="42" t="s">
        <v>54</v>
      </c>
      <c r="P20" s="48"/>
      <c r="Q20" s="44" t="s">
        <v>56</v>
      </c>
      <c r="R20" s="42" t="s">
        <v>63</v>
      </c>
      <c r="S20" s="42"/>
      <c r="T20" s="42" t="s">
        <v>171</v>
      </c>
      <c r="U20" s="42" t="s">
        <v>172</v>
      </c>
      <c r="V20" s="41"/>
      <c r="W20" s="41"/>
      <c r="X20" s="41"/>
      <c r="Y20" s="41"/>
      <c r="Z20" s="41"/>
      <c r="AA20" s="41"/>
    </row>
    <row r="21" spans="1:29" s="45" customFormat="1" x14ac:dyDescent="0.35">
      <c r="A21" s="41"/>
      <c r="B21" s="42">
        <v>16</v>
      </c>
      <c r="C21" s="42" t="s">
        <v>154</v>
      </c>
      <c r="D21" s="42" t="s">
        <v>39</v>
      </c>
      <c r="E21" s="42" t="s">
        <v>37</v>
      </c>
      <c r="F21" s="43" t="s">
        <v>173</v>
      </c>
      <c r="G21" s="42" t="s">
        <v>174</v>
      </c>
      <c r="H21" s="42">
        <v>1</v>
      </c>
      <c r="I21" s="42">
        <v>1</v>
      </c>
      <c r="J21" s="42">
        <v>0</v>
      </c>
      <c r="K21" s="42">
        <v>0</v>
      </c>
      <c r="L21" s="43" t="s">
        <v>46</v>
      </c>
      <c r="M21" s="48">
        <v>15904097.293148149</v>
      </c>
      <c r="N21" s="44"/>
      <c r="O21" s="42" t="s">
        <v>54</v>
      </c>
      <c r="P21" s="48">
        <f>M21</f>
        <v>15904097.293148149</v>
      </c>
      <c r="Q21" s="44" t="s">
        <v>56</v>
      </c>
      <c r="R21" s="42" t="s">
        <v>63</v>
      </c>
      <c r="S21" s="42"/>
      <c r="T21" s="42" t="s">
        <v>175</v>
      </c>
      <c r="U21" s="42" t="s">
        <v>61</v>
      </c>
      <c r="V21" s="41"/>
      <c r="W21" s="41"/>
      <c r="X21" s="41"/>
      <c r="Y21" s="41"/>
      <c r="Z21" s="41"/>
      <c r="AA21" s="41"/>
    </row>
    <row r="22" spans="1:29" s="45" customFormat="1" x14ac:dyDescent="0.35">
      <c r="A22" s="41"/>
      <c r="B22" s="46">
        <v>17</v>
      </c>
      <c r="C22" s="42" t="s">
        <v>154</v>
      </c>
      <c r="D22" s="42">
        <v>16481</v>
      </c>
      <c r="E22" s="42" t="s">
        <v>37</v>
      </c>
      <c r="F22" s="43" t="s">
        <v>176</v>
      </c>
      <c r="G22" s="42" t="s">
        <v>177</v>
      </c>
      <c r="H22" s="42">
        <v>1</v>
      </c>
      <c r="I22" s="42">
        <v>0</v>
      </c>
      <c r="J22" s="42">
        <v>0</v>
      </c>
      <c r="K22" s="42">
        <v>0</v>
      </c>
      <c r="L22" s="43" t="s">
        <v>62</v>
      </c>
      <c r="M22" s="48"/>
      <c r="N22" s="48"/>
      <c r="O22" s="42" t="s">
        <v>54</v>
      </c>
      <c r="P22" s="53"/>
      <c r="Q22" s="48"/>
      <c r="R22" s="42" t="s">
        <v>63</v>
      </c>
      <c r="S22" s="42"/>
      <c r="T22" s="42" t="s">
        <v>64</v>
      </c>
      <c r="U22" s="42"/>
      <c r="V22" s="41"/>
      <c r="W22" s="41"/>
      <c r="X22" s="41"/>
      <c r="Y22" s="41"/>
      <c r="Z22" s="41"/>
      <c r="AA22" s="41"/>
    </row>
    <row r="23" spans="1:29" s="45" customFormat="1" x14ac:dyDescent="0.35">
      <c r="A23" s="41"/>
      <c r="B23" s="42">
        <v>18</v>
      </c>
      <c r="C23" s="42" t="s">
        <v>154</v>
      </c>
      <c r="D23" s="42">
        <v>17401</v>
      </c>
      <c r="E23" s="42" t="s">
        <v>37</v>
      </c>
      <c r="F23" s="43" t="s">
        <v>178</v>
      </c>
      <c r="G23" s="42" t="s">
        <v>98</v>
      </c>
      <c r="H23" s="42">
        <v>1</v>
      </c>
      <c r="I23" s="42">
        <v>0</v>
      </c>
      <c r="J23" s="42">
        <v>0</v>
      </c>
      <c r="K23" s="42">
        <v>0</v>
      </c>
      <c r="L23" s="43" t="s">
        <v>179</v>
      </c>
      <c r="M23" s="48"/>
      <c r="N23" s="44" t="s">
        <v>56</v>
      </c>
      <c r="O23" s="42"/>
      <c r="P23" s="48"/>
      <c r="Q23" s="44" t="s">
        <v>56</v>
      </c>
      <c r="R23" s="42" t="s">
        <v>63</v>
      </c>
      <c r="S23" s="42"/>
      <c r="T23" s="42" t="s">
        <v>180</v>
      </c>
      <c r="U23" s="42" t="s">
        <v>181</v>
      </c>
      <c r="V23" s="41"/>
      <c r="W23" s="41"/>
      <c r="X23" s="41"/>
      <c r="Y23" s="41"/>
      <c r="Z23" s="41"/>
      <c r="AA23" s="41"/>
    </row>
    <row r="24" spans="1:29" s="45" customFormat="1" ht="29" x14ac:dyDescent="0.35">
      <c r="A24" s="41"/>
      <c r="B24" s="42">
        <v>19</v>
      </c>
      <c r="C24" s="42" t="s">
        <v>154</v>
      </c>
      <c r="D24" s="42">
        <v>16614</v>
      </c>
      <c r="E24" s="42" t="s">
        <v>37</v>
      </c>
      <c r="F24" s="68" t="s">
        <v>182</v>
      </c>
      <c r="G24" s="42" t="s">
        <v>183</v>
      </c>
      <c r="H24" s="42">
        <v>1</v>
      </c>
      <c r="I24" s="42">
        <v>0</v>
      </c>
      <c r="J24" s="42">
        <v>0</v>
      </c>
      <c r="K24" s="42">
        <v>0</v>
      </c>
      <c r="L24" s="43" t="s">
        <v>184</v>
      </c>
      <c r="M24" s="48"/>
      <c r="N24" s="44" t="s">
        <v>56</v>
      </c>
      <c r="O24" s="42" t="s">
        <v>51</v>
      </c>
      <c r="P24" s="48"/>
      <c r="Q24" s="44" t="s">
        <v>56</v>
      </c>
      <c r="R24" s="42" t="s">
        <v>63</v>
      </c>
      <c r="S24" s="42"/>
      <c r="T24" s="42" t="s">
        <v>64</v>
      </c>
      <c r="U24" s="42"/>
      <c r="V24" s="41"/>
      <c r="W24" s="41"/>
      <c r="X24" s="41"/>
      <c r="Y24" s="41"/>
      <c r="Z24" s="41"/>
      <c r="AA24" s="41"/>
    </row>
    <row r="25" spans="1:29" s="45" customFormat="1" x14ac:dyDescent="0.35">
      <c r="A25" s="41"/>
      <c r="B25" s="42">
        <v>20</v>
      </c>
      <c r="C25" s="42" t="s">
        <v>154</v>
      </c>
      <c r="D25" s="42">
        <v>17322</v>
      </c>
      <c r="E25" s="42" t="s">
        <v>37</v>
      </c>
      <c r="F25" s="43" t="s">
        <v>185</v>
      </c>
      <c r="G25" s="42" t="s">
        <v>186</v>
      </c>
      <c r="H25" s="42">
        <v>1</v>
      </c>
      <c r="I25" s="42">
        <v>0</v>
      </c>
      <c r="J25" s="42">
        <v>0</v>
      </c>
      <c r="K25" s="42">
        <v>0</v>
      </c>
      <c r="L25" s="43" t="s">
        <v>187</v>
      </c>
      <c r="M25" s="48"/>
      <c r="N25" s="48"/>
      <c r="O25" s="42" t="s">
        <v>54</v>
      </c>
      <c r="P25" s="48"/>
      <c r="Q25" s="48"/>
      <c r="R25" s="42" t="s">
        <v>63</v>
      </c>
      <c r="S25" s="42"/>
      <c r="T25" s="42" t="s">
        <v>64</v>
      </c>
      <c r="U25" s="42"/>
      <c r="V25" s="41"/>
      <c r="W25" s="41"/>
      <c r="X25" s="41"/>
      <c r="Y25" s="41"/>
      <c r="Z25" s="41"/>
      <c r="AA25" s="41"/>
    </row>
    <row r="26" spans="1:29" s="45" customFormat="1" x14ac:dyDescent="0.35">
      <c r="A26" s="41"/>
      <c r="B26" s="46">
        <v>21</v>
      </c>
      <c r="C26" s="42" t="s">
        <v>206</v>
      </c>
      <c r="D26" s="42">
        <v>17565</v>
      </c>
      <c r="E26" s="42" t="s">
        <v>37</v>
      </c>
      <c r="F26" s="43" t="s">
        <v>202</v>
      </c>
      <c r="G26" s="42" t="s">
        <v>188</v>
      </c>
      <c r="H26" s="42">
        <v>1</v>
      </c>
      <c r="I26" s="42">
        <v>1</v>
      </c>
      <c r="J26" s="42">
        <v>1</v>
      </c>
      <c r="K26" s="42">
        <v>0</v>
      </c>
      <c r="L26" s="43" t="s">
        <v>229</v>
      </c>
      <c r="M26" s="48"/>
      <c r="N26" s="48"/>
      <c r="O26" s="42" t="s">
        <v>54</v>
      </c>
      <c r="P26" s="48"/>
      <c r="Q26" s="48"/>
      <c r="R26" s="42" t="s">
        <v>63</v>
      </c>
      <c r="S26" s="42"/>
      <c r="T26" s="42" t="s">
        <v>171</v>
      </c>
      <c r="U26" s="42" t="s">
        <v>85</v>
      </c>
      <c r="V26" s="41"/>
      <c r="W26" s="41"/>
      <c r="X26" s="41"/>
      <c r="Y26" s="41"/>
      <c r="Z26" s="41"/>
      <c r="AA26" s="41"/>
      <c r="AB26" s="41"/>
      <c r="AC26" s="41"/>
    </row>
    <row r="27" spans="1:29" s="45" customFormat="1" x14ac:dyDescent="0.35">
      <c r="A27" s="41"/>
      <c r="B27" s="42">
        <v>22</v>
      </c>
      <c r="C27" s="42" t="s">
        <v>206</v>
      </c>
      <c r="D27" s="42">
        <v>17592</v>
      </c>
      <c r="E27" s="42" t="s">
        <v>37</v>
      </c>
      <c r="F27" s="43" t="s">
        <v>189</v>
      </c>
      <c r="G27" s="42" t="s">
        <v>190</v>
      </c>
      <c r="H27" s="42">
        <v>1</v>
      </c>
      <c r="I27" s="42">
        <v>0</v>
      </c>
      <c r="J27" s="42">
        <v>0</v>
      </c>
      <c r="K27" s="42">
        <v>0</v>
      </c>
      <c r="L27" s="43" t="s">
        <v>191</v>
      </c>
      <c r="M27" s="48"/>
      <c r="N27" s="44" t="s">
        <v>56</v>
      </c>
      <c r="O27" s="42" t="s">
        <v>54</v>
      </c>
      <c r="P27" s="48"/>
      <c r="Q27" s="44" t="s">
        <v>56</v>
      </c>
      <c r="R27" s="42" t="s">
        <v>63</v>
      </c>
      <c r="S27" s="42"/>
      <c r="T27" s="42" t="s">
        <v>71</v>
      </c>
      <c r="U27" s="42" t="s">
        <v>86</v>
      </c>
      <c r="V27" s="41"/>
      <c r="W27" s="41"/>
      <c r="X27" s="41"/>
      <c r="Y27" s="41"/>
      <c r="Z27" s="41"/>
      <c r="AA27" s="41"/>
      <c r="AB27" s="41"/>
      <c r="AC27" s="41"/>
    </row>
    <row r="28" spans="1:29" s="45" customFormat="1" x14ac:dyDescent="0.35">
      <c r="A28" s="41"/>
      <c r="B28" s="46">
        <v>23</v>
      </c>
      <c r="C28" s="42" t="s">
        <v>206</v>
      </c>
      <c r="D28" s="42">
        <v>21232</v>
      </c>
      <c r="E28" s="42" t="s">
        <v>37</v>
      </c>
      <c r="F28" s="43" t="s">
        <v>192</v>
      </c>
      <c r="G28" s="42" t="s">
        <v>66</v>
      </c>
      <c r="H28" s="42">
        <v>1</v>
      </c>
      <c r="I28" s="42">
        <v>1</v>
      </c>
      <c r="J28" s="42">
        <v>0</v>
      </c>
      <c r="K28" s="42">
        <v>0</v>
      </c>
      <c r="L28" s="43" t="s">
        <v>193</v>
      </c>
      <c r="M28" s="48">
        <v>286625288.39399999</v>
      </c>
      <c r="N28" s="44" t="s">
        <v>56</v>
      </c>
      <c r="O28" s="42" t="s">
        <v>51</v>
      </c>
      <c r="P28" s="48">
        <f>M28/3</f>
        <v>95541762.797999993</v>
      </c>
      <c r="Q28" s="44" t="s">
        <v>56</v>
      </c>
      <c r="R28" s="42" t="s">
        <v>63</v>
      </c>
      <c r="S28" s="42" t="s">
        <v>194</v>
      </c>
      <c r="T28" s="42" t="s">
        <v>64</v>
      </c>
      <c r="U28" s="42" t="s">
        <v>230</v>
      </c>
      <c r="V28" s="41"/>
      <c r="W28" s="41"/>
      <c r="X28" s="41"/>
      <c r="Y28" s="41"/>
      <c r="Z28" s="41"/>
      <c r="AA28" s="41"/>
      <c r="AB28" s="41"/>
      <c r="AC28" s="41"/>
    </row>
    <row r="29" spans="1:29" s="45" customFormat="1" x14ac:dyDescent="0.35">
      <c r="A29" s="41"/>
      <c r="B29" s="42">
        <v>24</v>
      </c>
      <c r="C29" s="42" t="s">
        <v>206</v>
      </c>
      <c r="D29" s="42">
        <v>17599</v>
      </c>
      <c r="E29" s="42" t="s">
        <v>37</v>
      </c>
      <c r="F29" s="43" t="s">
        <v>195</v>
      </c>
      <c r="G29" s="42" t="s">
        <v>196</v>
      </c>
      <c r="H29" s="42">
        <v>1</v>
      </c>
      <c r="I29" s="42">
        <v>1</v>
      </c>
      <c r="J29" s="42">
        <v>1</v>
      </c>
      <c r="K29" s="42">
        <v>0</v>
      </c>
      <c r="L29" s="43" t="s">
        <v>229</v>
      </c>
      <c r="M29" s="48">
        <v>516240</v>
      </c>
      <c r="N29" s="44" t="s">
        <v>56</v>
      </c>
      <c r="O29" s="42" t="s">
        <v>54</v>
      </c>
      <c r="P29" s="48">
        <f>M29</f>
        <v>516240</v>
      </c>
      <c r="Q29" s="48">
        <f>P29</f>
        <v>516240</v>
      </c>
      <c r="R29" s="42" t="s">
        <v>63</v>
      </c>
      <c r="S29" s="42"/>
      <c r="T29" s="42" t="s">
        <v>64</v>
      </c>
      <c r="U29" s="42"/>
      <c r="V29" s="41"/>
      <c r="W29" s="41"/>
      <c r="X29" s="41"/>
      <c r="Y29" s="41"/>
      <c r="Z29" s="41"/>
      <c r="AA29" s="41"/>
      <c r="AB29" s="41"/>
      <c r="AC29" s="41"/>
    </row>
    <row r="30" spans="1:29" s="45" customFormat="1" x14ac:dyDescent="0.35">
      <c r="A30" s="41"/>
      <c r="B30" s="46">
        <v>25</v>
      </c>
      <c r="C30" s="42" t="s">
        <v>206</v>
      </c>
      <c r="D30" s="42">
        <v>17540</v>
      </c>
      <c r="E30" s="42" t="s">
        <v>37</v>
      </c>
      <c r="F30" s="43" t="s">
        <v>198</v>
      </c>
      <c r="G30" s="42" t="s">
        <v>199</v>
      </c>
      <c r="H30" s="42">
        <v>1</v>
      </c>
      <c r="I30" s="42">
        <v>1</v>
      </c>
      <c r="J30" s="42">
        <v>1</v>
      </c>
      <c r="K30" s="42">
        <v>0</v>
      </c>
      <c r="L30" s="43" t="s">
        <v>188</v>
      </c>
      <c r="M30" s="48"/>
      <c r="N30" s="44" t="s">
        <v>56</v>
      </c>
      <c r="O30" s="42" t="s">
        <v>51</v>
      </c>
      <c r="P30" s="48"/>
      <c r="Q30" s="44" t="s">
        <v>56</v>
      </c>
      <c r="R30" s="42" t="s">
        <v>63</v>
      </c>
      <c r="S30" s="42" t="s">
        <v>200</v>
      </c>
      <c r="T30" s="42" t="s">
        <v>201</v>
      </c>
      <c r="U30" s="42"/>
      <c r="V30" s="41"/>
      <c r="W30" s="41"/>
      <c r="X30" s="41"/>
      <c r="Y30" s="41"/>
      <c r="Z30" s="41"/>
      <c r="AA30" s="41"/>
      <c r="AB30" s="41"/>
      <c r="AC30" s="41"/>
    </row>
    <row r="31" spans="1:29" s="45" customFormat="1" ht="29" x14ac:dyDescent="0.35">
      <c r="A31" s="41"/>
      <c r="B31" s="42">
        <v>26</v>
      </c>
      <c r="C31" s="42" t="s">
        <v>206</v>
      </c>
      <c r="D31" s="42" t="s">
        <v>39</v>
      </c>
      <c r="E31" s="42" t="s">
        <v>37</v>
      </c>
      <c r="F31" s="43" t="s">
        <v>217</v>
      </c>
      <c r="G31" s="42" t="s">
        <v>76</v>
      </c>
      <c r="H31" s="42">
        <v>1</v>
      </c>
      <c r="I31" s="42">
        <v>0</v>
      </c>
      <c r="J31" s="51">
        <v>0</v>
      </c>
      <c r="K31" s="42">
        <v>0</v>
      </c>
      <c r="L31" s="43"/>
      <c r="M31" s="48"/>
      <c r="N31" s="44" t="s">
        <v>56</v>
      </c>
      <c r="O31" s="42" t="s">
        <v>51</v>
      </c>
      <c r="P31" s="48"/>
      <c r="Q31" s="44" t="s">
        <v>56</v>
      </c>
      <c r="R31" s="42" t="s">
        <v>63</v>
      </c>
      <c r="S31" s="42" t="s">
        <v>70</v>
      </c>
      <c r="T31" s="42" t="s">
        <v>218</v>
      </c>
      <c r="U31" s="42"/>
      <c r="V31" s="41"/>
      <c r="W31" s="41"/>
      <c r="X31" s="41"/>
      <c r="Y31" s="41"/>
      <c r="Z31" s="41"/>
      <c r="AA31" s="41"/>
      <c r="AB31" s="41"/>
      <c r="AC31" s="41"/>
    </row>
    <row r="32" spans="1:29" s="45" customFormat="1" x14ac:dyDescent="0.35">
      <c r="A32" s="41"/>
      <c r="B32" s="42">
        <v>27</v>
      </c>
      <c r="C32" s="42" t="s">
        <v>206</v>
      </c>
      <c r="D32" s="42">
        <v>17665</v>
      </c>
      <c r="E32" s="42" t="s">
        <v>37</v>
      </c>
      <c r="F32" s="43" t="s">
        <v>219</v>
      </c>
      <c r="G32" s="42" t="s">
        <v>69</v>
      </c>
      <c r="H32" s="42">
        <v>1</v>
      </c>
      <c r="I32" s="42">
        <v>1</v>
      </c>
      <c r="J32" s="51">
        <v>0</v>
      </c>
      <c r="K32" s="42">
        <v>0</v>
      </c>
      <c r="L32" s="43" t="s">
        <v>58</v>
      </c>
      <c r="M32" s="48">
        <v>153979032</v>
      </c>
      <c r="N32" s="44" t="s">
        <v>56</v>
      </c>
      <c r="O32" s="42" t="s">
        <v>51</v>
      </c>
      <c r="P32" s="48">
        <f>M32/3</f>
        <v>51326344</v>
      </c>
      <c r="Q32" s="44" t="s">
        <v>56</v>
      </c>
      <c r="R32" s="42" t="s">
        <v>63</v>
      </c>
      <c r="S32" s="42" t="s">
        <v>70</v>
      </c>
      <c r="T32" s="42" t="s">
        <v>220</v>
      </c>
      <c r="U32" s="42"/>
      <c r="V32" s="41"/>
      <c r="W32" s="41"/>
      <c r="X32" s="41"/>
      <c r="Y32" s="41"/>
      <c r="Z32" s="41"/>
      <c r="AA32" s="41"/>
      <c r="AB32" s="41"/>
      <c r="AC32" s="41"/>
    </row>
    <row r="33" spans="1:29" s="45" customFormat="1" x14ac:dyDescent="0.35">
      <c r="A33" s="41"/>
      <c r="B33" s="46">
        <v>28</v>
      </c>
      <c r="C33" s="42" t="s">
        <v>206</v>
      </c>
      <c r="D33" s="42">
        <v>17591</v>
      </c>
      <c r="E33" s="42" t="s">
        <v>37</v>
      </c>
      <c r="F33" s="43" t="s">
        <v>226</v>
      </c>
      <c r="G33" s="42" t="s">
        <v>227</v>
      </c>
      <c r="H33" s="42">
        <v>1</v>
      </c>
      <c r="I33" s="42">
        <v>1</v>
      </c>
      <c r="J33" s="42">
        <v>1</v>
      </c>
      <c r="K33" s="42">
        <v>0</v>
      </c>
      <c r="L33" s="43"/>
      <c r="M33" s="48">
        <v>114480</v>
      </c>
      <c r="N33" s="44"/>
      <c r="O33" s="42" t="s">
        <v>228</v>
      </c>
      <c r="P33" s="104">
        <v>114480</v>
      </c>
      <c r="Q33" s="44">
        <v>114480</v>
      </c>
      <c r="R33" s="42" t="s">
        <v>200</v>
      </c>
      <c r="S33" s="42" t="s">
        <v>63</v>
      </c>
      <c r="T33" s="42" t="s">
        <v>175</v>
      </c>
      <c r="U33" s="42"/>
      <c r="V33" s="41"/>
      <c r="W33" s="41"/>
      <c r="X33" s="41"/>
      <c r="Y33" s="41"/>
      <c r="Z33" s="41"/>
      <c r="AA33" s="41"/>
      <c r="AB33" s="41"/>
      <c r="AC33" s="41"/>
    </row>
    <row r="34" spans="1:29" s="45" customFormat="1" x14ac:dyDescent="0.35">
      <c r="A34" s="41"/>
      <c r="B34" s="42">
        <v>29</v>
      </c>
      <c r="C34" s="42" t="s">
        <v>206</v>
      </c>
      <c r="D34" s="42">
        <v>16942</v>
      </c>
      <c r="E34" s="42" t="s">
        <v>37</v>
      </c>
      <c r="F34" s="43" t="s">
        <v>75</v>
      </c>
      <c r="G34" s="42" t="s">
        <v>80</v>
      </c>
      <c r="H34" s="42">
        <v>1</v>
      </c>
      <c r="I34" s="42">
        <v>0</v>
      </c>
      <c r="J34" s="42">
        <v>0</v>
      </c>
      <c r="K34" s="42">
        <v>0</v>
      </c>
      <c r="L34" s="43" t="s">
        <v>78</v>
      </c>
      <c r="M34" s="48"/>
      <c r="N34" s="48" t="s">
        <v>56</v>
      </c>
      <c r="O34" s="42" t="s">
        <v>54</v>
      </c>
      <c r="P34" s="53"/>
      <c r="Q34" s="48" t="s">
        <v>56</v>
      </c>
      <c r="R34" s="42" t="s">
        <v>63</v>
      </c>
      <c r="S34" s="42"/>
      <c r="T34" s="42" t="s">
        <v>79</v>
      </c>
      <c r="U34" s="42"/>
      <c r="V34" s="41"/>
      <c r="W34" s="41"/>
      <c r="X34" s="41"/>
      <c r="Y34" s="41"/>
      <c r="Z34" s="41"/>
      <c r="AA34" s="41"/>
      <c r="AB34" s="41"/>
      <c r="AC34" s="41"/>
    </row>
    <row r="35" spans="1:29" s="45" customFormat="1" x14ac:dyDescent="0.35">
      <c r="A35" s="41"/>
      <c r="B35" s="46">
        <v>30</v>
      </c>
      <c r="C35" s="42" t="s">
        <v>206</v>
      </c>
      <c r="D35" s="42" t="s">
        <v>39</v>
      </c>
      <c r="E35" s="42" t="s">
        <v>37</v>
      </c>
      <c r="F35" s="43" t="s">
        <v>59</v>
      </c>
      <c r="G35" s="42" t="s">
        <v>77</v>
      </c>
      <c r="H35" s="42">
        <v>1</v>
      </c>
      <c r="I35" s="42">
        <v>0</v>
      </c>
      <c r="J35" s="51">
        <v>0</v>
      </c>
      <c r="K35" s="42">
        <v>0</v>
      </c>
      <c r="L35" s="43" t="s">
        <v>60</v>
      </c>
      <c r="M35" s="48"/>
      <c r="N35" s="44" t="s">
        <v>56</v>
      </c>
      <c r="O35" s="42" t="s">
        <v>54</v>
      </c>
      <c r="P35" s="48"/>
      <c r="Q35" s="44" t="s">
        <v>56</v>
      </c>
      <c r="R35" s="42" t="s">
        <v>63</v>
      </c>
      <c r="S35" s="42"/>
      <c r="T35" s="42" t="s">
        <v>79</v>
      </c>
      <c r="U35" s="42"/>
      <c r="V35" s="41"/>
      <c r="W35" s="41"/>
      <c r="X35" s="41"/>
      <c r="Y35" s="41"/>
      <c r="Z35" s="41"/>
      <c r="AA35" s="41"/>
      <c r="AB35" s="41"/>
      <c r="AC35" s="41"/>
    </row>
    <row r="36" spans="1:29" x14ac:dyDescent="0.35">
      <c r="B36" s="35"/>
      <c r="C36" s="5"/>
      <c r="D36" s="36"/>
      <c r="E36" s="5"/>
      <c r="F36" s="11"/>
      <c r="G36" s="11"/>
      <c r="H36" s="4"/>
      <c r="I36" s="4"/>
      <c r="J36" s="36"/>
      <c r="K36" s="36"/>
      <c r="L36" s="4"/>
      <c r="M36" s="6"/>
      <c r="N36" s="6"/>
      <c r="O36" s="7"/>
      <c r="P36" s="6"/>
      <c r="Q36" s="6"/>
      <c r="R36" s="5"/>
      <c r="S36" s="5"/>
      <c r="T36" s="5"/>
      <c r="U36" s="11"/>
    </row>
    <row r="37" spans="1:29" x14ac:dyDescent="0.35">
      <c r="B37" s="35"/>
      <c r="C37" s="5"/>
      <c r="D37" s="36"/>
      <c r="E37" s="5"/>
      <c r="F37" s="11"/>
      <c r="G37" s="11"/>
      <c r="H37" s="4"/>
      <c r="I37" s="4"/>
      <c r="J37" s="36"/>
      <c r="K37" s="36"/>
      <c r="L37" s="4"/>
      <c r="M37" s="6"/>
      <c r="N37" s="6"/>
      <c r="O37" s="7"/>
      <c r="P37" s="6"/>
      <c r="Q37" s="6"/>
      <c r="R37" s="5"/>
      <c r="S37" s="5"/>
      <c r="T37" s="5"/>
      <c r="U37" s="11"/>
    </row>
    <row r="38" spans="1:29" s="24" customFormat="1" ht="18.5" x14ac:dyDescent="0.35">
      <c r="B38" s="21"/>
      <c r="C38" s="21"/>
      <c r="D38" s="21"/>
      <c r="E38" s="21"/>
      <c r="F38" s="37">
        <f>SUBTOTAL(103,F2:F37)</f>
        <v>30</v>
      </c>
      <c r="G38" s="37"/>
      <c r="H38" s="21"/>
      <c r="I38" s="21">
        <f>SUM(I2:I37)</f>
        <v>15</v>
      </c>
      <c r="J38" s="21">
        <f>SUM(J2:J37)</f>
        <v>7</v>
      </c>
      <c r="K38" s="21">
        <f>SUM(K2:K37)</f>
        <v>1</v>
      </c>
      <c r="L38" s="21"/>
      <c r="M38" s="22">
        <f>SUM(M2:M37)</f>
        <v>633977854.70175242</v>
      </c>
      <c r="N38" s="22">
        <f>SUM(N2:N37)</f>
        <v>0</v>
      </c>
      <c r="O38" s="23"/>
      <c r="P38" s="22">
        <f>SUM(P2:P37)</f>
        <v>220472770.77601624</v>
      </c>
      <c r="Q38" s="22">
        <f>SUM(Q2:Q37)</f>
        <v>1425231.52</v>
      </c>
      <c r="R38" s="21">
        <f>COUNTIF(R2:R37,#REF!)</f>
        <v>0</v>
      </c>
      <c r="S38" s="21">
        <f>COUNTIF(S2:S37,#REF!)</f>
        <v>0</v>
      </c>
      <c r="T38" s="21"/>
      <c r="U38" s="37">
        <f>SUBTOTAL(103,U2:U37)</f>
        <v>16</v>
      </c>
    </row>
    <row r="39" spans="1:29" x14ac:dyDescent="0.35">
      <c r="B39" s="9"/>
      <c r="M39" s="19"/>
      <c r="N39" s="19"/>
      <c r="O39" s="20"/>
      <c r="P39" s="19"/>
      <c r="Q39" s="19"/>
    </row>
    <row r="40" spans="1:29" x14ac:dyDescent="0.35">
      <c r="B40" s="9"/>
      <c r="M40" s="19"/>
      <c r="N40" s="19"/>
      <c r="O40" s="20"/>
      <c r="P40" s="19"/>
      <c r="Q40" s="19"/>
    </row>
    <row r="42" spans="1:29" x14ac:dyDescent="0.35">
      <c r="D42" s="8"/>
      <c r="J42" s="8"/>
      <c r="K42" s="8"/>
    </row>
    <row r="43" spans="1:29" x14ac:dyDescent="0.35">
      <c r="D43" s="8"/>
      <c r="J43" s="8"/>
      <c r="K43" s="38"/>
      <c r="L43" s="8"/>
      <c r="O43" s="8"/>
      <c r="U43" s="8"/>
    </row>
    <row r="44" spans="1:29" ht="18.5" x14ac:dyDescent="0.35">
      <c r="C44" s="92" t="s">
        <v>91</v>
      </c>
      <c r="D44" s="93"/>
      <c r="E44" s="93"/>
      <c r="F44" s="93"/>
      <c r="G44" s="93"/>
      <c r="H44" s="93"/>
      <c r="I44" s="94"/>
      <c r="J44" s="8"/>
      <c r="K44" s="8"/>
      <c r="L44" s="8"/>
      <c r="O44" s="8"/>
      <c r="U44" s="8"/>
    </row>
    <row r="45" spans="1:29" ht="32" x14ac:dyDescent="0.35">
      <c r="C45" s="1" t="s">
        <v>7</v>
      </c>
      <c r="D45" s="1" t="s">
        <v>47</v>
      </c>
      <c r="E45" s="1" t="s">
        <v>90</v>
      </c>
      <c r="F45" s="95" t="s">
        <v>89</v>
      </c>
      <c r="G45" s="96"/>
      <c r="H45" s="95" t="s">
        <v>88</v>
      </c>
      <c r="I45" s="96"/>
      <c r="J45" s="8"/>
      <c r="K45" s="38"/>
      <c r="L45" s="8"/>
      <c r="O45" s="8"/>
      <c r="U45" s="8"/>
    </row>
    <row r="46" spans="1:29" x14ac:dyDescent="0.35">
      <c r="C46" s="57">
        <v>1</v>
      </c>
      <c r="D46" s="58">
        <v>45860</v>
      </c>
      <c r="E46" s="57" t="s">
        <v>87</v>
      </c>
      <c r="F46" s="97" t="s">
        <v>74</v>
      </c>
      <c r="G46" s="98"/>
      <c r="H46" s="97" t="s">
        <v>207</v>
      </c>
      <c r="I46" s="98"/>
      <c r="J46" s="8"/>
      <c r="K46" s="38"/>
      <c r="L46" s="8"/>
      <c r="O46" s="8"/>
      <c r="U46" s="8"/>
    </row>
    <row r="47" spans="1:29" ht="14.5" customHeight="1" x14ac:dyDescent="0.35">
      <c r="C47" s="57"/>
      <c r="D47" s="58">
        <v>45867</v>
      </c>
      <c r="E47" s="57" t="s">
        <v>87</v>
      </c>
      <c r="F47" s="67" t="s">
        <v>73</v>
      </c>
      <c r="G47" s="56"/>
      <c r="H47" s="97" t="s">
        <v>222</v>
      </c>
      <c r="I47" s="98"/>
      <c r="J47" s="8"/>
      <c r="K47" s="38"/>
      <c r="L47" s="8"/>
      <c r="O47" s="8"/>
      <c r="U47" s="8"/>
    </row>
    <row r="48" spans="1:29" x14ac:dyDescent="0.35">
      <c r="C48" s="57">
        <v>2</v>
      </c>
      <c r="D48" s="58">
        <v>45883</v>
      </c>
      <c r="E48" s="57" t="s">
        <v>87</v>
      </c>
      <c r="F48" s="97" t="s">
        <v>173</v>
      </c>
      <c r="G48" s="98"/>
      <c r="H48" s="97" t="s">
        <v>208</v>
      </c>
      <c r="I48" s="98"/>
      <c r="J48" s="8"/>
      <c r="K48" s="38"/>
      <c r="L48" s="8"/>
      <c r="O48" s="8"/>
      <c r="U48" s="8"/>
    </row>
    <row r="49" spans="3:21" x14ac:dyDescent="0.35">
      <c r="C49" s="57">
        <v>3</v>
      </c>
      <c r="D49" s="58">
        <v>45897</v>
      </c>
      <c r="E49" s="57" t="s">
        <v>87</v>
      </c>
      <c r="F49" s="97" t="s">
        <v>223</v>
      </c>
      <c r="G49" s="98"/>
      <c r="H49" s="97" t="s">
        <v>92</v>
      </c>
      <c r="I49" s="98"/>
      <c r="J49" s="8"/>
      <c r="K49" s="38"/>
      <c r="L49" s="8"/>
      <c r="O49" s="8"/>
      <c r="U49" s="8"/>
    </row>
    <row r="50" spans="3:21" x14ac:dyDescent="0.35">
      <c r="C50" s="57">
        <v>5</v>
      </c>
      <c r="D50" s="58"/>
      <c r="E50" s="57"/>
      <c r="F50" s="99"/>
      <c r="G50" s="100"/>
      <c r="H50" s="97"/>
      <c r="I50" s="98"/>
      <c r="J50" s="8"/>
      <c r="K50" s="38"/>
      <c r="L50" s="8"/>
      <c r="O50" s="8"/>
      <c r="U50" s="8"/>
    </row>
    <row r="51" spans="3:21" x14ac:dyDescent="0.35">
      <c r="C51" s="57">
        <v>6</v>
      </c>
      <c r="D51" s="58"/>
      <c r="E51" s="57"/>
      <c r="F51" s="97"/>
      <c r="G51" s="98"/>
      <c r="H51" s="97"/>
      <c r="I51" s="98"/>
      <c r="J51" s="8"/>
      <c r="K51" s="38"/>
      <c r="L51" s="8"/>
      <c r="O51" s="8"/>
      <c r="U51" s="8"/>
    </row>
    <row r="52" spans="3:21" x14ac:dyDescent="0.35">
      <c r="C52" s="57">
        <v>7</v>
      </c>
      <c r="D52" s="58"/>
      <c r="E52" s="57"/>
      <c r="F52" s="97"/>
      <c r="G52" s="98"/>
      <c r="H52" s="97"/>
      <c r="I52" s="98"/>
      <c r="J52" s="8"/>
      <c r="K52" s="38"/>
      <c r="L52" s="8"/>
      <c r="O52" s="8"/>
      <c r="U52" s="8"/>
    </row>
    <row r="53" spans="3:21" x14ac:dyDescent="0.35">
      <c r="C53" s="57">
        <v>8</v>
      </c>
      <c r="D53" s="58"/>
      <c r="E53" s="57"/>
      <c r="F53" s="97"/>
      <c r="G53" s="98"/>
      <c r="H53" s="97"/>
      <c r="I53" s="98"/>
      <c r="J53" s="8"/>
      <c r="K53" s="38"/>
      <c r="L53" s="8"/>
      <c r="O53" s="8"/>
      <c r="U53" s="8"/>
    </row>
    <row r="54" spans="3:21" x14ac:dyDescent="0.35">
      <c r="C54" s="57">
        <v>9</v>
      </c>
      <c r="D54" s="58"/>
      <c r="E54" s="57"/>
      <c r="F54" s="97"/>
      <c r="G54" s="98"/>
      <c r="H54" s="97"/>
      <c r="I54" s="98"/>
      <c r="J54" s="8"/>
      <c r="K54" s="38"/>
      <c r="L54" s="8"/>
      <c r="O54" s="8"/>
      <c r="U54" s="8"/>
    </row>
    <row r="55" spans="3:21" x14ac:dyDescent="0.35">
      <c r="C55" s="57">
        <v>10</v>
      </c>
      <c r="D55" s="58"/>
      <c r="E55" s="57"/>
      <c r="F55" s="97"/>
      <c r="G55" s="98"/>
      <c r="H55" s="97"/>
      <c r="I55" s="98"/>
      <c r="J55" s="8"/>
      <c r="K55" s="38"/>
      <c r="L55" s="8"/>
      <c r="O55" s="8"/>
      <c r="U55" s="8"/>
    </row>
    <row r="56" spans="3:21" x14ac:dyDescent="0.35">
      <c r="D56" s="8"/>
      <c r="J56" s="8"/>
      <c r="K56" s="38"/>
      <c r="L56" s="8"/>
      <c r="O56" s="8"/>
      <c r="U56" s="8"/>
    </row>
    <row r="57" spans="3:21" x14ac:dyDescent="0.35">
      <c r="D57" s="8"/>
      <c r="J57" s="8"/>
      <c r="K57" s="38"/>
      <c r="L57" s="8"/>
      <c r="O57" s="8"/>
      <c r="U57" s="8"/>
    </row>
    <row r="58" spans="3:21" x14ac:dyDescent="0.35">
      <c r="D58" s="8"/>
      <c r="J58" s="8"/>
      <c r="K58" s="38"/>
      <c r="L58" s="8"/>
      <c r="O58" s="8"/>
      <c r="U58" s="8"/>
    </row>
    <row r="59" spans="3:21" x14ac:dyDescent="0.35">
      <c r="D59" s="8"/>
      <c r="J59" s="8"/>
      <c r="K59" s="38"/>
      <c r="L59" s="8"/>
      <c r="O59" s="8"/>
      <c r="U59" s="8"/>
    </row>
    <row r="60" spans="3:21" x14ac:dyDescent="0.35">
      <c r="D60" s="8"/>
      <c r="J60" s="8"/>
      <c r="K60" s="38"/>
      <c r="L60" s="8"/>
      <c r="O60" s="8"/>
      <c r="U60" s="8"/>
    </row>
    <row r="61" spans="3:21" x14ac:dyDescent="0.35">
      <c r="D61" s="8"/>
      <c r="J61" s="8"/>
      <c r="K61" s="38"/>
      <c r="L61" s="8"/>
      <c r="O61" s="8"/>
      <c r="U61" s="8"/>
    </row>
    <row r="62" spans="3:21" x14ac:dyDescent="0.35">
      <c r="D62" s="8"/>
      <c r="J62" s="8"/>
      <c r="K62" s="38"/>
      <c r="L62" s="8"/>
      <c r="O62" s="8"/>
      <c r="U62" s="8"/>
    </row>
    <row r="63" spans="3:21" x14ac:dyDescent="0.35">
      <c r="D63" s="8"/>
      <c r="J63" s="8"/>
      <c r="K63" s="38"/>
      <c r="L63" s="8"/>
      <c r="O63" s="8"/>
      <c r="U63" s="8"/>
    </row>
    <row r="64" spans="3:21" x14ac:dyDescent="0.35">
      <c r="D64" s="8"/>
      <c r="J64" s="8"/>
      <c r="K64" s="38"/>
      <c r="L64" s="8"/>
      <c r="O64" s="8"/>
      <c r="U64" s="8"/>
    </row>
    <row r="65" spans="2:21" x14ac:dyDescent="0.35">
      <c r="D65" s="8"/>
      <c r="J65" s="8"/>
      <c r="K65" s="38"/>
      <c r="L65" s="8"/>
      <c r="O65" s="8"/>
      <c r="U65" s="8"/>
    </row>
    <row r="66" spans="2:21" x14ac:dyDescent="0.35">
      <c r="D66" s="8"/>
      <c r="J66" s="8"/>
      <c r="K66" s="9"/>
      <c r="M66" s="9"/>
      <c r="N66" s="9"/>
      <c r="P66" s="9"/>
      <c r="Q66" s="9"/>
      <c r="R66" s="9"/>
      <c r="S66" s="9"/>
    </row>
    <row r="67" spans="2:21" ht="16" x14ac:dyDescent="0.35">
      <c r="D67" s="8"/>
      <c r="J67" s="8"/>
      <c r="K67" s="9"/>
      <c r="M67" s="9"/>
      <c r="N67" s="9"/>
      <c r="P67" s="55"/>
      <c r="Q67" s="9"/>
      <c r="R67" s="9"/>
      <c r="S67" s="9"/>
    </row>
    <row r="69" spans="2:21" x14ac:dyDescent="0.35">
      <c r="D69" s="8"/>
      <c r="J69" s="8"/>
      <c r="K69" s="8"/>
    </row>
    <row r="70" spans="2:21" x14ac:dyDescent="0.35">
      <c r="B70" s="9"/>
      <c r="C70" s="9"/>
      <c r="D70" s="9"/>
      <c r="E70" s="9"/>
      <c r="F70" s="69"/>
      <c r="G70" s="9"/>
      <c r="I70" s="38"/>
      <c r="J70" s="38"/>
      <c r="K70" s="38"/>
    </row>
    <row r="71" spans="2:21" x14ac:dyDescent="0.35">
      <c r="B71" s="9"/>
      <c r="C71" s="9"/>
      <c r="D71" s="9"/>
      <c r="E71" s="9"/>
      <c r="F71" s="69"/>
      <c r="G71" s="9"/>
      <c r="I71" s="38"/>
      <c r="J71" s="38"/>
      <c r="K71" s="38"/>
    </row>
    <row r="72" spans="2:21" x14ac:dyDescent="0.35">
      <c r="B72" s="9"/>
      <c r="C72" s="9"/>
      <c r="D72" s="9"/>
      <c r="E72" s="9"/>
      <c r="F72" s="69"/>
      <c r="G72" s="9"/>
      <c r="J72" s="9"/>
      <c r="K72" s="9"/>
    </row>
    <row r="73" spans="2:21" x14ac:dyDescent="0.35">
      <c r="B73" s="9"/>
      <c r="C73" s="9"/>
      <c r="D73" s="9"/>
      <c r="E73" s="9"/>
      <c r="F73" s="69"/>
      <c r="G73" s="9"/>
      <c r="J73" s="9"/>
      <c r="K73" s="9"/>
    </row>
    <row r="74" spans="2:21" x14ac:dyDescent="0.35">
      <c r="B74" s="9"/>
      <c r="C74" s="9"/>
      <c r="D74" s="9"/>
      <c r="E74" s="9"/>
      <c r="F74" s="69"/>
      <c r="G74" s="9"/>
      <c r="J74" s="9"/>
      <c r="K74" s="9"/>
    </row>
    <row r="75" spans="2:21" x14ac:dyDescent="0.35">
      <c r="B75" s="9"/>
      <c r="C75" s="9"/>
      <c r="D75" s="9"/>
      <c r="E75" s="9"/>
      <c r="F75" s="69"/>
      <c r="G75" s="9"/>
      <c r="J75" s="9"/>
      <c r="K75" s="9"/>
    </row>
    <row r="76" spans="2:21" x14ac:dyDescent="0.35">
      <c r="B76" s="9"/>
      <c r="C76" s="9"/>
      <c r="D76" s="9"/>
      <c r="E76" s="9"/>
      <c r="F76" s="69"/>
      <c r="G76" s="9"/>
      <c r="J76" s="9"/>
      <c r="K76" s="9"/>
    </row>
    <row r="77" spans="2:21" x14ac:dyDescent="0.35">
      <c r="B77" s="9"/>
      <c r="C77" s="9"/>
      <c r="D77" s="9"/>
      <c r="E77" s="9"/>
      <c r="F77" s="69"/>
      <c r="G77" s="9"/>
      <c r="J77" s="9"/>
      <c r="K77" s="9"/>
    </row>
    <row r="78" spans="2:21" x14ac:dyDescent="0.35">
      <c r="B78" s="9"/>
      <c r="C78" s="9"/>
      <c r="D78" s="9"/>
      <c r="E78" s="9"/>
      <c r="F78" s="69"/>
      <c r="G78" s="9"/>
      <c r="J78" s="9"/>
      <c r="K78" s="9"/>
    </row>
    <row r="79" spans="2:21" x14ac:dyDescent="0.35">
      <c r="B79" s="9"/>
      <c r="C79" s="9"/>
      <c r="D79" s="9"/>
      <c r="E79" s="9"/>
      <c r="F79" s="69"/>
      <c r="G79" s="9"/>
      <c r="J79" s="9"/>
      <c r="K79" s="9"/>
    </row>
    <row r="80" spans="2:21" x14ac:dyDescent="0.35">
      <c r="B80" s="9"/>
      <c r="C80" s="9"/>
      <c r="D80" s="9"/>
      <c r="E80" s="9"/>
      <c r="F80" s="69"/>
      <c r="G80" s="9"/>
      <c r="J80" s="9"/>
      <c r="K80" s="9"/>
    </row>
    <row r="81" spans="2:11" x14ac:dyDescent="0.35">
      <c r="B81" s="9"/>
      <c r="C81" s="9"/>
      <c r="D81" s="9"/>
      <c r="E81" s="9"/>
      <c r="F81" s="69"/>
      <c r="G81" s="9"/>
      <c r="J81" s="9"/>
      <c r="K81" s="9"/>
    </row>
    <row r="82" spans="2:11" x14ac:dyDescent="0.35">
      <c r="B82" s="9"/>
      <c r="C82" s="9"/>
      <c r="D82" s="9"/>
      <c r="E82" s="9"/>
      <c r="F82" s="69"/>
      <c r="G82" s="9"/>
      <c r="J82" s="9"/>
      <c r="K82" s="9"/>
    </row>
    <row r="83" spans="2:11" x14ac:dyDescent="0.35">
      <c r="B83" s="9"/>
      <c r="C83" s="9"/>
      <c r="D83" s="9"/>
      <c r="E83" s="9"/>
      <c r="F83" s="69"/>
      <c r="G83" s="9"/>
      <c r="J83" s="9"/>
      <c r="K83" s="9"/>
    </row>
    <row r="84" spans="2:11" x14ac:dyDescent="0.35">
      <c r="B84" s="9"/>
      <c r="C84" s="9"/>
      <c r="D84" s="9"/>
      <c r="E84" s="9"/>
      <c r="F84" s="69"/>
      <c r="G84" s="9"/>
      <c r="J84" s="9"/>
      <c r="K84" s="9"/>
    </row>
    <row r="85" spans="2:11" x14ac:dyDescent="0.35">
      <c r="B85" s="9"/>
      <c r="C85" s="9"/>
      <c r="D85" s="9"/>
      <c r="E85" s="9"/>
      <c r="F85" s="69"/>
      <c r="G85" s="9"/>
      <c r="J85" s="9"/>
      <c r="K85" s="9"/>
    </row>
    <row r="86" spans="2:11" x14ac:dyDescent="0.35">
      <c r="B86" s="9"/>
      <c r="C86" s="9"/>
      <c r="D86" s="9"/>
      <c r="E86" s="9"/>
      <c r="F86" s="69"/>
      <c r="G86" s="9"/>
      <c r="J86" s="9"/>
      <c r="K86" s="9"/>
    </row>
    <row r="87" spans="2:11" x14ac:dyDescent="0.35">
      <c r="B87" s="9"/>
      <c r="C87" s="9"/>
      <c r="D87" s="9"/>
      <c r="E87" s="9"/>
      <c r="F87" s="69"/>
      <c r="G87" s="9"/>
      <c r="J87" s="9"/>
      <c r="K87" s="9"/>
    </row>
    <row r="88" spans="2:11" x14ac:dyDescent="0.35">
      <c r="B88" s="9"/>
      <c r="C88" s="9"/>
      <c r="D88" s="9"/>
      <c r="E88" s="9"/>
      <c r="F88" s="69"/>
      <c r="G88" s="9"/>
      <c r="J88" s="9"/>
      <c r="K88" s="9"/>
    </row>
    <row r="89" spans="2:11" x14ac:dyDescent="0.35">
      <c r="B89" s="9"/>
      <c r="C89" s="9"/>
      <c r="D89" s="9"/>
      <c r="E89" s="9"/>
      <c r="F89" s="69"/>
      <c r="G89" s="9"/>
      <c r="J89" s="9"/>
      <c r="K89" s="9"/>
    </row>
    <row r="90" spans="2:11" x14ac:dyDescent="0.35">
      <c r="B90" s="9"/>
      <c r="C90" s="9"/>
      <c r="D90" s="9"/>
      <c r="E90" s="9"/>
      <c r="F90" s="69"/>
      <c r="G90" s="9"/>
      <c r="J90" s="9"/>
      <c r="K90" s="9"/>
    </row>
    <row r="91" spans="2:11" x14ac:dyDescent="0.35">
      <c r="B91" s="9"/>
      <c r="C91" s="9"/>
      <c r="D91" s="9"/>
      <c r="E91" s="9"/>
      <c r="F91" s="69"/>
      <c r="G91" s="9"/>
      <c r="J91" s="9"/>
      <c r="K91" s="9"/>
    </row>
    <row r="92" spans="2:11" x14ac:dyDescent="0.35">
      <c r="B92" s="9"/>
      <c r="C92" s="9"/>
      <c r="D92" s="9"/>
      <c r="E92" s="9"/>
      <c r="F92" s="69"/>
      <c r="G92" s="9"/>
      <c r="J92" s="9"/>
      <c r="K92" s="9"/>
    </row>
    <row r="93" spans="2:11" x14ac:dyDescent="0.35">
      <c r="B93" s="9"/>
      <c r="C93" s="9"/>
      <c r="D93" s="9"/>
      <c r="E93" s="9"/>
      <c r="F93" s="69"/>
      <c r="G93" s="9"/>
      <c r="J93" s="9"/>
      <c r="K93" s="9"/>
    </row>
    <row r="94" spans="2:11" x14ac:dyDescent="0.35">
      <c r="B94" s="9"/>
      <c r="C94" s="9"/>
      <c r="D94" s="9"/>
      <c r="E94" s="9"/>
      <c r="F94" s="69"/>
      <c r="G94" s="9"/>
      <c r="H94" s="9">
        <v>0</v>
      </c>
      <c r="J94" s="9"/>
      <c r="K94" s="9"/>
    </row>
    <row r="95" spans="2:11" x14ac:dyDescent="0.35">
      <c r="B95" s="9"/>
      <c r="C95" s="9"/>
      <c r="D95" s="9"/>
      <c r="E95" s="9"/>
      <c r="F95" s="69"/>
      <c r="G95" s="9"/>
    </row>
    <row r="96" spans="2:11" x14ac:dyDescent="0.35">
      <c r="B96" s="9"/>
      <c r="C96" s="9"/>
      <c r="D96" s="9"/>
      <c r="E96" s="9"/>
      <c r="F96" s="69"/>
      <c r="G96" s="9"/>
    </row>
    <row r="97" spans="2:7" x14ac:dyDescent="0.35">
      <c r="B97" s="9"/>
      <c r="C97" s="9"/>
      <c r="D97" s="9"/>
      <c r="E97" s="9"/>
      <c r="F97" s="69"/>
      <c r="G97" s="9"/>
    </row>
    <row r="98" spans="2:7" x14ac:dyDescent="0.35">
      <c r="B98" s="9"/>
      <c r="C98" s="9"/>
      <c r="D98" s="9"/>
      <c r="E98" s="9"/>
      <c r="F98" s="69"/>
      <c r="G98" s="9"/>
    </row>
    <row r="99" spans="2:7" x14ac:dyDescent="0.35">
      <c r="B99" s="9"/>
      <c r="C99" s="9"/>
      <c r="D99" s="9"/>
      <c r="E99" s="9"/>
      <c r="F99" s="69"/>
      <c r="G99" s="9"/>
    </row>
    <row r="100" spans="2:7" x14ac:dyDescent="0.35">
      <c r="B100" s="9"/>
      <c r="C100" s="9"/>
      <c r="D100" s="9"/>
      <c r="E100" s="9"/>
      <c r="F100" s="69"/>
      <c r="G100" s="9"/>
    </row>
    <row r="101" spans="2:7" x14ac:dyDescent="0.35">
      <c r="B101" s="9"/>
      <c r="C101" s="9"/>
      <c r="D101" s="9"/>
      <c r="E101" s="9"/>
      <c r="F101" s="69"/>
      <c r="G101" s="9"/>
    </row>
    <row r="102" spans="2:7" x14ac:dyDescent="0.35">
      <c r="B102" s="9"/>
      <c r="C102" s="9"/>
      <c r="D102" s="9"/>
      <c r="E102" s="9"/>
      <c r="F102" s="69"/>
      <c r="G102" s="9"/>
    </row>
  </sheetData>
  <autoFilter ref="B1:U35" xr:uid="{6281DCB6-CFBC-4AC2-A517-9FCAB3C7EFF7}"/>
  <mergeCells count="49">
    <mergeCell ref="F55:G55"/>
    <mergeCell ref="H48:I48"/>
    <mergeCell ref="H49:I49"/>
    <mergeCell ref="H50:I50"/>
    <mergeCell ref="F49:G49"/>
    <mergeCell ref="F50:G50"/>
    <mergeCell ref="F51:G51"/>
    <mergeCell ref="F52:G52"/>
    <mergeCell ref="H51:I51"/>
    <mergeCell ref="H52:I52"/>
    <mergeCell ref="H53:I53"/>
    <mergeCell ref="H54:I54"/>
    <mergeCell ref="H55:I55"/>
    <mergeCell ref="F46:G46"/>
    <mergeCell ref="H46:I46"/>
    <mergeCell ref="F53:G53"/>
    <mergeCell ref="F48:G48"/>
    <mergeCell ref="F54:G54"/>
    <mergeCell ref="H47:I47"/>
    <mergeCell ref="G9:G13"/>
    <mergeCell ref="F9:F13"/>
    <mergeCell ref="C44:I44"/>
    <mergeCell ref="F45:G45"/>
    <mergeCell ref="H45:I45"/>
    <mergeCell ref="A9:A10"/>
    <mergeCell ref="E9:E13"/>
    <mergeCell ref="D9:D13"/>
    <mergeCell ref="C9:C13"/>
    <mergeCell ref="B9:B13"/>
    <mergeCell ref="AA9:AA10"/>
    <mergeCell ref="X9:X10"/>
    <mergeCell ref="Y9:Y10"/>
    <mergeCell ref="Z9:Z10"/>
    <mergeCell ref="U10:U13"/>
    <mergeCell ref="V9:V10"/>
    <mergeCell ref="W9:W10"/>
    <mergeCell ref="T9:T13"/>
    <mergeCell ref="S9:S13"/>
    <mergeCell ref="R9:R13"/>
    <mergeCell ref="Q9:Q13"/>
    <mergeCell ref="P9:P13"/>
    <mergeCell ref="O9:O13"/>
    <mergeCell ref="I9:I13"/>
    <mergeCell ref="H9:H13"/>
    <mergeCell ref="N9:N13"/>
    <mergeCell ref="M9:M13"/>
    <mergeCell ref="L9:L13"/>
    <mergeCell ref="K9:K13"/>
    <mergeCell ref="J9:J13"/>
  </mergeCells>
  <phoneticPr fontId="17" type="noConversion"/>
  <dataValidations count="10">
    <dataValidation type="list" allowBlank="1" showInputMessage="1" showErrorMessage="1" sqref="E72" xr:uid="{D5E7CB2C-64AC-4EA4-92F2-9B8C25800B1F}">
      <formula1>$AE$9:$AE$14</formula1>
    </dataValidation>
    <dataValidation type="list" allowBlank="1" showInputMessage="1" showErrorMessage="1" sqref="H36:H40 I26:J28 I39:I40 I36:I37 J36:K40 H34:I35 H24:H28 K24:K28 J24 J30 K2:K22 I18:I21 H18:H22 J5:J22 H2:I17 H30:I32 K30:K35 H33:J33" xr:uid="{897C1654-3552-4204-A7F3-988964E6C3D9}">
      <formula1>$AD$9:$AD$10</formula1>
    </dataValidation>
    <dataValidation type="list" allowBlank="1" showInputMessage="1" showErrorMessage="1" sqref="H29:K29" xr:uid="{62470931-BDF3-4B8E-9AA4-C0202D5E46DC}">
      <formula1>$AD$10:$AD$14</formula1>
    </dataValidation>
    <dataValidation type="list" allowBlank="1" showInputMessage="1" showErrorMessage="1" sqref="E24:E28 E2:E3 E7:E22 E32 E34:E35" xr:uid="{6946DE20-F29F-48BA-B369-B3F0A5D01FC2}">
      <formula1>$AC$9:$AC$16</formula1>
    </dataValidation>
    <dataValidation type="list" allowBlank="1" showInputMessage="1" showErrorMessage="1" sqref="E36:E40 E4:E6" xr:uid="{B65C2D1A-6D1B-41A0-B0D8-2D6D4A052ADE}">
      <formula1>$AC$9:$AC$19</formula1>
    </dataValidation>
    <dataValidation type="list" allowBlank="1" showInputMessage="1" showErrorMessage="1" sqref="E29:E31 E33" xr:uid="{B1226D44-FF9C-4DD7-88C2-779EE8DC1DD8}">
      <formula1>$AC$10:$AC$19</formula1>
    </dataValidation>
    <dataValidation type="list" allowBlank="1" showInputMessage="1" showErrorMessage="1" sqref="R36:S37" xr:uid="{F3741EDB-3CD2-41BF-A932-70A1EF96580F}">
      <formula1>$AH$8:$AH$28</formula1>
    </dataValidation>
    <dataValidation type="list" allowBlank="1" showInputMessage="1" showErrorMessage="1" sqref="H23:K23 J25 I24:I25 I22" xr:uid="{5EDC6D00-F410-4C7E-ABB6-71FDA56C16DC}">
      <formula1>$AF$8:$AF$16</formula1>
    </dataValidation>
    <dataValidation type="list" allowBlank="1" showInputMessage="1" showErrorMessage="1" sqref="E23" xr:uid="{C5273E84-A026-4BF3-9E5B-39698AF7BA3F}">
      <formula1>$AE$8:$AE$19</formula1>
    </dataValidation>
    <dataValidation type="list" allowBlank="1" showInputMessage="1" showErrorMessage="1" sqref="E46:E55" xr:uid="{04072448-333A-46EC-808A-05B977E764AA}">
      <formula1>$AG$9:$AG$13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855F-A6DC-4E74-8669-79C6D288DE6A}">
  <dimension ref="A3:AC11"/>
  <sheetViews>
    <sheetView workbookViewId="0">
      <selection activeCell="F18" sqref="F18"/>
    </sheetView>
  </sheetViews>
  <sheetFormatPr defaultColWidth="10.36328125" defaultRowHeight="14.5" x14ac:dyDescent="0.35"/>
  <cols>
    <col min="2" max="2" width="6.81640625" bestFit="1" customWidth="1"/>
    <col min="3" max="3" width="7.1796875" bestFit="1" customWidth="1"/>
    <col min="4" max="4" width="7.54296875" bestFit="1" customWidth="1"/>
    <col min="5" max="5" width="11" bestFit="1" customWidth="1"/>
    <col min="6" max="6" width="30.54296875" bestFit="1" customWidth="1"/>
    <col min="7" max="7" width="40.54296875" bestFit="1" customWidth="1"/>
    <col min="8" max="8" width="11.54296875" bestFit="1" customWidth="1"/>
    <col min="9" max="9" width="11" bestFit="1" customWidth="1"/>
    <col min="10" max="10" width="12.08984375" bestFit="1" customWidth="1"/>
    <col min="11" max="12" width="10.1796875" bestFit="1" customWidth="1"/>
    <col min="13" max="13" width="14.6328125" customWidth="1"/>
    <col min="14" max="14" width="12.6328125" customWidth="1"/>
    <col min="15" max="15" width="14.81640625" customWidth="1"/>
    <col min="16" max="16" width="16" customWidth="1"/>
    <col min="17" max="17" width="15.6328125" customWidth="1"/>
    <col min="18" max="18" width="13.81640625" customWidth="1"/>
    <col min="19" max="19" width="27.81640625" bestFit="1" customWidth="1"/>
  </cols>
  <sheetData>
    <row r="3" spans="1:29" ht="64" x14ac:dyDescent="0.35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29</v>
      </c>
      <c r="N3" s="1" t="s">
        <v>30</v>
      </c>
      <c r="O3" s="1" t="s">
        <v>32</v>
      </c>
      <c r="P3" s="2" t="s">
        <v>33</v>
      </c>
      <c r="Q3" s="1" t="s">
        <v>34</v>
      </c>
      <c r="R3" s="1" t="s">
        <v>35</v>
      </c>
      <c r="S3" s="1" t="s">
        <v>36</v>
      </c>
    </row>
    <row r="4" spans="1:29" s="45" customFormat="1" x14ac:dyDescent="0.35">
      <c r="A4" s="41"/>
      <c r="B4" s="42">
        <v>1</v>
      </c>
      <c r="C4" s="42" t="s">
        <v>204</v>
      </c>
      <c r="D4" s="41">
        <v>17498</v>
      </c>
      <c r="E4" s="42" t="s">
        <v>37</v>
      </c>
      <c r="F4" s="42" t="s">
        <v>81</v>
      </c>
      <c r="G4" s="42" t="s">
        <v>38</v>
      </c>
      <c r="H4" s="42">
        <v>1</v>
      </c>
      <c r="I4" s="42">
        <v>1</v>
      </c>
      <c r="J4" s="42">
        <v>1</v>
      </c>
      <c r="K4" s="42">
        <v>0</v>
      </c>
      <c r="L4" s="43" t="s">
        <v>82</v>
      </c>
      <c r="M4" s="48">
        <f>'Bhagwat Dhanore'!M8</f>
        <v>696629.52</v>
      </c>
      <c r="N4" s="48" t="s">
        <v>197</v>
      </c>
      <c r="O4" s="54">
        <f>M4</f>
        <v>696629.52</v>
      </c>
      <c r="P4" s="42" t="s">
        <v>63</v>
      </c>
      <c r="Q4" s="48"/>
      <c r="R4" s="42" t="s">
        <v>55</v>
      </c>
      <c r="S4" s="42"/>
      <c r="T4" s="42"/>
      <c r="U4" s="42"/>
      <c r="V4" s="41"/>
      <c r="W4" s="41"/>
      <c r="X4" s="41"/>
      <c r="Y4" s="41"/>
      <c r="Z4" s="41"/>
      <c r="AA4" s="41"/>
      <c r="AB4" s="41"/>
      <c r="AC4" s="41"/>
    </row>
    <row r="5" spans="1:29" s="45" customFormat="1" x14ac:dyDescent="0.35">
      <c r="A5" s="41"/>
      <c r="B5" s="50">
        <v>2</v>
      </c>
      <c r="C5" s="42" t="s">
        <v>204</v>
      </c>
      <c r="D5" s="41" t="s">
        <v>39</v>
      </c>
      <c r="E5" s="42" t="s">
        <v>37</v>
      </c>
      <c r="F5" s="42" t="s">
        <v>198</v>
      </c>
      <c r="G5" s="42" t="s">
        <v>38</v>
      </c>
      <c r="H5" s="42">
        <v>1</v>
      </c>
      <c r="I5" s="42">
        <v>1</v>
      </c>
      <c r="J5" s="42">
        <v>1</v>
      </c>
      <c r="K5" s="42">
        <v>0</v>
      </c>
      <c r="L5" s="43" t="s">
        <v>82</v>
      </c>
      <c r="M5" s="48">
        <v>97882</v>
      </c>
      <c r="N5" s="48" t="s">
        <v>197</v>
      </c>
      <c r="O5" s="54">
        <v>97882</v>
      </c>
      <c r="P5" s="42"/>
      <c r="Q5" s="48"/>
      <c r="R5" s="42"/>
      <c r="S5" s="42"/>
      <c r="T5" s="105"/>
      <c r="U5" s="105"/>
      <c r="V5" s="41"/>
      <c r="W5" s="41"/>
      <c r="X5" s="41"/>
      <c r="Y5" s="41"/>
      <c r="Z5" s="41"/>
      <c r="AA5" s="41"/>
      <c r="AB5" s="41"/>
      <c r="AC5" s="41"/>
    </row>
    <row r="6" spans="1:29" x14ac:dyDescent="0.35">
      <c r="B6" s="42">
        <v>3</v>
      </c>
      <c r="C6" s="42" t="s">
        <v>205</v>
      </c>
      <c r="D6" s="42">
        <v>17599</v>
      </c>
      <c r="E6" s="42" t="s">
        <v>37</v>
      </c>
      <c r="F6" s="42" t="s">
        <v>195</v>
      </c>
      <c r="G6" s="42" t="s">
        <v>38</v>
      </c>
      <c r="H6" s="42">
        <v>1</v>
      </c>
      <c r="I6" s="42">
        <v>1</v>
      </c>
      <c r="J6" s="42">
        <v>1</v>
      </c>
      <c r="K6" s="42">
        <v>0</v>
      </c>
      <c r="L6" s="43" t="s">
        <v>57</v>
      </c>
      <c r="M6" s="48">
        <f>'Bhagwat Dhanore'!M29</f>
        <v>516240</v>
      </c>
      <c r="N6" s="48" t="s">
        <v>197</v>
      </c>
      <c r="O6" s="48">
        <f>M6</f>
        <v>516240</v>
      </c>
      <c r="P6" s="42" t="s">
        <v>63</v>
      </c>
      <c r="Q6" s="42"/>
      <c r="R6" s="42" t="s">
        <v>64</v>
      </c>
      <c r="S6" s="42"/>
    </row>
    <row r="7" spans="1:29" x14ac:dyDescent="0.35">
      <c r="B7" s="50">
        <v>4</v>
      </c>
      <c r="C7" s="42" t="s">
        <v>205</v>
      </c>
      <c r="D7" s="42">
        <v>17540</v>
      </c>
      <c r="E7" s="42" t="s">
        <v>37</v>
      </c>
      <c r="F7" s="42" t="s">
        <v>198</v>
      </c>
      <c r="G7" s="42" t="s">
        <v>203</v>
      </c>
      <c r="H7" s="42">
        <v>1</v>
      </c>
      <c r="I7" s="42">
        <v>1</v>
      </c>
      <c r="J7" s="42">
        <v>1</v>
      </c>
      <c r="K7" s="42">
        <v>0</v>
      </c>
      <c r="L7" s="43" t="s">
        <v>57</v>
      </c>
      <c r="M7" s="48">
        <v>0</v>
      </c>
      <c r="N7" s="48" t="s">
        <v>197</v>
      </c>
      <c r="O7" s="48">
        <v>0</v>
      </c>
      <c r="P7" s="42" t="s">
        <v>63</v>
      </c>
      <c r="Q7" s="42"/>
      <c r="R7" s="42" t="s">
        <v>40</v>
      </c>
      <c r="S7" s="42"/>
    </row>
    <row r="8" spans="1:29" x14ac:dyDescent="0.35">
      <c r="B8" s="42">
        <v>5</v>
      </c>
      <c r="C8" s="42" t="s">
        <v>205</v>
      </c>
      <c r="D8" s="42">
        <v>17591</v>
      </c>
      <c r="E8" s="42" t="s">
        <v>37</v>
      </c>
      <c r="F8" s="42" t="s">
        <v>226</v>
      </c>
      <c r="G8" s="42" t="s">
        <v>38</v>
      </c>
      <c r="H8" s="42">
        <v>1</v>
      </c>
      <c r="I8" s="42">
        <v>1</v>
      </c>
      <c r="J8" s="42">
        <v>1</v>
      </c>
      <c r="K8" s="42">
        <v>0</v>
      </c>
      <c r="L8" s="43" t="s">
        <v>57</v>
      </c>
      <c r="M8" s="48">
        <v>114480</v>
      </c>
      <c r="N8" s="48" t="s">
        <v>197</v>
      </c>
      <c r="O8" s="48">
        <v>114480</v>
      </c>
      <c r="P8" s="42"/>
      <c r="Q8" s="42"/>
      <c r="R8" s="42"/>
      <c r="S8" s="42"/>
    </row>
    <row r="9" spans="1:29" x14ac:dyDescent="0.35">
      <c r="B9" s="50">
        <v>6</v>
      </c>
      <c r="C9" s="42" t="s">
        <v>205</v>
      </c>
      <c r="D9" s="42">
        <v>17565</v>
      </c>
      <c r="E9" s="42" t="s">
        <v>37</v>
      </c>
      <c r="F9" s="42" t="s">
        <v>202</v>
      </c>
      <c r="G9" s="42" t="s">
        <v>72</v>
      </c>
      <c r="H9" s="42">
        <v>1</v>
      </c>
      <c r="I9" s="42">
        <v>1</v>
      </c>
      <c r="J9" s="42">
        <v>1</v>
      </c>
      <c r="K9" s="42">
        <v>0</v>
      </c>
      <c r="L9" s="43" t="s">
        <v>57</v>
      </c>
      <c r="M9" s="48">
        <v>0</v>
      </c>
      <c r="N9" s="48" t="s">
        <v>197</v>
      </c>
      <c r="O9" s="48">
        <v>0</v>
      </c>
      <c r="P9" s="42" t="s">
        <v>63</v>
      </c>
      <c r="Q9" s="42"/>
      <c r="R9" s="42" t="s">
        <v>55</v>
      </c>
      <c r="S9" s="42"/>
    </row>
    <row r="10" spans="1:29" x14ac:dyDescent="0.35">
      <c r="B10" s="42">
        <v>7</v>
      </c>
      <c r="C10" s="42" t="s">
        <v>205</v>
      </c>
      <c r="D10" s="42">
        <v>17488</v>
      </c>
      <c r="E10" s="42" t="s">
        <v>37</v>
      </c>
      <c r="F10" s="42" t="s">
        <v>169</v>
      </c>
      <c r="G10" s="42" t="s">
        <v>72</v>
      </c>
      <c r="H10" s="42">
        <v>1</v>
      </c>
      <c r="I10" s="42">
        <v>1</v>
      </c>
      <c r="J10" s="42">
        <v>1</v>
      </c>
      <c r="K10" s="42">
        <v>0</v>
      </c>
      <c r="L10" s="43" t="s">
        <v>57</v>
      </c>
      <c r="M10" s="48">
        <v>0</v>
      </c>
      <c r="N10" s="48" t="s">
        <v>197</v>
      </c>
      <c r="O10" s="48">
        <v>0</v>
      </c>
      <c r="P10" s="42" t="s">
        <v>63</v>
      </c>
      <c r="Q10" s="42"/>
      <c r="R10" s="42" t="s">
        <v>55</v>
      </c>
      <c r="S10" s="42"/>
    </row>
    <row r="11" spans="1:29" ht="18.5" x14ac:dyDescent="0.35">
      <c r="B11" s="21"/>
      <c r="C11" s="21"/>
      <c r="D11" s="21"/>
      <c r="E11" s="21"/>
      <c r="F11" s="37">
        <f>SUBTOTAL(103,F4:F10)</f>
        <v>7</v>
      </c>
      <c r="G11" s="37"/>
      <c r="H11" s="21"/>
      <c r="I11" s="52">
        <f>SUM(I4:I10)</f>
        <v>7</v>
      </c>
      <c r="J11" s="52">
        <f>SUM(J4:J10)</f>
        <v>7</v>
      </c>
      <c r="K11" s="52">
        <f>SUM(K6:K10)</f>
        <v>0</v>
      </c>
      <c r="L11" s="37"/>
      <c r="M11" s="52">
        <f>SUM(M4:M10)</f>
        <v>1425231.52</v>
      </c>
      <c r="N11" s="52"/>
      <c r="O11" s="52">
        <f>SUM(O4:O10)</f>
        <v>1425231.52</v>
      </c>
      <c r="P11" s="37">
        <f>SUBTOTAL(103,P4:P10)</f>
        <v>5</v>
      </c>
      <c r="Q11" s="37">
        <f>SUBTOTAL(103,Q6:Q10)</f>
        <v>0</v>
      </c>
      <c r="R11" s="37">
        <f>SUBTOTAL(103,R4:R10)</f>
        <v>5</v>
      </c>
      <c r="S11" s="37">
        <f>SUBTOTAL(103,S6:S10)</f>
        <v>0</v>
      </c>
    </row>
  </sheetData>
  <phoneticPr fontId="17" type="noConversion"/>
  <dataValidations count="4">
    <dataValidation type="list" allowBlank="1" showInputMessage="1" showErrorMessage="1" sqref="Q7:Q10" xr:uid="{4DA206C9-1575-435D-B1B5-DDD39EEE2F54}">
      <formula1>$AF$1:$AF$3</formula1>
    </dataValidation>
    <dataValidation type="list" allowBlank="1" showInputMessage="1" showErrorMessage="1" sqref="E11" xr:uid="{7D3620B2-63AA-432D-B470-A80533343D3F}">
      <formula1>$AC$6:$AC$10</formula1>
    </dataValidation>
    <dataValidation type="list" allowBlank="1" showInputMessage="1" showErrorMessage="1" sqref="H11 E9:E10 E5:E6 H4:K10" xr:uid="{0A5B49E1-5185-4A5E-801D-3C749B5D3645}">
      <formula1>#REF!</formula1>
    </dataValidation>
    <dataValidation type="list" allowBlank="1" showInputMessage="1" showErrorMessage="1" sqref="E7:E8 E4" xr:uid="{E5BA06B9-3ABC-49A7-8998-72ED33958714}">
      <formula1>$AE$11:$AE$13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58F-7867-4871-B339-55021ED3EA9A}">
  <dimension ref="B2:I24"/>
  <sheetViews>
    <sheetView zoomScale="55" zoomScaleNormal="55" workbookViewId="0">
      <selection activeCell="N7" sqref="N7"/>
    </sheetView>
  </sheetViews>
  <sheetFormatPr defaultRowHeight="14.5" x14ac:dyDescent="0.35"/>
  <cols>
    <col min="3" max="3" width="11.6328125" bestFit="1" customWidth="1"/>
    <col min="4" max="4" width="17.1796875" customWidth="1"/>
    <col min="5" max="5" width="93.1796875" style="39" bestFit="1" customWidth="1"/>
    <col min="6" max="6" width="33.90625" style="39" customWidth="1"/>
    <col min="7" max="7" width="17.08984375" customWidth="1"/>
    <col min="8" max="8" width="26.36328125" style="40" bestFit="1" customWidth="1"/>
    <col min="9" max="9" width="15.36328125" style="40" customWidth="1"/>
  </cols>
  <sheetData>
    <row r="2" spans="2:9" ht="31" x14ac:dyDescent="0.35">
      <c r="B2" s="59" t="s">
        <v>100</v>
      </c>
      <c r="C2" s="59" t="s">
        <v>101</v>
      </c>
      <c r="D2" s="59" t="s">
        <v>102</v>
      </c>
      <c r="E2" s="59" t="s">
        <v>0</v>
      </c>
      <c r="F2" s="59" t="s">
        <v>103</v>
      </c>
      <c r="G2" s="60" t="s">
        <v>104</v>
      </c>
      <c r="H2" s="59" t="s">
        <v>105</v>
      </c>
      <c r="I2" s="59" t="s">
        <v>106</v>
      </c>
    </row>
    <row r="3" spans="2:9" ht="41" customHeight="1" x14ac:dyDescent="0.35">
      <c r="B3" s="61">
        <v>1</v>
      </c>
      <c r="C3" s="62">
        <v>45847</v>
      </c>
      <c r="D3" s="61" t="s">
        <v>107</v>
      </c>
      <c r="E3" s="63" t="s">
        <v>108</v>
      </c>
      <c r="F3" s="63" t="s">
        <v>109</v>
      </c>
      <c r="G3" s="61">
        <v>60</v>
      </c>
      <c r="H3" s="61" t="s">
        <v>48</v>
      </c>
      <c r="I3" s="61" t="s">
        <v>50</v>
      </c>
    </row>
    <row r="4" spans="2:9" ht="41" customHeight="1" x14ac:dyDescent="0.35">
      <c r="B4" s="61">
        <v>2</v>
      </c>
      <c r="C4" s="62">
        <v>45848</v>
      </c>
      <c r="D4" s="61" t="s">
        <v>107</v>
      </c>
      <c r="E4" s="63" t="s">
        <v>110</v>
      </c>
      <c r="F4" s="63" t="s">
        <v>109</v>
      </c>
      <c r="G4" s="61">
        <v>60</v>
      </c>
      <c r="H4" s="61" t="s">
        <v>48</v>
      </c>
      <c r="I4" s="61" t="s">
        <v>50</v>
      </c>
    </row>
    <row r="5" spans="2:9" ht="26.5" customHeight="1" x14ac:dyDescent="0.35">
      <c r="B5" s="61">
        <v>3</v>
      </c>
      <c r="C5" s="62">
        <v>45853</v>
      </c>
      <c r="D5" s="61" t="s">
        <v>111</v>
      </c>
      <c r="E5" s="61" t="s">
        <v>112</v>
      </c>
      <c r="F5" s="61" t="s">
        <v>113</v>
      </c>
      <c r="G5" s="61">
        <v>60</v>
      </c>
      <c r="H5" s="61" t="s">
        <v>48</v>
      </c>
      <c r="I5" s="61" t="s">
        <v>50</v>
      </c>
    </row>
    <row r="6" spans="2:9" ht="24.5" customHeight="1" x14ac:dyDescent="0.35">
      <c r="B6" s="61">
        <v>4</v>
      </c>
      <c r="C6" s="64" t="s">
        <v>114</v>
      </c>
      <c r="D6" s="61" t="s">
        <v>115</v>
      </c>
      <c r="E6" s="61" t="s">
        <v>116</v>
      </c>
      <c r="F6" s="61" t="s">
        <v>117</v>
      </c>
      <c r="G6" s="61">
        <v>60</v>
      </c>
      <c r="H6" s="61" t="s">
        <v>48</v>
      </c>
      <c r="I6" s="61" t="s">
        <v>49</v>
      </c>
    </row>
    <row r="7" spans="2:9" ht="108.5" x14ac:dyDescent="0.35">
      <c r="B7" s="61">
        <v>5</v>
      </c>
      <c r="C7" s="62">
        <v>45860</v>
      </c>
      <c r="D7" s="61" t="s">
        <v>115</v>
      </c>
      <c r="E7" s="63" t="s">
        <v>118</v>
      </c>
      <c r="F7" s="61" t="s">
        <v>119</v>
      </c>
      <c r="G7" s="61">
        <v>120</v>
      </c>
      <c r="H7" s="61" t="s">
        <v>48</v>
      </c>
      <c r="I7" s="61" t="s">
        <v>49</v>
      </c>
    </row>
    <row r="8" spans="2:9" ht="77.5" x14ac:dyDescent="0.35">
      <c r="B8" s="61">
        <v>6</v>
      </c>
      <c r="C8" s="62">
        <v>45861</v>
      </c>
      <c r="D8" s="61" t="s">
        <v>115</v>
      </c>
      <c r="E8" s="63" t="s">
        <v>120</v>
      </c>
      <c r="F8" s="61" t="s">
        <v>121</v>
      </c>
      <c r="G8" s="61">
        <v>150</v>
      </c>
      <c r="H8" s="61" t="s">
        <v>48</v>
      </c>
      <c r="I8" s="61" t="s">
        <v>49</v>
      </c>
    </row>
    <row r="9" spans="2:9" ht="77.5" x14ac:dyDescent="0.35">
      <c r="B9" s="61">
        <v>7</v>
      </c>
      <c r="C9" s="62">
        <v>45867</v>
      </c>
      <c r="D9" s="61" t="s">
        <v>115</v>
      </c>
      <c r="E9" s="63" t="s">
        <v>122</v>
      </c>
      <c r="F9" s="61" t="s">
        <v>123</v>
      </c>
      <c r="G9" s="61">
        <v>120</v>
      </c>
      <c r="H9" s="61" t="s">
        <v>48</v>
      </c>
      <c r="I9" s="61" t="s">
        <v>49</v>
      </c>
    </row>
    <row r="10" spans="2:9" ht="15.5" x14ac:dyDescent="0.35">
      <c r="B10" s="61">
        <v>8</v>
      </c>
      <c r="C10" s="62">
        <v>45868</v>
      </c>
      <c r="D10" s="61" t="s">
        <v>115</v>
      </c>
      <c r="E10" s="61" t="s">
        <v>124</v>
      </c>
      <c r="F10" s="61" t="s">
        <v>123</v>
      </c>
      <c r="G10" s="61">
        <v>120</v>
      </c>
      <c r="H10" s="61" t="s">
        <v>48</v>
      </c>
      <c r="I10" s="61" t="s">
        <v>49</v>
      </c>
    </row>
    <row r="11" spans="2:9" ht="15.5" x14ac:dyDescent="0.35">
      <c r="B11" s="61">
        <v>9</v>
      </c>
      <c r="C11" s="62">
        <v>45874</v>
      </c>
      <c r="D11" s="61" t="s">
        <v>115</v>
      </c>
      <c r="E11" s="61" t="s">
        <v>125</v>
      </c>
      <c r="F11" s="61" t="s">
        <v>126</v>
      </c>
      <c r="G11" s="61">
        <v>90</v>
      </c>
      <c r="H11" s="61" t="s">
        <v>48</v>
      </c>
      <c r="I11" s="61" t="s">
        <v>49</v>
      </c>
    </row>
    <row r="12" spans="2:9" ht="15.5" x14ac:dyDescent="0.35">
      <c r="B12" s="61">
        <v>10</v>
      </c>
      <c r="C12" s="62">
        <v>45876</v>
      </c>
      <c r="D12" s="61" t="s">
        <v>115</v>
      </c>
      <c r="E12" s="61" t="s">
        <v>127</v>
      </c>
      <c r="F12" s="61" t="s">
        <v>126</v>
      </c>
      <c r="G12" s="61">
        <v>120</v>
      </c>
      <c r="H12" s="61" t="s">
        <v>48</v>
      </c>
      <c r="I12" s="61" t="s">
        <v>49</v>
      </c>
    </row>
    <row r="13" spans="2:9" ht="15.5" x14ac:dyDescent="0.35">
      <c r="B13" s="61">
        <v>11</v>
      </c>
      <c r="C13" s="62">
        <v>45889</v>
      </c>
      <c r="D13" s="61" t="s">
        <v>115</v>
      </c>
      <c r="E13" s="61" t="s">
        <v>128</v>
      </c>
      <c r="F13" s="61" t="s">
        <v>121</v>
      </c>
      <c r="G13" s="61">
        <v>210</v>
      </c>
      <c r="H13" s="61" t="s">
        <v>48</v>
      </c>
      <c r="I13" s="61" t="s">
        <v>49</v>
      </c>
    </row>
    <row r="14" spans="2:9" ht="77.5" x14ac:dyDescent="0.35">
      <c r="B14" s="61">
        <v>12</v>
      </c>
      <c r="C14" s="62">
        <v>45890</v>
      </c>
      <c r="D14" s="63" t="s">
        <v>129</v>
      </c>
      <c r="E14" s="63" t="s">
        <v>130</v>
      </c>
      <c r="F14" s="61" t="s">
        <v>131</v>
      </c>
      <c r="G14" s="61">
        <v>90</v>
      </c>
      <c r="H14" s="61" t="s">
        <v>48</v>
      </c>
      <c r="I14" s="61" t="s">
        <v>50</v>
      </c>
    </row>
    <row r="15" spans="2:9" ht="15.5" x14ac:dyDescent="0.35">
      <c r="B15" s="61">
        <v>13</v>
      </c>
      <c r="C15" s="62">
        <v>45895</v>
      </c>
      <c r="D15" s="63" t="s">
        <v>115</v>
      </c>
      <c r="E15" s="61" t="s">
        <v>132</v>
      </c>
      <c r="F15" s="61" t="s">
        <v>109</v>
      </c>
      <c r="G15" s="61">
        <v>210</v>
      </c>
      <c r="H15" s="61" t="s">
        <v>48</v>
      </c>
      <c r="I15" s="61" t="s">
        <v>49</v>
      </c>
    </row>
    <row r="16" spans="2:9" ht="15.5" x14ac:dyDescent="0.35">
      <c r="B16" s="61">
        <v>14</v>
      </c>
      <c r="C16" s="62">
        <v>45898</v>
      </c>
      <c r="D16" s="61" t="s">
        <v>133</v>
      </c>
      <c r="E16" s="61" t="s">
        <v>134</v>
      </c>
      <c r="F16" s="61" t="s">
        <v>135</v>
      </c>
      <c r="G16" s="61">
        <v>60</v>
      </c>
      <c r="H16" s="61" t="s">
        <v>48</v>
      </c>
      <c r="I16" s="61" t="s">
        <v>50</v>
      </c>
    </row>
    <row r="17" spans="2:9" ht="15.5" x14ac:dyDescent="0.35">
      <c r="B17" s="61">
        <v>15</v>
      </c>
      <c r="C17" s="62">
        <v>45909</v>
      </c>
      <c r="D17" s="61" t="s">
        <v>115</v>
      </c>
      <c r="E17" s="61" t="s">
        <v>136</v>
      </c>
      <c r="F17" s="61" t="s">
        <v>117</v>
      </c>
      <c r="G17" s="61">
        <v>90</v>
      </c>
      <c r="H17" s="61" t="s">
        <v>48</v>
      </c>
      <c r="I17" s="61" t="s">
        <v>49</v>
      </c>
    </row>
    <row r="18" spans="2:9" ht="15.5" x14ac:dyDescent="0.35">
      <c r="B18" s="61">
        <v>16</v>
      </c>
      <c r="C18" s="62">
        <v>45909</v>
      </c>
      <c r="D18" s="61" t="s">
        <v>137</v>
      </c>
      <c r="E18" s="61" t="s">
        <v>138</v>
      </c>
      <c r="F18" s="61" t="s">
        <v>131</v>
      </c>
      <c r="G18" s="61">
        <v>120</v>
      </c>
      <c r="H18" s="61" t="s">
        <v>48</v>
      </c>
      <c r="I18" s="61" t="s">
        <v>50</v>
      </c>
    </row>
    <row r="19" spans="2:9" ht="15.5" x14ac:dyDescent="0.35">
      <c r="B19" s="61">
        <v>17</v>
      </c>
      <c r="C19" s="62">
        <v>45910</v>
      </c>
      <c r="D19" s="61" t="s">
        <v>115</v>
      </c>
      <c r="E19" s="61" t="s">
        <v>139</v>
      </c>
      <c r="F19" s="61" t="s">
        <v>117</v>
      </c>
      <c r="G19" s="61">
        <v>120</v>
      </c>
      <c r="H19" s="61" t="s">
        <v>48</v>
      </c>
      <c r="I19" s="61" t="s">
        <v>49</v>
      </c>
    </row>
    <row r="20" spans="2:9" ht="15.5" x14ac:dyDescent="0.35">
      <c r="B20" s="61">
        <v>18</v>
      </c>
      <c r="C20" s="62">
        <v>45911</v>
      </c>
      <c r="D20" s="61" t="s">
        <v>140</v>
      </c>
      <c r="E20" s="61" t="s">
        <v>141</v>
      </c>
      <c r="F20" s="61" t="s">
        <v>142</v>
      </c>
      <c r="G20" s="61">
        <v>60</v>
      </c>
      <c r="H20" s="61" t="s">
        <v>48</v>
      </c>
      <c r="I20" s="61" t="s">
        <v>50</v>
      </c>
    </row>
    <row r="21" spans="2:9" ht="15.5" x14ac:dyDescent="0.35">
      <c r="B21" s="61">
        <v>19</v>
      </c>
      <c r="C21" s="62">
        <v>45912</v>
      </c>
      <c r="D21" s="61" t="s">
        <v>143</v>
      </c>
      <c r="E21" s="61" t="s">
        <v>144</v>
      </c>
      <c r="F21" s="61" t="s">
        <v>145</v>
      </c>
      <c r="G21" s="61">
        <v>60</v>
      </c>
      <c r="H21" s="61" t="s">
        <v>48</v>
      </c>
      <c r="I21" s="61" t="s">
        <v>49</v>
      </c>
    </row>
    <row r="22" spans="2:9" ht="15.5" x14ac:dyDescent="0.35">
      <c r="B22" s="61">
        <v>20</v>
      </c>
      <c r="C22" s="62">
        <v>45919</v>
      </c>
      <c r="D22" s="61" t="s">
        <v>146</v>
      </c>
      <c r="E22" s="61" t="s">
        <v>147</v>
      </c>
      <c r="F22" s="61" t="s">
        <v>148</v>
      </c>
      <c r="G22" s="61">
        <v>60</v>
      </c>
      <c r="H22" s="61" t="s">
        <v>48</v>
      </c>
      <c r="I22" s="61" t="s">
        <v>50</v>
      </c>
    </row>
    <row r="23" spans="2:9" ht="15.5" x14ac:dyDescent="0.35">
      <c r="B23" s="61">
        <v>21</v>
      </c>
      <c r="C23" s="62">
        <v>45929</v>
      </c>
      <c r="D23" s="61" t="s">
        <v>149</v>
      </c>
      <c r="E23" s="61" t="s">
        <v>150</v>
      </c>
      <c r="F23" s="61" t="s">
        <v>151</v>
      </c>
      <c r="G23" s="61">
        <v>60</v>
      </c>
      <c r="H23" s="61" t="s">
        <v>48</v>
      </c>
      <c r="I23" s="61" t="s">
        <v>50</v>
      </c>
    </row>
    <row r="24" spans="2:9" x14ac:dyDescent="0.35">
      <c r="B24" s="65"/>
      <c r="C24" s="101" t="s">
        <v>152</v>
      </c>
      <c r="D24" s="102"/>
      <c r="E24" s="102"/>
      <c r="F24" s="103"/>
      <c r="G24" s="66">
        <f>SUM(G3:G23)/60</f>
        <v>35</v>
      </c>
      <c r="H24" s="64"/>
      <c r="I24" s="64"/>
    </row>
  </sheetData>
  <mergeCells count="1">
    <mergeCell ref="C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 Summary</vt:lpstr>
      <vt:lpstr>Bhagwat Dhanore</vt:lpstr>
      <vt:lpstr>Won opportunities</vt:lpstr>
      <vt:lpstr>Training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Pawale</dc:creator>
  <cp:keywords/>
  <dc:description/>
  <cp:lastModifiedBy>Bhagwat Dhanore</cp:lastModifiedBy>
  <cp:revision/>
  <dcterms:created xsi:type="dcterms:W3CDTF">2025-03-13T08:44:37Z</dcterms:created>
  <dcterms:modified xsi:type="dcterms:W3CDTF">2025-10-09T05:07:54Z</dcterms:modified>
  <cp:category/>
  <cp:contentStatus/>
</cp:coreProperties>
</file>