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0" documentId="13_ncr:1_{FDC9347B-3F06-4971-BB6F-B3319152F2BD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Jan 25- Mar 25" sheetId="9" r:id="rId1"/>
    <sheet name="WON Opportunity" sheetId="7" r:id="rId2"/>
    <sheet name="Learning_Training Sessions" sheetId="5" r:id="rId3"/>
    <sheet name="Internal Presentations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I8" i="9" l="1"/>
  <c r="I12" i="9"/>
  <c r="I14" i="9" l="1"/>
  <c r="I13" i="9"/>
  <c r="I11" i="9"/>
  <c r="I5" i="9"/>
  <c r="G24" i="5" l="1"/>
  <c r="I34" i="7" l="1"/>
  <c r="I3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4AEC3B81-5D8F-402D-AAA1-420581BF3596}">
      <text>
        <r>
          <rPr>
            <b/>
            <sz val="9"/>
            <color indexed="81"/>
            <rFont val="Tahoma"/>
            <family val="2"/>
          </rPr>
          <t>Author :- Vinayak Amrutkar</t>
        </r>
        <r>
          <rPr>
            <sz val="9"/>
            <color indexed="81"/>
            <rFont val="Tahoma"/>
            <family val="2"/>
          </rPr>
          <t xml:space="preserve">
1.Avdhut Dalvi
2.Harshal Nikam
3.Nilesh Kaklij
4.Bhagwat Dhanore
</t>
        </r>
      </text>
    </comment>
    <comment ref="F5" authorId="0" shapeId="0" xr:uid="{4B487027-9BAD-4427-A13A-C6A56F2961FD}">
      <text>
        <r>
          <rPr>
            <b/>
            <sz val="9"/>
            <color indexed="81"/>
            <rFont val="Tahoma"/>
            <family val="2"/>
          </rPr>
          <t xml:space="preserve">Author :- Vinayak Amrutkar
</t>
        </r>
        <r>
          <rPr>
            <sz val="9"/>
            <color indexed="81"/>
            <rFont val="Tahoma"/>
            <family val="2"/>
          </rPr>
          <t xml:space="preserve">1.Avdhut Dalvi
2.Harshal Nikam
3.Nilesh Kaklij
4.Bhagwat Dhanore
5.Shubham Nagare
6.Siddharth Madbhavi
</t>
        </r>
      </text>
    </comment>
  </commentList>
</comments>
</file>

<file path=xl/sharedStrings.xml><?xml version="1.0" encoding="utf-8"?>
<sst xmlns="http://schemas.openxmlformats.org/spreadsheetml/2006/main" count="275" uniqueCount="159">
  <si>
    <t>Sr No.</t>
  </si>
  <si>
    <t>Month</t>
  </si>
  <si>
    <t>Opportunity Name</t>
  </si>
  <si>
    <t>ARC value of all proposal submitted</t>
  </si>
  <si>
    <t>ARC value of all orders received</t>
  </si>
  <si>
    <t>Sales</t>
  </si>
  <si>
    <t>POT ID</t>
  </si>
  <si>
    <t>Total value of all proposal submitted TCV</t>
  </si>
  <si>
    <t>Total value of all orders received TCV</t>
  </si>
  <si>
    <t>Supporting SA</t>
  </si>
  <si>
    <t>Online</t>
  </si>
  <si>
    <r>
      <t>Scope of the Project</t>
    </r>
    <r>
      <rPr>
        <sz val="14"/>
        <color theme="0"/>
        <rFont val="Calibri"/>
        <family val="2"/>
        <scheme val="minor"/>
      </rPr>
      <t>/</t>
    </r>
    <r>
      <rPr>
        <b/>
        <sz val="14"/>
        <color theme="0"/>
        <rFont val="Calibri"/>
        <family val="2"/>
        <scheme val="minor"/>
      </rPr>
      <t>Opportunity Description</t>
    </r>
  </si>
  <si>
    <t>TCV value of all orders received</t>
  </si>
  <si>
    <t>Supporting by</t>
  </si>
  <si>
    <t>Lead By</t>
  </si>
  <si>
    <t>SR. NO.</t>
  </si>
  <si>
    <t xml:space="preserve">Date </t>
  </si>
  <si>
    <t xml:space="preserve">Topic </t>
  </si>
  <si>
    <t>Details</t>
  </si>
  <si>
    <t>Trainer</t>
  </si>
  <si>
    <t>Duration (Minutes)</t>
  </si>
  <si>
    <t>Source</t>
  </si>
  <si>
    <t>Mode</t>
  </si>
  <si>
    <t>Total Duration</t>
  </si>
  <si>
    <t>Attendees</t>
  </si>
  <si>
    <t>Venue</t>
  </si>
  <si>
    <t>Contract Period In Months</t>
  </si>
  <si>
    <t>Contract Period in Months</t>
  </si>
  <si>
    <t>Status (Meetings/presentations)</t>
  </si>
  <si>
    <t>Jan</t>
  </si>
  <si>
    <t>Hussain Tailwala</t>
  </si>
  <si>
    <t>CEL (Central Electronics Limited)</t>
  </si>
  <si>
    <t>Ravi Shandilya</t>
  </si>
  <si>
    <t>Quries Submitted - 07/01/2025</t>
  </si>
  <si>
    <t>DRM Tool</t>
  </si>
  <si>
    <t>Demo of DR Manageement tools - Carbonite</t>
  </si>
  <si>
    <t>Harshal Nikam</t>
  </si>
  <si>
    <t>ESDS</t>
  </si>
  <si>
    <t>Offline</t>
  </si>
  <si>
    <t>Visishta Peketi</t>
  </si>
  <si>
    <t>Effective Communication</t>
  </si>
  <si>
    <t>Various Technics, Do's &amp; Dont's while communication</t>
  </si>
  <si>
    <t>Colocation</t>
  </si>
  <si>
    <t xml:space="preserve">Preaparation of RGS &amp; commercials for Colocation </t>
  </si>
  <si>
    <t>Nilesh Kaklij</t>
  </si>
  <si>
    <t>DC Bhuild</t>
  </si>
  <si>
    <t>Yogesh Dusane</t>
  </si>
  <si>
    <t>Backup</t>
  </si>
  <si>
    <t>Connectivity</t>
  </si>
  <si>
    <t>Types of Internet Connectivity &amp; their working</t>
  </si>
  <si>
    <t>Types of Backups (Full, Incremental &amp; Differancial) &amp; it's calculation</t>
  </si>
  <si>
    <t>Gaurav Pawar</t>
  </si>
  <si>
    <t>Backup demo session, how it's works?</t>
  </si>
  <si>
    <t>Darkweb monitoring &amp; How Darkweb work's?</t>
  </si>
  <si>
    <t>Nakul Jadhav</t>
  </si>
  <si>
    <t xml:space="preserve">Lumiverse Solution's </t>
  </si>
  <si>
    <t>Kaustubh Deogharkar</t>
  </si>
  <si>
    <t>Seqrite Solution's</t>
  </si>
  <si>
    <t>Lumiverse Darkweb solution</t>
  </si>
  <si>
    <t>Seqrite's CSOC solution</t>
  </si>
  <si>
    <t>SOC products and offerings including with services &amp; Dashboard</t>
  </si>
  <si>
    <t>Stress Management</t>
  </si>
  <si>
    <t>Piyush Somani</t>
  </si>
  <si>
    <t>How to manage stress and anger by meditation &amp; how to overcome it.</t>
  </si>
  <si>
    <t>AI eNlight Development</t>
  </si>
  <si>
    <t>Session on Integration of eNlight with AI and how to use it?</t>
  </si>
  <si>
    <t>Raaj Patil</t>
  </si>
  <si>
    <t xml:space="preserve">Online </t>
  </si>
  <si>
    <t>Next Generation DLP</t>
  </si>
  <si>
    <t>Zecurion</t>
  </si>
  <si>
    <t>Product demo with Anti-Photo capturing capabilities (Detection)</t>
  </si>
  <si>
    <t>Mastering Expressive Communication</t>
  </si>
  <si>
    <t>How to improve our communication skills</t>
  </si>
  <si>
    <t>History, Principle &amp; Implementation of Kaizen with Examples</t>
  </si>
  <si>
    <t>Raghav Chawla</t>
  </si>
  <si>
    <t>Haltdos</t>
  </si>
  <si>
    <t>Sachin Tiwari</t>
  </si>
  <si>
    <t>Global Load Balancer</t>
  </si>
  <si>
    <t>Product capabilities &amp; services along with how GSLB working</t>
  </si>
  <si>
    <t xml:space="preserve">Kaizen - Continuous Improvement </t>
  </si>
  <si>
    <t>Brainstorming techniques, Flow charts, SOP's &amp; Checksheets</t>
  </si>
  <si>
    <t>PDCA Cycle, Root cause &amp; 5 Why Analysis, Fishbone / Ishikawa diagram</t>
  </si>
  <si>
    <t>Feb</t>
  </si>
  <si>
    <t>Lean Management - MUDA, MURA, MURI &amp; Goal setting SMART principle</t>
  </si>
  <si>
    <t>IDAM Services</t>
  </si>
  <si>
    <t>Tech Mahindra</t>
  </si>
  <si>
    <t>Sanchit Tariayaa</t>
  </si>
  <si>
    <t>Hosting</t>
  </si>
  <si>
    <r>
      <t>Transform Your Lens</t>
    </r>
    <r>
      <rPr>
        <sz val="11"/>
        <color theme="1"/>
        <rFont val="Calibri"/>
        <family val="2"/>
        <scheme val="minor"/>
      </rPr>
      <t xml:space="preserve"> </t>
    </r>
  </si>
  <si>
    <t>reframe challenges, rediscover possibilities, reshape your mindset for growth</t>
  </si>
  <si>
    <t>(SMA) Shell MRPL Aviation</t>
  </si>
  <si>
    <t>Siddharth Singh</t>
  </si>
  <si>
    <t xml:space="preserve">Quries Submitted - 24/02/2025                  </t>
  </si>
  <si>
    <t>Ejaz Shaikh</t>
  </si>
  <si>
    <t>Kaspersky</t>
  </si>
  <si>
    <t>OT Security</t>
  </si>
  <si>
    <t>PLC, SCADA, HMI &amp; Overall concept from level 0 to level 5</t>
  </si>
  <si>
    <t>Mar</t>
  </si>
  <si>
    <t>VAPT Solution</t>
  </si>
  <si>
    <t>Shivali Khediya</t>
  </si>
  <si>
    <t xml:space="preserve">Indifend DLP </t>
  </si>
  <si>
    <t>Ecaps</t>
  </si>
  <si>
    <t>Komal &amp; Naveen Joshi</t>
  </si>
  <si>
    <t>Indifend DLP solution demo session includes monitoring &amp; dashboard</t>
  </si>
  <si>
    <t>VAP, WAPT Solution</t>
  </si>
  <si>
    <t>Security Brigade</t>
  </si>
  <si>
    <t>Understanding the services like VAPT, WAPT offered by OEM</t>
  </si>
  <si>
    <t>Jamila &amp; Yash Kakadia</t>
  </si>
  <si>
    <t xml:space="preserve"> Artem &amp; Natalia Vasina </t>
  </si>
  <si>
    <t>Kishor Shah</t>
  </si>
  <si>
    <t>SAP Migration</t>
  </si>
  <si>
    <t>Amandeep Sinddhu</t>
  </si>
  <si>
    <t>Budgetory Quote Submitted - 27/01/2025</t>
  </si>
  <si>
    <t>Commercial Submitted - 28/02/2025</t>
  </si>
  <si>
    <t>Technical proposal format submitted - 25/01/2025</t>
  </si>
  <si>
    <t>Skkim Power</t>
  </si>
  <si>
    <t>Cloud Hosting</t>
  </si>
  <si>
    <t>Utpal Saha</t>
  </si>
  <si>
    <t>(EPIL) Engineering Projects India Ltd.</t>
  </si>
  <si>
    <t>(RITES) Rail India Technical and Economic Service Limited</t>
  </si>
  <si>
    <t>(CSM) Climate System Model</t>
  </si>
  <si>
    <t>NA</t>
  </si>
  <si>
    <t>-</t>
  </si>
  <si>
    <t xml:space="preserve">Bhagwat Dhanore </t>
  </si>
  <si>
    <t>JNPA</t>
  </si>
  <si>
    <t>Digital twin solution</t>
  </si>
  <si>
    <t>Yogesh D</t>
  </si>
  <si>
    <t>CRIS</t>
  </si>
  <si>
    <t>Data Layer solution</t>
  </si>
  <si>
    <t>Vinayak A</t>
  </si>
  <si>
    <t>NEW VM</t>
  </si>
  <si>
    <t>Score information Technology</t>
  </si>
  <si>
    <t>New VM</t>
  </si>
  <si>
    <t xml:space="preserve">Drishti T </t>
  </si>
  <si>
    <t xml:space="preserve">Commercial Submitted </t>
  </si>
  <si>
    <t>RS INFRA</t>
  </si>
  <si>
    <t>Rate Contracting with MeitY</t>
  </si>
  <si>
    <t>Rate Card</t>
  </si>
  <si>
    <t>vishal patra</t>
  </si>
  <si>
    <t>internal meeting</t>
  </si>
  <si>
    <t>EPIL</t>
  </si>
  <si>
    <t>SAP MIGRATION LANDSCAPE</t>
  </si>
  <si>
    <t xml:space="preserve">JNPA </t>
  </si>
  <si>
    <t>AD SERVICES</t>
  </si>
  <si>
    <t>Nitin k</t>
  </si>
  <si>
    <t>k8s</t>
  </si>
  <si>
    <t>Kuberntes architecture</t>
  </si>
  <si>
    <t>Git/Github/sdlc</t>
  </si>
  <si>
    <t>software devlopment lifecycle</t>
  </si>
  <si>
    <t>Docker</t>
  </si>
  <si>
    <t>JAN</t>
  </si>
  <si>
    <t>pooja k</t>
  </si>
  <si>
    <t>naveen k</t>
  </si>
  <si>
    <t>Darna</t>
  </si>
  <si>
    <t xml:space="preserve">Teams </t>
  </si>
  <si>
    <t xml:space="preserve">Client Meetings/Presentations Given </t>
  </si>
  <si>
    <t>Ministry Of Steel</t>
  </si>
  <si>
    <t xml:space="preserve">INR 7,804,586 </t>
  </si>
  <si>
    <t>Naveen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</si>
</sst>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_ &quot;Rs.&quot;\ * #,##0.00_ ;_ &quot;Rs.&quot;\ * \-#,##0.00_ ;_ &quot;Rs.&quot;\ * &quot;-&quot;??_ ;_ @_ "/>
    <numFmt numFmtId="168" formatCode="_-&quot;£&quot;* #,##0.00_-;\-&quot;£&quot;* #,##0.00_-;_-&quot;£&quot;* &quot;-&quot;??_-;_-@_-"/>
    <numFmt numFmtId="169" formatCode="&quot;₹&quot;#,##0.00"/>
    <numFmt numFmtId="170" formatCode="[$-409]d\-mmm;@"/>
    <numFmt numFmtId="171" formatCode="[$INR]#,##0"/>
    <numFmt numFmtId="172" formatCode="_(* #,##0.00_);_(* \(#,##0.00\);_(* \-??_);_(@_)"/>
    <numFmt numFmtId="173" formatCode="_ [$₹-4009]\ * #,##0.00_ ;_ [$₹-4009]\ * \-#,##0.00_ ;_ [$₹-4009]\ * &quot;-&quot;??_ ;_ @_ "/>
    <numFmt numFmtId="174" formatCode="General\ &quot;Hrs&quot;"/>
    <numFmt numFmtId="175" formatCode="_ [$₹-4009]\ * #,##0.0_ ;_ [$₹-4009]\ * \-#,##0.0_ ;_ [$₹-4009]\ * &quot;-&quot;??_ ;_ @_ "/>
    <numFmt numFmtId="176" formatCode="&quot;₹&quot;\ #.##0"/>
    <numFmt numFmtId="177" formatCode="0.0"/>
    <numFmt numFmtId="178" formatCode="[&gt;=10000000]&quot;₹ &quot;##\,##\,##\,##0;[&gt;=100000]&quot;₹ &quot;\ ##\,##\,##0;&quot;₹ &quot;##\,##0\ "/>
    <numFmt numFmtId="179" formatCode="[&gt;=10000000]&quot;₹ &quot;##\,##\,##\,##0;[&gt;=100000]&quot;₹ &quot;\ ##\,##\,##0;&quot;₹ &quot;##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fornian FB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Cambria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Times New Roman"/>
      <family val="1"/>
      <charset val="1"/>
    </font>
    <font>
      <sz val="11"/>
      <color rgb="FF000000"/>
      <name val="Calibri"/>
      <family val="2"/>
    </font>
    <font>
      <sz val="10"/>
      <color rgb="FF0000FF"/>
      <name val="Franklin Gothic Book"/>
      <family val="2"/>
    </font>
    <font>
      <b/>
      <sz val="10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D4E4F8"/>
        <bgColor indexed="64"/>
      </patternFill>
    </fill>
    <fill>
      <patternFill patternType="solid">
        <fgColor rgb="FFF7F1D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1F4F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4" tint="0.59996337778862885"/>
      </left>
      <right style="double">
        <color theme="4" tint="0.59996337778862885"/>
      </right>
      <top style="double">
        <color theme="4" tint="0.59996337778862885"/>
      </top>
      <bottom style="double">
        <color theme="4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53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8" fillId="0" borderId="0" applyNumberFormat="0" applyBorder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9" fillId="0" borderId="0"/>
    <xf numFmtId="0" fontId="1" fillId="0" borderId="0"/>
    <xf numFmtId="169" fontId="12" fillId="0" borderId="0"/>
    <xf numFmtId="43" fontId="9" fillId="0" borderId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ill="0" applyBorder="0" applyAlignment="0" applyProtection="0"/>
    <xf numFmtId="0" fontId="7" fillId="0" borderId="0"/>
    <xf numFmtId="43" fontId="9" fillId="0" borderId="0" applyFill="0" applyBorder="0" applyAlignment="0" applyProtection="0"/>
    <xf numFmtId="0" fontId="13" fillId="0" borderId="0"/>
    <xf numFmtId="0" fontId="14" fillId="0" borderId="0"/>
    <xf numFmtId="0" fontId="9" fillId="0" borderId="0"/>
    <xf numFmtId="0" fontId="15" fillId="0" borderId="0"/>
    <xf numFmtId="0" fontId="15" fillId="0" borderId="0"/>
    <xf numFmtId="170" fontId="1" fillId="0" borderId="0"/>
    <xf numFmtId="0" fontId="9" fillId="0" borderId="0"/>
    <xf numFmtId="0" fontId="1" fillId="0" borderId="0"/>
    <xf numFmtId="0" fontId="1" fillId="0" borderId="0"/>
    <xf numFmtId="0" fontId="7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16" fillId="0" borderId="0"/>
    <xf numFmtId="0" fontId="17" fillId="0" borderId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0" fontId="1" fillId="0" borderId="0"/>
    <xf numFmtId="0" fontId="13" fillId="0" borderId="0"/>
    <xf numFmtId="165" fontId="1" fillId="0" borderId="0" applyFont="0" applyFill="0" applyBorder="0" applyAlignment="0" applyProtection="0"/>
    <xf numFmtId="0" fontId="18" fillId="0" borderId="0">
      <alignment horizontal="left" vertical="top"/>
    </xf>
    <xf numFmtId="0" fontId="1" fillId="0" borderId="0"/>
    <xf numFmtId="0" fontId="1" fillId="0" borderId="0"/>
    <xf numFmtId="0" fontId="1" fillId="0" borderId="0"/>
    <xf numFmtId="0" fontId="1" fillId="0" borderId="0"/>
    <xf numFmtId="171" fontId="9" fillId="0" borderId="0"/>
    <xf numFmtId="0" fontId="1" fillId="0" borderId="0"/>
    <xf numFmtId="0" fontId="13" fillId="0" borderId="0"/>
    <xf numFmtId="0" fontId="9" fillId="0" borderId="0"/>
    <xf numFmtId="0" fontId="13" fillId="0" borderId="0"/>
    <xf numFmtId="0" fontId="1" fillId="0" borderId="0"/>
    <xf numFmtId="16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3" fillId="0" borderId="0"/>
    <xf numFmtId="0" fontId="1" fillId="0" borderId="0"/>
    <xf numFmtId="0" fontId="13" fillId="0" borderId="0"/>
    <xf numFmtId="0" fontId="17" fillId="0" borderId="0"/>
    <xf numFmtId="0" fontId="9" fillId="0" borderId="0"/>
    <xf numFmtId="9" fontId="9" fillId="0" borderId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6" fillId="0" borderId="0"/>
    <xf numFmtId="0" fontId="1" fillId="0" borderId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0" fontId="9" fillId="0" borderId="0"/>
    <xf numFmtId="0" fontId="17" fillId="0" borderId="0"/>
    <xf numFmtId="172" fontId="16" fillId="0" borderId="0" applyBorder="0" applyProtection="0"/>
    <xf numFmtId="0" fontId="1" fillId="0" borderId="0"/>
    <xf numFmtId="0" fontId="19" fillId="0" borderId="0"/>
    <xf numFmtId="43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3" borderId="6" applyNumberFormat="0" applyFont="0">
      <alignment horizontal="left" vertical="center" wrapText="1"/>
      <protection hidden="1"/>
    </xf>
    <xf numFmtId="165" fontId="10" fillId="0" borderId="0" applyFont="0" applyFill="0" applyBorder="0" applyAlignment="0" applyProtection="0"/>
    <xf numFmtId="0" fontId="20" fillId="4" borderId="8" applyNumberFormat="0">
      <alignment vertical="center"/>
      <protection locked="0" hidden="1"/>
    </xf>
    <xf numFmtId="0" fontId="21" fillId="5" borderId="9" applyNumberFormat="0">
      <alignment horizontal="center" wrapText="1"/>
      <protection hidden="1"/>
    </xf>
    <xf numFmtId="9" fontId="9" fillId="6" borderId="7" applyNumberFormat="0">
      <alignment vertical="center" wrapText="1"/>
      <protection hidden="1"/>
    </xf>
    <xf numFmtId="0" fontId="1" fillId="0" borderId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22" fillId="0" borderId="0"/>
    <xf numFmtId="0" fontId="1" fillId="0" borderId="0">
      <alignment vertical="center"/>
    </xf>
    <xf numFmtId="14" fontId="1" fillId="0" borderId="0" applyFont="0" applyFill="0" applyBorder="0">
      <alignment horizontal="center" vertical="center"/>
    </xf>
    <xf numFmtId="0" fontId="10" fillId="0" borderId="0"/>
    <xf numFmtId="0" fontId="1" fillId="0" borderId="0">
      <alignment vertical="center"/>
    </xf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3" fillId="2" borderId="5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173" fontId="23" fillId="2" borderId="10" xfId="0" applyNumberFormat="1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73" fontId="27" fillId="0" borderId="1" xfId="2" applyNumberFormat="1" applyFont="1" applyBorder="1" applyAlignment="1">
      <alignment vertical="center" wrapText="1"/>
    </xf>
    <xf numFmtId="173" fontId="26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26" fillId="0" borderId="3" xfId="0" applyFont="1" applyBorder="1" applyAlignment="1">
      <alignment horizontal="center" vertical="center" wrapText="1"/>
    </xf>
    <xf numFmtId="173" fontId="26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2" borderId="13" xfId="0" applyFont="1" applyFill="1" applyBorder="1" applyAlignment="1">
      <alignment horizontal="center" vertical="center" wrapText="1"/>
    </xf>
    <xf numFmtId="173" fontId="23" fillId="2" borderId="13" xfId="0" applyNumberFormat="1" applyFont="1" applyFill="1" applyBorder="1" applyAlignment="1">
      <alignment horizontal="center" vertical="center" wrapText="1"/>
    </xf>
    <xf numFmtId="173" fontId="27" fillId="0" borderId="13" xfId="2" applyNumberFormat="1" applyFont="1" applyBorder="1" applyAlignment="1">
      <alignment vertical="center" wrapText="1"/>
    </xf>
    <xf numFmtId="0" fontId="26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6" fillId="0" borderId="1" xfId="0" applyFont="1" applyBorder="1" applyAlignment="1">
      <alignment vertical="center" wrapText="1"/>
    </xf>
    <xf numFmtId="0" fontId="26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5" fillId="0" borderId="1" xfId="0" applyFont="1" applyBorder="1" applyAlignment="1">
      <alignment horizontal="left" vertical="center" wrapText="1"/>
    </xf>
    <xf numFmtId="173" fontId="27" fillId="0" borderId="1" xfId="2" applyNumberFormat="1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175" fontId="0" fillId="0" borderId="0" xfId="0" applyNumberFormat="1" applyAlignment="1">
      <alignment horizontal="center"/>
    </xf>
    <xf numFmtId="175" fontId="3" fillId="0" borderId="0" xfId="0" applyNumberFormat="1" applyFont="1" applyAlignment="1">
      <alignment horizontal="center"/>
    </xf>
    <xf numFmtId="173" fontId="27" fillId="0" borderId="13" xfId="2" applyNumberFormat="1" applyFont="1" applyBorder="1" applyAlignment="1">
      <alignment horizontal="center" vertical="center" wrapText="1"/>
    </xf>
    <xf numFmtId="173" fontId="27" fillId="0" borderId="1" xfId="2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4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74" fontId="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78" fontId="31" fillId="0" borderId="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9" fontId="31" fillId="0" borderId="1" xfId="0" applyNumberFormat="1" applyFont="1" applyBorder="1" applyAlignment="1">
      <alignment horizontal="center" vertical="center" wrapText="1"/>
    </xf>
    <xf numFmtId="1" fontId="26" fillId="0" borderId="1" xfId="2" applyNumberFormat="1" applyFont="1" applyBorder="1" applyAlignment="1">
      <alignment horizontal="center" vertical="center" wrapText="1"/>
    </xf>
    <xf numFmtId="176" fontId="27" fillId="0" borderId="3" xfId="2" applyNumberFormat="1" applyFont="1" applyBorder="1" applyAlignment="1">
      <alignment horizontal="center" vertical="center" wrapText="1"/>
    </xf>
    <xf numFmtId="177" fontId="27" fillId="0" borderId="3" xfId="2" applyNumberFormat="1" applyFont="1" applyBorder="1" applyAlignment="1">
      <alignment horizontal="center" vertical="center" wrapText="1"/>
    </xf>
    <xf numFmtId="173" fontId="27" fillId="0" borderId="3" xfId="2" applyNumberFormat="1" applyFont="1" applyBorder="1" applyAlignment="1">
      <alignment horizontal="center" vertical="center" wrapText="1"/>
    </xf>
    <xf numFmtId="176" fontId="27" fillId="0" borderId="1" xfId="2" applyNumberFormat="1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173" fontId="26" fillId="0" borderId="1" xfId="2" applyNumberFormat="1" applyFont="1" applyBorder="1" applyAlignment="1">
      <alignment horizontal="center" vertical="center" wrapText="1"/>
    </xf>
    <xf numFmtId="176" fontId="26" fillId="0" borderId="1" xfId="2" applyNumberFormat="1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75" fontId="23" fillId="2" borderId="1" xfId="0" applyNumberFormat="1" applyFont="1" applyFill="1" applyBorder="1" applyAlignment="1">
      <alignment horizontal="left" vertical="center" wrapText="1" indent="1"/>
    </xf>
    <xf numFmtId="175" fontId="23" fillId="2" borderId="1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/>
    </xf>
  </cellXfs>
  <cellStyles count="153">
    <cellStyle name="Col Title" xfId="99" xr:uid="{2DE97AFF-F823-4626-8523-C58D9C576CEC}"/>
    <cellStyle name="Comma 10" xfId="53" xr:uid="{35A9ED52-C803-46E6-9D08-E83A76ABCB0B}"/>
    <cellStyle name="Comma 10 2" xfId="130" xr:uid="{BF3C2052-2626-407B-B0DF-B28F8EBCF499}"/>
    <cellStyle name="Comma 11" xfId="4" xr:uid="{970BA3D8-0D37-4EF8-A7CA-6923E29AAF27}"/>
    <cellStyle name="Comma 11 2" xfId="116" xr:uid="{16ED0327-8656-49A8-9784-7925C08160BC}"/>
    <cellStyle name="Comma 12" xfId="149" xr:uid="{12BB7EE0-9DA7-4AC5-9581-4759BF76B0F1}"/>
    <cellStyle name="Comma 2" xfId="6" xr:uid="{3C69BEC8-E3B1-4F80-AB7C-4EB27BC7EE41}"/>
    <cellStyle name="Comma 2 2" xfId="23" xr:uid="{906AE3E7-F78F-44B8-824A-8DE8126AF051}"/>
    <cellStyle name="Comma 2 2 2" xfId="26" xr:uid="{F60D5B02-80EF-47A9-80C9-955724BB65D5}"/>
    <cellStyle name="Comma 2 2 2 2" xfId="106" xr:uid="{EB9E7957-683C-45F6-87C4-AE1E75F75A3D}"/>
    <cellStyle name="Comma 2 2 2 2 2" xfId="145" xr:uid="{5C1A75BB-6431-4DA1-9A61-468C1B614482}"/>
    <cellStyle name="Comma 2 2 2 3" xfId="97" xr:uid="{711ABFD8-112B-4AE9-82CB-88B43D832E7F}"/>
    <cellStyle name="Comma 2 2 2 3 2" xfId="140" xr:uid="{D813081F-32A0-4532-ACF9-09CECCD5C237}"/>
    <cellStyle name="Comma 2 2 2 4" xfId="125" xr:uid="{A56ADAA4-BE24-4BCF-B167-B88689198DEA}"/>
    <cellStyle name="Comma 2 2 3" xfId="46" xr:uid="{1045CA2D-49F6-4AAA-B1DE-AC0B6594546B}"/>
    <cellStyle name="Comma 2 2 3 2" xfId="50" xr:uid="{424C259B-C350-409A-8100-D20F9FAF8075}"/>
    <cellStyle name="Comma 2 2 3 2 2" xfId="104" xr:uid="{3A8CE7E3-FE4E-4B41-B92C-749895D72EAC}"/>
    <cellStyle name="Comma 2 2 3 2 2 2" xfId="143" xr:uid="{5677BD5A-23D5-4153-A810-5F3FC35679B3}"/>
    <cellStyle name="Comma 2 2 3 3" xfId="114" xr:uid="{B47036E7-3719-4B8A-AC68-416D836DB210}"/>
    <cellStyle name="Comma 2 2 3 3 2" xfId="147" xr:uid="{21E1D2C5-9A32-4550-B87E-9B7285F67BAC}"/>
    <cellStyle name="Comma 2 2 3 4" xfId="128" xr:uid="{DE68852B-3F9F-4B48-8C6B-A8CFAB21E6C2}"/>
    <cellStyle name="Comma 2 2 4" xfId="102" xr:uid="{CE8B1804-F2A1-4503-A1CE-7A6D2AEBC052}"/>
    <cellStyle name="Comma 2 2 4 2" xfId="141" xr:uid="{A3A62DFF-3EE8-4B7F-A594-0FF6E3D25897}"/>
    <cellStyle name="Comma 2 2 5" xfId="123" xr:uid="{F64B3B47-D538-4FE5-8BA6-D3BAB64DF10B}"/>
    <cellStyle name="Comma 2 3" xfId="7" xr:uid="{2FAFC903-593B-42E0-9FCA-26AEA99C38E7}"/>
    <cellStyle name="Comma 2 3 2" xfId="66" xr:uid="{C07115EF-A37D-4ED0-95CC-A9C17558FF23}"/>
    <cellStyle name="Comma 2 3 2 2" xfId="132" xr:uid="{81638A5C-6C69-4862-B4BE-773A9EE93873}"/>
    <cellStyle name="Comma 2 3 3" xfId="82" xr:uid="{3B88EEF7-0921-4903-BC53-1EC8C803DAAE}"/>
    <cellStyle name="Comma 2 3 3 2" xfId="135" xr:uid="{C3BC85F5-490B-4F42-9CEC-F28AAF921A4B}"/>
    <cellStyle name="Comma 2 3 4" xfId="119" xr:uid="{42D1049A-9041-435E-82F4-A50340CD4738}"/>
    <cellStyle name="Comma 2 4" xfId="10" xr:uid="{8FC904FE-19A6-459C-B223-58C0307B7621}"/>
    <cellStyle name="Comma 2 4 2" xfId="120" xr:uid="{B353CED9-B1E4-49B2-89A9-FB3D1106159F}"/>
    <cellStyle name="Comma 2 5" xfId="65" xr:uid="{62F82F23-6781-4423-82EC-C8BC2822F809}"/>
    <cellStyle name="Comma 2 5 2" xfId="131" xr:uid="{D11F37D5-F3C9-4E9A-AD3F-ABC0D8C61D65}"/>
    <cellStyle name="Comma 2 6" xfId="76" xr:uid="{A6D304A9-A3D7-4FC5-A9B5-EEB289D874C6}"/>
    <cellStyle name="Comma 2 6 2" xfId="133" xr:uid="{B97C9EFC-2036-4B1D-A0AD-6D083F74D8FF}"/>
    <cellStyle name="Comma 2 7" xfId="152" xr:uid="{B87BB23F-E96A-4187-BC7C-09451E736F59}"/>
    <cellStyle name="Comma 2 8" xfId="118" xr:uid="{40019B1C-3088-4A20-8D45-910E6BB6D7FE}"/>
    <cellStyle name="Comma 3" xfId="11" xr:uid="{8EE725DB-7F1F-40E5-9F2F-6482F15AE68A}"/>
    <cellStyle name="Comma 3 2" xfId="25" xr:uid="{5B504017-8114-4E80-962C-9F7FE3381853}"/>
    <cellStyle name="Comma 3 2 2" xfId="124" xr:uid="{9753BD5F-FE7E-48BA-9BD5-5EC5A1B18CCC}"/>
    <cellStyle name="Comma 3 3" xfId="90" xr:uid="{699E1C1C-31E0-4528-B717-1E9666D631AC}"/>
    <cellStyle name="Comma 3 4" xfId="121" xr:uid="{BCE3FEE9-D77E-4A04-9093-0FF2265FF79B}"/>
    <cellStyle name="Comma 4" xfId="12" xr:uid="{0AB37AD7-B6BC-44F6-BC4A-F5C711D7C9D6}"/>
    <cellStyle name="Comma 4 2" xfId="85" xr:uid="{E443FF37-6DEF-447C-B6F5-9913BAF67D52}"/>
    <cellStyle name="Comma 4 2 2" xfId="105" xr:uid="{D96831CB-4D7D-4998-B538-730DBC5D0525}"/>
    <cellStyle name="Comma 4 2 2 2" xfId="144" xr:uid="{27B61DAD-810D-4CCD-80FD-EA84E065F43C}"/>
    <cellStyle name="Comma 4 2 3" xfId="137" xr:uid="{C812E828-72B8-4C4B-A634-8D94F9A1629E}"/>
    <cellStyle name="Comma 4 3" xfId="103" xr:uid="{77F081D3-0FDA-4CB2-A1B1-D6EE9D0C5B90}"/>
    <cellStyle name="Comma 4 3 2" xfId="142" xr:uid="{F7143250-D3B6-496E-A511-B62678184BF4}"/>
    <cellStyle name="Comma 4 4" xfId="93" xr:uid="{82213C39-7F4D-41E4-B925-7946D75163BD}"/>
    <cellStyle name="Comma 4 4 2" xfId="139" xr:uid="{6ECC8B99-C7C5-414B-803E-C0A709D1C5AE}"/>
    <cellStyle name="Comma 5" xfId="21" xr:uid="{D228777F-636F-415B-A56B-E1074F0BFC1B}"/>
    <cellStyle name="Comma 5 2" xfId="122" xr:uid="{0E90D432-B944-4476-9770-08E911B5D5AF}"/>
    <cellStyle name="Comma 6" xfId="5" xr:uid="{DC4243F9-C05D-4E1A-A8A1-4DEC5BF8DA71}"/>
    <cellStyle name="Comma 6 2" xfId="81" xr:uid="{8B5801BC-21D4-40A4-B45A-0F1CEC214D55}"/>
    <cellStyle name="Comma 6 2 2" xfId="134" xr:uid="{E6FC530B-51A9-4CD1-A9AB-A97C25D355EC}"/>
    <cellStyle name="Comma 6 3" xfId="87" xr:uid="{0BD619D4-E9B7-43FE-907D-16A61AAD3CB6}"/>
    <cellStyle name="Comma 6 3 2" xfId="138" xr:uid="{1633022D-6717-480E-8462-3C087314DD18}"/>
    <cellStyle name="Comma 6 4" xfId="117" xr:uid="{4A285449-CD1D-45CA-9811-6716DD2EE7D3}"/>
    <cellStyle name="Comma 7" xfId="28" xr:uid="{BEBC2E9B-6F4D-40CF-9B73-A17DE9CFF40D}"/>
    <cellStyle name="Comma 7 2" xfId="126" xr:uid="{04219270-FA0A-441A-9C02-418C42CDD068}"/>
    <cellStyle name="Comma 8" xfId="42" xr:uid="{AC6F710A-C488-4D73-A588-76DE72E40A82}"/>
    <cellStyle name="Comma 8 2" xfId="127" xr:uid="{D96C83B7-2C67-4D1C-AE2E-504D070B4802}"/>
    <cellStyle name="Comma 9" xfId="48" xr:uid="{A2C5EC88-C5DC-410F-9632-4775AF970983}"/>
    <cellStyle name="Comma 9 2" xfId="129" xr:uid="{9EB1F62E-8C42-40BA-A6EC-C0FD19F21830}"/>
    <cellStyle name="Currency 2" xfId="13" xr:uid="{32216B28-42F8-4913-AF83-1E25A48F239A}"/>
    <cellStyle name="Currency 2 2" xfId="95" xr:uid="{A27145DD-446B-4C5B-AF45-0E91037403E5}"/>
    <cellStyle name="Currency 3" xfId="14" xr:uid="{87FCCDAB-117F-41D5-AFC5-281F9940AD63}"/>
    <cellStyle name="Currency 3 2" xfId="107" xr:uid="{67EF3C50-5D57-4EAD-9E66-47ACDE526EC8}"/>
    <cellStyle name="Currency 3 2 2" xfId="146" xr:uid="{E77631A5-8FB9-41A1-8BE1-452FAADECD1A}"/>
    <cellStyle name="Currency 4" xfId="84" xr:uid="{6225B0FA-AD8E-4414-B2AD-A382AF481AA2}"/>
    <cellStyle name="Currency 4 2" xfId="136" xr:uid="{A032013D-6CF1-4531-BF4B-40E4B1AB795A}"/>
    <cellStyle name="Data" xfId="100" xr:uid="{ED13A076-937D-41FE-ABAF-E1773C7A17F2}"/>
    <cellStyle name="Date" xfId="111" xr:uid="{C5952E16-FDA5-4547-9A16-BD06E0F7220C}"/>
    <cellStyle name="Excel Built-in Normal" xfId="15" xr:uid="{7F8EDEAC-AF40-4680-88B5-0E2506214AC8}"/>
    <cellStyle name="Excel Built-in Normal 1" xfId="54" xr:uid="{9C025E54-6C39-4DB5-9CBE-CC9404937F59}"/>
    <cellStyle name="Excel Built-in Normal 2" xfId="9" xr:uid="{88848CE6-7DC6-43A7-9C32-979DB55E9670}"/>
    <cellStyle name="Hyperlink 2" xfId="16" xr:uid="{1A749C21-95FE-42A6-9B07-47919851B71B}"/>
    <cellStyle name="Hyperlink 3" xfId="17" xr:uid="{729707CD-FB59-4792-8E21-2A07D0DCEE1E}"/>
    <cellStyle name="Input Cell" xfId="98" xr:uid="{06FC3B7B-6F08-497D-8A74-12584152980F}"/>
    <cellStyle name="Normal" xfId="0" builtinId="0"/>
    <cellStyle name="Normal 10" xfId="36" xr:uid="{637BC114-3CB7-4B29-A194-5644A8EB1DE0}"/>
    <cellStyle name="Normal 10 2" xfId="86" xr:uid="{CFEC5FAD-D8F7-4C2C-A13E-FDE3F06AA4EE}"/>
    <cellStyle name="Normal 100" xfId="55" xr:uid="{45E903BB-4057-4987-85A2-CE60A7F68117}"/>
    <cellStyle name="Normal 101" xfId="56" xr:uid="{9859CA51-65A9-40F8-8A21-0CBB139AE68F}"/>
    <cellStyle name="Normal 102" xfId="57" xr:uid="{0E005B0B-E50F-4BC0-B253-D19C1242E9B7}"/>
    <cellStyle name="Normal 103" xfId="58" xr:uid="{3E01C6CA-2C5B-470B-9B9D-F03EA8943FE0}"/>
    <cellStyle name="Normal 11" xfId="148" xr:uid="{3569B6AF-B75A-43DD-91F5-01CA1ADAD4C5}"/>
    <cellStyle name="Normal 12 4" xfId="35" xr:uid="{057E9EEF-73E8-425D-B663-AA691A8DA79E}"/>
    <cellStyle name="Normal 17" xfId="63" xr:uid="{B5CCBCFD-9ABE-40D7-9282-78D7C902233B}"/>
    <cellStyle name="Normal 2" xfId="1" xr:uid="{28E13CA5-E227-4490-B057-942A8CC0DCFD}"/>
    <cellStyle name="Normal 2 16 2" xfId="40" xr:uid="{205BB780-3265-4C65-9B12-6212C798E26D}"/>
    <cellStyle name="Normal 2 2" xfId="2" xr:uid="{165BB6BB-8C0E-450A-A9F3-88F90EDB3265}"/>
    <cellStyle name="Normal 2 2 2" xfId="29" xr:uid="{DECA1DCB-8D6B-4C49-BDFE-BB178B42F18B}"/>
    <cellStyle name="Normal 2 2 2 2" xfId="3" xr:uid="{790D6920-1344-496F-A93C-6B1F3374072F}"/>
    <cellStyle name="Normal 2 2 2 2 2" xfId="51" xr:uid="{2EC1BA3D-2920-4DF6-AAB4-F06FD03B5AF2}"/>
    <cellStyle name="Normal 2 2 2 2 2 2" xfId="62" xr:uid="{74AF6ECC-95B2-4AE8-A744-8F9F3134E9BD}"/>
    <cellStyle name="Normal 2 2 2 2 3" xfId="39" xr:uid="{E0755580-A850-4583-B083-1C47D1666345}"/>
    <cellStyle name="Normal 2 2 2 2 3 2" xfId="101" xr:uid="{2C858AFC-6157-4EBE-A275-5795F1B9AECF}"/>
    <cellStyle name="Normal 2 2 2 3" xfId="52" xr:uid="{25EF5161-B179-4F1B-9622-FFBE07269331}"/>
    <cellStyle name="Normal 2 2 2 3 2" xfId="60" xr:uid="{8E36EDDB-06B2-49E8-AD49-1BD208026F3A}"/>
    <cellStyle name="Normal 2 2 3" xfId="31" xr:uid="{603CD449-C42F-4B1C-96F6-E3C562525B06}"/>
    <cellStyle name="Normal 2 3" xfId="22" xr:uid="{039DE97F-78C3-4DBF-9C15-04A75F616D54}"/>
    <cellStyle name="Normal 2 3 2" xfId="45" xr:uid="{72B67EE0-108C-4574-8793-CB280BA93789}"/>
    <cellStyle name="Normal 2 3 2 2" xfId="77" xr:uid="{300F7983-A868-47F6-87F3-57A35FE6E73D}"/>
    <cellStyle name="Normal 2 4" xfId="38" xr:uid="{731F4549-FDF6-474C-9F2A-478D8C1C4224}"/>
    <cellStyle name="Normal 2 4 2" xfId="75" xr:uid="{5821B79E-6158-45EE-AB11-19AC0B1466D1}"/>
    <cellStyle name="Normal 2 4 3" xfId="108" xr:uid="{753F1440-F19E-4631-8598-94BD3B196F39}"/>
    <cellStyle name="Normal 2 5" xfId="43" xr:uid="{69F93ADF-79A7-4A8E-9ECF-F606AD31F4AE}"/>
    <cellStyle name="Normal 2 5 2" xfId="70" xr:uid="{482748C5-0B4C-47F5-83A8-AD19D0E459B3}"/>
    <cellStyle name="Normal 2 6" xfId="109" xr:uid="{D1F24BF9-8EEB-449D-9D79-DC6F09DDE198}"/>
    <cellStyle name="Normal 2 7" xfId="151" xr:uid="{DBAA103F-6E94-4580-BABA-CDFC92F0A4FF}"/>
    <cellStyle name="Normal 3" xfId="18" xr:uid="{AE7F5BA6-439B-4602-90DC-CE7A88C71C5E}"/>
    <cellStyle name="Normal 3 10" xfId="94" xr:uid="{E78EF365-158E-4D61-9CE3-0146F96B5F87}"/>
    <cellStyle name="Normal 3 2" xfId="24" xr:uid="{C668A6C0-7283-4A63-B981-6C96A7AC66F4}"/>
    <cellStyle name="Normal 3 2 2" xfId="41" xr:uid="{DD1744B7-E9A9-4C91-8B1A-8552D64E0FE7}"/>
    <cellStyle name="Normal 3 2 2 2" xfId="64" xr:uid="{9FDFA16F-4CE5-46B9-97D9-B3E30945CE13}"/>
    <cellStyle name="Normal 3 2 3" xfId="59" xr:uid="{A3B5C55F-B02F-415A-A45B-3F4D6E564C45}"/>
    <cellStyle name="Normal 3 2 4" xfId="68" xr:uid="{67944181-0759-4968-8A4E-D01A8D96EA4B}"/>
    <cellStyle name="Normal 3 3" xfId="33" xr:uid="{A13693BF-D868-4672-8204-E321F4F83CA3}"/>
    <cellStyle name="Normal 3 4" xfId="37" xr:uid="{A39FE8E5-CE1A-45B2-89EF-DD2A88BCA419}"/>
    <cellStyle name="Normal 3 5" xfId="67" xr:uid="{0BCDA9D5-831E-4840-BFD3-8EDF88877849}"/>
    <cellStyle name="Normal 3 6" xfId="89" xr:uid="{A360F9AB-8C7F-4429-A5CB-F105E4352BF5}"/>
    <cellStyle name="Normal 4" xfId="19" xr:uid="{5340DFF8-7ED6-415F-8BDF-9819993DE303}"/>
    <cellStyle name="Normal 4 2" xfId="61" xr:uid="{4AA57D28-94AD-4AA3-B90A-84E04F408AB2}"/>
    <cellStyle name="Normal 4 2 2" xfId="72" xr:uid="{745F7275-8FCC-4F01-9D40-6FAA914A7ED4}"/>
    <cellStyle name="Normal 4 3" xfId="71" xr:uid="{BAA5298B-6B69-4E92-B2B0-7D8D75EAB010}"/>
    <cellStyle name="Normal 4 4" xfId="92" xr:uid="{47E29971-49C5-4114-B4D8-0D96224C3BC2}"/>
    <cellStyle name="Normal 4 5" xfId="110" xr:uid="{24CCA001-76B2-469D-90BB-A99406C60A3E}"/>
    <cellStyle name="Normal 5" xfId="27" xr:uid="{76BC71C4-B0D4-4C5F-A817-09F8A9E11411}"/>
    <cellStyle name="Normal 5 2" xfId="30" xr:uid="{695ED2C7-2838-4830-944F-A734A1CF789F}"/>
    <cellStyle name="Normal 5 2 2" xfId="47" xr:uid="{C6C06009-7954-4DC0-8C9E-BFF23959648C}"/>
    <cellStyle name="Normal 5 3" xfId="49" xr:uid="{AF0CB757-A12E-4995-B412-389459C159DC}"/>
    <cellStyle name="Normal 5 3 2" xfId="78" xr:uid="{1AE16046-FE71-4D1B-A08F-B83AEC261B49}"/>
    <cellStyle name="Normal 5 4" xfId="112" xr:uid="{C07BF424-F7DA-421C-9CA4-3DC31D826CA5}"/>
    <cellStyle name="Normal 6" xfId="32" xr:uid="{7B6B3059-167D-4DB6-A400-17D1626AB9D6}"/>
    <cellStyle name="Normal 6 2" xfId="88" xr:uid="{26F40D0F-D094-4E38-B3C5-F9534B13F69B}"/>
    <cellStyle name="Normal 6 3" xfId="91" xr:uid="{7BA1F0A9-B426-4470-9DDA-2E453CCCF78F}"/>
    <cellStyle name="Normal 7" xfId="8" xr:uid="{4A41E57E-66CB-41C2-BFDB-1247CAAD8624}"/>
    <cellStyle name="Normal 7 2" xfId="34" xr:uid="{E19FE0AB-E2F2-4F6F-942F-F0B428764B9A}"/>
    <cellStyle name="Normal 7 3" xfId="69" xr:uid="{ADAF5DC1-D3B4-4009-9BCE-DD270FC318E6}"/>
    <cellStyle name="Normal 7 4" xfId="113" xr:uid="{BB687577-3C03-414A-B199-491121586A3A}"/>
    <cellStyle name="Normal 8" xfId="44" xr:uid="{E0784294-3D48-4989-8EF6-2B5936B480B8}"/>
    <cellStyle name="Normal 8 2" xfId="79" xr:uid="{9B87004F-1794-4909-8145-E2FF271DDA35}"/>
    <cellStyle name="Normal 9" xfId="80" xr:uid="{3EA71304-A5F6-4141-BDB8-126FF8B8F4A9}"/>
    <cellStyle name="Normal 9 2" xfId="74" xr:uid="{1CD1150B-E53F-40B4-88DF-920E30996D67}"/>
    <cellStyle name="Percent 2" xfId="73" xr:uid="{5836331D-178B-4345-BFE4-912812AB5B99}"/>
    <cellStyle name="Percent 2 2" xfId="83" xr:uid="{A9752708-7142-45CC-9354-5A019C79054A}"/>
    <cellStyle name="Percent 2 2 2" xfId="115" xr:uid="{C194C1B9-2B8B-4EE8-A48F-EC52897265DA}"/>
    <cellStyle name="Percent 3" xfId="150" xr:uid="{915F81B0-F6FF-4E96-92DC-41245458628C}"/>
    <cellStyle name="Row Title" xfId="96" xr:uid="{CCC57BAE-43DD-4927-A960-A024EB79D8C0}"/>
    <cellStyle name="Style 1" xfId="20" xr:uid="{6C956394-BBF9-4EA4-9CEB-744D35307710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3" formatCode="_ [$₹-4009]\ * #,##0.00_ ;_ [$₹-4009]\ * \-#,##0.00_ ;_ [$₹-4009]\ 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3" formatCode="_ [$₹-4009]\ * #,##0.00_ ;_ [$₹-4009]\ * \-#,##0.00_ ;_ [$₹-4009]\ 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3" formatCode="_ [$₹-4009]\ * #,##0.00_ ;_ [$₹-4009]\ * \-#,##0.00_ ;_ [$₹-4009]\ 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73" formatCode="_ [$₹-4009]\ * #,##0.00_ ;_ [$₹-4009]\ * \-#,##0.00_ ;_ [$₹-4009]\ 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3" formatCode="_ [$₹-4009]\ * #,##0.00_ ;_ [$₹-4009]\ * \-#,##0.00_ ;_ [$₹-4009]\ 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3" formatCode="_ [$₹-4009]\ * #,##0.00_ ;_ [$₹-4009]\ * \-#,##0.00_ ;_ [$₹-4009]\ 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80" formatCode="_ [$₹-4009]\ * #,##0_ ;_ [$₹-4009]\ * \-#,##0_ ;_ [$₹-4009]\ 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B0882-6FF5-4790-B6E7-0838B7C019E2}" name="Table13" displayName="Table13" ref="B1:M16" totalsRowShown="0" headerRowDxfId="28" dataDxfId="26" totalsRowDxfId="24" headerRowBorderDxfId="27" tableBorderDxfId="25">
  <autoFilter ref="B1:M16" xr:uid="{C18BEB7C-6945-4BF6-A7BD-01749893154B}"/>
  <tableColumns count="12">
    <tableColumn id="1" xr3:uid="{0E271148-5BB7-4C36-821E-4AF142B195E3}" name="Sr No." dataDxfId="23" totalsRowDxfId="22"/>
    <tableColumn id="2" xr3:uid="{E8486AE3-FE71-44EB-8126-8A8998BE1B29}" name="Month" dataDxfId="21" totalsRowDxfId="20"/>
    <tableColumn id="22" xr3:uid="{42B3D526-6DDF-4E30-BEC4-CE92465C8064}" name="POT ID" dataDxfId="19" totalsRowDxfId="18"/>
    <tableColumn id="3" xr3:uid="{C01FB8C1-CFBC-4F36-95A1-F13CBB5AE29A}" name="Opportunity Name" dataDxfId="17" totalsRowDxfId="16"/>
    <tableColumn id="14" xr3:uid="{10327A41-073E-4C7C-92AF-146F613EB9B7}" name="Scope of the Project/Opportunity Description" dataDxfId="15" totalsRowDxfId="14"/>
    <tableColumn id="18" xr3:uid="{70C9A4F4-7DA5-41E2-AA42-ECFF3333D7CE}" name="Total value of all proposal submitted TCV" dataDxfId="13" totalsRowDxfId="12"/>
    <tableColumn id="20" xr3:uid="{D598A34C-0460-4FC0-8FEC-A891DBBDA562}" name="Contract Period In Months" dataDxfId="11" totalsRowDxfId="10"/>
    <tableColumn id="11" xr3:uid="{CC481D7C-202B-45FB-8AA6-240E9DE8E35B}" name="ARC value of all proposal submitted" dataDxfId="9" totalsRowDxfId="8">
      <calculatedColumnFormula>Table13[[#This Row],[Total value of all proposal submitted TCV]]/5</calculatedColumnFormula>
    </tableColumn>
    <tableColumn id="12" xr3:uid="{097EB482-DDCF-49F5-B403-4BE995E60578}" name="Lead By" dataDxfId="7" totalsRowDxfId="6" dataCellStyle="Normal 2 2"/>
    <tableColumn id="24" xr3:uid="{7050DDD2-A31A-43DC-992E-7107A2A52DB5}" name="Supporting SA" dataDxfId="5" totalsRowDxfId="4"/>
    <tableColumn id="7" xr3:uid="{C9E44A1B-B7E5-4A39-85A9-E10CAE28CBF5}" name="Sales" dataDxfId="3" totalsRowDxfId="2"/>
    <tableColumn id="4" xr3:uid="{E5F11AD9-1A94-4DB8-9AC9-2AF34307E6AD}" name="Status (Meetings/presentations)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CE49-C2DC-406E-B067-C3BD8CF239CC}">
  <dimension ref="B1:M19"/>
  <sheetViews>
    <sheetView showGridLines="0" tabSelected="1" zoomScale="70" zoomScaleNormal="70" workbookViewId="0">
      <pane ySplit="1" topLeftCell="A2" activePane="bottomLeft" state="frozen"/>
      <selection activeCell="C1" sqref="C1"/>
      <selection pane="bottomLeft" activeCell="I19" sqref="I19"/>
    </sheetView>
  </sheetViews>
  <sheetFormatPr defaultColWidth="9.08984375" defaultRowHeight="18.5" x14ac:dyDescent="0.35"/>
  <cols>
    <col min="1" max="1" width="2.54296875" style="11" customWidth="1"/>
    <col min="2" max="2" width="8.90625" style="11" bestFit="1" customWidth="1"/>
    <col min="3" max="3" width="11.08984375" style="11" customWidth="1"/>
    <col min="4" max="4" width="11.453125" style="11" customWidth="1"/>
    <col min="5" max="5" width="66.36328125" style="11" customWidth="1"/>
    <col min="6" max="6" width="32" style="11" customWidth="1"/>
    <col min="7" max="7" width="24.453125" style="11" customWidth="1"/>
    <col min="8" max="8" width="14.90625" style="11" customWidth="1"/>
    <col min="9" max="9" width="23.453125" style="15" customWidth="1"/>
    <col min="10" max="10" width="24.6328125" style="15" customWidth="1"/>
    <col min="11" max="11" width="23.36328125" style="15" bestFit="1" customWidth="1"/>
    <col min="12" max="12" width="25" style="11" customWidth="1"/>
    <col min="13" max="13" width="42.81640625" style="11" customWidth="1"/>
    <col min="14" max="16384" width="9.08984375" style="11"/>
  </cols>
  <sheetData>
    <row r="1" spans="2:13" s="7" customFormat="1" ht="60.65" customHeight="1" x14ac:dyDescent="0.35">
      <c r="B1" s="3" t="s">
        <v>0</v>
      </c>
      <c r="C1" s="4" t="s">
        <v>1</v>
      </c>
      <c r="D1" s="4" t="s">
        <v>6</v>
      </c>
      <c r="E1" s="4" t="s">
        <v>2</v>
      </c>
      <c r="F1" s="4" t="s">
        <v>11</v>
      </c>
      <c r="G1" s="4" t="s">
        <v>7</v>
      </c>
      <c r="H1" s="4" t="s">
        <v>26</v>
      </c>
      <c r="I1" s="5" t="s">
        <v>3</v>
      </c>
      <c r="J1" s="5" t="s">
        <v>14</v>
      </c>
      <c r="K1" s="4" t="s">
        <v>9</v>
      </c>
      <c r="L1" s="4" t="s">
        <v>5</v>
      </c>
      <c r="M1" s="6" t="s">
        <v>28</v>
      </c>
    </row>
    <row r="2" spans="2:13" x14ac:dyDescent="0.35">
      <c r="B2" s="14">
        <v>1</v>
      </c>
      <c r="C2" s="8" t="s">
        <v>29</v>
      </c>
      <c r="D2" s="8" t="s">
        <v>121</v>
      </c>
      <c r="E2" s="41" t="s">
        <v>124</v>
      </c>
      <c r="F2" s="41" t="s">
        <v>125</v>
      </c>
      <c r="G2" s="8" t="s">
        <v>122</v>
      </c>
      <c r="H2" s="8">
        <v>60</v>
      </c>
      <c r="I2" s="10" t="s">
        <v>122</v>
      </c>
      <c r="J2" s="36" t="s">
        <v>123</v>
      </c>
      <c r="K2" s="10" t="s">
        <v>126</v>
      </c>
      <c r="L2" s="8" t="s">
        <v>109</v>
      </c>
      <c r="M2" s="8"/>
    </row>
    <row r="3" spans="2:13" x14ac:dyDescent="0.35">
      <c r="B3" s="8">
        <v>2</v>
      </c>
      <c r="C3" s="8" t="s">
        <v>29</v>
      </c>
      <c r="D3" s="8" t="s">
        <v>121</v>
      </c>
      <c r="E3" s="41" t="s">
        <v>31</v>
      </c>
      <c r="F3" s="41" t="s">
        <v>45</v>
      </c>
      <c r="G3" s="53" t="s">
        <v>122</v>
      </c>
      <c r="H3" s="8">
        <v>120</v>
      </c>
      <c r="I3" s="52" t="s">
        <v>122</v>
      </c>
      <c r="J3" s="36" t="s">
        <v>123</v>
      </c>
      <c r="K3" s="10" t="s">
        <v>129</v>
      </c>
      <c r="L3" s="10" t="s">
        <v>32</v>
      </c>
      <c r="M3" s="8" t="s">
        <v>33</v>
      </c>
    </row>
    <row r="4" spans="2:13" ht="19" x14ac:dyDescent="0.35">
      <c r="B4" s="8"/>
      <c r="C4" s="8" t="s">
        <v>29</v>
      </c>
      <c r="D4" s="8" t="s">
        <v>121</v>
      </c>
      <c r="E4" s="41" t="s">
        <v>156</v>
      </c>
      <c r="F4" s="41" t="s">
        <v>87</v>
      </c>
      <c r="G4" s="43" t="s">
        <v>157</v>
      </c>
      <c r="H4" s="8">
        <v>12</v>
      </c>
      <c r="I4" s="43" t="s">
        <v>157</v>
      </c>
      <c r="J4" s="36" t="s">
        <v>123</v>
      </c>
      <c r="K4" s="10" t="s">
        <v>158</v>
      </c>
      <c r="L4" s="10"/>
      <c r="M4" s="8"/>
    </row>
    <row r="5" spans="2:13" ht="19" x14ac:dyDescent="0.35">
      <c r="B5" s="14">
        <v>3</v>
      </c>
      <c r="C5" s="8" t="s">
        <v>29</v>
      </c>
      <c r="D5" s="8" t="s">
        <v>121</v>
      </c>
      <c r="E5" s="41" t="s">
        <v>127</v>
      </c>
      <c r="F5" s="41" t="s">
        <v>128</v>
      </c>
      <c r="G5" s="43"/>
      <c r="H5" s="14">
        <v>60</v>
      </c>
      <c r="I5" s="43">
        <f>Table13[[#This Row],[Total value of all proposal submitted TCV]]/5</f>
        <v>0</v>
      </c>
      <c r="J5" s="36" t="s">
        <v>123</v>
      </c>
      <c r="K5" s="10" t="s">
        <v>44</v>
      </c>
      <c r="L5" s="10" t="s">
        <v>109</v>
      </c>
      <c r="M5" s="8"/>
    </row>
    <row r="6" spans="2:13" ht="19" x14ac:dyDescent="0.35">
      <c r="B6" s="8">
        <v>4</v>
      </c>
      <c r="C6" s="8" t="s">
        <v>29</v>
      </c>
      <c r="D6" s="14">
        <v>15836</v>
      </c>
      <c r="E6" s="41" t="s">
        <v>131</v>
      </c>
      <c r="F6" s="41" t="s">
        <v>132</v>
      </c>
      <c r="G6" s="43">
        <v>706850</v>
      </c>
      <c r="H6" s="14">
        <v>12</v>
      </c>
      <c r="I6" s="43">
        <v>706850</v>
      </c>
      <c r="J6" s="10" t="s">
        <v>123</v>
      </c>
      <c r="K6" s="10" t="s">
        <v>126</v>
      </c>
      <c r="L6" s="10" t="s">
        <v>133</v>
      </c>
      <c r="M6" s="8" t="s">
        <v>134</v>
      </c>
    </row>
    <row r="7" spans="2:13" x14ac:dyDescent="0.35">
      <c r="B7" s="14">
        <v>5</v>
      </c>
      <c r="C7" s="8" t="s">
        <v>29</v>
      </c>
      <c r="D7" s="8">
        <v>14860</v>
      </c>
      <c r="E7" s="41" t="s">
        <v>135</v>
      </c>
      <c r="F7" s="41" t="s">
        <v>130</v>
      </c>
      <c r="G7" s="49">
        <v>228387.6</v>
      </c>
      <c r="H7" s="14">
        <v>12</v>
      </c>
      <c r="I7" s="49">
        <v>228387.6</v>
      </c>
      <c r="J7" s="10" t="s">
        <v>123</v>
      </c>
      <c r="K7" s="10" t="s">
        <v>126</v>
      </c>
      <c r="L7" s="10" t="s">
        <v>99</v>
      </c>
      <c r="M7" s="8" t="s">
        <v>134</v>
      </c>
    </row>
    <row r="8" spans="2:13" x14ac:dyDescent="0.35">
      <c r="B8" s="8">
        <v>6</v>
      </c>
      <c r="C8" s="8" t="s">
        <v>150</v>
      </c>
      <c r="D8" s="8" t="s">
        <v>121</v>
      </c>
      <c r="E8" s="41" t="s">
        <v>142</v>
      </c>
      <c r="F8" s="41" t="s">
        <v>143</v>
      </c>
      <c r="G8" s="52"/>
      <c r="H8" s="8"/>
      <c r="I8" s="46">
        <f>Table13[[#This Row],[Total value of all proposal submitted TCV]]/5</f>
        <v>0</v>
      </c>
      <c r="J8" s="10" t="s">
        <v>123</v>
      </c>
      <c r="K8" s="10" t="s">
        <v>44</v>
      </c>
      <c r="L8" s="10" t="s">
        <v>144</v>
      </c>
      <c r="M8" s="8"/>
    </row>
    <row r="9" spans="2:13" ht="37" x14ac:dyDescent="0.35">
      <c r="B9" s="14">
        <v>7</v>
      </c>
      <c r="C9" s="8" t="s">
        <v>29</v>
      </c>
      <c r="D9" s="8" t="s">
        <v>121</v>
      </c>
      <c r="E9" s="41" t="s">
        <v>118</v>
      </c>
      <c r="F9" s="41" t="s">
        <v>110</v>
      </c>
      <c r="G9" s="43">
        <v>41626119</v>
      </c>
      <c r="H9" s="14">
        <v>12</v>
      </c>
      <c r="I9" s="43">
        <v>41626119</v>
      </c>
      <c r="J9" s="10" t="s">
        <v>123</v>
      </c>
      <c r="K9" s="10" t="s">
        <v>151</v>
      </c>
      <c r="L9" s="10" t="s">
        <v>111</v>
      </c>
      <c r="M9" s="8" t="s">
        <v>112</v>
      </c>
    </row>
    <row r="10" spans="2:13" ht="37" x14ac:dyDescent="0.35">
      <c r="B10" s="8">
        <v>8</v>
      </c>
      <c r="C10" s="8" t="s">
        <v>29</v>
      </c>
      <c r="D10" s="8" t="s">
        <v>121</v>
      </c>
      <c r="E10" s="41" t="s">
        <v>119</v>
      </c>
      <c r="F10" s="41" t="s">
        <v>87</v>
      </c>
      <c r="G10" s="50" t="s">
        <v>122</v>
      </c>
      <c r="H10" s="8">
        <v>60</v>
      </c>
      <c r="I10" s="48" t="s">
        <v>122</v>
      </c>
      <c r="J10" s="10" t="s">
        <v>123</v>
      </c>
      <c r="K10" s="10" t="s">
        <v>152</v>
      </c>
      <c r="L10" s="10" t="s">
        <v>86</v>
      </c>
      <c r="M10" s="8" t="s">
        <v>114</v>
      </c>
    </row>
    <row r="11" spans="2:13" ht="19" x14ac:dyDescent="0.35">
      <c r="B11" s="8">
        <v>10</v>
      </c>
      <c r="C11" s="8" t="s">
        <v>82</v>
      </c>
      <c r="D11" s="8">
        <v>15990</v>
      </c>
      <c r="E11" s="41" t="s">
        <v>136</v>
      </c>
      <c r="F11" s="41" t="s">
        <v>137</v>
      </c>
      <c r="G11" s="45">
        <v>0</v>
      </c>
      <c r="H11" s="8"/>
      <c r="I11" s="45">
        <f>Table13[[#This Row],[Total value of all proposal submitted TCV]]/3</f>
        <v>0</v>
      </c>
      <c r="J11" s="10" t="s">
        <v>123</v>
      </c>
      <c r="K11" s="8" t="s">
        <v>138</v>
      </c>
      <c r="L11" s="8" t="s">
        <v>86</v>
      </c>
      <c r="M11" s="51" t="s">
        <v>139</v>
      </c>
    </row>
    <row r="12" spans="2:13" ht="19" x14ac:dyDescent="0.35">
      <c r="B12" s="14">
        <v>11</v>
      </c>
      <c r="C12" s="8" t="s">
        <v>82</v>
      </c>
      <c r="D12" s="8" t="s">
        <v>121</v>
      </c>
      <c r="E12" s="41" t="s">
        <v>90</v>
      </c>
      <c r="F12" s="41" t="s">
        <v>98</v>
      </c>
      <c r="G12" s="45">
        <v>1593750</v>
      </c>
      <c r="H12" s="8">
        <v>1</v>
      </c>
      <c r="I12" s="45">
        <f>Table13[[#This Row],[Total value of all proposal submitted TCV]]</f>
        <v>1593750</v>
      </c>
      <c r="J12" s="10" t="s">
        <v>123</v>
      </c>
      <c r="K12" s="8" t="s">
        <v>129</v>
      </c>
      <c r="L12" s="8" t="s">
        <v>91</v>
      </c>
      <c r="M12" s="8" t="s">
        <v>92</v>
      </c>
    </row>
    <row r="13" spans="2:13" ht="19" x14ac:dyDescent="0.35">
      <c r="B13" s="8">
        <v>12</v>
      </c>
      <c r="C13" s="8" t="s">
        <v>82</v>
      </c>
      <c r="D13" s="8" t="s">
        <v>121</v>
      </c>
      <c r="E13" s="41" t="s">
        <v>120</v>
      </c>
      <c r="F13" s="41" t="s">
        <v>87</v>
      </c>
      <c r="G13" s="45">
        <v>681760</v>
      </c>
      <c r="H13" s="8">
        <v>6</v>
      </c>
      <c r="I13" s="45">
        <f>Table13[[#This Row],[Total value of all proposal submitted TCV]]/1</f>
        <v>681760</v>
      </c>
      <c r="J13" s="10" t="s">
        <v>123</v>
      </c>
      <c r="K13" s="8" t="s">
        <v>129</v>
      </c>
      <c r="L13" s="8" t="s">
        <v>30</v>
      </c>
      <c r="M13" s="51" t="s">
        <v>113</v>
      </c>
    </row>
    <row r="14" spans="2:13" ht="19" x14ac:dyDescent="0.35">
      <c r="B14" s="14">
        <v>13</v>
      </c>
      <c r="C14" s="8" t="s">
        <v>97</v>
      </c>
      <c r="D14" s="8" t="s">
        <v>121</v>
      </c>
      <c r="E14" s="41" t="s">
        <v>115</v>
      </c>
      <c r="F14" s="41" t="s">
        <v>116</v>
      </c>
      <c r="G14" s="45">
        <v>7591458</v>
      </c>
      <c r="H14" s="8">
        <v>12</v>
      </c>
      <c r="I14" s="45">
        <f>Table13[[#This Row],[Total value of all proposal submitted TCV]]/1</f>
        <v>7591458</v>
      </c>
      <c r="J14" s="8" t="s">
        <v>123</v>
      </c>
      <c r="K14" s="10" t="s">
        <v>129</v>
      </c>
      <c r="L14" s="8" t="s">
        <v>117</v>
      </c>
      <c r="M14" s="51"/>
    </row>
    <row r="15" spans="2:13" x14ac:dyDescent="0.35">
      <c r="B15" s="8">
        <v>14</v>
      </c>
      <c r="C15" s="8" t="s">
        <v>97</v>
      </c>
      <c r="D15" s="8"/>
      <c r="E15" s="41"/>
      <c r="F15" s="41"/>
      <c r="G15" s="47"/>
      <c r="H15" s="14"/>
      <c r="I15" s="48"/>
      <c r="J15" s="10"/>
      <c r="K15" s="8"/>
      <c r="L15" s="8"/>
      <c r="M15" s="51"/>
    </row>
    <row r="16" spans="2:13" x14ac:dyDescent="0.35">
      <c r="B16" s="14">
        <v>15</v>
      </c>
      <c r="C16" s="8" t="s">
        <v>97</v>
      </c>
      <c r="D16" s="8"/>
      <c r="E16" s="41"/>
      <c r="F16" s="41"/>
      <c r="G16" s="47"/>
      <c r="H16" s="8"/>
      <c r="I16" s="48"/>
      <c r="J16" s="10"/>
      <c r="K16" s="8"/>
      <c r="L16" s="8"/>
      <c r="M16" s="51"/>
    </row>
    <row r="17" spans="9:12" x14ac:dyDescent="0.35">
      <c r="L17" s="15"/>
    </row>
    <row r="19" spans="9:12" x14ac:dyDescent="0.35">
      <c r="I19" s="15">
        <f>SUM(I4:I16)</f>
        <v>52428324.600000001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9D62-BA34-4265-88F0-0EAF0ABFA976}">
  <dimension ref="B1:N34"/>
  <sheetViews>
    <sheetView zoomScale="72" workbookViewId="0">
      <selection activeCell="F10" sqref="F10"/>
    </sheetView>
  </sheetViews>
  <sheetFormatPr defaultRowHeight="14.5" x14ac:dyDescent="0.35"/>
  <cols>
    <col min="1" max="1" width="2.90625" customWidth="1"/>
    <col min="3" max="3" width="12.6328125" style="2" customWidth="1"/>
    <col min="4" max="4" width="12.6328125" customWidth="1"/>
    <col min="5" max="5" width="34.90625" customWidth="1"/>
    <col min="6" max="6" width="50.6328125" customWidth="1"/>
    <col min="7" max="7" width="27.08984375" customWidth="1"/>
    <col min="8" max="8" width="26.54296875" customWidth="1"/>
    <col min="9" max="9" width="21.08984375" style="2" customWidth="1"/>
    <col min="10" max="10" width="24.453125" customWidth="1"/>
    <col min="11" max="11" width="30.54296875" customWidth="1"/>
    <col min="12" max="12" width="16.453125" style="1" customWidth="1"/>
    <col min="13" max="13" width="14.453125" style="1" customWidth="1"/>
    <col min="14" max="14" width="21.36328125" style="1" customWidth="1"/>
  </cols>
  <sheetData>
    <row r="1" spans="2:14" ht="37" x14ac:dyDescent="0.35">
      <c r="B1" s="19" t="s">
        <v>0</v>
      </c>
      <c r="C1" s="19" t="s">
        <v>1</v>
      </c>
      <c r="D1" s="19" t="s">
        <v>6</v>
      </c>
      <c r="E1" s="19" t="s">
        <v>2</v>
      </c>
      <c r="F1" s="19" t="s">
        <v>11</v>
      </c>
      <c r="G1" s="19" t="s">
        <v>7</v>
      </c>
      <c r="H1" s="19" t="s">
        <v>8</v>
      </c>
      <c r="I1" s="19" t="s">
        <v>27</v>
      </c>
      <c r="J1" s="19" t="s">
        <v>4</v>
      </c>
      <c r="K1" s="20" t="s">
        <v>3</v>
      </c>
      <c r="L1" s="20" t="s">
        <v>14</v>
      </c>
      <c r="M1" s="19" t="s">
        <v>13</v>
      </c>
      <c r="N1" s="19" t="s">
        <v>5</v>
      </c>
    </row>
    <row r="2" spans="2:14" ht="18.5" x14ac:dyDescent="0.35">
      <c r="B2" s="8"/>
      <c r="C2" s="8"/>
      <c r="D2" s="8"/>
      <c r="E2" s="8"/>
      <c r="F2" s="41"/>
      <c r="G2" s="21"/>
      <c r="H2" s="35"/>
      <c r="I2" s="22"/>
      <c r="J2" s="35"/>
      <c r="K2" s="21"/>
      <c r="L2" s="10"/>
      <c r="M2" s="8"/>
      <c r="N2" s="8"/>
    </row>
    <row r="3" spans="2:14" ht="18.5" x14ac:dyDescent="0.35">
      <c r="B3" s="8"/>
      <c r="C3" s="8"/>
      <c r="D3" s="42"/>
      <c r="E3" s="12"/>
      <c r="F3" s="13"/>
      <c r="G3" s="21"/>
      <c r="H3" s="21"/>
      <c r="I3" s="22"/>
      <c r="J3" s="21"/>
      <c r="K3" s="21"/>
      <c r="L3" s="10"/>
      <c r="M3" s="8"/>
      <c r="N3" s="8"/>
    </row>
    <row r="4" spans="2:14" ht="18.5" x14ac:dyDescent="0.35">
      <c r="B4" s="8"/>
      <c r="C4" s="8"/>
      <c r="D4" s="8"/>
      <c r="E4" s="12"/>
      <c r="F4" s="13"/>
      <c r="G4" s="21"/>
      <c r="H4" s="21"/>
      <c r="I4" s="22"/>
      <c r="J4" s="21"/>
      <c r="K4" s="21"/>
      <c r="L4" s="10"/>
      <c r="M4" s="8"/>
      <c r="N4" s="8"/>
    </row>
    <row r="5" spans="2:14" ht="18.5" x14ac:dyDescent="0.35">
      <c r="B5" s="8"/>
      <c r="C5" s="8"/>
      <c r="D5" s="8"/>
      <c r="E5" s="12"/>
      <c r="F5" s="13"/>
      <c r="G5" s="21"/>
      <c r="H5" s="21"/>
      <c r="I5" s="22"/>
      <c r="J5" s="21"/>
      <c r="K5" s="21"/>
      <c r="L5" s="10"/>
      <c r="M5" s="8"/>
      <c r="N5" s="8"/>
    </row>
    <row r="6" spans="2:14" ht="18.5" x14ac:dyDescent="0.35">
      <c r="B6" s="8"/>
      <c r="C6" s="8"/>
      <c r="D6" s="8"/>
      <c r="E6" s="12"/>
      <c r="F6" s="13"/>
      <c r="G6" s="21"/>
      <c r="H6" s="21"/>
      <c r="I6" s="22"/>
      <c r="J6" s="21"/>
      <c r="K6" s="21"/>
      <c r="L6" s="10"/>
      <c r="M6" s="8"/>
      <c r="N6" s="8"/>
    </row>
    <row r="7" spans="2:14" ht="18.5" x14ac:dyDescent="0.35">
      <c r="B7" s="8"/>
      <c r="C7" s="8"/>
      <c r="D7" s="8"/>
      <c r="E7" s="12"/>
      <c r="F7" s="13"/>
      <c r="G7" s="21"/>
      <c r="H7" s="21"/>
      <c r="I7" s="22"/>
      <c r="J7" s="21"/>
      <c r="K7" s="21"/>
      <c r="L7" s="10"/>
      <c r="M7" s="8"/>
      <c r="N7" s="8"/>
    </row>
    <row r="8" spans="2:14" ht="18.5" x14ac:dyDescent="0.35">
      <c r="B8" s="8"/>
      <c r="C8" s="8"/>
      <c r="D8" s="8"/>
      <c r="E8" s="12"/>
      <c r="F8" s="13"/>
      <c r="G8" s="21"/>
      <c r="H8" s="21"/>
      <c r="I8" s="22"/>
      <c r="J8" s="21"/>
      <c r="K8" s="21"/>
      <c r="L8" s="10"/>
      <c r="M8" s="8"/>
      <c r="N8" s="8"/>
    </row>
    <row r="9" spans="2:14" ht="18.5" x14ac:dyDescent="0.35">
      <c r="B9" s="8"/>
      <c r="C9" s="8"/>
      <c r="D9" s="8"/>
      <c r="E9" s="12"/>
      <c r="F9" s="13"/>
      <c r="G9" s="21"/>
      <c r="H9" s="21"/>
      <c r="I9" s="22"/>
      <c r="J9" s="21"/>
      <c r="K9" s="21"/>
      <c r="L9" s="10"/>
      <c r="M9" s="8"/>
      <c r="N9" s="8"/>
    </row>
    <row r="10" spans="2:14" ht="18.5" x14ac:dyDescent="0.35">
      <c r="B10" s="8"/>
      <c r="C10" s="8"/>
      <c r="D10" s="8"/>
      <c r="E10" s="12"/>
      <c r="F10" s="13"/>
      <c r="G10" s="21"/>
      <c r="H10" s="21"/>
      <c r="I10" s="22"/>
      <c r="J10" s="21"/>
      <c r="K10" s="21"/>
      <c r="L10" s="10"/>
      <c r="M10" s="8"/>
      <c r="N10" s="8"/>
    </row>
    <row r="11" spans="2:14" ht="18.5" x14ac:dyDescent="0.35">
      <c r="B11" s="8"/>
      <c r="C11" s="8"/>
      <c r="D11" s="8"/>
      <c r="E11" s="12"/>
      <c r="F11" s="13"/>
      <c r="G11" s="21"/>
      <c r="H11" s="21"/>
      <c r="I11" s="22"/>
      <c r="J11" s="21"/>
      <c r="K11" s="21"/>
      <c r="L11" s="10"/>
      <c r="M11" s="8"/>
      <c r="N11" s="8"/>
    </row>
    <row r="12" spans="2:14" ht="18.5" x14ac:dyDescent="0.35">
      <c r="B12" s="8"/>
      <c r="C12" s="8"/>
      <c r="D12" s="8"/>
      <c r="E12" s="12"/>
      <c r="F12" s="13"/>
      <c r="G12" s="21"/>
      <c r="H12" s="21"/>
      <c r="I12" s="8"/>
      <c r="J12" s="10"/>
      <c r="K12" s="10"/>
      <c r="L12" s="35"/>
      <c r="M12" s="8"/>
      <c r="N12" s="35"/>
    </row>
    <row r="13" spans="2:14" ht="18.5" x14ac:dyDescent="0.35">
      <c r="B13" s="8"/>
      <c r="C13" s="8"/>
      <c r="D13" s="8"/>
      <c r="E13" s="12"/>
      <c r="F13" s="13"/>
      <c r="G13" s="21"/>
      <c r="H13" s="21"/>
      <c r="I13" s="22"/>
      <c r="J13" s="21"/>
      <c r="K13" s="21"/>
      <c r="L13" s="10"/>
      <c r="M13" s="8"/>
      <c r="N13" s="8"/>
    </row>
    <row r="14" spans="2:14" ht="18.5" x14ac:dyDescent="0.35">
      <c r="B14" s="8"/>
      <c r="C14" s="8"/>
      <c r="D14" s="8"/>
      <c r="E14" s="12"/>
      <c r="F14" s="13"/>
      <c r="G14" s="21"/>
      <c r="H14" s="21"/>
      <c r="I14" s="22"/>
      <c r="J14" s="21"/>
      <c r="K14" s="21"/>
      <c r="L14" s="10"/>
      <c r="M14" s="8"/>
      <c r="N14" s="8"/>
    </row>
    <row r="15" spans="2:14" ht="18.5" x14ac:dyDescent="0.35">
      <c r="B15" s="8"/>
      <c r="C15" s="8"/>
      <c r="D15" s="8"/>
      <c r="E15" s="12"/>
      <c r="F15" s="13"/>
      <c r="G15" s="21"/>
      <c r="H15" s="21"/>
      <c r="I15" s="22"/>
      <c r="J15" s="21"/>
      <c r="K15" s="21"/>
      <c r="L15" s="10"/>
      <c r="M15" s="8"/>
      <c r="N15" s="8"/>
    </row>
    <row r="16" spans="2:14" ht="18.5" x14ac:dyDescent="0.35">
      <c r="B16" s="8"/>
      <c r="C16" s="8"/>
      <c r="D16" s="8"/>
      <c r="E16" s="12"/>
      <c r="F16" s="13"/>
      <c r="G16" s="21"/>
      <c r="H16" s="21"/>
      <c r="I16" s="22"/>
      <c r="J16" s="21"/>
      <c r="K16" s="21"/>
      <c r="L16" s="10"/>
      <c r="M16" s="8"/>
      <c r="N16" s="8"/>
    </row>
    <row r="17" spans="2:14" ht="18.5" x14ac:dyDescent="0.35">
      <c r="B17" s="8"/>
      <c r="C17" s="8"/>
      <c r="D17" s="8"/>
      <c r="E17" s="12"/>
      <c r="F17" s="13"/>
      <c r="G17" s="21"/>
      <c r="H17" s="21"/>
      <c r="I17" s="22"/>
      <c r="J17" s="21"/>
      <c r="K17" s="21"/>
      <c r="L17" s="10"/>
      <c r="M17" s="8"/>
      <c r="N17" s="8"/>
    </row>
    <row r="18" spans="2:14" ht="18.5" x14ac:dyDescent="0.35">
      <c r="B18" s="8"/>
      <c r="C18" s="8"/>
      <c r="D18" s="8"/>
      <c r="E18" s="12"/>
      <c r="F18" s="13"/>
      <c r="G18" s="9"/>
      <c r="H18" s="9"/>
      <c r="I18" s="8"/>
      <c r="J18" s="9"/>
      <c r="K18" s="9"/>
      <c r="L18" s="10"/>
      <c r="M18" s="8"/>
      <c r="N18" s="8"/>
    </row>
    <row r="19" spans="2:14" ht="18.5" x14ac:dyDescent="0.35">
      <c r="B19" s="8"/>
      <c r="C19" s="8"/>
      <c r="D19" s="8"/>
      <c r="E19" s="12"/>
      <c r="F19" s="27"/>
      <c r="G19" s="21"/>
      <c r="H19" s="21"/>
      <c r="I19" s="8"/>
      <c r="J19" s="21"/>
      <c r="K19" s="21"/>
      <c r="L19" s="10"/>
      <c r="M19" s="8"/>
      <c r="N19" s="8"/>
    </row>
    <row r="20" spans="2:14" ht="18.5" x14ac:dyDescent="0.35">
      <c r="B20" s="8"/>
      <c r="C20" s="25"/>
      <c r="D20" s="8"/>
      <c r="E20" s="12"/>
      <c r="F20" s="27"/>
      <c r="G20" s="21"/>
      <c r="H20" s="21"/>
      <c r="I20" s="8"/>
      <c r="J20" s="21"/>
      <c r="K20" s="21"/>
      <c r="L20" s="8"/>
      <c r="M20" s="8"/>
      <c r="N20" s="8"/>
    </row>
    <row r="21" spans="2:14" ht="18.5" x14ac:dyDescent="0.35">
      <c r="B21" s="8"/>
      <c r="C21" s="29"/>
      <c r="D21" s="14"/>
      <c r="E21" s="32"/>
      <c r="F21" s="28"/>
      <c r="G21" s="21"/>
      <c r="H21" s="21"/>
      <c r="I21" s="8"/>
      <c r="J21" s="21"/>
      <c r="K21" s="21"/>
      <c r="L21" s="8"/>
      <c r="M21" s="8"/>
      <c r="N21" s="8"/>
    </row>
    <row r="22" spans="2:14" ht="18.5" x14ac:dyDescent="0.35">
      <c r="B22" s="8"/>
      <c r="C22" s="8"/>
      <c r="D22" s="8"/>
      <c r="E22" s="12"/>
      <c r="F22" s="13"/>
      <c r="G22" s="21"/>
      <c r="H22" s="21"/>
      <c r="I22" s="8"/>
      <c r="J22" s="21"/>
      <c r="K22" s="21"/>
      <c r="L22" s="16"/>
      <c r="M22" s="8"/>
      <c r="N22" s="35"/>
    </row>
    <row r="23" spans="2:14" ht="18.5" x14ac:dyDescent="0.35">
      <c r="B23" s="8"/>
      <c r="C23" s="8"/>
      <c r="D23" s="8"/>
      <c r="E23" s="12"/>
      <c r="F23" s="13"/>
      <c r="G23" s="26"/>
      <c r="H23" s="26"/>
      <c r="I23" s="25"/>
      <c r="J23" s="26"/>
      <c r="K23" s="26"/>
      <c r="L23" s="16"/>
      <c r="M23" s="8"/>
      <c r="N23" s="36"/>
    </row>
    <row r="24" spans="2:14" s="18" customFormat="1" ht="18.5" x14ac:dyDescent="0.35">
      <c r="B24" s="8"/>
      <c r="C24" s="12"/>
      <c r="D24" s="12"/>
      <c r="E24" s="12"/>
      <c r="F24" s="30"/>
      <c r="G24" s="31"/>
      <c r="H24" s="31"/>
      <c r="I24" s="8"/>
      <c r="J24" s="31"/>
      <c r="K24" s="31"/>
      <c r="L24" s="36"/>
      <c r="M24" s="8"/>
      <c r="N24" s="16"/>
    </row>
    <row r="25" spans="2:14" s="18" customFormat="1" ht="18.5" x14ac:dyDescent="0.35">
      <c r="B25" s="8"/>
      <c r="C25" s="17"/>
      <c r="D25" s="12"/>
      <c r="E25" s="12"/>
      <c r="F25" s="30"/>
      <c r="G25" s="17"/>
      <c r="H25" s="17"/>
      <c r="I25" s="16"/>
      <c r="J25" s="17"/>
      <c r="K25" s="17"/>
      <c r="L25" s="8"/>
      <c r="M25" s="8"/>
      <c r="N25" s="8"/>
    </row>
    <row r="26" spans="2:14" ht="18.5" x14ac:dyDescent="0.35">
      <c r="B26" s="8"/>
      <c r="C26" s="17"/>
      <c r="D26" s="12"/>
      <c r="E26" s="12"/>
      <c r="F26" s="30"/>
      <c r="G26" s="31"/>
      <c r="H26" s="31"/>
      <c r="I26" s="16"/>
      <c r="J26" s="31"/>
      <c r="K26" s="31"/>
      <c r="L26" s="8"/>
      <c r="M26" s="8"/>
      <c r="N26" s="8"/>
    </row>
    <row r="29" spans="2:14" s="23" customFormat="1" ht="23.25" customHeight="1" x14ac:dyDescent="0.35">
      <c r="G29" s="24"/>
      <c r="H29" s="24"/>
      <c r="J29" s="24"/>
      <c r="K29" s="24"/>
    </row>
    <row r="32" spans="2:14" ht="31.5" customHeight="1" x14ac:dyDescent="0.35">
      <c r="G32" s="58" t="s">
        <v>4</v>
      </c>
      <c r="H32" s="58"/>
      <c r="I32" s="59">
        <f>J29</f>
        <v>0</v>
      </c>
      <c r="J32" s="59"/>
    </row>
    <row r="33" spans="7:10" x14ac:dyDescent="0.35">
      <c r="H33" s="23"/>
      <c r="I33" s="33"/>
      <c r="J33" s="34"/>
    </row>
    <row r="34" spans="7:10" ht="35.25" customHeight="1" x14ac:dyDescent="0.35">
      <c r="G34" s="58" t="s">
        <v>12</v>
      </c>
      <c r="H34" s="58"/>
      <c r="I34" s="60">
        <f>H29</f>
        <v>0</v>
      </c>
      <c r="J34" s="60"/>
    </row>
  </sheetData>
  <mergeCells count="4">
    <mergeCell ref="G32:H32"/>
    <mergeCell ref="I32:J32"/>
    <mergeCell ref="G34:H34"/>
    <mergeCell ref="I34:J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447E-83DA-4C35-BE90-BED9A9ABB069}">
  <dimension ref="B2:I24"/>
  <sheetViews>
    <sheetView workbookViewId="0">
      <selection activeCell="D10" sqref="D10"/>
    </sheetView>
  </sheetViews>
  <sheetFormatPr defaultRowHeight="14.5" x14ac:dyDescent="0.35"/>
  <cols>
    <col min="1" max="1" width="0.90625" customWidth="1"/>
    <col min="2" max="2" width="7.90625" style="2" bestFit="1" customWidth="1"/>
    <col min="3" max="3" width="11.54296875" customWidth="1"/>
    <col min="4" max="4" width="36.54296875" style="2" bestFit="1" customWidth="1"/>
    <col min="5" max="5" width="87.08984375" bestFit="1" customWidth="1"/>
    <col min="6" max="6" width="24.1796875" style="2" bestFit="1" customWidth="1"/>
    <col min="7" max="7" width="10" bestFit="1" customWidth="1"/>
    <col min="8" max="8" width="20" customWidth="1"/>
    <col min="9" max="9" width="12.36328125" customWidth="1"/>
  </cols>
  <sheetData>
    <row r="2" spans="2:9" ht="31" x14ac:dyDescent="0.35">
      <c r="B2" s="54" t="s">
        <v>15</v>
      </c>
      <c r="C2" s="54" t="s">
        <v>16</v>
      </c>
      <c r="D2" s="54" t="s">
        <v>17</v>
      </c>
      <c r="E2" s="54" t="s">
        <v>18</v>
      </c>
      <c r="F2" s="54" t="s">
        <v>19</v>
      </c>
      <c r="G2" s="55" t="s">
        <v>20</v>
      </c>
      <c r="H2" s="54" t="s">
        <v>21</v>
      </c>
      <c r="I2" s="54" t="s">
        <v>22</v>
      </c>
    </row>
    <row r="3" spans="2:9" ht="15.5" x14ac:dyDescent="0.35">
      <c r="B3" s="37">
        <v>1</v>
      </c>
      <c r="C3" s="38">
        <v>45664</v>
      </c>
      <c r="D3" s="39" t="s">
        <v>34</v>
      </c>
      <c r="E3" s="39" t="s">
        <v>35</v>
      </c>
      <c r="F3" s="37" t="s">
        <v>36</v>
      </c>
      <c r="G3" s="37">
        <v>60</v>
      </c>
      <c r="H3" s="37" t="s">
        <v>37</v>
      </c>
      <c r="I3" s="37" t="s">
        <v>38</v>
      </c>
    </row>
    <row r="4" spans="2:9" ht="15.5" x14ac:dyDescent="0.35">
      <c r="B4" s="37">
        <v>2</v>
      </c>
      <c r="C4" s="38">
        <v>45664</v>
      </c>
      <c r="D4" s="37" t="s">
        <v>40</v>
      </c>
      <c r="E4" s="39" t="s">
        <v>41</v>
      </c>
      <c r="F4" s="39" t="s">
        <v>39</v>
      </c>
      <c r="G4" s="37">
        <v>60</v>
      </c>
      <c r="H4" s="37" t="s">
        <v>37</v>
      </c>
      <c r="I4" s="37" t="s">
        <v>10</v>
      </c>
    </row>
    <row r="5" spans="2:9" ht="15.5" x14ac:dyDescent="0.35">
      <c r="B5" s="37">
        <v>3</v>
      </c>
      <c r="C5" s="38">
        <v>45665</v>
      </c>
      <c r="D5" s="37" t="s">
        <v>42</v>
      </c>
      <c r="E5" s="39" t="s">
        <v>43</v>
      </c>
      <c r="F5" s="37" t="s">
        <v>44</v>
      </c>
      <c r="G5" s="37">
        <v>60</v>
      </c>
      <c r="H5" s="37" t="s">
        <v>37</v>
      </c>
      <c r="I5" s="37" t="s">
        <v>38</v>
      </c>
    </row>
    <row r="6" spans="2:9" ht="15.5" x14ac:dyDescent="0.35">
      <c r="B6" s="37">
        <v>4</v>
      </c>
      <c r="C6" s="38">
        <v>45670</v>
      </c>
      <c r="D6" s="37" t="s">
        <v>47</v>
      </c>
      <c r="E6" s="37" t="s">
        <v>50</v>
      </c>
      <c r="F6" s="37" t="s">
        <v>46</v>
      </c>
      <c r="G6" s="37">
        <v>60</v>
      </c>
      <c r="H6" s="37" t="s">
        <v>37</v>
      </c>
      <c r="I6" s="37" t="s">
        <v>38</v>
      </c>
    </row>
    <row r="7" spans="2:9" ht="15.5" x14ac:dyDescent="0.35">
      <c r="B7" s="37">
        <v>5</v>
      </c>
      <c r="C7" s="38">
        <v>45671</v>
      </c>
      <c r="D7" s="37" t="s">
        <v>48</v>
      </c>
      <c r="E7" s="39" t="s">
        <v>49</v>
      </c>
      <c r="F7" s="37" t="s">
        <v>46</v>
      </c>
      <c r="G7" s="37">
        <v>60</v>
      </c>
      <c r="H7" s="37" t="s">
        <v>37</v>
      </c>
      <c r="I7" s="37" t="s">
        <v>38</v>
      </c>
    </row>
    <row r="8" spans="2:9" ht="15.5" x14ac:dyDescent="0.35">
      <c r="B8" s="37">
        <v>6</v>
      </c>
      <c r="C8" s="38">
        <v>45672</v>
      </c>
      <c r="D8" s="37" t="s">
        <v>47</v>
      </c>
      <c r="E8" s="39" t="s">
        <v>52</v>
      </c>
      <c r="F8" s="37" t="s">
        <v>51</v>
      </c>
      <c r="G8" s="37">
        <v>60</v>
      </c>
      <c r="H8" s="37" t="s">
        <v>37</v>
      </c>
      <c r="I8" s="37" t="s">
        <v>38</v>
      </c>
    </row>
    <row r="9" spans="2:9" ht="15.5" x14ac:dyDescent="0.35">
      <c r="B9" s="37">
        <v>7</v>
      </c>
      <c r="C9" s="38">
        <v>45674</v>
      </c>
      <c r="D9" s="37" t="s">
        <v>58</v>
      </c>
      <c r="E9" s="37" t="s">
        <v>53</v>
      </c>
      <c r="F9" s="37" t="s">
        <v>54</v>
      </c>
      <c r="G9" s="37">
        <v>60</v>
      </c>
      <c r="H9" s="37" t="s">
        <v>55</v>
      </c>
      <c r="I9" s="37" t="s">
        <v>10</v>
      </c>
    </row>
    <row r="10" spans="2:9" ht="15.5" x14ac:dyDescent="0.35">
      <c r="B10" s="37">
        <v>8</v>
      </c>
      <c r="C10" s="38">
        <v>45674</v>
      </c>
      <c r="D10" s="37" t="s">
        <v>59</v>
      </c>
      <c r="E10" s="39" t="s">
        <v>60</v>
      </c>
      <c r="F10" s="37" t="s">
        <v>56</v>
      </c>
      <c r="G10" s="37">
        <v>60</v>
      </c>
      <c r="H10" s="37" t="s">
        <v>57</v>
      </c>
      <c r="I10" s="37" t="s">
        <v>10</v>
      </c>
    </row>
    <row r="11" spans="2:9" ht="15.5" x14ac:dyDescent="0.35">
      <c r="B11" s="37">
        <v>9</v>
      </c>
      <c r="C11" s="38">
        <v>45674</v>
      </c>
      <c r="D11" s="39" t="s">
        <v>61</v>
      </c>
      <c r="E11" s="37" t="s">
        <v>63</v>
      </c>
      <c r="F11" s="37" t="s">
        <v>62</v>
      </c>
      <c r="G11" s="37">
        <v>60</v>
      </c>
      <c r="H11" s="37" t="s">
        <v>37</v>
      </c>
      <c r="I11" s="37" t="s">
        <v>38</v>
      </c>
    </row>
    <row r="12" spans="2:9" ht="15.5" x14ac:dyDescent="0.35">
      <c r="B12" s="37">
        <v>10</v>
      </c>
      <c r="C12" s="38">
        <v>45679</v>
      </c>
      <c r="D12" s="39" t="s">
        <v>64</v>
      </c>
      <c r="E12" s="37" t="s">
        <v>65</v>
      </c>
      <c r="F12" s="37" t="s">
        <v>66</v>
      </c>
      <c r="G12" s="37">
        <v>60</v>
      </c>
      <c r="H12" s="37" t="s">
        <v>37</v>
      </c>
      <c r="I12" s="37" t="s">
        <v>38</v>
      </c>
    </row>
    <row r="13" spans="2:9" ht="15.5" x14ac:dyDescent="0.35">
      <c r="B13" s="37">
        <v>11</v>
      </c>
      <c r="C13" s="38">
        <v>45681</v>
      </c>
      <c r="D13" s="37" t="s">
        <v>68</v>
      </c>
      <c r="E13" s="37" t="s">
        <v>70</v>
      </c>
      <c r="F13" s="37" t="s">
        <v>108</v>
      </c>
      <c r="G13" s="37">
        <v>60</v>
      </c>
      <c r="H13" s="37" t="s">
        <v>69</v>
      </c>
      <c r="I13" s="37" t="s">
        <v>10</v>
      </c>
    </row>
    <row r="14" spans="2:9" ht="15.5" x14ac:dyDescent="0.35">
      <c r="B14" s="37">
        <v>12</v>
      </c>
      <c r="C14" s="38">
        <v>45684</v>
      </c>
      <c r="D14" s="37" t="s">
        <v>71</v>
      </c>
      <c r="E14" s="37" t="s">
        <v>72</v>
      </c>
      <c r="F14" s="37" t="s">
        <v>39</v>
      </c>
      <c r="G14" s="37">
        <v>60</v>
      </c>
      <c r="H14" s="37" t="s">
        <v>37</v>
      </c>
      <c r="I14" s="37" t="s">
        <v>10</v>
      </c>
    </row>
    <row r="15" spans="2:9" ht="15.5" x14ac:dyDescent="0.35">
      <c r="B15" s="37">
        <v>13</v>
      </c>
      <c r="C15" s="38">
        <v>45693</v>
      </c>
      <c r="D15" s="37" t="s">
        <v>79</v>
      </c>
      <c r="E15" s="37" t="s">
        <v>73</v>
      </c>
      <c r="F15" s="37" t="s">
        <v>74</v>
      </c>
      <c r="G15" s="37">
        <v>120</v>
      </c>
      <c r="H15" s="37" t="s">
        <v>37</v>
      </c>
      <c r="I15" s="37" t="s">
        <v>10</v>
      </c>
    </row>
    <row r="16" spans="2:9" ht="15.5" x14ac:dyDescent="0.35">
      <c r="B16" s="37">
        <v>14</v>
      </c>
      <c r="C16" s="38">
        <v>45693</v>
      </c>
      <c r="D16" s="37" t="s">
        <v>77</v>
      </c>
      <c r="E16" s="37" t="s">
        <v>78</v>
      </c>
      <c r="F16" s="37" t="s">
        <v>76</v>
      </c>
      <c r="G16" s="37">
        <v>60</v>
      </c>
      <c r="H16" s="37" t="s">
        <v>75</v>
      </c>
      <c r="I16" s="37" t="s">
        <v>10</v>
      </c>
    </row>
    <row r="17" spans="2:9" ht="15.5" x14ac:dyDescent="0.35">
      <c r="B17" s="37">
        <v>15</v>
      </c>
      <c r="C17" s="38">
        <v>45694</v>
      </c>
      <c r="D17" s="37" t="s">
        <v>79</v>
      </c>
      <c r="E17" s="37" t="s">
        <v>80</v>
      </c>
      <c r="F17" s="37" t="s">
        <v>74</v>
      </c>
      <c r="G17" s="37">
        <v>120</v>
      </c>
      <c r="H17" s="37" t="s">
        <v>37</v>
      </c>
      <c r="I17" s="37" t="s">
        <v>10</v>
      </c>
    </row>
    <row r="18" spans="2:9" ht="15.5" x14ac:dyDescent="0.35">
      <c r="B18" s="37">
        <v>16</v>
      </c>
      <c r="C18" s="38">
        <v>45695</v>
      </c>
      <c r="D18" s="37" t="s">
        <v>79</v>
      </c>
      <c r="E18" s="37" t="s">
        <v>81</v>
      </c>
      <c r="F18" s="37" t="s">
        <v>74</v>
      </c>
      <c r="G18" s="37">
        <v>120</v>
      </c>
      <c r="H18" s="37" t="s">
        <v>37</v>
      </c>
      <c r="I18" s="37" t="s">
        <v>10</v>
      </c>
    </row>
    <row r="19" spans="2:9" ht="15.5" x14ac:dyDescent="0.35">
      <c r="B19" s="37">
        <v>17</v>
      </c>
      <c r="C19" s="38">
        <v>45698</v>
      </c>
      <c r="D19" s="37" t="s">
        <v>79</v>
      </c>
      <c r="E19" s="37" t="s">
        <v>83</v>
      </c>
      <c r="F19" s="37" t="s">
        <v>74</v>
      </c>
      <c r="G19" s="37">
        <v>120</v>
      </c>
      <c r="H19" s="37" t="s">
        <v>37</v>
      </c>
      <c r="I19" s="37" t="s">
        <v>10</v>
      </c>
    </row>
    <row r="20" spans="2:9" ht="15.5" x14ac:dyDescent="0.35">
      <c r="B20" s="37">
        <v>18</v>
      </c>
      <c r="C20" s="38">
        <v>45706</v>
      </c>
      <c r="D20" s="37" t="s">
        <v>88</v>
      </c>
      <c r="E20" s="37" t="s">
        <v>89</v>
      </c>
      <c r="F20" s="39" t="s">
        <v>39</v>
      </c>
      <c r="G20" s="37">
        <v>60</v>
      </c>
      <c r="H20" s="37" t="s">
        <v>37</v>
      </c>
      <c r="I20" s="37" t="s">
        <v>10</v>
      </c>
    </row>
    <row r="21" spans="2:9" ht="15.5" x14ac:dyDescent="0.35">
      <c r="B21" s="37">
        <v>19</v>
      </c>
      <c r="C21" s="38">
        <v>45712</v>
      </c>
      <c r="D21" s="37" t="s">
        <v>95</v>
      </c>
      <c r="E21" s="37" t="s">
        <v>96</v>
      </c>
      <c r="F21" s="37" t="s">
        <v>93</v>
      </c>
      <c r="G21" s="37">
        <v>60</v>
      </c>
      <c r="H21" s="37" t="s">
        <v>94</v>
      </c>
      <c r="I21" s="37" t="s">
        <v>10</v>
      </c>
    </row>
    <row r="22" spans="2:9" ht="15.5" x14ac:dyDescent="0.35">
      <c r="B22" s="37">
        <v>22</v>
      </c>
      <c r="C22" s="38">
        <v>45728</v>
      </c>
      <c r="D22" s="37" t="s">
        <v>100</v>
      </c>
      <c r="E22" s="37" t="s">
        <v>103</v>
      </c>
      <c r="F22" s="37" t="s">
        <v>102</v>
      </c>
      <c r="G22" s="37">
        <v>60</v>
      </c>
      <c r="H22" s="37" t="s">
        <v>101</v>
      </c>
      <c r="I22" s="37" t="s">
        <v>10</v>
      </c>
    </row>
    <row r="23" spans="2:9" ht="15.5" x14ac:dyDescent="0.35">
      <c r="B23" s="37">
        <v>23</v>
      </c>
      <c r="C23" s="38">
        <v>45728</v>
      </c>
      <c r="D23" s="37" t="s">
        <v>104</v>
      </c>
      <c r="E23" s="37" t="s">
        <v>106</v>
      </c>
      <c r="F23" s="37" t="s">
        <v>107</v>
      </c>
      <c r="G23" s="37">
        <v>60</v>
      </c>
      <c r="H23" s="37" t="s">
        <v>105</v>
      </c>
      <c r="I23" s="37" t="s">
        <v>10</v>
      </c>
    </row>
    <row r="24" spans="2:9" ht="22.75" customHeight="1" x14ac:dyDescent="0.35">
      <c r="B24" s="16"/>
      <c r="C24" s="61" t="s">
        <v>23</v>
      </c>
      <c r="D24" s="62"/>
      <c r="E24" s="62"/>
      <c r="F24" s="63"/>
      <c r="G24" s="40">
        <f>SUM(G3:G23)/60</f>
        <v>25</v>
      </c>
      <c r="H24" s="26"/>
      <c r="I24" s="26"/>
    </row>
  </sheetData>
  <mergeCells count="1">
    <mergeCell ref="C24:F2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A08A-82C9-442B-B380-6A87556B97BE}">
  <dimension ref="B2:I8"/>
  <sheetViews>
    <sheetView workbookViewId="0">
      <selection activeCell="D4" sqref="D4"/>
    </sheetView>
  </sheetViews>
  <sheetFormatPr defaultRowHeight="14.5" x14ac:dyDescent="0.35"/>
  <cols>
    <col min="3" max="3" width="12.08984375" customWidth="1"/>
    <col min="4" max="4" width="12.54296875" bestFit="1" customWidth="1"/>
    <col min="5" max="5" width="52.90625" bestFit="1" customWidth="1"/>
    <col min="6" max="6" width="12.36328125" customWidth="1"/>
    <col min="7" max="7" width="14.1796875" customWidth="1"/>
    <col min="8" max="8" width="23.1796875" bestFit="1" customWidth="1"/>
    <col min="9" max="9" width="16.453125" customWidth="1"/>
  </cols>
  <sheetData>
    <row r="2" spans="2:9" ht="18.5" x14ac:dyDescent="0.45">
      <c r="B2" s="64" t="s">
        <v>155</v>
      </c>
      <c r="C2" s="64"/>
      <c r="D2" s="64"/>
      <c r="E2" s="64"/>
      <c r="F2" s="64"/>
      <c r="G2" s="64"/>
      <c r="H2" s="64"/>
      <c r="I2" s="64"/>
    </row>
    <row r="3" spans="2:9" ht="31" x14ac:dyDescent="0.35">
      <c r="B3" s="56" t="s">
        <v>15</v>
      </c>
      <c r="C3" s="56" t="s">
        <v>16</v>
      </c>
      <c r="D3" s="56" t="s">
        <v>17</v>
      </c>
      <c r="E3" s="56" t="s">
        <v>18</v>
      </c>
      <c r="F3" s="56" t="s">
        <v>24</v>
      </c>
      <c r="G3" s="57" t="s">
        <v>20</v>
      </c>
      <c r="H3" s="56" t="s">
        <v>25</v>
      </c>
      <c r="I3" s="56" t="s">
        <v>22</v>
      </c>
    </row>
    <row r="4" spans="2:9" ht="18.5" x14ac:dyDescent="0.35">
      <c r="B4" s="37">
        <v>1</v>
      </c>
      <c r="C4" s="38">
        <v>45686</v>
      </c>
      <c r="D4" s="37" t="s">
        <v>147</v>
      </c>
      <c r="E4" s="44" t="s">
        <v>148</v>
      </c>
      <c r="F4" s="37">
        <v>8</v>
      </c>
      <c r="G4" s="37">
        <v>60</v>
      </c>
      <c r="H4" s="37" t="s">
        <v>153</v>
      </c>
      <c r="I4" s="37" t="s">
        <v>38</v>
      </c>
    </row>
    <row r="5" spans="2:9" ht="18.5" x14ac:dyDescent="0.35">
      <c r="B5" s="37">
        <v>2</v>
      </c>
      <c r="C5" s="38">
        <v>45691</v>
      </c>
      <c r="D5" s="37" t="s">
        <v>149</v>
      </c>
      <c r="E5" s="44" t="s">
        <v>149</v>
      </c>
      <c r="F5" s="37">
        <v>8</v>
      </c>
      <c r="G5" s="37">
        <v>60</v>
      </c>
      <c r="H5" s="37" t="s">
        <v>153</v>
      </c>
      <c r="I5" s="37" t="s">
        <v>38</v>
      </c>
    </row>
    <row r="6" spans="2:9" ht="18.5" x14ac:dyDescent="0.35">
      <c r="B6" s="37">
        <v>3</v>
      </c>
      <c r="C6" s="38">
        <v>45692</v>
      </c>
      <c r="D6" s="37" t="s">
        <v>145</v>
      </c>
      <c r="E6" s="44" t="s">
        <v>146</v>
      </c>
      <c r="F6" s="37">
        <v>8</v>
      </c>
      <c r="G6" s="37">
        <v>60</v>
      </c>
      <c r="H6" s="37" t="s">
        <v>153</v>
      </c>
      <c r="I6" s="37" t="s">
        <v>38</v>
      </c>
    </row>
    <row r="7" spans="2:9" ht="18.5" x14ac:dyDescent="0.35">
      <c r="B7" s="37">
        <v>4</v>
      </c>
      <c r="C7" s="38">
        <v>45679</v>
      </c>
      <c r="D7" s="37" t="s">
        <v>141</v>
      </c>
      <c r="E7" s="44" t="s">
        <v>140</v>
      </c>
      <c r="F7" s="37">
        <v>5</v>
      </c>
      <c r="G7" s="37">
        <v>60</v>
      </c>
      <c r="H7" s="37" t="s">
        <v>154</v>
      </c>
      <c r="I7" s="37" t="s">
        <v>67</v>
      </c>
    </row>
    <row r="8" spans="2:9" ht="18.5" x14ac:dyDescent="0.35">
      <c r="B8" s="37">
        <v>5</v>
      </c>
      <c r="C8" s="38">
        <v>45699</v>
      </c>
      <c r="D8" s="37" t="s">
        <v>84</v>
      </c>
      <c r="E8" s="44" t="s">
        <v>85</v>
      </c>
      <c r="F8" s="37">
        <v>7</v>
      </c>
      <c r="G8" s="37">
        <v>60</v>
      </c>
      <c r="H8" s="37" t="s">
        <v>154</v>
      </c>
      <c r="I8" s="37" t="s">
        <v>67</v>
      </c>
    </row>
  </sheetData>
  <mergeCells count="1">
    <mergeCell ref="B2:I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25- Mar 25</vt:lpstr>
      <vt:lpstr>WON Opportunity</vt:lpstr>
      <vt:lpstr>Learning_Training Sessions</vt:lpstr>
      <vt:lpstr>Internal Presentations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2025-08-04T08:36:07Z</dcterms:modified>
  <cp:category/>
  <cp:contentStatus/>
</cp:coreProperties>
</file>