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Ex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1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charts/chart15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8.xml" ContentType="application/vnd.openxmlformats-officedocument.drawing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charts/chart16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9.xml" ContentType="application/vnd.openxmlformats-officedocument.drawing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charts/chartEx4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10.xml" ContentType="application/vnd.openxmlformats-officedocument.drawing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charts/chart17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1.xml" ContentType="application/vnd.openxmlformats-officedocument.drawing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charts/chart1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charts/chart1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an\"/>
    </mc:Choice>
  </mc:AlternateContent>
  <xr:revisionPtr revIDLastSave="0" documentId="13_ncr:1_{CA1A9E3A-2DB8-48D2-9F7E-56052799C86A}" xr6:coauthVersionLast="47" xr6:coauthVersionMax="47" xr10:uidLastSave="{00000000-0000-0000-0000-000000000000}"/>
  <bookViews>
    <workbookView xWindow="-108" yWindow="-108" windowWidth="23256" windowHeight="12456" xr2:uid="{8C05971A-4B45-45D0-B9FC-2AE4782C80D6}"/>
  </bookViews>
  <sheets>
    <sheet name="DashBoard" sheetId="1" r:id="rId1"/>
    <sheet name="Total Recoveries Amount" sheetId="19" r:id="rId2"/>
    <sheet name="Total Recived Principal Amount" sheetId="18" r:id="rId3"/>
    <sheet name="Total Recived late Fee" sheetId="17" r:id="rId4"/>
    <sheet name="Total recived Interest Amount" sheetId="16" r:id="rId5"/>
    <sheet name="Total Recived Amount CAP+INT" sheetId="15" r:id="rId6"/>
    <sheet name="Total Funded Amount" sheetId="14" r:id="rId7"/>
    <sheet name="Total Count of Home Ownership" sheetId="13" r:id="rId8"/>
    <sheet name="Total Applications" sheetId="12" r:id="rId9"/>
    <sheet name="State wise Count of Loan Applic" sheetId="11" r:id="rId10"/>
    <sheet name="Require Loan Amount" sheetId="10" r:id="rId11"/>
    <sheet name="Month wise issue Loan" sheetId="9" r:id="rId12"/>
    <sheet name="Grade wise Avg Rate of Interest" sheetId="8" r:id="rId13"/>
    <sheet name="Count of Loan Purpose" sheetId="7" r:id="rId14"/>
    <sheet name="Count of Grade" sheetId="6" r:id="rId15"/>
    <sheet name="Count of Duration time Period" sheetId="5" r:id="rId16"/>
    <sheet name="Applicant Gross Income" sheetId="4" r:id="rId17"/>
    <sheet name="All Verification Status of loan" sheetId="3" r:id="rId18"/>
    <sheet name="All Loan Status" sheetId="2" r:id="rId19"/>
  </sheets>
  <definedNames>
    <definedName name="_xlchart.v1.0" hidden="1">'Count of Duration time Period'!$A$2:$A$3</definedName>
    <definedName name="_xlchart.v1.1" hidden="1">'Count of Duration time Period'!$B$1</definedName>
    <definedName name="_xlchart.v1.10" hidden="1">'Count of Duration time Period'!$B$1</definedName>
    <definedName name="_xlchart.v1.11" hidden="1">'Count of Duration time Period'!$B$2:$B$3</definedName>
    <definedName name="_xlchart.v1.2" hidden="1">'Count of Duration time Period'!$B$2:$B$3</definedName>
    <definedName name="_xlchart.v1.9" hidden="1">'Count of Duration time Period'!$A$2:$A$3</definedName>
    <definedName name="_xlchart.v2.3" hidden="1">'Month wise issue Loan'!$A$2:$A$10</definedName>
    <definedName name="_xlchart.v2.4" hidden="1">'Month wise issue Loan'!$B$1</definedName>
    <definedName name="_xlchart.v2.5" hidden="1">'Month wise issue Loan'!$B$2:$B$10</definedName>
    <definedName name="_xlchart.v2.6" hidden="1">'Month wise issue Loan'!$A$2:$A$10</definedName>
    <definedName name="_xlchart.v2.7" hidden="1">'Month wise issue Loan'!$B$1</definedName>
    <definedName name="_xlchart.v2.8" hidden="1">'Month wise issue Loan'!$B$2:$B$10</definedName>
    <definedName name="ExternalData_1" localSheetId="18" hidden="1">'All Loan Status'!$A$1:$B$8</definedName>
    <definedName name="ExternalData_10" localSheetId="9" hidden="1">'State wise Count of Loan Applic'!$A$1:$B$51</definedName>
    <definedName name="ExternalData_11" localSheetId="8" hidden="1">'Total Applications'!$A$1:$A$2</definedName>
    <definedName name="ExternalData_12" localSheetId="7" hidden="1">'Total Count of Home Ownership'!$A$1:$B$6</definedName>
    <definedName name="ExternalData_13" localSheetId="6" hidden="1">'Total Funded Amount'!$A$1:$A$2</definedName>
    <definedName name="ExternalData_14" localSheetId="5" hidden="1">'Total Recived Amount CAP+INT'!$A$1:$A$2</definedName>
    <definedName name="ExternalData_15" localSheetId="4" hidden="1">'Total recived Interest Amount'!$A$1:$A$2</definedName>
    <definedName name="ExternalData_16" localSheetId="3" hidden="1">'Total Recived late Fee'!$A$1:$A$2</definedName>
    <definedName name="ExternalData_17" localSheetId="2" hidden="1">'Total Recived Principal Amount'!$A$1:$A$2</definedName>
    <definedName name="ExternalData_18" localSheetId="1" hidden="1">'Total Recoveries Amount'!$A$1:$A$2</definedName>
    <definedName name="ExternalData_2" localSheetId="17" hidden="1">'All Verification Status of loan'!$A$1:$B$4</definedName>
    <definedName name="ExternalData_3" localSheetId="16" hidden="1">'Applicant Gross Income'!$A$1:$G$2</definedName>
    <definedName name="ExternalData_4" localSheetId="15" hidden="1">'Count of Duration time Period'!$A$1:$B$3</definedName>
    <definedName name="ExternalData_5" localSheetId="14" hidden="1">'Count of Grade'!$A$1:$B$8</definedName>
    <definedName name="ExternalData_6" localSheetId="13" hidden="1">'Count of Loan Purpose'!$A$1:$B$14</definedName>
    <definedName name="ExternalData_7" localSheetId="12" hidden="1">'Grade wise Avg Rate of Interest'!$A$1:$B$8</definedName>
    <definedName name="ExternalData_8" localSheetId="11" hidden="1">'Month wise issue Loan'!$A$1:$B$10</definedName>
    <definedName name="ExternalData_9" localSheetId="10" hidden="1">'Require Loan Amount'!$A$1:$D$2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4" l="1"/>
  <c r="C2" i="19"/>
  <c r="C2" i="17"/>
  <c r="C2" i="15"/>
  <c r="C3" i="16" a="1"/>
  <c r="C3" i="16" s="1"/>
  <c r="C4" i="18" a="1"/>
  <c r="C4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C4F191-EC21-4830-BC90-833E1EAAEE60}" keepAlive="1" name="Query - All Loan Status" description="Connection to the 'All Loan Status' query in the workbook." type="5" refreshedVersion="8" background="1" saveData="1">
    <dbPr connection="Provider=Microsoft.Mashup.OleDb.1;Data Source=$Workbook$;Location=&quot;All Loan Status&quot;;Extended Properties=&quot;&quot;" command="SELECT * FROM [All Loan Status]"/>
  </connection>
  <connection id="2" xr16:uid="{56A90004-2EF5-4720-83EC-23145E7F6E5A}" keepAlive="1" name="Query - All Verification Status of loan Applications" description="Connection to the 'All Verification Status of loan Applications' query in the workbook." type="5" refreshedVersion="8" background="1" saveData="1">
    <dbPr connection="Provider=Microsoft.Mashup.OleDb.1;Data Source=$Workbook$;Location=&quot;All Verification Status of loan Applications&quot;;Extended Properties=&quot;&quot;" command="SELECT * FROM [All Verification Status of loan Applications]"/>
  </connection>
  <connection id="3" xr16:uid="{09A55628-89EE-4FBF-ACFB-1E64E5342AF6}" keepAlive="1" name="Query - Applicant Gross Income" description="Connection to the 'Applicant Gross Income' query in the workbook." type="5" refreshedVersion="8" background="1" saveData="1">
    <dbPr connection="Provider=Microsoft.Mashup.OleDb.1;Data Source=$Workbook$;Location=&quot;Applicant Gross Income&quot;;Extended Properties=&quot;&quot;" command="SELECT * FROM [Applicant Gross Income]"/>
  </connection>
  <connection id="4" xr16:uid="{CB1760E8-F8E3-45B3-AB34-7A8E2F7833EB}" keepAlive="1" name="Query - Count of Duration time Period" description="Connection to the 'Count of Duration time Period' query in the workbook." type="5" refreshedVersion="8" background="1" saveData="1">
    <dbPr connection="Provider=Microsoft.Mashup.OleDb.1;Data Source=$Workbook$;Location=&quot;Count of Duration time Period&quot;;Extended Properties=&quot;&quot;" command="SELECT * FROM [Count of Duration time Period]"/>
  </connection>
  <connection id="5" xr16:uid="{B8069383-40AF-4476-B52A-F0D49442B434}" keepAlive="1" name="Query - Count of Grade" description="Connection to the 'Count of Grade' query in the workbook." type="5" refreshedVersion="8" background="1" saveData="1">
    <dbPr connection="Provider=Microsoft.Mashup.OleDb.1;Data Source=$Workbook$;Location=&quot;Count of Grade&quot;;Extended Properties=&quot;&quot;" command="SELECT * FROM [Count of Grade]"/>
  </connection>
  <connection id="6" xr16:uid="{0616BD30-EEB6-41AA-9477-FF860507BE7F}" keepAlive="1" name="Query - Count of Loan Purpose" description="Connection to the 'Count of Loan Purpose' query in the workbook." type="5" refreshedVersion="8" background="1" saveData="1">
    <dbPr connection="Provider=Microsoft.Mashup.OleDb.1;Data Source=$Workbook$;Location=&quot;Count of Loan Purpose&quot;;Extended Properties=&quot;&quot;" command="SELECT * FROM [Count of Loan Purpose]"/>
  </connection>
  <connection id="7" xr16:uid="{B058E03C-85AF-4647-821F-D1D48FC4461C}" keepAlive="1" name="Query - Grade wise Avg Rate of Interest" description="Connection to the 'Grade wise Avg Rate of Interest' query in the workbook." type="5" refreshedVersion="8" background="1" saveData="1">
    <dbPr connection="Provider=Microsoft.Mashup.OleDb.1;Data Source=$Workbook$;Location=&quot;Grade wise Avg Rate of Interest&quot;;Extended Properties=&quot;&quot;" command="SELECT * FROM [Grade wise Avg Rate of Interest]"/>
  </connection>
  <connection id="8" xr16:uid="{A5ABA1CA-D4A0-4A5B-BE9B-75D20110C0B3}" keepAlive="1" name="Query - Month wise issue Loan" description="Connection to the 'Month wise issue Loan' query in the workbook." type="5" refreshedVersion="8" background="1" saveData="1">
    <dbPr connection="Provider=Microsoft.Mashup.OleDb.1;Data Source=$Workbook$;Location=&quot;Month wise issue Loan&quot;;Extended Properties=&quot;&quot;" command="SELECT * FROM [Month wise issue Loan]"/>
  </connection>
  <connection id="9" xr16:uid="{6E7CCE9F-4018-4495-B99C-03E08E9F2B54}" keepAlive="1" name="Query - Require Loan Amount" description="Connection to the 'Require Loan Amount' query in the workbook." type="5" refreshedVersion="8" background="1" saveData="1">
    <dbPr connection="Provider=Microsoft.Mashup.OleDb.1;Data Source=$Workbook$;Location=&quot;Require Loan Amount&quot;;Extended Properties=&quot;&quot;" command="SELECT * FROM [Require Loan Amount]"/>
  </connection>
  <connection id="10" xr16:uid="{EA86E88A-65D8-4380-8C4B-BDAC159D7C47}" keepAlive="1" name="Query - State wise Count of Loan Application" description="Connection to the 'State wise Count of Loan Application' query in the workbook." type="5" refreshedVersion="8" background="1" saveData="1">
    <dbPr connection="Provider=Microsoft.Mashup.OleDb.1;Data Source=$Workbook$;Location=&quot;State wise Count of Loan Application&quot;;Extended Properties=&quot;&quot;" command="SELECT * FROM [State wise Count of Loan Application]"/>
  </connection>
  <connection id="11" xr16:uid="{154A0F6D-411F-4307-B9D2-E515BA2DE51A}" keepAlive="1" name="Query - Total Applications" description="Connection to the 'Total Applications' query in the workbook." type="5" refreshedVersion="8" background="1" saveData="1">
    <dbPr connection="Provider=Microsoft.Mashup.OleDb.1;Data Source=$Workbook$;Location=&quot;Total Applications&quot;;Extended Properties=&quot;&quot;" command="SELECT * FROM [Total Applications]"/>
  </connection>
  <connection id="12" xr16:uid="{535956F6-2B6D-46E0-9888-4BF1A3C47BC5}" keepAlive="1" name="Query - Total Count of Home Ownership" description="Connection to the 'Total Count of Home Ownership' query in the workbook." type="5" refreshedVersion="8" background="1" saveData="1">
    <dbPr connection="Provider=Microsoft.Mashup.OleDb.1;Data Source=$Workbook$;Location=&quot;Total Count of Home Ownership&quot;;Extended Properties=&quot;&quot;" command="SELECT * FROM [Total Count of Home Ownership]"/>
  </connection>
  <connection id="13" xr16:uid="{61F47224-86F3-40CD-A678-8D9500FF60C9}" keepAlive="1" name="Query - Total Funded Amount" description="Connection to the 'Total Funded Amount' query in the workbook." type="5" refreshedVersion="8" background="1" saveData="1">
    <dbPr connection="Provider=Microsoft.Mashup.OleDb.1;Data Source=$Workbook$;Location=&quot;Total Funded Amount&quot;;Extended Properties=&quot;&quot;" command="SELECT * FROM [Total Funded Amount]"/>
  </connection>
  <connection id="14" xr16:uid="{F1B118F5-4BAB-47D3-B13F-696E13D2E697}" keepAlive="1" name="Query - Total Recived Amount CAP+INT" description="Connection to the 'Total Recived Amount CAP+INT' query in the workbook." type="5" refreshedVersion="8" background="1" saveData="1">
    <dbPr connection="Provider=Microsoft.Mashup.OleDb.1;Data Source=$Workbook$;Location=&quot;Total Recived Amount CAP+INT&quot;;Extended Properties=&quot;&quot;" command="SELECT * FROM [Total Recived Amount CAP+INT]"/>
  </connection>
  <connection id="15" xr16:uid="{060D92F3-5D64-4DD2-AE44-FCB45B0BCC4F}" keepAlive="1" name="Query - Total recived Interest Amount" description="Connection to the 'Total recived Interest Amount' query in the workbook." type="5" refreshedVersion="8" background="1" saveData="1">
    <dbPr connection="Provider=Microsoft.Mashup.OleDb.1;Data Source=$Workbook$;Location=&quot;Total recived Interest Amount&quot;;Extended Properties=&quot;&quot;" command="SELECT * FROM [Total recived Interest Amount]"/>
  </connection>
  <connection id="16" xr16:uid="{A57548DD-AEC5-4571-B92B-60318E1B31AC}" keepAlive="1" name="Query - Total Recived late Fee" description="Connection to the 'Total Recived late Fee' query in the workbook." type="5" refreshedVersion="8" background="1" saveData="1">
    <dbPr connection="Provider=Microsoft.Mashup.OleDb.1;Data Source=$Workbook$;Location=&quot;Total Recived late Fee&quot;;Extended Properties=&quot;&quot;" command="SELECT * FROM [Total Recived late Fee]"/>
  </connection>
  <connection id="17" xr16:uid="{DD341CBE-1295-4FC4-BBE4-70AEE5D2EAAA}" keepAlive="1" name="Query - Total Recived Principal Amount" description="Connection to the 'Total Recived Principal Amount' query in the workbook." type="5" refreshedVersion="8" background="1" saveData="1">
    <dbPr connection="Provider=Microsoft.Mashup.OleDb.1;Data Source=$Workbook$;Location=&quot;Total Recived Principal Amount&quot;;Extended Properties=&quot;&quot;" command="SELECT * FROM [Total Recived Principal Amount]"/>
  </connection>
  <connection id="18" xr16:uid="{1CBBA3F7-0BBA-4119-B1A5-E749EB422347}" keepAlive="1" name="Query - Total Recoveries Amount" description="Connection to the 'Total Recoveries Amount' query in the workbook." type="5" refreshedVersion="8" background="1" saveData="1">
    <dbPr connection="Provider=Microsoft.Mashup.OleDb.1;Data Source=$Workbook$;Location=&quot;Total Recoveries Amount&quot;;Extended Properties=&quot;&quot;" command="SELECT * FROM [Total Recoveries Amoun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<sst xmlns="http://schemas.openxmlformats.org/spreadsheetml/2006/main" count="130" uniqueCount="122">
  <si>
    <t>count of loan Status</t>
  </si>
  <si>
    <t>loan_status</t>
  </si>
  <si>
    <t>Current</t>
  </si>
  <si>
    <t>Fully Paid</t>
  </si>
  <si>
    <t>In Grace Period</t>
  </si>
  <si>
    <t>Late (31-120 days)</t>
  </si>
  <si>
    <t>Late (16-30 days)</t>
  </si>
  <si>
    <t>Charged Off</t>
  </si>
  <si>
    <t>Default</t>
  </si>
  <si>
    <t>Count of Verification Status</t>
  </si>
  <si>
    <t>verification_status</t>
  </si>
  <si>
    <t>Not Verified</t>
  </si>
  <si>
    <t>Source Verified</t>
  </si>
  <si>
    <t>Verified</t>
  </si>
  <si>
    <t>&lt; 50K</t>
  </si>
  <si>
    <t>50k - 100K</t>
  </si>
  <si>
    <t>100k - 200k</t>
  </si>
  <si>
    <t>200k - 300k</t>
  </si>
  <si>
    <t>300k - 400k</t>
  </si>
  <si>
    <t>400k - 500k</t>
  </si>
  <si>
    <t>&gt; 600k</t>
  </si>
  <si>
    <t>Count of Term</t>
  </si>
  <si>
    <t>term</t>
  </si>
  <si>
    <t>36 months</t>
  </si>
  <si>
    <t>60 months</t>
  </si>
  <si>
    <t>Count of Grade</t>
  </si>
  <si>
    <t>grade</t>
  </si>
  <si>
    <t>C</t>
  </si>
  <si>
    <t>B</t>
  </si>
  <si>
    <t>A</t>
  </si>
  <si>
    <t>E</t>
  </si>
  <si>
    <t>F</t>
  </si>
  <si>
    <t>D</t>
  </si>
  <si>
    <t>G</t>
  </si>
  <si>
    <t>Count of Loan Purpose</t>
  </si>
  <si>
    <t>purpose</t>
  </si>
  <si>
    <t>credit_card</t>
  </si>
  <si>
    <t>debt_consolidation</t>
  </si>
  <si>
    <t>home_improvement</t>
  </si>
  <si>
    <t>car</t>
  </si>
  <si>
    <t>medical</t>
  </si>
  <si>
    <t>major_purchase</t>
  </si>
  <si>
    <t>vacation</t>
  </si>
  <si>
    <t>house</t>
  </si>
  <si>
    <t>other</t>
  </si>
  <si>
    <t>small_business</t>
  </si>
  <si>
    <t>moving</t>
  </si>
  <si>
    <t>renewable_energy</t>
  </si>
  <si>
    <t>wedding</t>
  </si>
  <si>
    <t>Avg Interest of Rate</t>
  </si>
  <si>
    <t>count of issue Month</t>
  </si>
  <si>
    <t>issue_d</t>
  </si>
  <si>
    <t>&lt;10K</t>
  </si>
  <si>
    <t>10k - 20k</t>
  </si>
  <si>
    <t>20k - 30k</t>
  </si>
  <si>
    <t>&gt;35K</t>
  </si>
  <si>
    <t>Count of Aplications</t>
  </si>
  <si>
    <t>NewYork</t>
  </si>
  <si>
    <t>Massachusetts</t>
  </si>
  <si>
    <t>California</t>
  </si>
  <si>
    <t>Minnesota</t>
  </si>
  <si>
    <t>Pennsylvania</t>
  </si>
  <si>
    <t>Texas</t>
  </si>
  <si>
    <t>NorthCarolina</t>
  </si>
  <si>
    <t>Washington</t>
  </si>
  <si>
    <t>Florida</t>
  </si>
  <si>
    <t>Maryland</t>
  </si>
  <si>
    <t>Arizona</t>
  </si>
  <si>
    <t>Illinois</t>
  </si>
  <si>
    <t>Missouri</t>
  </si>
  <si>
    <t>Georgia</t>
  </si>
  <si>
    <t>NewMexico</t>
  </si>
  <si>
    <t>Delaware</t>
  </si>
  <si>
    <t>NewJersey</t>
  </si>
  <si>
    <t>Michigan</t>
  </si>
  <si>
    <t>Colorado</t>
  </si>
  <si>
    <t>Oregon</t>
  </si>
  <si>
    <t>Ohio</t>
  </si>
  <si>
    <t>Indiana</t>
  </si>
  <si>
    <t>Montana</t>
  </si>
  <si>
    <t>Connecticut</t>
  </si>
  <si>
    <t>Virginia</t>
  </si>
  <si>
    <t>Arkansas</t>
  </si>
  <si>
    <t>Idaho</t>
  </si>
  <si>
    <t>Kansas</t>
  </si>
  <si>
    <t>Louisiana</t>
  </si>
  <si>
    <t>Nevada</t>
  </si>
  <si>
    <t>Alaska</t>
  </si>
  <si>
    <t>Tennessee</t>
  </si>
  <si>
    <t>Wisconsin</t>
  </si>
  <si>
    <t>SouthCarolina</t>
  </si>
  <si>
    <t>Hawaii</t>
  </si>
  <si>
    <t>Oklahoma</t>
  </si>
  <si>
    <t>Alabama</t>
  </si>
  <si>
    <t>Nebraska</t>
  </si>
  <si>
    <t>Utah</t>
  </si>
  <si>
    <t>SouthDakota</t>
  </si>
  <si>
    <t>NorthDakota</t>
  </si>
  <si>
    <t>DistrictofColumbia</t>
  </si>
  <si>
    <t>Kentucky</t>
  </si>
  <si>
    <t>Maine</t>
  </si>
  <si>
    <t>Mississippi</t>
  </si>
  <si>
    <t>NewHampshire</t>
  </si>
  <si>
    <t>Wyoming</t>
  </si>
  <si>
    <t>RhodeIsland</t>
  </si>
  <si>
    <t>Vermont</t>
  </si>
  <si>
    <t>WestVirginia</t>
  </si>
  <si>
    <t>count of Aplications</t>
  </si>
  <si>
    <t>Count of Home Ownership</t>
  </si>
  <si>
    <t>home_ownership</t>
  </si>
  <si>
    <t>OWN</t>
  </si>
  <si>
    <t>MORTGAGE</t>
  </si>
  <si>
    <t>RENT</t>
  </si>
  <si>
    <t>ANY</t>
  </si>
  <si>
    <t>NONE</t>
  </si>
  <si>
    <t>Total Funded Amount</t>
  </si>
  <si>
    <t>Total Recived Payment CAP+INT</t>
  </si>
  <si>
    <t>Total Received Interest Amount</t>
  </si>
  <si>
    <t>Total Recived Late Fee</t>
  </si>
  <si>
    <t>Total Recived Principal Amount</t>
  </si>
  <si>
    <t>Total Recoveries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</si>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</sst>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64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22" formatCode="mmm/yy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C569BA"/>
      <color rgb="FFC993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Count of Home Ownership</a:t>
            </a:r>
          </a:p>
        </c:rich>
      </c:tx>
      <c:overlay val="0"/>
      <c:spPr>
        <a:noFill/>
        <a:ln>
          <a:solidFill>
            <a:schemeClr val="accent4">
              <a:lumMod val="40000"/>
              <a:lumOff val="6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Count of Home Ownership'!$B$1</c:f>
              <c:strCache>
                <c:ptCount val="1"/>
                <c:pt idx="0">
                  <c:v>Count of Home Ownership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Count of Home Ownership'!$A$2:$A$6</c:f>
              <c:strCache>
                <c:ptCount val="5"/>
                <c:pt idx="0">
                  <c:v>NONE</c:v>
                </c:pt>
                <c:pt idx="1">
                  <c:v>ANY</c:v>
                </c:pt>
                <c:pt idx="2">
                  <c:v>OWN</c:v>
                </c:pt>
                <c:pt idx="3">
                  <c:v>RENT</c:v>
                </c:pt>
                <c:pt idx="4">
                  <c:v>MORTGAGE</c:v>
                </c:pt>
              </c:strCache>
            </c:strRef>
          </c:cat>
          <c:val>
            <c:numRef>
              <c:f>'Total Count of Home Ownership'!$B$2:$B$6</c:f>
              <c:numCache>
                <c:formatCode>General</c:formatCode>
                <c:ptCount val="5"/>
                <c:pt idx="0">
                  <c:v>3</c:v>
                </c:pt>
                <c:pt idx="1">
                  <c:v>391</c:v>
                </c:pt>
                <c:pt idx="2">
                  <c:v>34309</c:v>
                </c:pt>
                <c:pt idx="3">
                  <c:v>114755</c:v>
                </c:pt>
                <c:pt idx="4">
                  <c:v>143247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4-4406-82F6-5AAB555A3713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07713696"/>
        <c:axId val="1299625408"/>
      </c:barChart>
      <c:catAx>
        <c:axId val="1307713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625408"/>
        <c:crosses val="autoZero"/>
        <c:auto val="1"/>
        <c:lblAlgn val="ctr"/>
        <c:lblOffset val="100"/>
        <c:noMultiLvlLbl val="0"/>
      </c:catAx>
      <c:valAx>
        <c:axId val="1299625408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077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158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solidFill>
            <a:schemeClr val="accent4">
              <a:lumMod val="40000"/>
              <a:lumOff val="6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'State wise Count of Loan Applic'!$B$1</c:f>
              <c:strCache>
                <c:ptCount val="1"/>
                <c:pt idx="0">
                  <c:v>Count of Aplications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'State wise Count of Loan Applic'!$A$2:$A$51</c:f>
              <c:strCache>
                <c:ptCount val="50"/>
                <c:pt idx="0">
                  <c:v>NewYork</c:v>
                </c:pt>
                <c:pt idx="1">
                  <c:v>Massachusetts</c:v>
                </c:pt>
                <c:pt idx="2">
                  <c:v>California</c:v>
                </c:pt>
                <c:pt idx="3">
                  <c:v>Minnesota</c:v>
                </c:pt>
                <c:pt idx="4">
                  <c:v>Pennsylvania</c:v>
                </c:pt>
                <c:pt idx="5">
                  <c:v>Texas</c:v>
                </c:pt>
                <c:pt idx="6">
                  <c:v>NorthCarolina</c:v>
                </c:pt>
                <c:pt idx="7">
                  <c:v>Washington</c:v>
                </c:pt>
                <c:pt idx="8">
                  <c:v>Florida</c:v>
                </c:pt>
                <c:pt idx="9">
                  <c:v>Maryland</c:v>
                </c:pt>
                <c:pt idx="10">
                  <c:v>Arizona</c:v>
                </c:pt>
                <c:pt idx="11">
                  <c:v>Illinois</c:v>
                </c:pt>
                <c:pt idx="12">
                  <c:v>Missouri</c:v>
                </c:pt>
                <c:pt idx="13">
                  <c:v>Georgia</c:v>
                </c:pt>
                <c:pt idx="14">
                  <c:v>NewMexico</c:v>
                </c:pt>
                <c:pt idx="15">
                  <c:v>Delaware</c:v>
                </c:pt>
                <c:pt idx="16">
                  <c:v>NewJersey</c:v>
                </c:pt>
                <c:pt idx="17">
                  <c:v>Michigan</c:v>
                </c:pt>
                <c:pt idx="18">
                  <c:v>Colorado</c:v>
                </c:pt>
                <c:pt idx="19">
                  <c:v>Oregon</c:v>
                </c:pt>
                <c:pt idx="20">
                  <c:v>Ohio</c:v>
                </c:pt>
                <c:pt idx="21">
                  <c:v>Indiana</c:v>
                </c:pt>
                <c:pt idx="22">
                  <c:v>Montana</c:v>
                </c:pt>
                <c:pt idx="23">
                  <c:v>Connecticut</c:v>
                </c:pt>
                <c:pt idx="24">
                  <c:v>Virginia</c:v>
                </c:pt>
                <c:pt idx="25">
                  <c:v>Arkansas</c:v>
                </c:pt>
                <c:pt idx="26">
                  <c:v>Idaho</c:v>
                </c:pt>
                <c:pt idx="27">
                  <c:v>Kansas</c:v>
                </c:pt>
                <c:pt idx="28">
                  <c:v>Louisiana</c:v>
                </c:pt>
                <c:pt idx="29">
                  <c:v>Nevada</c:v>
                </c:pt>
                <c:pt idx="30">
                  <c:v>Alaska</c:v>
                </c:pt>
                <c:pt idx="31">
                  <c:v>Tennessee</c:v>
                </c:pt>
                <c:pt idx="32">
                  <c:v>Wisconsin</c:v>
                </c:pt>
                <c:pt idx="33">
                  <c:v>SouthCarolina</c:v>
                </c:pt>
                <c:pt idx="34">
                  <c:v>Hawaii</c:v>
                </c:pt>
                <c:pt idx="35">
                  <c:v>Oklahoma</c:v>
                </c:pt>
                <c:pt idx="36">
                  <c:v>Alabama</c:v>
                </c:pt>
                <c:pt idx="37">
                  <c:v>Nebraska</c:v>
                </c:pt>
                <c:pt idx="38">
                  <c:v>Utah</c:v>
                </c:pt>
                <c:pt idx="39">
                  <c:v>SouthDakota</c:v>
                </c:pt>
                <c:pt idx="40">
                  <c:v>NorthDakota</c:v>
                </c:pt>
                <c:pt idx="41">
                  <c:v>DistrictofColumbia</c:v>
                </c:pt>
                <c:pt idx="42">
                  <c:v>Kentucky</c:v>
                </c:pt>
                <c:pt idx="43">
                  <c:v>Maine</c:v>
                </c:pt>
                <c:pt idx="44">
                  <c:v>Mississippi</c:v>
                </c:pt>
                <c:pt idx="45">
                  <c:v>NewHampshire</c:v>
                </c:pt>
                <c:pt idx="46">
                  <c:v>Wyoming</c:v>
                </c:pt>
                <c:pt idx="47">
                  <c:v>RhodeIsland</c:v>
                </c:pt>
                <c:pt idx="48">
                  <c:v>Vermont</c:v>
                </c:pt>
                <c:pt idx="49">
                  <c:v>WestVirginia</c:v>
                </c:pt>
              </c:strCache>
            </c:strRef>
          </c:cat>
          <c:val>
            <c:numRef>
              <c:f>'State wise Count of Loan Applic'!$B$2:$B$51</c:f>
              <c:numCache>
                <c:formatCode>General</c:formatCode>
                <c:ptCount val="50"/>
                <c:pt idx="0">
                  <c:v>24785</c:v>
                </c:pt>
                <c:pt idx="1">
                  <c:v>6784</c:v>
                </c:pt>
                <c:pt idx="2">
                  <c:v>39292</c:v>
                </c:pt>
                <c:pt idx="3">
                  <c:v>5168</c:v>
                </c:pt>
                <c:pt idx="4">
                  <c:v>10192</c:v>
                </c:pt>
                <c:pt idx="5">
                  <c:v>24881</c:v>
                </c:pt>
                <c:pt idx="6">
                  <c:v>8062</c:v>
                </c:pt>
                <c:pt idx="7">
                  <c:v>5910</c:v>
                </c:pt>
                <c:pt idx="8">
                  <c:v>21165</c:v>
                </c:pt>
                <c:pt idx="9">
                  <c:v>7174</c:v>
                </c:pt>
                <c:pt idx="10">
                  <c:v>6952</c:v>
                </c:pt>
                <c:pt idx="11">
                  <c:v>11851</c:v>
                </c:pt>
                <c:pt idx="12">
                  <c:v>4569</c:v>
                </c:pt>
                <c:pt idx="13">
                  <c:v>9357</c:v>
                </c:pt>
                <c:pt idx="14">
                  <c:v>1383</c:v>
                </c:pt>
                <c:pt idx="15">
                  <c:v>820</c:v>
                </c:pt>
                <c:pt idx="16">
                  <c:v>10915</c:v>
                </c:pt>
                <c:pt idx="17">
                  <c:v>7652</c:v>
                </c:pt>
                <c:pt idx="18">
                  <c:v>6165</c:v>
                </c:pt>
                <c:pt idx="19">
                  <c:v>3398</c:v>
                </c:pt>
                <c:pt idx="20">
                  <c:v>9772</c:v>
                </c:pt>
                <c:pt idx="21">
                  <c:v>5109</c:v>
                </c:pt>
                <c:pt idx="22">
                  <c:v>796</c:v>
                </c:pt>
                <c:pt idx="23">
                  <c:v>4935</c:v>
                </c:pt>
                <c:pt idx="24">
                  <c:v>8080</c:v>
                </c:pt>
                <c:pt idx="25">
                  <c:v>2185</c:v>
                </c:pt>
                <c:pt idx="26">
                  <c:v>821</c:v>
                </c:pt>
                <c:pt idx="27">
                  <c:v>2322</c:v>
                </c:pt>
                <c:pt idx="28">
                  <c:v>3223</c:v>
                </c:pt>
                <c:pt idx="29">
                  <c:v>4140</c:v>
                </c:pt>
                <c:pt idx="30">
                  <c:v>669</c:v>
                </c:pt>
                <c:pt idx="31">
                  <c:v>4712</c:v>
                </c:pt>
                <c:pt idx="32">
                  <c:v>3860</c:v>
                </c:pt>
                <c:pt idx="33">
                  <c:v>3605</c:v>
                </c:pt>
                <c:pt idx="34">
                  <c:v>1374</c:v>
                </c:pt>
                <c:pt idx="35">
                  <c:v>2600</c:v>
                </c:pt>
                <c:pt idx="36">
                  <c:v>3404</c:v>
                </c:pt>
                <c:pt idx="37">
                  <c:v>1422</c:v>
                </c:pt>
                <c:pt idx="38">
                  <c:v>1838</c:v>
                </c:pt>
                <c:pt idx="39">
                  <c:v>553</c:v>
                </c:pt>
                <c:pt idx="40">
                  <c:v>626</c:v>
                </c:pt>
                <c:pt idx="41">
                  <c:v>671</c:v>
                </c:pt>
                <c:pt idx="42">
                  <c:v>2751</c:v>
                </c:pt>
                <c:pt idx="43">
                  <c:v>878</c:v>
                </c:pt>
                <c:pt idx="44">
                  <c:v>1838</c:v>
                </c:pt>
                <c:pt idx="45">
                  <c:v>1455</c:v>
                </c:pt>
                <c:pt idx="46">
                  <c:v>573</c:v>
                </c:pt>
                <c:pt idx="47">
                  <c:v>1360</c:v>
                </c:pt>
                <c:pt idx="48">
                  <c:v>655</c:v>
                </c:pt>
                <c:pt idx="4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1-4873-B66A-16CAEA2CD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7725216"/>
        <c:axId val="1299646736"/>
      </c:lineChart>
      <c:catAx>
        <c:axId val="130772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646736"/>
        <c:crosses val="autoZero"/>
        <c:auto val="1"/>
        <c:lblAlgn val="ctr"/>
        <c:lblOffset val="100"/>
        <c:noMultiLvlLbl val="0"/>
      </c:catAx>
      <c:valAx>
        <c:axId val="1299646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2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158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Grade Wise</a:t>
            </a:r>
            <a:r>
              <a:rPr lang="en-US" sz="2000" b="1" baseline="0">
                <a:solidFill>
                  <a:schemeClr val="tx1"/>
                </a:solidFill>
              </a:rPr>
              <a:t> </a:t>
            </a:r>
            <a:r>
              <a:rPr lang="en-US" sz="2000" b="1">
                <a:solidFill>
                  <a:schemeClr val="tx1"/>
                </a:solidFill>
              </a:rPr>
              <a:t>Avg Interest of Rate</a:t>
            </a:r>
          </a:p>
        </c:rich>
      </c:tx>
      <c:overlay val="0"/>
      <c:spPr>
        <a:noFill/>
        <a:ln>
          <a:solidFill>
            <a:schemeClr val="accent4">
              <a:lumMod val="40000"/>
              <a:lumOff val="6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'Grade wise Avg Rate of Interest'!$B$1</c:f>
              <c:strCache>
                <c:ptCount val="1"/>
                <c:pt idx="0">
                  <c:v>Avg Interest of Rate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'Grade wise Avg Rate of Interest'!$A$2:$A$8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'Grade wise Avg Rate of Interest'!$B$2:$B$8</c:f>
              <c:numCache>
                <c:formatCode>0.00</c:formatCode>
                <c:ptCount val="7"/>
                <c:pt idx="0">
                  <c:v>7.0429980505016712</c:v>
                </c:pt>
                <c:pt idx="1">
                  <c:v>10.54566156235539</c:v>
                </c:pt>
                <c:pt idx="2">
                  <c:v>14.148074247330729</c:v>
                </c:pt>
                <c:pt idx="3">
                  <c:v>18.539555758234638</c:v>
                </c:pt>
                <c:pt idx="4">
                  <c:v>24.291385039684826</c:v>
                </c:pt>
                <c:pt idx="5">
                  <c:v>28.502180860723591</c:v>
                </c:pt>
                <c:pt idx="6">
                  <c:v>30.389356627842144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D-4B27-9BBE-FFAFD2A1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5536512"/>
        <c:axId val="1421114944"/>
      </c:barChart>
      <c:catAx>
        <c:axId val="1395536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114944"/>
        <c:crosses val="autoZero"/>
        <c:auto val="1"/>
        <c:lblAlgn val="ctr"/>
        <c:lblOffset val="100"/>
        <c:noMultiLvlLbl val="0"/>
      </c:catAx>
      <c:valAx>
        <c:axId val="1421114944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139553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Count of Grade</a:t>
            </a:r>
          </a:p>
        </c:rich>
      </c:tx>
      <c:overlay val="0"/>
      <c:spPr>
        <a:noFill/>
        <a:ln>
          <a:solidFill>
            <a:schemeClr val="accent4">
              <a:lumMod val="40000"/>
              <a:lumOff val="6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 of Grade'!$B$1</c:f>
              <c:strCache>
                <c:ptCount val="1"/>
                <c:pt idx="0">
                  <c:v>Count of Grade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 of Grade'!$A$2:$A$8</c:f>
              <c:strCache>
                <c:ptCount val="7"/>
                <c:pt idx="0">
                  <c:v>C</c:v>
                </c:pt>
                <c:pt idx="1">
                  <c:v>B</c:v>
                </c:pt>
                <c:pt idx="2">
                  <c:v>A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'Count of Grade'!$B$2:$B$8</c:f>
              <c:numCache>
                <c:formatCode>General</c:formatCode>
                <c:ptCount val="7"/>
                <c:pt idx="0">
                  <c:v>100044</c:v>
                </c:pt>
                <c:pt idx="1">
                  <c:v>90120</c:v>
                </c:pt>
                <c:pt idx="2">
                  <c:v>43088</c:v>
                </c:pt>
                <c:pt idx="3">
                  <c:v>37277</c:v>
                </c:pt>
                <c:pt idx="4">
                  <c:v>14866</c:v>
                </c:pt>
                <c:pt idx="5">
                  <c:v>5507</c:v>
                </c:pt>
                <c:pt idx="6">
                  <c:v>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4-4E15-B77C-174A33463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9860512"/>
        <c:axId val="1105993072"/>
      </c:barChart>
      <c:catAx>
        <c:axId val="139986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993072"/>
        <c:crosses val="autoZero"/>
        <c:auto val="1"/>
        <c:lblAlgn val="ctr"/>
        <c:lblOffset val="100"/>
        <c:noMultiLvlLbl val="0"/>
      </c:catAx>
      <c:valAx>
        <c:axId val="1105993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86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158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chemeClr val="tx1"/>
                </a:solidFill>
              </a:rPr>
              <a:t>Applicant Gross Income</a:t>
            </a:r>
          </a:p>
        </c:rich>
      </c:tx>
      <c:overlay val="0"/>
      <c:spPr>
        <a:noFill/>
        <a:ln>
          <a:solidFill>
            <a:schemeClr val="accent4">
              <a:lumMod val="40000"/>
              <a:lumOff val="6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'Applicant Gross Income'!$A$1:$G$1</c:f>
              <c:strCache>
                <c:ptCount val="7"/>
                <c:pt idx="0">
                  <c:v>&lt; 50K</c:v>
                </c:pt>
                <c:pt idx="1">
                  <c:v>50k - 100K</c:v>
                </c:pt>
                <c:pt idx="2">
                  <c:v>100k - 200k</c:v>
                </c:pt>
                <c:pt idx="3">
                  <c:v>200k - 300k</c:v>
                </c:pt>
                <c:pt idx="4">
                  <c:v>300k - 400k</c:v>
                </c:pt>
                <c:pt idx="5">
                  <c:v>400k - 500k</c:v>
                </c:pt>
                <c:pt idx="6">
                  <c:v>&gt; 600k</c:v>
                </c:pt>
              </c:strCache>
            </c:strRef>
          </c:cat>
          <c:val>
            <c:numRef>
              <c:f>'Applicant Gross Income'!$A$2:$G$2</c:f>
              <c:numCache>
                <c:formatCode>General</c:formatCode>
                <c:ptCount val="7"/>
                <c:pt idx="0">
                  <c:v>292144</c:v>
                </c:pt>
                <c:pt idx="1">
                  <c:v>63038</c:v>
                </c:pt>
                <c:pt idx="2">
                  <c:v>60047</c:v>
                </c:pt>
                <c:pt idx="3">
                  <c:v>2189</c:v>
                </c:pt>
                <c:pt idx="4">
                  <c:v>934</c:v>
                </c:pt>
                <c:pt idx="5">
                  <c:v>589</c:v>
                </c:pt>
                <c:pt idx="6">
                  <c:v>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7-49FB-9F01-041E78C38A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95522592"/>
        <c:axId val="1299664096"/>
      </c:barChart>
      <c:catAx>
        <c:axId val="1395522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664096"/>
        <c:crosses val="autoZero"/>
        <c:auto val="1"/>
        <c:lblAlgn val="ctr"/>
        <c:lblOffset val="100"/>
        <c:noMultiLvlLbl val="0"/>
      </c:catAx>
      <c:valAx>
        <c:axId val="1299664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552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1587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chemeClr val="tx1"/>
                </a:solidFill>
              </a:rPr>
              <a:t>Require</a:t>
            </a:r>
            <a:r>
              <a:rPr lang="en-IN" sz="1800" b="1" baseline="0">
                <a:solidFill>
                  <a:schemeClr val="tx1"/>
                </a:solidFill>
              </a:rPr>
              <a:t> Loan Amount</a:t>
            </a:r>
            <a:endParaRPr lang="en-IN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solidFill>
            <a:schemeClr val="accent4">
              <a:lumMod val="40000"/>
              <a:lumOff val="6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'Require Loan Amount'!$A$1:$D$1</c:f>
              <c:strCache>
                <c:ptCount val="4"/>
                <c:pt idx="0">
                  <c:v>&lt;10K</c:v>
                </c:pt>
                <c:pt idx="1">
                  <c:v>10k - 20k</c:v>
                </c:pt>
                <c:pt idx="2">
                  <c:v>20k - 30k</c:v>
                </c:pt>
                <c:pt idx="3">
                  <c:v>&gt;35K</c:v>
                </c:pt>
              </c:strCache>
            </c:strRef>
          </c:cat>
          <c:val>
            <c:numRef>
              <c:f>'Require Loan Amount'!$A$2:$D$2</c:f>
              <c:numCache>
                <c:formatCode>General</c:formatCode>
                <c:ptCount val="4"/>
                <c:pt idx="0">
                  <c:v>102911</c:v>
                </c:pt>
                <c:pt idx="1">
                  <c:v>109256</c:v>
                </c:pt>
                <c:pt idx="2">
                  <c:v>50376</c:v>
                </c:pt>
                <c:pt idx="3">
                  <c:v>30162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7-4812-9066-EC210B4005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99848032"/>
        <c:axId val="1421156112"/>
      </c:barChart>
      <c:catAx>
        <c:axId val="139984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156112"/>
        <c:crosses val="autoZero"/>
        <c:auto val="1"/>
        <c:lblAlgn val="ctr"/>
        <c:lblOffset val="100"/>
        <c:noMultiLvlLbl val="0"/>
      </c:catAx>
      <c:valAx>
        <c:axId val="14211561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9984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Verification Status of loan'!$A$2</c:f>
              <c:strCache>
                <c:ptCount val="1"/>
                <c:pt idx="0">
                  <c:v>Not Verified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'All Verification Status of loan'!$B$1</c:f>
              <c:strCache>
                <c:ptCount val="1"/>
                <c:pt idx="0">
                  <c:v>Count of Verification Status</c:v>
                </c:pt>
              </c:strCache>
            </c:strRef>
          </c:cat>
          <c:val>
            <c:numRef>
              <c:f>'All Verification Status of loan'!$B$2</c:f>
              <c:numCache>
                <c:formatCode>General</c:formatCode>
                <c:ptCount val="1"/>
                <c:pt idx="0">
                  <c:v>93487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25-435F-99EC-D7EAC8AA2E13}"/>
            </c:ext>
          </c:extLst>
        </c:ser>
        <c:ser>
          <c:idx val="1"/>
          <c:order val="1"/>
          <c:tx>
            <c:strRef>
              <c:f>'All Verification Status of loan'!$A$3</c:f>
              <c:strCache>
                <c:ptCount val="1"/>
                <c:pt idx="0">
                  <c:v>Source Verified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'All Verification Status of loan'!$B$1</c:f>
              <c:strCache>
                <c:ptCount val="1"/>
                <c:pt idx="0">
                  <c:v>Count of Verification Status</c:v>
                </c:pt>
              </c:strCache>
            </c:strRef>
          </c:cat>
          <c:val>
            <c:numRef>
              <c:f>'All Verification Status of loan'!$B$3</c:f>
              <c:numCache>
                <c:formatCode>General</c:formatCode>
                <c:ptCount val="1"/>
                <c:pt idx="0">
                  <c:v>116056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25-435F-99EC-D7EAC8AA2E13}"/>
            </c:ext>
          </c:extLst>
        </c:ser>
        <c:ser>
          <c:idx val="2"/>
          <c:order val="2"/>
          <c:tx>
            <c:strRef>
              <c:f>'All Verification Status of loan'!$A$4</c:f>
              <c:strCache>
                <c:ptCount val="1"/>
                <c:pt idx="0">
                  <c:v>Verified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'All Verification Status of loan'!$B$1</c:f>
              <c:strCache>
                <c:ptCount val="1"/>
                <c:pt idx="0">
                  <c:v>Count of Verification Status</c:v>
                </c:pt>
              </c:strCache>
            </c:strRef>
          </c:cat>
          <c:val>
            <c:numRef>
              <c:f>'All Verification Status of loan'!$B$4</c:f>
              <c:numCache>
                <c:formatCode>General</c:formatCode>
                <c:ptCount val="1"/>
                <c:pt idx="0">
                  <c:v>83162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5-435F-99EC-D7EAC8AA2E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99889312"/>
        <c:axId val="1421123872"/>
      </c:barChart>
      <c:catAx>
        <c:axId val="139988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123872"/>
        <c:crosses val="autoZero"/>
        <c:auto val="1"/>
        <c:lblAlgn val="ctr"/>
        <c:lblOffset val="100"/>
        <c:noMultiLvlLbl val="0"/>
      </c:catAx>
      <c:valAx>
        <c:axId val="14211238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9988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Count of loan Status</a:t>
            </a:r>
          </a:p>
        </c:rich>
      </c:tx>
      <c:layout>
        <c:manualLayout>
          <c:xMode val="edge"/>
          <c:yMode val="edge"/>
          <c:x val="0.31117699426960715"/>
          <c:y val="3.5491726340624856E-2"/>
        </c:manualLayout>
      </c:layout>
      <c:overlay val="0"/>
      <c:spPr>
        <a:noFill/>
        <a:ln>
          <a:solidFill>
            <a:schemeClr val="accent4">
              <a:lumMod val="40000"/>
              <a:lumOff val="6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259939210742482"/>
          <c:y val="0.19704580284136422"/>
          <c:w val="0.60624011609243944"/>
          <c:h val="0.754153073440276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'All Loan Status'!$B$1</c:f>
              <c:strCache>
                <c:ptCount val="1"/>
                <c:pt idx="0">
                  <c:v>count of loan Status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6"/>
              <c:layout>
                <c:manualLayout>
                  <c:x val="0"/>
                  <c:y val="0"/>
                </c:manualLayout>
              </c:layout>
              <c:tx>
                <c:rich>
                  <a:bodyPr/>
                  <a:lstStyle/>
                  <a:p>
                    <a:fld id="{FBA353E8-99C8-4F1C-9886-4870AE2C1FD3}" type="VALUE">
                      <a:rPr lang="en-US"/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7D9-475F-B602-4C563AFAEB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'All Loan Status'!$A$2:$A$8</c:f>
              <c:strCache>
                <c:ptCount val="7"/>
                <c:pt idx="0">
                  <c:v>Default</c:v>
                </c:pt>
                <c:pt idx="1">
                  <c:v>Late (16-30 days)</c:v>
                </c:pt>
                <c:pt idx="2">
                  <c:v>In Grace Period</c:v>
                </c:pt>
                <c:pt idx="3">
                  <c:v>Late (31-120 days)</c:v>
                </c:pt>
                <c:pt idx="4">
                  <c:v>Charged Off</c:v>
                </c:pt>
                <c:pt idx="5">
                  <c:v>Fully Paid</c:v>
                </c:pt>
                <c:pt idx="6">
                  <c:v>Current</c:v>
                </c:pt>
              </c:strCache>
            </c:strRef>
          </c:cat>
          <c:val>
            <c:numRef>
              <c:f>'All Loan Status'!$B$2:$B$8</c:f>
              <c:numCache>
                <c:formatCode>General</c:formatCode>
                <c:ptCount val="7"/>
                <c:pt idx="0">
                  <c:v>10</c:v>
                </c:pt>
                <c:pt idx="1">
                  <c:v>1532</c:v>
                </c:pt>
                <c:pt idx="2">
                  <c:v>2640</c:v>
                </c:pt>
                <c:pt idx="3">
                  <c:v>6358</c:v>
                </c:pt>
                <c:pt idx="4">
                  <c:v>9302</c:v>
                </c:pt>
                <c:pt idx="5">
                  <c:v>42431</c:v>
                </c:pt>
                <c:pt idx="6">
                  <c:v>230432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9-475F-B602-4C563AFAEB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99832192"/>
        <c:axId val="1299639792"/>
      </c:barChart>
      <c:valAx>
        <c:axId val="12996397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9832192"/>
        <c:crosses val="autoZero"/>
        <c:crossBetween val="between"/>
      </c:valAx>
      <c:catAx>
        <c:axId val="1399832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639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Count of Loan Purpose</a:t>
            </a:r>
          </a:p>
        </c:rich>
      </c:tx>
      <c:overlay val="0"/>
      <c:spPr>
        <a:noFill/>
        <a:ln>
          <a:solidFill>
            <a:schemeClr val="accent4">
              <a:lumMod val="40000"/>
              <a:lumOff val="6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034868468414948"/>
          <c:y val="0.19961504624894807"/>
          <c:w val="0.65201748322502751"/>
          <c:h val="0.7509475212984385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'Count of Loan Purpose'!$B$1</c:f>
              <c:strCache>
                <c:ptCount val="1"/>
                <c:pt idx="0">
                  <c:v>Count of Loan Purpose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 of Loan Purpose'!$A$2:$A$14</c:f>
              <c:strCache>
                <c:ptCount val="13"/>
                <c:pt idx="0">
                  <c:v>debt_consolidation</c:v>
                </c:pt>
                <c:pt idx="1">
                  <c:v>credit_card</c:v>
                </c:pt>
                <c:pt idx="2">
                  <c:v>home_improvement</c:v>
                </c:pt>
                <c:pt idx="3">
                  <c:v>other</c:v>
                </c:pt>
                <c:pt idx="4">
                  <c:v>major_purchase</c:v>
                </c:pt>
                <c:pt idx="5">
                  <c:v>medical</c:v>
                </c:pt>
                <c:pt idx="6">
                  <c:v>car</c:v>
                </c:pt>
                <c:pt idx="7">
                  <c:v>small_business</c:v>
                </c:pt>
                <c:pt idx="8">
                  <c:v>vacation</c:v>
                </c:pt>
                <c:pt idx="9">
                  <c:v>moving</c:v>
                </c:pt>
                <c:pt idx="10">
                  <c:v>house</c:v>
                </c:pt>
                <c:pt idx="11">
                  <c:v>renewable_energy</c:v>
                </c:pt>
                <c:pt idx="12">
                  <c:v>wedding</c:v>
                </c:pt>
              </c:strCache>
            </c:strRef>
          </c:cat>
          <c:val>
            <c:numRef>
              <c:f>'Count of Loan Purpose'!$B$2:$B$14</c:f>
              <c:numCache>
                <c:formatCode>General</c:formatCode>
                <c:ptCount val="13"/>
                <c:pt idx="0">
                  <c:v>166034</c:v>
                </c:pt>
                <c:pt idx="1">
                  <c:v>59420</c:v>
                </c:pt>
                <c:pt idx="2">
                  <c:v>22844</c:v>
                </c:pt>
                <c:pt idx="3">
                  <c:v>19820</c:v>
                </c:pt>
                <c:pt idx="4">
                  <c:v>7042</c:v>
                </c:pt>
                <c:pt idx="5">
                  <c:v>4115</c:v>
                </c:pt>
                <c:pt idx="6">
                  <c:v>3566</c:v>
                </c:pt>
                <c:pt idx="7">
                  <c:v>3159</c:v>
                </c:pt>
                <c:pt idx="8">
                  <c:v>2740</c:v>
                </c:pt>
                <c:pt idx="9">
                  <c:v>2433</c:v>
                </c:pt>
                <c:pt idx="10">
                  <c:v>1328</c:v>
                </c:pt>
                <c:pt idx="11">
                  <c:v>202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7-42C3-A790-033170D1C2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99838912"/>
        <c:axId val="1299611024"/>
      </c:barChart>
      <c:catAx>
        <c:axId val="1399838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611024"/>
        <c:crosses val="autoZero"/>
        <c:auto val="1"/>
        <c:lblAlgn val="ctr"/>
        <c:lblOffset val="100"/>
        <c:noMultiLvlLbl val="0"/>
      </c:catAx>
      <c:valAx>
        <c:axId val="12996110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983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Count of Home Ownership'!$B$1</c:f>
              <c:strCache>
                <c:ptCount val="1"/>
                <c:pt idx="0">
                  <c:v>Count of Home Ownership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Count of Home Ownership'!$A$2:$A$6</c:f>
              <c:strCache>
                <c:ptCount val="5"/>
                <c:pt idx="0">
                  <c:v>NONE</c:v>
                </c:pt>
                <c:pt idx="1">
                  <c:v>ANY</c:v>
                </c:pt>
                <c:pt idx="2">
                  <c:v>OWN</c:v>
                </c:pt>
                <c:pt idx="3">
                  <c:v>RENT</c:v>
                </c:pt>
                <c:pt idx="4">
                  <c:v>MORTGAGE</c:v>
                </c:pt>
              </c:strCache>
            </c:strRef>
          </c:cat>
          <c:val>
            <c:numRef>
              <c:f>'Total Count of Home Ownership'!$B$2:$B$6</c:f>
              <c:numCache>
                <c:formatCode>General</c:formatCode>
                <c:ptCount val="5"/>
                <c:pt idx="0">
                  <c:v>3</c:v>
                </c:pt>
                <c:pt idx="1">
                  <c:v>391</c:v>
                </c:pt>
                <c:pt idx="2">
                  <c:v>34309</c:v>
                </c:pt>
                <c:pt idx="3">
                  <c:v>114755</c:v>
                </c:pt>
                <c:pt idx="4">
                  <c:v>143247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3-448D-84E6-9BBC8A197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13696"/>
        <c:axId val="1299625408"/>
      </c:barChart>
      <c:catAx>
        <c:axId val="1307713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625408"/>
        <c:crosses val="autoZero"/>
        <c:auto val="1"/>
        <c:lblAlgn val="ctr"/>
        <c:lblOffset val="100"/>
        <c:noMultiLvlLbl val="0"/>
      </c:catAx>
      <c:valAx>
        <c:axId val="129962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'State wise Count of Loan Applic'!$B$1</c:f>
              <c:strCache>
                <c:ptCount val="1"/>
                <c:pt idx="0">
                  <c:v>Count of Aplications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'State wise Count of Loan Applic'!$A$2:$A$51</c:f>
              <c:strCache>
                <c:ptCount val="50"/>
                <c:pt idx="0">
                  <c:v>NewYork</c:v>
                </c:pt>
                <c:pt idx="1">
                  <c:v>Massachusetts</c:v>
                </c:pt>
                <c:pt idx="2">
                  <c:v>California</c:v>
                </c:pt>
                <c:pt idx="3">
                  <c:v>Minnesota</c:v>
                </c:pt>
                <c:pt idx="4">
                  <c:v>Pennsylvania</c:v>
                </c:pt>
                <c:pt idx="5">
                  <c:v>Texas</c:v>
                </c:pt>
                <c:pt idx="6">
                  <c:v>NorthCarolina</c:v>
                </c:pt>
                <c:pt idx="7">
                  <c:v>Washington</c:v>
                </c:pt>
                <c:pt idx="8">
                  <c:v>Florida</c:v>
                </c:pt>
                <c:pt idx="9">
                  <c:v>Maryland</c:v>
                </c:pt>
                <c:pt idx="10">
                  <c:v>Arizona</c:v>
                </c:pt>
                <c:pt idx="11">
                  <c:v>Illinois</c:v>
                </c:pt>
                <c:pt idx="12">
                  <c:v>Missouri</c:v>
                </c:pt>
                <c:pt idx="13">
                  <c:v>Georgia</c:v>
                </c:pt>
                <c:pt idx="14">
                  <c:v>NewMexico</c:v>
                </c:pt>
                <c:pt idx="15">
                  <c:v>Delaware</c:v>
                </c:pt>
                <c:pt idx="16">
                  <c:v>NewJersey</c:v>
                </c:pt>
                <c:pt idx="17">
                  <c:v>Michigan</c:v>
                </c:pt>
                <c:pt idx="18">
                  <c:v>Colorado</c:v>
                </c:pt>
                <c:pt idx="19">
                  <c:v>Oregon</c:v>
                </c:pt>
                <c:pt idx="20">
                  <c:v>Ohio</c:v>
                </c:pt>
                <c:pt idx="21">
                  <c:v>Indiana</c:v>
                </c:pt>
                <c:pt idx="22">
                  <c:v>Montana</c:v>
                </c:pt>
                <c:pt idx="23">
                  <c:v>Connecticut</c:v>
                </c:pt>
                <c:pt idx="24">
                  <c:v>Virginia</c:v>
                </c:pt>
                <c:pt idx="25">
                  <c:v>Arkansas</c:v>
                </c:pt>
                <c:pt idx="26">
                  <c:v>Idaho</c:v>
                </c:pt>
                <c:pt idx="27">
                  <c:v>Kansas</c:v>
                </c:pt>
                <c:pt idx="28">
                  <c:v>Louisiana</c:v>
                </c:pt>
                <c:pt idx="29">
                  <c:v>Nevada</c:v>
                </c:pt>
                <c:pt idx="30">
                  <c:v>Alaska</c:v>
                </c:pt>
                <c:pt idx="31">
                  <c:v>Tennessee</c:v>
                </c:pt>
                <c:pt idx="32">
                  <c:v>Wisconsin</c:v>
                </c:pt>
                <c:pt idx="33">
                  <c:v>SouthCarolina</c:v>
                </c:pt>
                <c:pt idx="34">
                  <c:v>Hawaii</c:v>
                </c:pt>
                <c:pt idx="35">
                  <c:v>Oklahoma</c:v>
                </c:pt>
                <c:pt idx="36">
                  <c:v>Alabama</c:v>
                </c:pt>
                <c:pt idx="37">
                  <c:v>Nebraska</c:v>
                </c:pt>
                <c:pt idx="38">
                  <c:v>Utah</c:v>
                </c:pt>
                <c:pt idx="39">
                  <c:v>SouthDakota</c:v>
                </c:pt>
                <c:pt idx="40">
                  <c:v>NorthDakota</c:v>
                </c:pt>
                <c:pt idx="41">
                  <c:v>DistrictofColumbia</c:v>
                </c:pt>
                <c:pt idx="42">
                  <c:v>Kentucky</c:v>
                </c:pt>
                <c:pt idx="43">
                  <c:v>Maine</c:v>
                </c:pt>
                <c:pt idx="44">
                  <c:v>Mississippi</c:v>
                </c:pt>
                <c:pt idx="45">
                  <c:v>NewHampshire</c:v>
                </c:pt>
                <c:pt idx="46">
                  <c:v>Wyoming</c:v>
                </c:pt>
                <c:pt idx="47">
                  <c:v>RhodeIsland</c:v>
                </c:pt>
                <c:pt idx="48">
                  <c:v>Vermont</c:v>
                </c:pt>
                <c:pt idx="49">
                  <c:v>WestVirginia</c:v>
                </c:pt>
              </c:strCache>
            </c:strRef>
          </c:cat>
          <c:val>
            <c:numRef>
              <c:f>'State wise Count of Loan Applic'!$B$2:$B$51</c:f>
              <c:numCache>
                <c:formatCode>General</c:formatCode>
                <c:ptCount val="50"/>
                <c:pt idx="0">
                  <c:v>24785</c:v>
                </c:pt>
                <c:pt idx="1">
                  <c:v>6784</c:v>
                </c:pt>
                <c:pt idx="2">
                  <c:v>39292</c:v>
                </c:pt>
                <c:pt idx="3">
                  <c:v>5168</c:v>
                </c:pt>
                <c:pt idx="4">
                  <c:v>10192</c:v>
                </c:pt>
                <c:pt idx="5">
                  <c:v>24881</c:v>
                </c:pt>
                <c:pt idx="6">
                  <c:v>8062</c:v>
                </c:pt>
                <c:pt idx="7">
                  <c:v>5910</c:v>
                </c:pt>
                <c:pt idx="8">
                  <c:v>21165</c:v>
                </c:pt>
                <c:pt idx="9">
                  <c:v>7174</c:v>
                </c:pt>
                <c:pt idx="10">
                  <c:v>6952</c:v>
                </c:pt>
                <c:pt idx="11">
                  <c:v>11851</c:v>
                </c:pt>
                <c:pt idx="12">
                  <c:v>4569</c:v>
                </c:pt>
                <c:pt idx="13">
                  <c:v>9357</c:v>
                </c:pt>
                <c:pt idx="14">
                  <c:v>1383</c:v>
                </c:pt>
                <c:pt idx="15">
                  <c:v>820</c:v>
                </c:pt>
                <c:pt idx="16">
                  <c:v>10915</c:v>
                </c:pt>
                <c:pt idx="17">
                  <c:v>7652</c:v>
                </c:pt>
                <c:pt idx="18">
                  <c:v>6165</c:v>
                </c:pt>
                <c:pt idx="19">
                  <c:v>3398</c:v>
                </c:pt>
                <c:pt idx="20">
                  <c:v>9772</c:v>
                </c:pt>
                <c:pt idx="21">
                  <c:v>5109</c:v>
                </c:pt>
                <c:pt idx="22">
                  <c:v>796</c:v>
                </c:pt>
                <c:pt idx="23">
                  <c:v>4935</c:v>
                </c:pt>
                <c:pt idx="24">
                  <c:v>8080</c:v>
                </c:pt>
                <c:pt idx="25">
                  <c:v>2185</c:v>
                </c:pt>
                <c:pt idx="26">
                  <c:v>821</c:v>
                </c:pt>
                <c:pt idx="27">
                  <c:v>2322</c:v>
                </c:pt>
                <c:pt idx="28">
                  <c:v>3223</c:v>
                </c:pt>
                <c:pt idx="29">
                  <c:v>4140</c:v>
                </c:pt>
                <c:pt idx="30">
                  <c:v>669</c:v>
                </c:pt>
                <c:pt idx="31">
                  <c:v>4712</c:v>
                </c:pt>
                <c:pt idx="32">
                  <c:v>3860</c:v>
                </c:pt>
                <c:pt idx="33">
                  <c:v>3605</c:v>
                </c:pt>
                <c:pt idx="34">
                  <c:v>1374</c:v>
                </c:pt>
                <c:pt idx="35">
                  <c:v>2600</c:v>
                </c:pt>
                <c:pt idx="36">
                  <c:v>3404</c:v>
                </c:pt>
                <c:pt idx="37">
                  <c:v>1422</c:v>
                </c:pt>
                <c:pt idx="38">
                  <c:v>1838</c:v>
                </c:pt>
                <c:pt idx="39">
                  <c:v>553</c:v>
                </c:pt>
                <c:pt idx="40">
                  <c:v>626</c:v>
                </c:pt>
                <c:pt idx="41">
                  <c:v>671</c:v>
                </c:pt>
                <c:pt idx="42">
                  <c:v>2751</c:v>
                </c:pt>
                <c:pt idx="43">
                  <c:v>878</c:v>
                </c:pt>
                <c:pt idx="44">
                  <c:v>1838</c:v>
                </c:pt>
                <c:pt idx="45">
                  <c:v>1455</c:v>
                </c:pt>
                <c:pt idx="46">
                  <c:v>573</c:v>
                </c:pt>
                <c:pt idx="47">
                  <c:v>1360</c:v>
                </c:pt>
                <c:pt idx="48">
                  <c:v>655</c:v>
                </c:pt>
                <c:pt idx="4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8B-455A-AD14-0C5ABC35A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7706496"/>
        <c:axId val="1305915008"/>
      </c:lineChart>
      <c:catAx>
        <c:axId val="130770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915008"/>
        <c:crosses val="autoZero"/>
        <c:auto val="1"/>
        <c:lblAlgn val="ctr"/>
        <c:lblOffset val="100"/>
        <c:noMultiLvlLbl val="0"/>
      </c:catAx>
      <c:valAx>
        <c:axId val="130591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0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'State wise Count of Loan Applic'!$B$1</c:f>
              <c:strCache>
                <c:ptCount val="1"/>
                <c:pt idx="0">
                  <c:v>Count of Aplications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'State wise Count of Loan Applic'!$A$2:$A$51</c:f>
              <c:strCache>
                <c:ptCount val="50"/>
                <c:pt idx="0">
                  <c:v>NewYork</c:v>
                </c:pt>
                <c:pt idx="1">
                  <c:v>Massachusetts</c:v>
                </c:pt>
                <c:pt idx="2">
                  <c:v>California</c:v>
                </c:pt>
                <c:pt idx="3">
                  <c:v>Minnesota</c:v>
                </c:pt>
                <c:pt idx="4">
                  <c:v>Pennsylvania</c:v>
                </c:pt>
                <c:pt idx="5">
                  <c:v>Texas</c:v>
                </c:pt>
                <c:pt idx="6">
                  <c:v>NorthCarolina</c:v>
                </c:pt>
                <c:pt idx="7">
                  <c:v>Washington</c:v>
                </c:pt>
                <c:pt idx="8">
                  <c:v>Florida</c:v>
                </c:pt>
                <c:pt idx="9">
                  <c:v>Maryland</c:v>
                </c:pt>
                <c:pt idx="10">
                  <c:v>Arizona</c:v>
                </c:pt>
                <c:pt idx="11">
                  <c:v>Illinois</c:v>
                </c:pt>
                <c:pt idx="12">
                  <c:v>Missouri</c:v>
                </c:pt>
                <c:pt idx="13">
                  <c:v>Georgia</c:v>
                </c:pt>
                <c:pt idx="14">
                  <c:v>NewMexico</c:v>
                </c:pt>
                <c:pt idx="15">
                  <c:v>Delaware</c:v>
                </c:pt>
                <c:pt idx="16">
                  <c:v>NewJersey</c:v>
                </c:pt>
                <c:pt idx="17">
                  <c:v>Michigan</c:v>
                </c:pt>
                <c:pt idx="18">
                  <c:v>Colorado</c:v>
                </c:pt>
                <c:pt idx="19">
                  <c:v>Oregon</c:v>
                </c:pt>
                <c:pt idx="20">
                  <c:v>Ohio</c:v>
                </c:pt>
                <c:pt idx="21">
                  <c:v>Indiana</c:v>
                </c:pt>
                <c:pt idx="22">
                  <c:v>Montana</c:v>
                </c:pt>
                <c:pt idx="23">
                  <c:v>Connecticut</c:v>
                </c:pt>
                <c:pt idx="24">
                  <c:v>Virginia</c:v>
                </c:pt>
                <c:pt idx="25">
                  <c:v>Arkansas</c:v>
                </c:pt>
                <c:pt idx="26">
                  <c:v>Idaho</c:v>
                </c:pt>
                <c:pt idx="27">
                  <c:v>Kansas</c:v>
                </c:pt>
                <c:pt idx="28">
                  <c:v>Louisiana</c:v>
                </c:pt>
                <c:pt idx="29">
                  <c:v>Nevada</c:v>
                </c:pt>
                <c:pt idx="30">
                  <c:v>Alaska</c:v>
                </c:pt>
                <c:pt idx="31">
                  <c:v>Tennessee</c:v>
                </c:pt>
                <c:pt idx="32">
                  <c:v>Wisconsin</c:v>
                </c:pt>
                <c:pt idx="33">
                  <c:v>SouthCarolina</c:v>
                </c:pt>
                <c:pt idx="34">
                  <c:v>Hawaii</c:v>
                </c:pt>
                <c:pt idx="35">
                  <c:v>Oklahoma</c:v>
                </c:pt>
                <c:pt idx="36">
                  <c:v>Alabama</c:v>
                </c:pt>
                <c:pt idx="37">
                  <c:v>Nebraska</c:v>
                </c:pt>
                <c:pt idx="38">
                  <c:v>Utah</c:v>
                </c:pt>
                <c:pt idx="39">
                  <c:v>SouthDakota</c:v>
                </c:pt>
                <c:pt idx="40">
                  <c:v>NorthDakota</c:v>
                </c:pt>
                <c:pt idx="41">
                  <c:v>DistrictofColumbia</c:v>
                </c:pt>
                <c:pt idx="42">
                  <c:v>Kentucky</c:v>
                </c:pt>
                <c:pt idx="43">
                  <c:v>Maine</c:v>
                </c:pt>
                <c:pt idx="44">
                  <c:v>Mississippi</c:v>
                </c:pt>
                <c:pt idx="45">
                  <c:v>NewHampshire</c:v>
                </c:pt>
                <c:pt idx="46">
                  <c:v>Wyoming</c:v>
                </c:pt>
                <c:pt idx="47">
                  <c:v>RhodeIsland</c:v>
                </c:pt>
                <c:pt idx="48">
                  <c:v>Vermont</c:v>
                </c:pt>
                <c:pt idx="49">
                  <c:v>WestVirginia</c:v>
                </c:pt>
              </c:strCache>
            </c:strRef>
          </c:cat>
          <c:val>
            <c:numRef>
              <c:f>'State wise Count of Loan Applic'!$B$2:$B$51</c:f>
              <c:numCache>
                <c:formatCode>General</c:formatCode>
                <c:ptCount val="50"/>
                <c:pt idx="0">
                  <c:v>24785</c:v>
                </c:pt>
                <c:pt idx="1">
                  <c:v>6784</c:v>
                </c:pt>
                <c:pt idx="2">
                  <c:v>39292</c:v>
                </c:pt>
                <c:pt idx="3">
                  <c:v>5168</c:v>
                </c:pt>
                <c:pt idx="4">
                  <c:v>10192</c:v>
                </c:pt>
                <c:pt idx="5">
                  <c:v>24881</c:v>
                </c:pt>
                <c:pt idx="6">
                  <c:v>8062</c:v>
                </c:pt>
                <c:pt idx="7">
                  <c:v>5910</c:v>
                </c:pt>
                <c:pt idx="8">
                  <c:v>21165</c:v>
                </c:pt>
                <c:pt idx="9">
                  <c:v>7174</c:v>
                </c:pt>
                <c:pt idx="10">
                  <c:v>6952</c:v>
                </c:pt>
                <c:pt idx="11">
                  <c:v>11851</c:v>
                </c:pt>
                <c:pt idx="12">
                  <c:v>4569</c:v>
                </c:pt>
                <c:pt idx="13">
                  <c:v>9357</c:v>
                </c:pt>
                <c:pt idx="14">
                  <c:v>1383</c:v>
                </c:pt>
                <c:pt idx="15">
                  <c:v>820</c:v>
                </c:pt>
                <c:pt idx="16">
                  <c:v>10915</c:v>
                </c:pt>
                <c:pt idx="17">
                  <c:v>7652</c:v>
                </c:pt>
                <c:pt idx="18">
                  <c:v>6165</c:v>
                </c:pt>
                <c:pt idx="19">
                  <c:v>3398</c:v>
                </c:pt>
                <c:pt idx="20">
                  <c:v>9772</c:v>
                </c:pt>
                <c:pt idx="21">
                  <c:v>5109</c:v>
                </c:pt>
                <c:pt idx="22">
                  <c:v>796</c:v>
                </c:pt>
                <c:pt idx="23">
                  <c:v>4935</c:v>
                </c:pt>
                <c:pt idx="24">
                  <c:v>8080</c:v>
                </c:pt>
                <c:pt idx="25">
                  <c:v>2185</c:v>
                </c:pt>
                <c:pt idx="26">
                  <c:v>821</c:v>
                </c:pt>
                <c:pt idx="27">
                  <c:v>2322</c:v>
                </c:pt>
                <c:pt idx="28">
                  <c:v>3223</c:v>
                </c:pt>
                <c:pt idx="29">
                  <c:v>4140</c:v>
                </c:pt>
                <c:pt idx="30">
                  <c:v>669</c:v>
                </c:pt>
                <c:pt idx="31">
                  <c:v>4712</c:v>
                </c:pt>
                <c:pt idx="32">
                  <c:v>3860</c:v>
                </c:pt>
                <c:pt idx="33">
                  <c:v>3605</c:v>
                </c:pt>
                <c:pt idx="34">
                  <c:v>1374</c:v>
                </c:pt>
                <c:pt idx="35">
                  <c:v>2600</c:v>
                </c:pt>
                <c:pt idx="36">
                  <c:v>3404</c:v>
                </c:pt>
                <c:pt idx="37">
                  <c:v>1422</c:v>
                </c:pt>
                <c:pt idx="38">
                  <c:v>1838</c:v>
                </c:pt>
                <c:pt idx="39">
                  <c:v>553</c:v>
                </c:pt>
                <c:pt idx="40">
                  <c:v>626</c:v>
                </c:pt>
                <c:pt idx="41">
                  <c:v>671</c:v>
                </c:pt>
                <c:pt idx="42">
                  <c:v>2751</c:v>
                </c:pt>
                <c:pt idx="43">
                  <c:v>878</c:v>
                </c:pt>
                <c:pt idx="44">
                  <c:v>1838</c:v>
                </c:pt>
                <c:pt idx="45">
                  <c:v>1455</c:v>
                </c:pt>
                <c:pt idx="46">
                  <c:v>573</c:v>
                </c:pt>
                <c:pt idx="47">
                  <c:v>1360</c:v>
                </c:pt>
                <c:pt idx="48">
                  <c:v>655</c:v>
                </c:pt>
                <c:pt idx="4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A9-4CA7-AF64-DFE2292B5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7725216"/>
        <c:axId val="1299646736"/>
      </c:lineChart>
      <c:catAx>
        <c:axId val="130772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646736"/>
        <c:crosses val="autoZero"/>
        <c:auto val="1"/>
        <c:lblAlgn val="ctr"/>
        <c:lblOffset val="100"/>
        <c:noMultiLvlLbl val="0"/>
      </c:catAx>
      <c:valAx>
        <c:axId val="129964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2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Require</a:t>
            </a:r>
            <a:r>
              <a:rPr lang="en-IN" baseline="0">
                <a:solidFill>
                  <a:schemeClr val="tx1"/>
                </a:solidFill>
              </a:rPr>
              <a:t> Loan Amount</a:t>
            </a:r>
            <a:endParaRPr lang="en-IN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'Require Loan Amount'!$A$1:$D$1</c:f>
              <c:strCache>
                <c:ptCount val="4"/>
                <c:pt idx="0">
                  <c:v>&lt;10K</c:v>
                </c:pt>
                <c:pt idx="1">
                  <c:v>10k - 20k</c:v>
                </c:pt>
                <c:pt idx="2">
                  <c:v>20k - 30k</c:v>
                </c:pt>
                <c:pt idx="3">
                  <c:v>&gt;35K</c:v>
                </c:pt>
              </c:strCache>
            </c:strRef>
          </c:cat>
          <c:val>
            <c:numRef>
              <c:f>'Require Loan Amount'!$A$2:$D$2</c:f>
              <c:numCache>
                <c:formatCode>General</c:formatCode>
                <c:ptCount val="4"/>
                <c:pt idx="0">
                  <c:v>102911</c:v>
                </c:pt>
                <c:pt idx="1">
                  <c:v>109256</c:v>
                </c:pt>
                <c:pt idx="2">
                  <c:v>50376</c:v>
                </c:pt>
                <c:pt idx="3">
                  <c:v>30162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7-4430-ABCF-16E56BBC1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9848032"/>
        <c:axId val="1421156112"/>
      </c:barChart>
      <c:catAx>
        <c:axId val="139984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156112"/>
        <c:crosses val="autoZero"/>
        <c:auto val="1"/>
        <c:lblAlgn val="ctr"/>
        <c:lblOffset val="100"/>
        <c:noMultiLvlLbl val="0"/>
      </c:catAx>
      <c:valAx>
        <c:axId val="14211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84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Grade Wise</a:t>
            </a:r>
            <a:r>
              <a:rPr lang="en-US" baseline="0">
                <a:solidFill>
                  <a:schemeClr val="tx1"/>
                </a:solidFill>
              </a:rPr>
              <a:t> </a:t>
            </a:r>
            <a:r>
              <a:rPr lang="en-US">
                <a:solidFill>
                  <a:schemeClr val="tx1"/>
                </a:solidFill>
              </a:rPr>
              <a:t>Avg Interest of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'Grade wise Avg Rate of Interest'!$B$1</c:f>
              <c:strCache>
                <c:ptCount val="1"/>
                <c:pt idx="0">
                  <c:v>Avg Interest of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'Grade wise Avg Rate of Interest'!$A$2:$A$8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'Grade wise Avg Rate of Interest'!$B$2:$B$8</c:f>
              <c:numCache>
                <c:formatCode>0.00</c:formatCode>
                <c:ptCount val="7"/>
                <c:pt idx="0">
                  <c:v>7.0429980505016712</c:v>
                </c:pt>
                <c:pt idx="1">
                  <c:v>10.54566156235539</c:v>
                </c:pt>
                <c:pt idx="2">
                  <c:v>14.148074247330729</c:v>
                </c:pt>
                <c:pt idx="3">
                  <c:v>18.539555758234638</c:v>
                </c:pt>
                <c:pt idx="4">
                  <c:v>24.291385039684826</c:v>
                </c:pt>
                <c:pt idx="5">
                  <c:v>28.502180860723591</c:v>
                </c:pt>
                <c:pt idx="6">
                  <c:v>30.389356627842144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4F-45CB-8539-95DD00684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5536512"/>
        <c:axId val="1421114944"/>
      </c:barChart>
      <c:catAx>
        <c:axId val="1395536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114944"/>
        <c:crosses val="autoZero"/>
        <c:auto val="1"/>
        <c:lblAlgn val="ctr"/>
        <c:lblOffset val="100"/>
        <c:noMultiLvlLbl val="0"/>
      </c:catAx>
      <c:valAx>
        <c:axId val="142111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3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 of Loan Purpose'!$B$1</c:f>
              <c:strCache>
                <c:ptCount val="1"/>
                <c:pt idx="0">
                  <c:v>Count of Loan Purpose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 of Loan Purpose'!$A$2:$A$14</c:f>
              <c:strCache>
                <c:ptCount val="13"/>
                <c:pt idx="0">
                  <c:v>debt_consolidation</c:v>
                </c:pt>
                <c:pt idx="1">
                  <c:v>credit_card</c:v>
                </c:pt>
                <c:pt idx="2">
                  <c:v>home_improvement</c:v>
                </c:pt>
                <c:pt idx="3">
                  <c:v>other</c:v>
                </c:pt>
                <c:pt idx="4">
                  <c:v>major_purchase</c:v>
                </c:pt>
                <c:pt idx="5">
                  <c:v>medical</c:v>
                </c:pt>
                <c:pt idx="6">
                  <c:v>car</c:v>
                </c:pt>
                <c:pt idx="7">
                  <c:v>small_business</c:v>
                </c:pt>
                <c:pt idx="8">
                  <c:v>vacation</c:v>
                </c:pt>
                <c:pt idx="9">
                  <c:v>moving</c:v>
                </c:pt>
                <c:pt idx="10">
                  <c:v>house</c:v>
                </c:pt>
                <c:pt idx="11">
                  <c:v>renewable_energy</c:v>
                </c:pt>
                <c:pt idx="12">
                  <c:v>wedding</c:v>
                </c:pt>
              </c:strCache>
            </c:strRef>
          </c:cat>
          <c:val>
            <c:numRef>
              <c:f>'Count of Loan Purpose'!$B$2:$B$14</c:f>
              <c:numCache>
                <c:formatCode>General</c:formatCode>
                <c:ptCount val="13"/>
                <c:pt idx="0">
                  <c:v>166034</c:v>
                </c:pt>
                <c:pt idx="1">
                  <c:v>59420</c:v>
                </c:pt>
                <c:pt idx="2">
                  <c:v>22844</c:v>
                </c:pt>
                <c:pt idx="3">
                  <c:v>19820</c:v>
                </c:pt>
                <c:pt idx="4">
                  <c:v>7042</c:v>
                </c:pt>
                <c:pt idx="5">
                  <c:v>4115</c:v>
                </c:pt>
                <c:pt idx="6">
                  <c:v>3566</c:v>
                </c:pt>
                <c:pt idx="7">
                  <c:v>3159</c:v>
                </c:pt>
                <c:pt idx="8">
                  <c:v>2740</c:v>
                </c:pt>
                <c:pt idx="9">
                  <c:v>2433</c:v>
                </c:pt>
                <c:pt idx="10">
                  <c:v>1328</c:v>
                </c:pt>
                <c:pt idx="11">
                  <c:v>202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F4E-ABA1-4C38EEFA8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9838912"/>
        <c:axId val="1299611024"/>
      </c:barChart>
      <c:catAx>
        <c:axId val="1399838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611024"/>
        <c:crosses val="autoZero"/>
        <c:auto val="1"/>
        <c:lblAlgn val="ctr"/>
        <c:lblOffset val="100"/>
        <c:noMultiLvlLbl val="0"/>
      </c:catAx>
      <c:valAx>
        <c:axId val="129961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83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 of Grade'!$B$1</c:f>
              <c:strCache>
                <c:ptCount val="1"/>
                <c:pt idx="0">
                  <c:v>Count of Grade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 of Grade'!$A$2:$A$8</c:f>
              <c:strCache>
                <c:ptCount val="7"/>
                <c:pt idx="0">
                  <c:v>C</c:v>
                </c:pt>
                <c:pt idx="1">
                  <c:v>B</c:v>
                </c:pt>
                <c:pt idx="2">
                  <c:v>A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'Count of Grade'!$B$2:$B$8</c:f>
              <c:numCache>
                <c:formatCode>General</c:formatCode>
                <c:ptCount val="7"/>
                <c:pt idx="0">
                  <c:v>100044</c:v>
                </c:pt>
                <c:pt idx="1">
                  <c:v>90120</c:v>
                </c:pt>
                <c:pt idx="2">
                  <c:v>43088</c:v>
                </c:pt>
                <c:pt idx="3">
                  <c:v>37277</c:v>
                </c:pt>
                <c:pt idx="4">
                  <c:v>14866</c:v>
                </c:pt>
                <c:pt idx="5">
                  <c:v>5507</c:v>
                </c:pt>
                <c:pt idx="6">
                  <c:v>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B-4318-B1D7-8B2A193ED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9860512"/>
        <c:axId val="1105993072"/>
      </c:barChart>
      <c:catAx>
        <c:axId val="139986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993072"/>
        <c:crosses val="autoZero"/>
        <c:auto val="1"/>
        <c:lblAlgn val="ctr"/>
        <c:lblOffset val="100"/>
        <c:noMultiLvlLbl val="0"/>
      </c:catAx>
      <c:valAx>
        <c:axId val="110599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86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Applicant Gross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'Applicant Gross Income'!$A$1:$G$1</c:f>
              <c:strCache>
                <c:ptCount val="7"/>
                <c:pt idx="0">
                  <c:v>&lt; 50K</c:v>
                </c:pt>
                <c:pt idx="1">
                  <c:v>50k - 100K</c:v>
                </c:pt>
                <c:pt idx="2">
                  <c:v>100k - 200k</c:v>
                </c:pt>
                <c:pt idx="3">
                  <c:v>200k - 300k</c:v>
                </c:pt>
                <c:pt idx="4">
                  <c:v>300k - 400k</c:v>
                </c:pt>
                <c:pt idx="5">
                  <c:v>400k - 500k</c:v>
                </c:pt>
                <c:pt idx="6">
                  <c:v>&gt; 600k</c:v>
                </c:pt>
              </c:strCache>
            </c:strRef>
          </c:cat>
          <c:val>
            <c:numRef>
              <c:f>'Applicant Gross Income'!$A$2:$G$2</c:f>
              <c:numCache>
                <c:formatCode>General</c:formatCode>
                <c:ptCount val="7"/>
                <c:pt idx="0">
                  <c:v>292144</c:v>
                </c:pt>
                <c:pt idx="1">
                  <c:v>63038</c:v>
                </c:pt>
                <c:pt idx="2">
                  <c:v>60047</c:v>
                </c:pt>
                <c:pt idx="3">
                  <c:v>2189</c:v>
                </c:pt>
                <c:pt idx="4">
                  <c:v>934</c:v>
                </c:pt>
                <c:pt idx="5">
                  <c:v>589</c:v>
                </c:pt>
                <c:pt idx="6">
                  <c:v>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4-4F8C-8FF1-CB22480D0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5522592"/>
        <c:axId val="1299664096"/>
      </c:barChart>
      <c:catAx>
        <c:axId val="1395522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664096"/>
        <c:crosses val="autoZero"/>
        <c:auto val="1"/>
        <c:lblAlgn val="ctr"/>
        <c:lblOffset val="100"/>
        <c:noMultiLvlLbl val="0"/>
      </c:catAx>
      <c:valAx>
        <c:axId val="129966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2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Verification Status of loan'!$B$1</c:f>
              <c:strCache>
                <c:ptCount val="1"/>
                <c:pt idx="0">
                  <c:v>Count of Verification Status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'All Verification Status of loan'!$A$2:$A$4</c:f>
              <c:strCache>
                <c:ptCount val="3"/>
                <c:pt idx="0">
                  <c:v>Not Verified</c:v>
                </c:pt>
                <c:pt idx="1">
                  <c:v>Source Verified</c:v>
                </c:pt>
                <c:pt idx="2">
                  <c:v>Verified</c:v>
                </c:pt>
              </c:strCache>
            </c:strRef>
          </c:cat>
          <c:val>
            <c:numRef>
              <c:f>'All Verification Status of loan'!$B$2:$B$4</c:f>
              <c:numCache>
                <c:formatCode>General</c:formatCode>
                <c:ptCount val="3"/>
                <c:pt idx="0">
                  <c:v>93487</c:v>
                </c:pt>
                <c:pt idx="1">
                  <c:v>116056</c:v>
                </c:pt>
                <c:pt idx="2">
                  <c:v>83162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B-4D4F-BB68-890ED59B41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99889312"/>
        <c:axId val="1421123872"/>
      </c:barChart>
      <c:catAx>
        <c:axId val="139988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123872"/>
        <c:crosses val="autoZero"/>
        <c:auto val="1"/>
        <c:lblAlgn val="ctr"/>
        <c:lblOffset val="100"/>
        <c:noMultiLvlLbl val="0"/>
      </c:catAx>
      <c:valAx>
        <c:axId val="14211238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988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Count of loan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'All Loan Status'!$B$1</c:f>
              <c:strCache>
                <c:ptCount val="1"/>
                <c:pt idx="0">
                  <c:v>count of loan Status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'All Loan Status'!$A$2:$A$8</c:f>
              <c:strCache>
                <c:ptCount val="7"/>
                <c:pt idx="0">
                  <c:v>Default</c:v>
                </c:pt>
                <c:pt idx="1">
                  <c:v>Late (16-30 days)</c:v>
                </c:pt>
                <c:pt idx="2">
                  <c:v>In Grace Period</c:v>
                </c:pt>
                <c:pt idx="3">
                  <c:v>Late (31-120 days)</c:v>
                </c:pt>
                <c:pt idx="4">
                  <c:v>Charged Off</c:v>
                </c:pt>
                <c:pt idx="5">
                  <c:v>Fully Paid</c:v>
                </c:pt>
                <c:pt idx="6">
                  <c:v>Current</c:v>
                </c:pt>
              </c:strCache>
            </c:strRef>
          </c:cat>
          <c:val>
            <c:numRef>
              <c:f>'All Loan Status'!$B$2:$B$8</c:f>
              <c:numCache>
                <c:formatCode>General</c:formatCode>
                <c:ptCount val="7"/>
                <c:pt idx="0">
                  <c:v>10</c:v>
                </c:pt>
                <c:pt idx="1">
                  <c:v>1532</c:v>
                </c:pt>
                <c:pt idx="2">
                  <c:v>2640</c:v>
                </c:pt>
                <c:pt idx="3">
                  <c:v>6358</c:v>
                </c:pt>
                <c:pt idx="4">
                  <c:v>9302</c:v>
                </c:pt>
                <c:pt idx="5">
                  <c:v>42431</c:v>
                </c:pt>
                <c:pt idx="6">
                  <c:v>230432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7-4DDE-8BF4-830D439F3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9832192"/>
        <c:axId val="1299639792"/>
      </c:barChart>
      <c:valAx>
        <c:axId val="12996397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9832192"/>
        <c:crosses val="autoZero"/>
        <c:crossBetween val="between"/>
      </c:valAx>
      <c:catAx>
        <c:axId val="1399832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639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r>
              <a:rPr lang="en-US" sz="2000" b="1" i="0" u="none" strike="noStrike" baseline="0">
                <a:solidFill>
                  <a:schemeClr val="tx1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MONTH WISE LOAN APPLICATIONS</a:t>
            </a:r>
            <a:endParaRPr lang="en-US" sz="20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rich>
      </cx:tx>
      <cx:spPr>
        <a:ln>
          <a:solidFill>
            <a:schemeClr val="accent4">
              <a:lumMod val="40000"/>
              <a:lumOff val="60000"/>
              <a:alpha val="99000"/>
            </a:schemeClr>
          </a:solidFill>
        </a:ln>
      </cx:spPr>
    </cx:title>
    <cx:plotArea>
      <cx:plotAreaRegion>
        <cx:series layoutId="funnel" uniqueId="{3B05EBC9-C461-4813-8AD0-87B921F865DA}">
          <cx:tx>
            <cx:txData>
              <cx:f>_xlchart.v2.4</cx:f>
              <cx:v>count of issue Month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/>
                    </a:solidFill>
                  </a:defRPr>
                </a:pPr>
                <a:endParaRPr lang="en-US" sz="9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  <cx:spPr>
    <a:noFill/>
    <a:ln w="15875">
      <a:solidFill>
        <a:schemeClr val="bg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Term</cx:v>
        </cx:txData>
      </cx:tx>
      <cx:spPr>
        <a:ln w="12700">
          <a:solidFill>
            <a:schemeClr val="accent4">
              <a:lumMod val="40000"/>
              <a:lumOff val="60000"/>
            </a:schemeClr>
          </a:solidFill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1" i="0" u="none" strike="noStrike" baseline="0">
              <a:solidFill>
                <a:schemeClr val="tx1"/>
              </a:solidFill>
              <a:latin typeface="Calibri" panose="020F0502020204030204"/>
            </a:rPr>
            <a:t>Term</a:t>
          </a:r>
        </a:p>
      </cx:txPr>
    </cx:title>
    <cx:plotArea>
      <cx:plotAreaRegion>
        <cx:series layoutId="sunburst" uniqueId="{6DDD8B48-CDA5-4F66-8E48-4EFDD7C306D0}">
          <cx:tx>
            <cx:txData>
              <cx:f>_xlchart.v1.1</cx:f>
              <cx:v>Count of Term</cx:v>
            </cx:txData>
          </cx:tx>
          <cx:dataPt idx="0">
            <cx:spPr>
              <a:solidFill>
                <a:srgbClr val="FFC000">
                  <a:lumMod val="40000"/>
                  <a:lumOff val="60000"/>
                </a:srgbClr>
              </a:solidFill>
            </cx:spPr>
          </cx:dataPt>
          <cx:dataPt idx="1">
            <cx:spPr>
              <a:solidFill>
                <a:srgbClr val="ED7D31">
                  <a:lumMod val="75000"/>
                </a:srgbClr>
              </a:solidFill>
            </cx:spPr>
          </cx:dataPt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solidFill>
                      <a:schemeClr val="tx1"/>
                    </a:solidFill>
                  </a:defRPr>
                </a:pPr>
                <a:endParaRPr lang="en-US" sz="10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, </cx:separator>
          </cx:dataLabels>
          <cx:dataId val="0"/>
        </cx:series>
      </cx:plotAreaRegion>
    </cx:plotArea>
  </cx:chart>
  <cx:spPr>
    <a:noFill/>
    <a:ln w="15875">
      <a:solidFill>
        <a:schemeClr val="bg1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_xlchart.v2.8</cx:f>
      </cx:numDim>
    </cx:data>
  </cx:chartData>
  <cx:chart>
    <cx:title pos="t" align="ctr" overlay="0">
      <cx:tx>
        <cx:txData>
          <cx:v>MONTH WISE LOAN APPLICATIONS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MONTH WISE LOAN APPLICATIONS</a:t>
          </a:r>
        </a:p>
      </cx:txPr>
    </cx:title>
    <cx:plotArea>
      <cx:plotAreaRegion>
        <cx:series layoutId="funnel" uniqueId="{3B05EBC9-C461-4813-8AD0-87B921F865DA}">
          <cx:tx>
            <cx:txData>
              <cx:f>_xlchart.v2.7</cx:f>
              <cx:v>count of issue Month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txData>
          <cx:v>TERM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TERM</a:t>
          </a:r>
        </a:p>
      </cx:txPr>
    </cx:title>
    <cx:plotArea>
      <cx:plotAreaRegion>
        <cx:series layoutId="sunburst" uniqueId="{6DDD8B48-CDA5-4F66-8E48-4EFDD7C306D0}">
          <cx:tx>
            <cx:txData>
              <cx:f>_xlchart.v1.10</cx:f>
              <cx:v>Count of Term</cx:v>
            </cx:txData>
          </cx:tx>
          <cx:dataLabels pos="ctr">
            <cx:visibility seriesName="0" categoryName="1" value="1"/>
            <cx:separator>, </cx:separator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13" Type="http://schemas.openxmlformats.org/officeDocument/2006/relationships/image" Target="../media/image2.png"/><Relationship Id="rId3" Type="http://schemas.openxmlformats.org/officeDocument/2006/relationships/chart" Target="../charts/chart2.xml"/><Relationship Id="rId7" Type="http://schemas.microsoft.com/office/2014/relationships/chartEx" Target="../charts/chartEx2.xml"/><Relationship Id="rId12" Type="http://schemas.openxmlformats.org/officeDocument/2006/relationships/chart" Target="../charts/chart9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11" Type="http://schemas.openxmlformats.org/officeDocument/2006/relationships/chart" Target="../charts/chart8.xml"/><Relationship Id="rId5" Type="http://schemas.openxmlformats.org/officeDocument/2006/relationships/chart" Target="../charts/chart3.xml"/><Relationship Id="rId15" Type="http://schemas.microsoft.com/office/2007/relationships/hdphoto" Target="../media/hdphoto1.wdp"/><Relationship Id="rId10" Type="http://schemas.openxmlformats.org/officeDocument/2006/relationships/chart" Target="../charts/chart7.xml"/><Relationship Id="rId4" Type="http://schemas.microsoft.com/office/2014/relationships/chartEx" Target="../charts/chartEx1.xml"/><Relationship Id="rId9" Type="http://schemas.openxmlformats.org/officeDocument/2006/relationships/chart" Target="../charts/chart6.xml"/><Relationship Id="rId1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200025</xdr:colOff>
      <xdr:row>46</xdr:row>
      <xdr:rowOff>36740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A00A38C-C306-32B0-1CDB-1EB1AE90B677}"/>
            </a:ext>
          </a:extLst>
        </xdr:cNvPr>
        <xdr:cNvSpPr/>
      </xdr:nvSpPr>
      <xdr:spPr>
        <a:xfrm>
          <a:off x="0" y="0"/>
          <a:ext cx="17878425" cy="854936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48845</xdr:colOff>
      <xdr:row>0</xdr:row>
      <xdr:rowOff>139018</xdr:rowOff>
    </xdr:from>
    <xdr:to>
      <xdr:col>19</xdr:col>
      <xdr:colOff>553867</xdr:colOff>
      <xdr:row>12</xdr:row>
      <xdr:rowOff>166077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78AD725-84AC-9F0C-17E9-41A5F90D5987}"/>
            </a:ext>
          </a:extLst>
        </xdr:cNvPr>
        <xdr:cNvSpPr/>
      </xdr:nvSpPr>
      <xdr:spPr>
        <a:xfrm>
          <a:off x="48845" y="139018"/>
          <a:ext cx="12013176" cy="2254444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175854</xdr:colOff>
      <xdr:row>1</xdr:row>
      <xdr:rowOff>106776</xdr:rowOff>
    </xdr:from>
    <xdr:to>
      <xdr:col>12</xdr:col>
      <xdr:colOff>234461</xdr:colOff>
      <xdr:row>5</xdr:row>
      <xdr:rowOff>16050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93B2569-42E9-D2D2-8BC1-9A062C828031}"/>
            </a:ext>
          </a:extLst>
        </xdr:cNvPr>
        <xdr:cNvSpPr/>
      </xdr:nvSpPr>
      <xdr:spPr>
        <a:xfrm>
          <a:off x="1992931" y="292391"/>
          <a:ext cx="5509838" cy="651736"/>
        </a:xfrm>
        <a:prstGeom prst="roundRect">
          <a:avLst>
            <a:gd name="adj" fmla="val 50000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>
              <a:solidFill>
                <a:schemeClr val="tx1"/>
              </a:solidFill>
              <a:effectLst>
                <a:glow rad="2286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</a:rPr>
            <a:t>LENDING CLUB'S FINANCE LIMITED</a:t>
          </a:r>
        </a:p>
      </xdr:txBody>
    </xdr:sp>
    <xdr:clientData/>
  </xdr:twoCellAnchor>
  <xdr:twoCellAnchor>
    <xdr:from>
      <xdr:col>3</xdr:col>
      <xdr:colOff>175157</xdr:colOff>
      <xdr:row>6</xdr:row>
      <xdr:rowOff>55137</xdr:rowOff>
    </xdr:from>
    <xdr:to>
      <xdr:col>6</xdr:col>
      <xdr:colOff>202372</xdr:colOff>
      <xdr:row>11</xdr:row>
      <xdr:rowOff>154922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DDB714B0-A099-0468-0C33-F758853A63D2}"/>
            </a:ext>
          </a:extLst>
        </xdr:cNvPr>
        <xdr:cNvSpPr/>
      </xdr:nvSpPr>
      <xdr:spPr>
        <a:xfrm>
          <a:off x="1992234" y="1168829"/>
          <a:ext cx="1844292" cy="102786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1"/>
              </a:solidFill>
            </a:rPr>
            <a:t>    TOTAL RECIVED PRINCIPAL AMOUNT</a:t>
          </a:r>
        </a:p>
      </xdr:txBody>
    </xdr:sp>
    <xdr:clientData/>
  </xdr:twoCellAnchor>
  <xdr:twoCellAnchor>
    <xdr:from>
      <xdr:col>3</xdr:col>
      <xdr:colOff>427065</xdr:colOff>
      <xdr:row>9</xdr:row>
      <xdr:rowOff>36994</xdr:rowOff>
    </xdr:from>
    <xdr:to>
      <xdr:col>5</xdr:col>
      <xdr:colOff>256802</xdr:colOff>
      <xdr:row>10</xdr:row>
      <xdr:rowOff>173065</xdr:rowOff>
    </xdr:to>
    <xdr:sp macro="" textlink="'Total Recived Principal Amount'!C4">
      <xdr:nvSpPr>
        <xdr:cNvPr id="12" name="TextBox 11">
          <a:extLst>
            <a:ext uri="{FF2B5EF4-FFF2-40B4-BE49-F238E27FC236}">
              <a16:creationId xmlns:a16="http://schemas.microsoft.com/office/drawing/2014/main" id="{BF2E5BEA-0BDE-9B10-8A21-9D634BA1794B}"/>
            </a:ext>
          </a:extLst>
        </xdr:cNvPr>
        <xdr:cNvSpPr txBox="1"/>
      </xdr:nvSpPr>
      <xdr:spPr>
        <a:xfrm>
          <a:off x="2244142" y="1707532"/>
          <a:ext cx="1041122" cy="321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50A4C27-AF0D-4306-94FF-0F93F1DEC444}" type="TxLink">
            <a:rPr lang="en-US" sz="2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132.510</a:t>
          </a:fld>
          <a:endParaRPr lang="en-IN" sz="1100" b="1"/>
        </a:p>
      </xdr:txBody>
    </xdr:sp>
    <xdr:clientData/>
  </xdr:twoCellAnchor>
  <xdr:twoCellAnchor>
    <xdr:from>
      <xdr:col>6</xdr:col>
      <xdr:colOff>359376</xdr:colOff>
      <xdr:row>6</xdr:row>
      <xdr:rowOff>64209</xdr:rowOff>
    </xdr:from>
    <xdr:to>
      <xdr:col>9</xdr:col>
      <xdr:colOff>377519</xdr:colOff>
      <xdr:row>11</xdr:row>
      <xdr:rowOff>163994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AA10A27-D154-A451-B19C-E38659433416}"/>
            </a:ext>
          </a:extLst>
        </xdr:cNvPr>
        <xdr:cNvSpPr/>
      </xdr:nvSpPr>
      <xdr:spPr>
        <a:xfrm>
          <a:off x="3993530" y="1177901"/>
          <a:ext cx="1835220" cy="102786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500" b="1">
              <a:solidFill>
                <a:schemeClr val="tx1"/>
              </a:solidFill>
            </a:rPr>
            <a:t>TOTAL RECIVED INTREST</a:t>
          </a:r>
          <a:r>
            <a:rPr lang="en-IN" sz="1500" b="1" baseline="0">
              <a:solidFill>
                <a:schemeClr val="tx1"/>
              </a:solidFill>
            </a:rPr>
            <a:t> AMOUNT</a:t>
          </a:r>
          <a:endParaRPr lang="en-IN" sz="15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159805</xdr:colOff>
      <xdr:row>9</xdr:row>
      <xdr:rowOff>36992</xdr:rowOff>
    </xdr:from>
    <xdr:to>
      <xdr:col>8</xdr:col>
      <xdr:colOff>529641</xdr:colOff>
      <xdr:row>10</xdr:row>
      <xdr:rowOff>163992</xdr:rowOff>
    </xdr:to>
    <xdr:sp macro="" textlink="'Total recived Interest Amount'!C3">
      <xdr:nvSpPr>
        <xdr:cNvPr id="15" name="TextBox 14">
          <a:extLst>
            <a:ext uri="{FF2B5EF4-FFF2-40B4-BE49-F238E27FC236}">
              <a16:creationId xmlns:a16="http://schemas.microsoft.com/office/drawing/2014/main" id="{A916EA09-6B9B-2285-8719-D22642C6AF67}"/>
            </a:ext>
          </a:extLst>
        </xdr:cNvPr>
        <xdr:cNvSpPr txBox="1"/>
      </xdr:nvSpPr>
      <xdr:spPr>
        <a:xfrm>
          <a:off x="4399651" y="1707530"/>
          <a:ext cx="975528" cy="312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D78ED96-0E6C-4560-95C7-408AA9B43289}" type="TxLink">
            <a:rPr lang="en-US" sz="2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41.246</a:t>
          </a:fld>
          <a:endParaRPr lang="en-IN" sz="2000" b="1"/>
        </a:p>
      </xdr:txBody>
    </xdr:sp>
    <xdr:clientData/>
  </xdr:twoCellAnchor>
  <xdr:twoCellAnchor>
    <xdr:from>
      <xdr:col>13</xdr:col>
      <xdr:colOff>155900</xdr:colOff>
      <xdr:row>6</xdr:row>
      <xdr:rowOff>52629</xdr:rowOff>
    </xdr:from>
    <xdr:to>
      <xdr:col>16</xdr:col>
      <xdr:colOff>174043</xdr:colOff>
      <xdr:row>11</xdr:row>
      <xdr:rowOff>152414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FF9E0BB6-3054-47BB-96A1-1B56EB8DB555}"/>
            </a:ext>
          </a:extLst>
        </xdr:cNvPr>
        <xdr:cNvSpPr/>
      </xdr:nvSpPr>
      <xdr:spPr>
        <a:xfrm>
          <a:off x="8029900" y="1166321"/>
          <a:ext cx="1835220" cy="102786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500" b="1">
              <a:solidFill>
                <a:schemeClr val="tx1"/>
              </a:solidFill>
            </a:rPr>
            <a:t>TOTAL RECIVED        LATE</a:t>
          </a:r>
          <a:r>
            <a:rPr lang="en-IN" sz="1500" b="1" baseline="0">
              <a:solidFill>
                <a:schemeClr val="tx1"/>
              </a:solidFill>
            </a:rPr>
            <a:t> FEE</a:t>
          </a:r>
          <a:endParaRPr lang="en-IN" sz="15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420786</xdr:colOff>
      <xdr:row>9</xdr:row>
      <xdr:rowOff>27226</xdr:rowOff>
    </xdr:from>
    <xdr:to>
      <xdr:col>15</xdr:col>
      <xdr:colOff>184928</xdr:colOff>
      <xdr:row>10</xdr:row>
      <xdr:rowOff>154226</xdr:rowOff>
    </xdr:to>
    <xdr:sp macro="" textlink="'Total Recived late Fee'!C2">
      <xdr:nvSpPr>
        <xdr:cNvPr id="17" name="TextBox 16">
          <a:extLst>
            <a:ext uri="{FF2B5EF4-FFF2-40B4-BE49-F238E27FC236}">
              <a16:creationId xmlns:a16="http://schemas.microsoft.com/office/drawing/2014/main" id="{3F6C22E1-115B-408F-AF32-111ED60807C0}"/>
            </a:ext>
          </a:extLst>
        </xdr:cNvPr>
        <xdr:cNvSpPr txBox="1"/>
      </xdr:nvSpPr>
      <xdr:spPr>
        <a:xfrm>
          <a:off x="8294786" y="1697764"/>
          <a:ext cx="975527" cy="312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915A319E-B548-4B4D-AD42-DD3B890F69E0}" type="TxLink">
            <a:rPr lang="en-US" sz="2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188.909</a:t>
          </a:fld>
          <a:endParaRPr lang="en-IN" sz="2000" b="1"/>
        </a:p>
      </xdr:txBody>
    </xdr:sp>
    <xdr:clientData/>
  </xdr:twoCellAnchor>
  <xdr:twoCellAnchor>
    <xdr:from>
      <xdr:col>16</xdr:col>
      <xdr:colOff>312621</xdr:colOff>
      <xdr:row>6</xdr:row>
      <xdr:rowOff>36301</xdr:rowOff>
    </xdr:from>
    <xdr:to>
      <xdr:col>19</xdr:col>
      <xdr:colOff>330763</xdr:colOff>
      <xdr:row>11</xdr:row>
      <xdr:rowOff>136086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D48A2CB4-B05C-4C02-AE1A-2B490B054F71}"/>
            </a:ext>
          </a:extLst>
        </xdr:cNvPr>
        <xdr:cNvSpPr/>
      </xdr:nvSpPr>
      <xdr:spPr>
        <a:xfrm>
          <a:off x="10003698" y="1149993"/>
          <a:ext cx="1835219" cy="102786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500" b="1">
              <a:solidFill>
                <a:schemeClr val="tx1"/>
              </a:solidFill>
            </a:rPr>
            <a:t>TOTAL RECIVED RECOVERIES</a:t>
          </a:r>
        </a:p>
      </xdr:txBody>
    </xdr:sp>
    <xdr:clientData/>
  </xdr:twoCellAnchor>
  <xdr:twoCellAnchor>
    <xdr:from>
      <xdr:col>17</xdr:col>
      <xdr:colOff>113050</xdr:colOff>
      <xdr:row>9</xdr:row>
      <xdr:rowOff>9084</xdr:rowOff>
    </xdr:from>
    <xdr:to>
      <xdr:col>18</xdr:col>
      <xdr:colOff>484978</xdr:colOff>
      <xdr:row>10</xdr:row>
      <xdr:rowOff>136084</xdr:rowOff>
    </xdr:to>
    <xdr:sp macro="" textlink="'Total Recoveries Amount'!C2">
      <xdr:nvSpPr>
        <xdr:cNvPr id="19" name="TextBox 18">
          <a:extLst>
            <a:ext uri="{FF2B5EF4-FFF2-40B4-BE49-F238E27FC236}">
              <a16:creationId xmlns:a16="http://schemas.microsoft.com/office/drawing/2014/main" id="{789AE9E3-413A-4BAF-BAC2-458326C9F675}"/>
            </a:ext>
          </a:extLst>
        </xdr:cNvPr>
        <xdr:cNvSpPr txBox="1"/>
      </xdr:nvSpPr>
      <xdr:spPr>
        <a:xfrm>
          <a:off x="10409819" y="1679622"/>
          <a:ext cx="977621" cy="312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3974806-5D73-4551-9561-05C662860273}" type="TxLink">
            <a:rPr lang="en-US" sz="2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66.06</a:t>
          </a:fld>
          <a:endParaRPr lang="en-US" sz="2000" b="1"/>
        </a:p>
      </xdr:txBody>
    </xdr:sp>
    <xdr:clientData/>
  </xdr:twoCellAnchor>
  <xdr:twoCellAnchor>
    <xdr:from>
      <xdr:col>9</xdr:col>
      <xdr:colOff>570114</xdr:colOff>
      <xdr:row>6</xdr:row>
      <xdr:rowOff>62813</xdr:rowOff>
    </xdr:from>
    <xdr:to>
      <xdr:col>12</xdr:col>
      <xdr:colOff>588257</xdr:colOff>
      <xdr:row>11</xdr:row>
      <xdr:rowOff>162598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86AF8710-5B8A-4049-88AF-B3AEBC2E6298}"/>
            </a:ext>
          </a:extLst>
        </xdr:cNvPr>
        <xdr:cNvSpPr/>
      </xdr:nvSpPr>
      <xdr:spPr>
        <a:xfrm>
          <a:off x="6021345" y="1176505"/>
          <a:ext cx="1835220" cy="102786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500" b="1">
              <a:solidFill>
                <a:schemeClr val="tx1"/>
              </a:solidFill>
            </a:rPr>
            <a:t>TOTAL RECIVED CAP</a:t>
          </a:r>
          <a:r>
            <a:rPr lang="en-IN" sz="1500" b="1" baseline="0">
              <a:solidFill>
                <a:schemeClr val="tx1"/>
              </a:solidFill>
            </a:rPr>
            <a:t>+ INT AMOUNT</a:t>
          </a:r>
          <a:endParaRPr lang="en-IN" sz="15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372637</xdr:colOff>
      <xdr:row>9</xdr:row>
      <xdr:rowOff>35596</xdr:rowOff>
    </xdr:from>
    <xdr:to>
      <xdr:col>12</xdr:col>
      <xdr:colOff>136779</xdr:colOff>
      <xdr:row>10</xdr:row>
      <xdr:rowOff>162596</xdr:rowOff>
    </xdr:to>
    <xdr:sp macro="" textlink="'Total Recived Amount CAP+INT'!C2">
      <xdr:nvSpPr>
        <xdr:cNvPr id="21" name="TextBox 20">
          <a:extLst>
            <a:ext uri="{FF2B5EF4-FFF2-40B4-BE49-F238E27FC236}">
              <a16:creationId xmlns:a16="http://schemas.microsoft.com/office/drawing/2014/main" id="{BC1AB7FC-6776-4C6D-B954-CE083FF07366}"/>
            </a:ext>
          </a:extLst>
        </xdr:cNvPr>
        <xdr:cNvSpPr txBox="1"/>
      </xdr:nvSpPr>
      <xdr:spPr>
        <a:xfrm>
          <a:off x="6429560" y="1706134"/>
          <a:ext cx="975527" cy="312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2EAE7FB-76FB-496F-B2A1-7DE108D77536}" type="TxLink">
            <a:rPr lang="en-US" sz="2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174.436</a:t>
          </a:fld>
          <a:endParaRPr lang="en-IN" sz="2000" b="1"/>
        </a:p>
      </xdr:txBody>
    </xdr:sp>
    <xdr:clientData/>
  </xdr:twoCellAnchor>
  <xdr:twoCellAnchor>
    <xdr:from>
      <xdr:col>5</xdr:col>
      <xdr:colOff>138866</xdr:colOff>
      <xdr:row>9</xdr:row>
      <xdr:rowOff>46064</xdr:rowOff>
    </xdr:from>
    <xdr:to>
      <xdr:col>6</xdr:col>
      <xdr:colOff>57224</xdr:colOff>
      <xdr:row>10</xdr:row>
      <xdr:rowOff>154920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CA9D285-C166-47E6-D3FE-01DA840B436D}"/>
            </a:ext>
          </a:extLst>
        </xdr:cNvPr>
        <xdr:cNvSpPr txBox="1"/>
      </xdr:nvSpPr>
      <xdr:spPr>
        <a:xfrm>
          <a:off x="3167328" y="1716602"/>
          <a:ext cx="524050" cy="2944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/>
            <a:t>CR</a:t>
          </a:r>
        </a:p>
      </xdr:txBody>
    </xdr:sp>
    <xdr:clientData/>
  </xdr:twoCellAnchor>
  <xdr:twoCellAnchor editAs="oneCell">
    <xdr:from>
      <xdr:col>8</xdr:col>
      <xdr:colOff>286804</xdr:colOff>
      <xdr:row>8</xdr:row>
      <xdr:rowOff>182136</xdr:rowOff>
    </xdr:from>
    <xdr:to>
      <xdr:col>9</xdr:col>
      <xdr:colOff>276479</xdr:colOff>
      <xdr:row>12</xdr:row>
      <xdr:rowOff>923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750C63B-A47D-FE45-BC39-6B39F77A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2342" y="1667059"/>
          <a:ext cx="595368" cy="561249"/>
        </a:xfrm>
        <a:prstGeom prst="rect">
          <a:avLst/>
        </a:prstGeom>
      </xdr:spPr>
    </xdr:pic>
    <xdr:clientData/>
  </xdr:twoCellAnchor>
  <xdr:twoCellAnchor editAs="oneCell">
    <xdr:from>
      <xdr:col>11</xdr:col>
      <xdr:colOff>506614</xdr:colOff>
      <xdr:row>8</xdr:row>
      <xdr:rowOff>184928</xdr:rowOff>
    </xdr:from>
    <xdr:to>
      <xdr:col>12</xdr:col>
      <xdr:colOff>496288</xdr:colOff>
      <xdr:row>12</xdr:row>
      <xdr:rowOff>3715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3127142-0670-E707-A497-A6C941E27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9229" y="1669851"/>
          <a:ext cx="595367" cy="561249"/>
        </a:xfrm>
        <a:prstGeom prst="rect">
          <a:avLst/>
        </a:prstGeom>
      </xdr:spPr>
    </xdr:pic>
    <xdr:clientData/>
  </xdr:twoCellAnchor>
  <xdr:twoCellAnchor>
    <xdr:from>
      <xdr:col>15</xdr:col>
      <xdr:colOff>21638</xdr:colOff>
      <xdr:row>9</xdr:row>
      <xdr:rowOff>36286</xdr:rowOff>
    </xdr:from>
    <xdr:to>
      <xdr:col>15</xdr:col>
      <xdr:colOff>393567</xdr:colOff>
      <xdr:row>10</xdr:row>
      <xdr:rowOff>127000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B304B71-30D9-F7C0-2B90-5DEEF223C4A3}"/>
            </a:ext>
          </a:extLst>
        </xdr:cNvPr>
        <xdr:cNvSpPr txBox="1"/>
      </xdr:nvSpPr>
      <xdr:spPr>
        <a:xfrm>
          <a:off x="9107023" y="1706824"/>
          <a:ext cx="371929" cy="276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 b="1"/>
            <a:t>K</a:t>
          </a:r>
        </a:p>
      </xdr:txBody>
    </xdr:sp>
    <xdr:clientData/>
  </xdr:twoCellAnchor>
  <xdr:twoCellAnchor>
    <xdr:from>
      <xdr:col>18</xdr:col>
      <xdr:colOff>212828</xdr:colOff>
      <xdr:row>9</xdr:row>
      <xdr:rowOff>9071</xdr:rowOff>
    </xdr:from>
    <xdr:to>
      <xdr:col>19</xdr:col>
      <xdr:colOff>230970</xdr:colOff>
      <xdr:row>11</xdr:row>
      <xdr:rowOff>18142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0B36CE7-5B50-9756-3F27-43437E6B2D50}"/>
            </a:ext>
          </a:extLst>
        </xdr:cNvPr>
        <xdr:cNvSpPr txBox="1"/>
      </xdr:nvSpPr>
      <xdr:spPr>
        <a:xfrm>
          <a:off x="11115290" y="1679609"/>
          <a:ext cx="623834" cy="380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/>
            <a:t>LAC</a:t>
          </a:r>
        </a:p>
      </xdr:txBody>
    </xdr:sp>
    <xdr:clientData/>
  </xdr:twoCellAnchor>
  <xdr:twoCellAnchor>
    <xdr:from>
      <xdr:col>12</xdr:col>
      <xdr:colOff>297964</xdr:colOff>
      <xdr:row>1</xdr:row>
      <xdr:rowOff>124912</xdr:rowOff>
    </xdr:from>
    <xdr:to>
      <xdr:col>15</xdr:col>
      <xdr:colOff>443099</xdr:colOff>
      <xdr:row>5</xdr:row>
      <xdr:rowOff>16049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C285DD49-EAFA-4AEB-A0F3-AB8464A30DCC}"/>
            </a:ext>
          </a:extLst>
        </xdr:cNvPr>
        <xdr:cNvSpPr/>
      </xdr:nvSpPr>
      <xdr:spPr>
        <a:xfrm>
          <a:off x="7566272" y="310527"/>
          <a:ext cx="1962212" cy="63359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500" b="1">
              <a:solidFill>
                <a:schemeClr val="tx1"/>
              </a:solidFill>
            </a:rPr>
            <a:t>TOTAL APPLICATIONS</a:t>
          </a:r>
        </a:p>
      </xdr:txBody>
    </xdr:sp>
    <xdr:clientData/>
  </xdr:twoCellAnchor>
  <xdr:twoCellAnchor>
    <xdr:from>
      <xdr:col>13</xdr:col>
      <xdr:colOff>154636</xdr:colOff>
      <xdr:row>3</xdr:row>
      <xdr:rowOff>26939</xdr:rowOff>
    </xdr:from>
    <xdr:to>
      <xdr:col>14</xdr:col>
      <xdr:colOff>524471</xdr:colOff>
      <xdr:row>4</xdr:row>
      <xdr:rowOff>124906</xdr:rowOff>
    </xdr:to>
    <xdr:sp macro="" textlink="'Total Applications'!C2">
      <xdr:nvSpPr>
        <xdr:cNvPr id="56" name="TextBox 55">
          <a:extLst>
            <a:ext uri="{FF2B5EF4-FFF2-40B4-BE49-F238E27FC236}">
              <a16:creationId xmlns:a16="http://schemas.microsoft.com/office/drawing/2014/main" id="{C67F7063-4FF0-4987-8FF1-4BF85AA0FBC4}"/>
            </a:ext>
          </a:extLst>
        </xdr:cNvPr>
        <xdr:cNvSpPr txBox="1"/>
      </xdr:nvSpPr>
      <xdr:spPr>
        <a:xfrm>
          <a:off x="8028636" y="583785"/>
          <a:ext cx="975527" cy="283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CA5DCFDA-F25B-4639-AF27-EFFC032D5CCD}" type="TxLink">
            <a:rPr lang="en-US" sz="15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292705</a:t>
          </a:fld>
          <a:endParaRPr lang="en-US" sz="15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16</xdr:col>
      <xdr:colOff>29983</xdr:colOff>
      <xdr:row>1</xdr:row>
      <xdr:rowOff>115140</xdr:rowOff>
    </xdr:from>
    <xdr:to>
      <xdr:col>19</xdr:col>
      <xdr:colOff>274917</xdr:colOff>
      <xdr:row>5</xdr:row>
      <xdr:rowOff>15351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CA27379D-DA9C-42D7-BB46-8938F71A10AC}"/>
            </a:ext>
          </a:extLst>
        </xdr:cNvPr>
        <xdr:cNvSpPr/>
      </xdr:nvSpPr>
      <xdr:spPr>
        <a:xfrm>
          <a:off x="9721060" y="300755"/>
          <a:ext cx="2062011" cy="64267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500" b="1">
              <a:solidFill>
                <a:schemeClr val="tx1"/>
              </a:solidFill>
            </a:rPr>
            <a:t>TOTAL</a:t>
          </a:r>
          <a:r>
            <a:rPr lang="en-IN" sz="1500" b="1" baseline="0">
              <a:solidFill>
                <a:schemeClr val="tx1"/>
              </a:solidFill>
            </a:rPr>
            <a:t> FUNDED</a:t>
          </a:r>
          <a:endParaRPr lang="en-IN" sz="15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430943</xdr:colOff>
      <xdr:row>3</xdr:row>
      <xdr:rowOff>44380</xdr:rowOff>
    </xdr:from>
    <xdr:to>
      <xdr:col>18</xdr:col>
      <xdr:colOff>195085</xdr:colOff>
      <xdr:row>4</xdr:row>
      <xdr:rowOff>119970</xdr:rowOff>
    </xdr:to>
    <xdr:sp macro="" textlink="'Total Funded Amount'!C2">
      <xdr:nvSpPr>
        <xdr:cNvPr id="58" name="TextBox 57">
          <a:extLst>
            <a:ext uri="{FF2B5EF4-FFF2-40B4-BE49-F238E27FC236}">
              <a16:creationId xmlns:a16="http://schemas.microsoft.com/office/drawing/2014/main" id="{F1A2A910-12B3-431B-A884-B78D2895D6DF}"/>
            </a:ext>
          </a:extLst>
        </xdr:cNvPr>
        <xdr:cNvSpPr txBox="1"/>
      </xdr:nvSpPr>
      <xdr:spPr>
        <a:xfrm>
          <a:off x="10122020" y="601226"/>
          <a:ext cx="975527" cy="261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BE01170-8F74-4C2B-B496-25476071A777}" type="TxLink">
            <a:rPr lang="en-US" sz="15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425.872</a:t>
          </a:fld>
          <a:endParaRPr lang="en-US" sz="15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90690</xdr:colOff>
      <xdr:row>3</xdr:row>
      <xdr:rowOff>81649</xdr:rowOff>
    </xdr:from>
    <xdr:to>
      <xdr:col>19</xdr:col>
      <xdr:colOff>9047</xdr:colOff>
      <xdr:row>4</xdr:row>
      <xdr:rowOff>142119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F7E43C1-BDBD-4A70-B4DD-1A29F59AA229}"/>
            </a:ext>
          </a:extLst>
        </xdr:cNvPr>
        <xdr:cNvSpPr txBox="1"/>
      </xdr:nvSpPr>
      <xdr:spPr>
        <a:xfrm>
          <a:off x="11030833" y="625935"/>
          <a:ext cx="526143" cy="241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500" b="1"/>
            <a:t>CR</a:t>
          </a:r>
        </a:p>
      </xdr:txBody>
    </xdr:sp>
    <xdr:clientData/>
  </xdr:twoCellAnchor>
  <xdr:twoCellAnchor>
    <xdr:from>
      <xdr:col>0</xdr:col>
      <xdr:colOff>162296</xdr:colOff>
      <xdr:row>13</xdr:row>
      <xdr:rowOff>78343</xdr:rowOff>
    </xdr:from>
    <xdr:to>
      <xdr:col>6</xdr:col>
      <xdr:colOff>185615</xdr:colOff>
      <xdr:row>29</xdr:row>
      <xdr:rowOff>27708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6F02F653-2E85-4AB2-A6C2-315916EC1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261257</xdr:colOff>
      <xdr:row>32</xdr:row>
      <xdr:rowOff>38100</xdr:rowOff>
    </xdr:from>
    <xdr:to>
      <xdr:col>29</xdr:col>
      <xdr:colOff>134258</xdr:colOff>
      <xdr:row>45</xdr:row>
      <xdr:rowOff>108857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C05F1D3F-86AC-4B6A-9835-017724BC9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264884</xdr:colOff>
      <xdr:row>13</xdr:row>
      <xdr:rowOff>108856</xdr:rowOff>
    </xdr:from>
    <xdr:to>
      <xdr:col>11</xdr:col>
      <xdr:colOff>293076</xdr:colOff>
      <xdr:row>29</xdr:row>
      <xdr:rowOff>10885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4" name="Chart 63">
              <a:extLst>
                <a:ext uri="{FF2B5EF4-FFF2-40B4-BE49-F238E27FC236}">
                  <a16:creationId xmlns:a16="http://schemas.microsoft.com/office/drawing/2014/main" id="{430E3002-6271-4CEB-8D66-46514C3329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2484" y="2486296"/>
              <a:ext cx="3076192" cy="28281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358238</xdr:colOff>
      <xdr:row>13</xdr:row>
      <xdr:rowOff>141515</xdr:rowOff>
    </xdr:from>
    <xdr:to>
      <xdr:col>24</xdr:col>
      <xdr:colOff>359229</xdr:colOff>
      <xdr:row>31</xdr:row>
      <xdr:rowOff>108857</xdr:rowOff>
    </xdr:to>
    <xdr:graphicFrame macro="">
      <xdr:nvGraphicFramePr>
        <xdr:cNvPr id="65" name="Chart 64">
          <a:extLst>
            <a:ext uri="{FF2B5EF4-FFF2-40B4-BE49-F238E27FC236}">
              <a16:creationId xmlns:a16="http://schemas.microsoft.com/office/drawing/2014/main" id="{B79F7A7B-8AA4-4366-999B-220F55B174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193964</xdr:colOff>
      <xdr:row>29</xdr:row>
      <xdr:rowOff>130629</xdr:rowOff>
    </xdr:from>
    <xdr:to>
      <xdr:col>12</xdr:col>
      <xdr:colOff>566057</xdr:colOff>
      <xdr:row>45</xdr:row>
      <xdr:rowOff>157018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69E4A167-A83A-4D2B-8957-B02E4CDCCA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0</xdr:row>
      <xdr:rowOff>145142</xdr:rowOff>
    </xdr:from>
    <xdr:to>
      <xdr:col>24</xdr:col>
      <xdr:colOff>32658</xdr:colOff>
      <xdr:row>13</xdr:row>
      <xdr:rowOff>32657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9" name="Chart 68">
              <a:extLst>
                <a:ext uri="{FF2B5EF4-FFF2-40B4-BE49-F238E27FC236}">
                  <a16:creationId xmlns:a16="http://schemas.microsoft.com/office/drawing/2014/main" id="{77680AB2-270F-4705-8F3C-DCE2A641FA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00" y="145142"/>
              <a:ext cx="2471058" cy="22649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81643</xdr:colOff>
      <xdr:row>29</xdr:row>
      <xdr:rowOff>163286</xdr:rowOff>
    </xdr:from>
    <xdr:to>
      <xdr:col>18</xdr:col>
      <xdr:colOff>163286</xdr:colOff>
      <xdr:row>45</xdr:row>
      <xdr:rowOff>141515</xdr:rowOff>
    </xdr:to>
    <xdr:graphicFrame macro="">
      <xdr:nvGraphicFramePr>
        <xdr:cNvPr id="70" name="Chart 69">
          <a:extLst>
            <a:ext uri="{FF2B5EF4-FFF2-40B4-BE49-F238E27FC236}">
              <a16:creationId xmlns:a16="http://schemas.microsoft.com/office/drawing/2014/main" id="{AFEAF22E-2ACA-4B60-85F5-63261A56B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228601</xdr:colOff>
      <xdr:row>0</xdr:row>
      <xdr:rowOff>119743</xdr:rowOff>
    </xdr:from>
    <xdr:to>
      <xdr:col>29</xdr:col>
      <xdr:colOff>59379</xdr:colOff>
      <xdr:row>13</xdr:row>
      <xdr:rowOff>38759</xdr:rowOff>
    </xdr:to>
    <xdr:graphicFrame macro="">
      <xdr:nvGraphicFramePr>
        <xdr:cNvPr id="71" name="Chart 70">
          <a:extLst>
            <a:ext uri="{FF2B5EF4-FFF2-40B4-BE49-F238E27FC236}">
              <a16:creationId xmlns:a16="http://schemas.microsoft.com/office/drawing/2014/main" id="{197CA8B9-CEB0-4D42-A298-BDD9C5126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413658</xdr:colOff>
      <xdr:row>13</xdr:row>
      <xdr:rowOff>174171</xdr:rowOff>
    </xdr:from>
    <xdr:to>
      <xdr:col>29</xdr:col>
      <xdr:colOff>119744</xdr:colOff>
      <xdr:row>31</xdr:row>
      <xdr:rowOff>97972</xdr:rowOff>
    </xdr:to>
    <xdr:graphicFrame macro="">
      <xdr:nvGraphicFramePr>
        <xdr:cNvPr id="72" name="Chart 71">
          <a:extLst>
            <a:ext uri="{FF2B5EF4-FFF2-40B4-BE49-F238E27FC236}">
              <a16:creationId xmlns:a16="http://schemas.microsoft.com/office/drawing/2014/main" id="{1C98336F-B4EA-4E15-9F32-2656595BB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356422</xdr:colOff>
      <xdr:row>13</xdr:row>
      <xdr:rowOff>108858</xdr:rowOff>
    </xdr:from>
    <xdr:to>
      <xdr:col>18</xdr:col>
      <xdr:colOff>185057</xdr:colOff>
      <xdr:row>29</xdr:row>
      <xdr:rowOff>1651</xdr:rowOff>
    </xdr:to>
    <xdr:graphicFrame macro="">
      <xdr:nvGraphicFramePr>
        <xdr:cNvPr id="73" name="Chart 72">
          <a:extLst>
            <a:ext uri="{FF2B5EF4-FFF2-40B4-BE49-F238E27FC236}">
              <a16:creationId xmlns:a16="http://schemas.microsoft.com/office/drawing/2014/main" id="{6D474CB0-6DBB-4C4C-80B4-0B2FDFE0F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124690</xdr:colOff>
      <xdr:row>30</xdr:row>
      <xdr:rowOff>27708</xdr:rowOff>
    </xdr:from>
    <xdr:to>
      <xdr:col>8</xdr:col>
      <xdr:colOff>126999</xdr:colOff>
      <xdr:row>45</xdr:row>
      <xdr:rowOff>69272</xdr:rowOff>
    </xdr:to>
    <xdr:graphicFrame macro="">
      <xdr:nvGraphicFramePr>
        <xdr:cNvPr id="74" name="Chart 73">
          <a:extLst>
            <a:ext uri="{FF2B5EF4-FFF2-40B4-BE49-F238E27FC236}">
              <a16:creationId xmlns:a16="http://schemas.microsoft.com/office/drawing/2014/main" id="{A6A807C2-DD9A-4005-9794-432D72332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127000</xdr:colOff>
      <xdr:row>1</xdr:row>
      <xdr:rowOff>126999</xdr:rowOff>
    </xdr:from>
    <xdr:to>
      <xdr:col>3</xdr:col>
      <xdr:colOff>2443</xdr:colOff>
      <xdr:row>12</xdr:row>
      <xdr:rowOff>19538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4D2C7AA6-5049-795A-8070-D813E4CF59BC}"/>
            </a:ext>
          </a:extLst>
        </xdr:cNvPr>
        <xdr:cNvSpPr/>
      </xdr:nvSpPr>
      <xdr:spPr>
        <a:xfrm>
          <a:off x="127000" y="312614"/>
          <a:ext cx="1692520" cy="1934309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214923</xdr:colOff>
      <xdr:row>9</xdr:row>
      <xdr:rowOff>58616</xdr:rowOff>
    </xdr:from>
    <xdr:to>
      <xdr:col>2</xdr:col>
      <xdr:colOff>527676</xdr:colOff>
      <xdr:row>11</xdr:row>
      <xdr:rowOff>78154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A190A1C5-C07F-84A5-2B2A-1F7D72022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923" y="1729154"/>
          <a:ext cx="1524138" cy="390769"/>
        </a:xfrm>
        <a:prstGeom prst="rect">
          <a:avLst/>
        </a:prstGeom>
      </xdr:spPr>
    </xdr:pic>
    <xdr:clientData/>
  </xdr:twoCellAnchor>
  <xdr:twoCellAnchor editAs="oneCell">
    <xdr:from>
      <xdr:col>0</xdr:col>
      <xdr:colOff>263768</xdr:colOff>
      <xdr:row>1</xdr:row>
      <xdr:rowOff>136768</xdr:rowOff>
    </xdr:from>
    <xdr:to>
      <xdr:col>2</xdr:col>
      <xdr:colOff>524222</xdr:colOff>
      <xdr:row>10</xdr:row>
      <xdr:rowOff>39077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DF9AF1EB-771E-7498-1FA5-1373DEF1AF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BEBA8EAE-BF5A-486C-A8C5-ECC9F3942E4B}">
              <a14:imgProps xmlns:a14="http://schemas.microsoft.com/office/drawing/2010/main">
                <a14:imgLayer r:embed="rId15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1987" t="13605" r="30076" b="12245"/>
        <a:stretch/>
      </xdr:blipFill>
      <xdr:spPr>
        <a:xfrm>
          <a:off x="263768" y="322383"/>
          <a:ext cx="1471839" cy="157284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0</xdr:row>
      <xdr:rowOff>125730</xdr:rowOff>
    </xdr:from>
    <xdr:to>
      <xdr:col>10</xdr:col>
      <xdr:colOff>274320</xdr:colOff>
      <xdr:row>15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3FF1DC-E146-9B76-B898-110DF2E67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27</xdr:row>
      <xdr:rowOff>41910</xdr:rowOff>
    </xdr:from>
    <xdr:to>
      <xdr:col>10</xdr:col>
      <xdr:colOff>441960</xdr:colOff>
      <xdr:row>42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41BF8-C8B7-3B45-3A45-EAD954306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137160</xdr:colOff>
      <xdr:row>6</xdr:row>
      <xdr:rowOff>41910</xdr:rowOff>
    </xdr:from>
    <xdr:to>
      <xdr:col>10</xdr:col>
      <xdr:colOff>441960</xdr:colOff>
      <xdr:row>21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765F1E-D954-784C-5C8F-A42F5D127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6</xdr:row>
      <xdr:rowOff>41910</xdr:rowOff>
    </xdr:from>
    <xdr:to>
      <xdr:col>13</xdr:col>
      <xdr:colOff>15240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A231D-0D58-15C7-E06F-F20A4814E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6</xdr:row>
      <xdr:rowOff>41910</xdr:rowOff>
    </xdr:from>
    <xdr:to>
      <xdr:col>13</xdr:col>
      <xdr:colOff>419100</xdr:colOff>
      <xdr:row>21</xdr:row>
      <xdr:rowOff>41910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BB10D91-EC68-B2BF-16E5-4C44D9A2BB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39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6</xdr:row>
      <xdr:rowOff>41910</xdr:rowOff>
    </xdr:from>
    <xdr:to>
      <xdr:col>11</xdr:col>
      <xdr:colOff>586740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9DE027-E3F2-E088-3742-82FA43014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6</xdr:row>
      <xdr:rowOff>41910</xdr:rowOff>
    </xdr:from>
    <xdr:to>
      <xdr:col>10</xdr:col>
      <xdr:colOff>190500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3E5B9-56A0-28AC-BC50-F54900357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6</xdr:row>
      <xdr:rowOff>41910</xdr:rowOff>
    </xdr:from>
    <xdr:to>
      <xdr:col>12</xdr:col>
      <xdr:colOff>190500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99308-92E3-2996-40E1-A10F0124F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6</xdr:row>
      <xdr:rowOff>41910</xdr:rowOff>
    </xdr:from>
    <xdr:to>
      <xdr:col>12</xdr:col>
      <xdr:colOff>129540</xdr:colOff>
      <xdr:row>21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62331EB-03C3-57C3-BD82-E773A01E0D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4240" y="1139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6</xdr:row>
      <xdr:rowOff>41910</xdr:rowOff>
    </xdr:from>
    <xdr:to>
      <xdr:col>11</xdr:col>
      <xdr:colOff>83820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19B782-4694-D3C5-9A8C-7FCF77756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6</xdr:row>
      <xdr:rowOff>41910</xdr:rowOff>
    </xdr:from>
    <xdr:to>
      <xdr:col>9</xdr:col>
      <xdr:colOff>449580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7D54ED-A6E1-E8EA-D495-C48A9741F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236220</xdr:colOff>
      <xdr:row>6</xdr:row>
      <xdr:rowOff>41910</xdr:rowOff>
    </xdr:from>
    <xdr:to>
      <xdr:col>10</xdr:col>
      <xdr:colOff>541020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D2E4FF-08E2-F898-B5C7-4C337FD38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960D8087-93DD-4311-B1F9-ED668D0FC9CD}" autoFormatId="16" applyNumberFormats="0" applyBorderFormats="0" applyFontFormats="0" applyPatternFormats="0" applyAlignmentFormats="0" applyWidthHeightFormats="0">
  <queryTableRefresh nextId="2">
    <queryTableFields count="1">
      <queryTableField id="1" name="Total Recoverie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B5BE5FE7-A9ED-4AEB-B228-F5BF6A5D1F04}" autoFormatId="16" applyNumberFormats="0" applyBorderFormats="0" applyFontFormats="0" applyPatternFormats="0" applyAlignmentFormats="0" applyWidthHeightFormats="0">
  <queryTableRefresh nextId="2">
    <queryTableFields count="1">
      <queryTableField id="1" name="Total Recived Principal Amount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CEDCC771-36A3-462F-B329-584E60E278F0}" autoFormatId="16" applyNumberFormats="0" applyBorderFormats="0" applyFontFormats="0" applyPatternFormats="0" applyAlignmentFormats="0" applyWidthHeightFormats="0">
  <queryTableRefresh nextId="2">
    <queryTableFields count="1">
      <queryTableField id="1" name="Total Recived Late Fee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11E3C7B8-EA7F-4783-9709-73EAE062B182}" autoFormatId="16" applyNumberFormats="0" applyBorderFormats="0" applyFontFormats="0" applyPatternFormats="0" applyAlignmentFormats="0" applyWidthHeightFormats="0">
  <queryTableRefresh nextId="2">
    <queryTableFields count="1">
      <queryTableField id="1" name="Total Received Interest Amount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A42A4FB3-C66F-4A6B-A78B-552F9EBE2BA3}" autoFormatId="16" applyNumberFormats="0" applyBorderFormats="0" applyFontFormats="0" applyPatternFormats="0" applyAlignmentFormats="0" applyWidthHeightFormats="0">
  <queryTableRefresh nextId="2">
    <queryTableFields count="1">
      <queryTableField id="1" name="Total Recived Payment CAP+INT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DACEC4A4-FFC0-465B-A793-22E82D781009}" autoFormatId="16" applyNumberFormats="0" applyBorderFormats="0" applyFontFormats="0" applyPatternFormats="0" applyAlignmentFormats="0" applyWidthHeightFormats="0">
  <queryTableRefresh nextId="2">
    <queryTableFields count="1">
      <queryTableField id="1" name="Total Funded Amount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6246C13C-BDA1-4409-B866-9F3856CC7FC2}" autoFormatId="16" applyNumberFormats="0" applyBorderFormats="0" applyFontFormats="0" applyPatternFormats="0" applyAlignmentFormats="0" applyWidthHeightFormats="0">
  <queryTableRefresh nextId="4">
    <queryTableFields count="2">
      <queryTableField id="2" name="home_ownership" tableColumnId="2"/>
      <queryTableField id="1" name="Count of Home Ownership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4FE45AFA-6959-4AE0-A8C9-6131116DB788}" autoFormatId="16" applyNumberFormats="0" applyBorderFormats="0" applyFontFormats="0" applyPatternFormats="0" applyAlignmentFormats="0" applyWidthHeightFormats="0">
  <queryTableRefresh nextId="2">
    <queryTableFields count="1">
      <queryTableField id="1" name="count of Aplication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70192B02-D6CA-4B54-95AA-039D1A5E2191}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Count of Aplication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8E08BDF5-18D2-4008-9E45-9C36CC38CBDD}" autoFormatId="16" applyNumberFormats="0" applyBorderFormats="0" applyFontFormats="0" applyPatternFormats="0" applyAlignmentFormats="0" applyWidthHeightFormats="0">
  <queryTableRefresh nextId="5">
    <queryTableFields count="4">
      <queryTableField id="1" name="&lt;10K" tableColumnId="1"/>
      <queryTableField id="2" name="10k - 20k" tableColumnId="2"/>
      <queryTableField id="3" name="20k - 30k" tableColumnId="3"/>
      <queryTableField id="4" name="&gt;35K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B00791A5-4AA1-47A0-B466-F8384E851DB5}" autoFormatId="16" applyNumberFormats="0" applyBorderFormats="0" applyFontFormats="0" applyPatternFormats="0" applyAlignmentFormats="0" applyWidthHeightFormats="0">
  <queryTableRefresh nextId="4">
    <queryTableFields count="2">
      <queryTableField id="2" name="issue_d" tableColumnId="2"/>
      <queryTableField id="1" name="count of issue Month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9B45E9CB-F1DE-42ED-8CFE-F64482E7DA08}" autoFormatId="16" applyNumberFormats="0" applyBorderFormats="0" applyFontFormats="0" applyPatternFormats="0" applyAlignmentFormats="0" applyWidthHeightFormats="0">
  <queryTableRefresh nextId="4">
    <queryTableFields count="2">
      <queryTableField id="2" name="grade" tableColumnId="2"/>
      <queryTableField id="1" name="Avg Interest of Rate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FF610A11-688A-4863-BEFA-57A5714DBF8B}" autoFormatId="16" applyNumberFormats="0" applyBorderFormats="0" applyFontFormats="0" applyPatternFormats="0" applyAlignmentFormats="0" applyWidthHeightFormats="0">
  <queryTableRefresh nextId="4">
    <queryTableFields count="2">
      <queryTableField id="2" name="purpose" tableColumnId="2"/>
      <queryTableField id="1" name="Count of Loan Purpose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EDDAD2B-95AC-4372-850E-3E7941EDCEE0}" autoFormatId="16" applyNumberFormats="0" applyBorderFormats="0" applyFontFormats="0" applyPatternFormats="0" applyAlignmentFormats="0" applyWidthHeightFormats="0">
  <queryTableRefresh nextId="4">
    <queryTableFields count="2">
      <queryTableField id="2" name="grade" tableColumnId="2"/>
      <queryTableField id="1" name="Count of Grade" tableColumnId="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42BC2AEC-0344-4E01-BC0A-942D1911089B}" autoFormatId="16" applyNumberFormats="0" applyBorderFormats="0" applyFontFormats="0" applyPatternFormats="0" applyAlignmentFormats="0" applyWidthHeightFormats="0">
  <queryTableRefresh nextId="4">
    <queryTableFields count="2">
      <queryTableField id="2" name="term" tableColumnId="2"/>
      <queryTableField id="1" name="Count of Term" tableColumnId="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FDF6832-A849-4CB0-A621-04E647B96952}" autoFormatId="16" applyNumberFormats="0" applyBorderFormats="0" applyFontFormats="0" applyPatternFormats="0" applyAlignmentFormats="0" applyWidthHeightFormats="0">
  <queryTableRefresh nextId="8">
    <queryTableFields count="7">
      <queryTableField id="1" name="&lt; 50K" tableColumnId="1"/>
      <queryTableField id="2" name="50k - 100K" tableColumnId="2"/>
      <queryTableField id="3" name="100k - 200k" tableColumnId="3"/>
      <queryTableField id="4" name="200k - 300k" tableColumnId="4"/>
      <queryTableField id="5" name="300k - 400k" tableColumnId="5"/>
      <queryTableField id="6" name="400k - 500k" tableColumnId="6"/>
      <queryTableField id="7" name="&gt; 600k" tableColumnId="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06D3612-4CE0-479A-9BCA-400C87BFC6E6}" autoFormatId="16" applyNumberFormats="0" applyBorderFormats="0" applyFontFormats="0" applyPatternFormats="0" applyAlignmentFormats="0" applyWidthHeightFormats="0">
  <queryTableRefresh nextId="4">
    <queryTableFields count="2">
      <queryTableField id="2" name="verification_status" tableColumnId="2"/>
      <queryTableField id="1" name="Count of Verification Status" tableColumnId="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AA7520-089D-4010-AF52-5F94E8323445}" autoFormatId="16" applyNumberFormats="0" applyBorderFormats="0" applyFontFormats="0" applyPatternFormats="0" applyAlignmentFormats="0" applyWidthHeightFormats="0">
  <queryTableRefresh nextId="4">
    <queryTableFields count="2">
      <queryTableField id="2" name="loan_status" tableColumnId="2"/>
      <queryTableField id="1" name="count of loan Statu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AD6AE2F-3E03-4CD3-B08B-80007F66419A}" name="Total_Recoveries_Amount" displayName="Total_Recoveries_Amount" ref="A1:A2" tableType="queryTable" totalsRowShown="0" dataDxfId="11">
  <autoFilter ref="A1:A2" xr:uid="{EAD6AE2F-3E03-4CD3-B08B-80007F66419A}"/>
  <tableColumns count="1">
    <tableColumn id="1" xr3:uid="{B7063FD0-FE21-480E-BA6A-EEADF3D18939}" uniqueName="1" name="Total Recoveries" queryTableFieldId="1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F71365D-5019-4233-A707-CFA1FAE1EA96}" name="Total_Recived_Principal_Amount" displayName="Total_Recived_Principal_Amount" ref="A1:A2" tableType="queryTable" totalsRowShown="0">
  <autoFilter ref="A1:A2" xr:uid="{8F71365D-5019-4233-A707-CFA1FAE1EA96}"/>
  <tableColumns count="1">
    <tableColumn id="1" xr3:uid="{034E9044-1F05-4141-AE25-8D14081E5C86}" uniqueName="1" name="Total Recived Principal Amount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38B6828-F08E-4277-8346-4ED53A13F4B6}" name="Total_Recived_late_Fee" displayName="Total_Recived_late_Fee" ref="A1:A2" tableType="queryTable" totalsRowShown="0">
  <autoFilter ref="A1:A2" xr:uid="{638B6828-F08E-4277-8346-4ED53A13F4B6}"/>
  <tableColumns count="1">
    <tableColumn id="1" xr3:uid="{3085E3BC-E0D8-45CC-95C2-09E36B4740BE}" uniqueName="1" name="Total Recived Late Fee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BD7DCD7-F056-4663-A478-F7436744EDF8}" name="Total_recived_Interest_Amount" displayName="Total_recived_Interest_Amount" ref="A1:A2" tableType="queryTable" totalsRowShown="0">
  <autoFilter ref="A1:A2" xr:uid="{5BD7DCD7-F056-4663-A478-F7436744EDF8}"/>
  <tableColumns count="1">
    <tableColumn id="1" xr3:uid="{39A1DB67-24F7-446D-A7C3-328EE3FBE498}" uniqueName="1" name="Total Received Interest Amount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B3DBEBD-D86C-43A5-988B-77CBAE27CEE3}" name="Total_Recived_Amount_CAP_INT" displayName="Total_Recived_Amount_CAP_INT" ref="A1:A2" tableType="queryTable" totalsRowShown="0">
  <autoFilter ref="A1:A2" xr:uid="{3B3DBEBD-D86C-43A5-988B-77CBAE27CEE3}"/>
  <tableColumns count="1">
    <tableColumn id="1" xr3:uid="{CC788474-5B2C-42D6-ABC3-C3699C7D8EA7}" uniqueName="1" name="Total Recived Payment CAP+INT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9E822A-42AF-45E9-BF1E-B519E38BE089}" name="Total_Funded_Amount" displayName="Total_Funded_Amount" ref="A1:A2" tableType="queryTable" totalsRowShown="0">
  <autoFilter ref="A1:A2" xr:uid="{079E822A-42AF-45E9-BF1E-B519E38BE089}"/>
  <tableColumns count="1">
    <tableColumn id="1" xr3:uid="{202F3E39-10D3-4625-B919-11C56DBEC8B7}" uniqueName="1" name="Total Funded Amount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245E3D0-5EBD-4FF2-A230-41D2AB5E899A}" name="Total_Count_of_Home_Ownership" displayName="Total_Count_of_Home_Ownership" ref="A1:B6" tableType="queryTable" totalsRowShown="0">
  <autoFilter ref="A1:B6" xr:uid="{7245E3D0-5EBD-4FF2-A230-41D2AB5E899A}"/>
  <sortState xmlns:xlrd2="http://schemas.microsoft.com/office/spreadsheetml/2017/richdata2" ref="A2:B6">
    <sortCondition ref="B1:B6"/>
  </sortState>
  <tableColumns count="2">
    <tableColumn id="2" xr3:uid="{D5DEC462-359E-4BB0-BBD8-9D11B7E4B07A}" uniqueName="2" name="home_ownership" queryTableFieldId="2" dataDxfId="9"/>
    <tableColumn id="1" xr3:uid="{CBC89648-E5BE-4E83-83D2-F2CB636FEACF}" uniqueName="1" name="Count of Home Ownership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FCB39-52B8-44F0-BFC3-CF0B396DA2B7}" name="Total_Applications" displayName="Total_Applications" ref="A1:A2" tableType="queryTable" totalsRowShown="0">
  <autoFilter ref="A1:A2" xr:uid="{000FCB39-52B8-44F0-BFC3-CF0B396DA2B7}"/>
  <tableColumns count="1">
    <tableColumn id="1" xr3:uid="{B8985838-7D1A-4D49-8F97-9108296048F5}" uniqueName="1" name="count of Aplications" queryTableField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2D8D0C-90BF-4809-AD81-91A1BDD0FF2F}" name="State_wise_Count_of_Loan_Application" displayName="State_wise_Count_of_Loan_Application" ref="A1:B51" tableType="queryTable" totalsRowShown="0">
  <autoFilter ref="A1:B51" xr:uid="{732D8D0C-90BF-4809-AD81-91A1BDD0FF2F}"/>
  <tableColumns count="2">
    <tableColumn id="1" xr3:uid="{32F30C82-4502-49B3-B6DE-ABC85B9990FA}" uniqueName="1" name="State" queryTableFieldId="1" dataDxfId="8"/>
    <tableColumn id="2" xr3:uid="{B0C0DC44-3E28-47F9-AF70-8DA2542D50FD}" uniqueName="2" name="Count of Aplications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A7617C-B920-4078-8834-9BFD88990B9B}" name="Require_Loan_Amount" displayName="Require_Loan_Amount" ref="A1:D2" tableType="queryTable" totalsRowShown="0">
  <autoFilter ref="A1:D2" xr:uid="{35A7617C-B920-4078-8834-9BFD88990B9B}"/>
  <tableColumns count="4">
    <tableColumn id="1" xr3:uid="{4158DC5A-E87D-4C79-A20E-A583C566D223}" uniqueName="1" name="&lt;10K" queryTableFieldId="1"/>
    <tableColumn id="2" xr3:uid="{9F25EA5D-16B1-4ABE-B627-A35769D38B1F}" uniqueName="2" name="10k - 20k" queryTableFieldId="2"/>
    <tableColumn id="3" xr3:uid="{BAE46F4C-E5C5-4960-833A-CA07ED1E3D3F}" uniqueName="3" name="20k - 30k" queryTableFieldId="3"/>
    <tableColumn id="4" xr3:uid="{3F5552C4-73C6-47C8-A5C1-CFFD2335E87F}" uniqueName="4" name="&gt;35K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EF8D7F7-0AAB-4872-9D37-C6275759454E}" name="Month_wise_issue_Loan" displayName="Month_wise_issue_Loan" ref="A1:B10" tableType="queryTable" totalsRowShown="0">
  <autoFilter ref="A1:B10" xr:uid="{8EF8D7F7-0AAB-4872-9D37-C6275759454E}"/>
  <tableColumns count="2">
    <tableColumn id="2" xr3:uid="{75D64A45-0AB5-4F8B-BEC6-C6088B26DD14}" uniqueName="2" name="issue_d" queryTableFieldId="2" dataDxfId="7"/>
    <tableColumn id="1" xr3:uid="{C261EFE5-CD80-48EF-B5BE-6C7EAA6B3C7D}" uniqueName="1" name="count of issue Month" queryTableField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D60B99-D56F-40D4-AE4F-2055F8E0170E}" name="Grade_wise_Avg_Rate_of_Interest" displayName="Grade_wise_Avg_Rate_of_Interest" ref="A1:B8" tableType="queryTable" totalsRowShown="0">
  <autoFilter ref="A1:B8" xr:uid="{98D60B99-D56F-40D4-AE4F-2055F8E0170E}"/>
  <sortState xmlns:xlrd2="http://schemas.microsoft.com/office/spreadsheetml/2017/richdata2" ref="A2:B8">
    <sortCondition ref="B1:B8"/>
  </sortState>
  <tableColumns count="2">
    <tableColumn id="2" xr3:uid="{8415D185-87F4-4B1B-A4A7-66ED90F07C82}" uniqueName="2" name="grade" queryTableFieldId="2" dataDxfId="6"/>
    <tableColumn id="1" xr3:uid="{805A785F-874D-43AF-B2B1-4E98355ADC07}" uniqueName="1" name="Avg Interest of Rate" queryTableFieldId="1" dataDxf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5B1063-EBB7-4C23-93EF-858B7C2DFEF0}" name="Count_of_Loan_Purpose" displayName="Count_of_Loan_Purpose" ref="A1:B14" tableType="queryTable" totalsRowShown="0">
  <autoFilter ref="A1:B14" xr:uid="{FD5B1063-EBB7-4C23-93EF-858B7C2DFEF0}"/>
  <sortState xmlns:xlrd2="http://schemas.microsoft.com/office/spreadsheetml/2017/richdata2" ref="A2:B14">
    <sortCondition descending="1" ref="B1:B14"/>
  </sortState>
  <tableColumns count="2">
    <tableColumn id="2" xr3:uid="{C271C6FF-F56E-486B-8CF7-59F38ED32410}" uniqueName="2" name="purpose" queryTableFieldId="2" dataDxfId="4"/>
    <tableColumn id="1" xr3:uid="{26038B38-BAF2-4C8F-981F-BDC4377374ED}" uniqueName="1" name="Count of Loan Purpose" queryTableFieldId="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C71481-7CDF-44F9-B0E8-77ABB854EB1E}" name="Count_of_Grade" displayName="Count_of_Grade" ref="A1:B8" tableType="queryTable" totalsRowShown="0">
  <autoFilter ref="A1:B8" xr:uid="{E8C71481-7CDF-44F9-B0E8-77ABB854EB1E}"/>
  <sortState xmlns:xlrd2="http://schemas.microsoft.com/office/spreadsheetml/2017/richdata2" ref="A2:B8">
    <sortCondition descending="1" ref="B1:B8"/>
  </sortState>
  <tableColumns count="2">
    <tableColumn id="2" xr3:uid="{F0E43377-529D-49DE-BBAC-0A68788F2FD5}" uniqueName="2" name="grade" queryTableFieldId="2" dataDxfId="3"/>
    <tableColumn id="1" xr3:uid="{9310BEBA-BBC4-4E43-8F3B-948F8CD646FF}" uniqueName="1" name="Count of Grade" queryTableFieldId="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5F9C05-C382-4714-AC44-F56192714432}" name="Count_of_Duration_time_Period" displayName="Count_of_Duration_time_Period" ref="A1:B3" tableType="queryTable" totalsRowShown="0">
  <autoFilter ref="A1:B3" xr:uid="{1A5F9C05-C382-4714-AC44-F56192714432}"/>
  <tableColumns count="2">
    <tableColumn id="2" xr3:uid="{B7418674-2766-4684-BBE5-6061D20723DB}" uniqueName="2" name="term" queryTableFieldId="2" dataDxfId="2"/>
    <tableColumn id="1" xr3:uid="{ECCE067C-CD62-48F1-BE5B-5448060732B1}" uniqueName="1" name="Count of Term" queryTableFieldId="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9F388A-2451-4D5E-AD42-64EB1778C517}" name="Applicant_Gross_Income" displayName="Applicant_Gross_Income" ref="A1:G2" tableType="queryTable" totalsRowShown="0">
  <autoFilter ref="A1:G2" xr:uid="{E49F388A-2451-4D5E-AD42-64EB1778C517}"/>
  <tableColumns count="7">
    <tableColumn id="1" xr3:uid="{CF1A320E-E4BC-4D41-B30A-2AC01AB62B01}" uniqueName="1" name="&lt; 50K" queryTableFieldId="1"/>
    <tableColumn id="2" xr3:uid="{11684AD8-3693-4EA9-9610-B0A540DCB549}" uniqueName="2" name="50k - 100K" queryTableFieldId="2"/>
    <tableColumn id="3" xr3:uid="{E34DA6C0-BC80-4197-A591-E7F2E238FEEF}" uniqueName="3" name="100k - 200k" queryTableFieldId="3"/>
    <tableColumn id="4" xr3:uid="{6496AF6A-C19A-4869-9E61-077E94A1C4EC}" uniqueName="4" name="200k - 300k" queryTableFieldId="4"/>
    <tableColumn id="5" xr3:uid="{2ADC56FD-FD61-4C6E-89EA-0302AEFD95D8}" uniqueName="5" name="300k - 400k" queryTableFieldId="5"/>
    <tableColumn id="6" xr3:uid="{94C554D1-46F5-400F-AC56-CA196E5AA37F}" uniqueName="6" name="400k - 500k" queryTableFieldId="6"/>
    <tableColumn id="7" xr3:uid="{9F627D0C-4DE0-40DA-AD51-6504C81CC8B7}" uniqueName="7" name="&gt; 600k" queryTableFieldId="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FFC8A-4684-4B24-A7F3-B0B6D5A04937}" name="All_Verification_Status_of_loan_Applications" displayName="All_Verification_Status_of_loan_Applications" ref="A1:B4" tableType="queryTable" totalsRowShown="0">
  <autoFilter ref="A1:B4" xr:uid="{F03FFC8A-4684-4B24-A7F3-B0B6D5A04937}"/>
  <tableColumns count="2">
    <tableColumn id="2" xr3:uid="{F7A820B0-F25D-4D12-AE8A-83FAD48ECFA2}" uniqueName="2" name="verification_status" queryTableFieldId="2" dataDxfId="1"/>
    <tableColumn id="1" xr3:uid="{B84653DD-2A76-42C6-A756-6F77CACF7B81}" uniqueName="1" name="Count of Verification Status" queryTableFieldId="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E7E79-63E9-49CE-9801-2C3142196229}" name="All_Loan_Status" displayName="All_Loan_Status" ref="A1:B8" tableType="queryTable" totalsRowShown="0">
  <autoFilter ref="A1:B8" xr:uid="{BE6E7E79-63E9-49CE-9801-2C3142196229}"/>
  <sortState xmlns:xlrd2="http://schemas.microsoft.com/office/spreadsheetml/2017/richdata2" ref="A2:B8">
    <sortCondition ref="B1:B8"/>
  </sortState>
  <tableColumns count="2">
    <tableColumn id="2" xr3:uid="{B19D196B-A513-4D40-A275-D8DB0133E227}" uniqueName="2" name="loan_status" queryTableFieldId="2" dataDxfId="0"/>
    <tableColumn id="1" xr3:uid="{EDC28137-AE73-4C64-97A9-8FB1D4C8CD3F}" uniqueName="1" name="count of loan Statu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5E81-F76E-4961-845B-8BD424D86B93}">
  <dimension ref="A1"/>
  <sheetViews>
    <sheetView tabSelected="1" zoomScale="78" zoomScaleNormal="70" workbookViewId="0">
      <selection activeCell="C8" sqref="C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C1EB-7C28-4D06-AAE6-47ED872379E9}">
  <dimension ref="A1:C2"/>
  <sheetViews>
    <sheetView workbookViewId="0">
      <selection activeCell="D2" sqref="D2"/>
    </sheetView>
  </sheetViews>
  <sheetFormatPr defaultRowHeight="14.4" x14ac:dyDescent="0.3"/>
  <cols>
    <col min="1" max="1" width="18" bestFit="1" customWidth="1"/>
  </cols>
  <sheetData>
    <row r="1" spans="1:3" x14ac:dyDescent="0.3">
      <c r="A1" t="s">
        <v>120</v>
      </c>
    </row>
    <row r="2" spans="1:3" x14ac:dyDescent="0.3">
      <c r="A2" s="5">
        <v>6606484</v>
      </c>
      <c r="C2" s="3">
        <f>Total_Recoveries_Amount[[#This Row],[Total Recoveries]]/100000</f>
        <v>66.064840000000004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B36C-5CF6-4903-8F01-B410D032B29B}">
  <dimension ref="A1:C4"/>
  <sheetViews>
    <sheetView workbookViewId="0">
      <selection activeCell="C4" sqref="C4"/>
    </sheetView>
  </sheetViews>
  <sheetFormatPr defaultRowHeight="14.4" x14ac:dyDescent="0.3"/>
  <cols>
    <col min="1" max="1" width="31.44140625" bestFit="1" customWidth="1"/>
    <col min="3" max="3" width="20.21875" bestFit="1" customWidth="1"/>
  </cols>
  <sheetData>
    <row r="1" spans="1:3" x14ac:dyDescent="0.3">
      <c r="A1" t="s">
        <v>119</v>
      </c>
    </row>
    <row r="2" spans="1:3" x14ac:dyDescent="0.3">
      <c r="A2">
        <v>1325100638.4499433</v>
      </c>
    </row>
    <row r="4" spans="1:3" ht="25.8" x14ac:dyDescent="0.5">
      <c r="C4" s="4" cm="1">
        <f t="array" ref="C4">Total_Recived_Principal_Amount[Total Recived Principal Amount]/10000000</f>
        <v>132.51006384499433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6CCB-31AA-41C8-977D-982C9DEC27F2}">
  <dimension ref="A1:C2"/>
  <sheetViews>
    <sheetView workbookViewId="0">
      <selection activeCell="C2" sqref="C2"/>
    </sheetView>
  </sheetViews>
  <sheetFormatPr defaultRowHeight="14.4" x14ac:dyDescent="0.3"/>
  <cols>
    <col min="1" max="1" width="23.33203125" bestFit="1" customWidth="1"/>
  </cols>
  <sheetData>
    <row r="1" spans="1:3" x14ac:dyDescent="0.3">
      <c r="A1" t="s">
        <v>118</v>
      </c>
    </row>
    <row r="2" spans="1:3" x14ac:dyDescent="0.3">
      <c r="A2">
        <v>188909</v>
      </c>
      <c r="C2">
        <f>Total_Recived_late_Fee[[#This Row],[Total Recived Late Fee]]/1000</f>
        <v>188.90899999999999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1E82-6F92-4017-96BE-45562F65370C}">
  <dimension ref="A1:C3"/>
  <sheetViews>
    <sheetView workbookViewId="0">
      <selection activeCell="C3" sqref="C3"/>
    </sheetView>
  </sheetViews>
  <sheetFormatPr defaultRowHeight="14.4" x14ac:dyDescent="0.3"/>
  <cols>
    <col min="1" max="1" width="32" bestFit="1" customWidth="1"/>
    <col min="3" max="3" width="10" bestFit="1" customWidth="1"/>
  </cols>
  <sheetData>
    <row r="1" spans="1:3" x14ac:dyDescent="0.3">
      <c r="A1" t="s">
        <v>117</v>
      </c>
    </row>
    <row r="2" spans="1:3" x14ac:dyDescent="0.3">
      <c r="A2">
        <v>412460446.02000684</v>
      </c>
    </row>
    <row r="3" spans="1:3" x14ac:dyDescent="0.3">
      <c r="C3" s="2" cm="1">
        <f t="array" ref="C3">Total_recived_Interest_Amount[Total Received Interest Amount]/10000000</f>
        <v>41.246044602000687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8493-E700-424B-8AB4-ED8E79E4233A}">
  <dimension ref="A1:C2"/>
  <sheetViews>
    <sheetView workbookViewId="0">
      <selection activeCell="C2" sqref="C2"/>
    </sheetView>
  </sheetViews>
  <sheetFormatPr defaultRowHeight="14.4" x14ac:dyDescent="0.3"/>
  <cols>
    <col min="1" max="1" width="32.109375" bestFit="1" customWidth="1"/>
  </cols>
  <sheetData>
    <row r="1" spans="1:3" x14ac:dyDescent="0.3">
      <c r="A1" t="s">
        <v>116</v>
      </c>
    </row>
    <row r="2" spans="1:3" x14ac:dyDescent="0.3">
      <c r="A2">
        <v>1744356491.4948788</v>
      </c>
      <c r="C2" s="2">
        <f>Total_Recived_Amount_CAP_INT[[#This Row],[Total Recived Payment CAP+INT]]/10000000</f>
        <v>174.43564914948789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3B92-19AE-49DB-B9D5-63D8E1F2C215}">
  <dimension ref="A1:C2"/>
  <sheetViews>
    <sheetView workbookViewId="0">
      <selection activeCell="C5" sqref="C5"/>
    </sheetView>
  </sheetViews>
  <sheetFormatPr defaultRowHeight="14.4" x14ac:dyDescent="0.3"/>
  <cols>
    <col min="1" max="1" width="22.6640625" bestFit="1" customWidth="1"/>
  </cols>
  <sheetData>
    <row r="1" spans="1:3" x14ac:dyDescent="0.3">
      <c r="A1" t="s">
        <v>115</v>
      </c>
    </row>
    <row r="2" spans="1:3" x14ac:dyDescent="0.3">
      <c r="A2">
        <v>4258723275</v>
      </c>
      <c r="C2" s="2">
        <f>Total_Funded_Amount[[#This Row],[Total Funded Amount]]/10000000</f>
        <v>425.87232749999998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3644-3E61-440E-8D17-77DB6A5BD79B}">
  <dimension ref="A1:B6"/>
  <sheetViews>
    <sheetView workbookViewId="0">
      <selection activeCell="D5" sqref="D5"/>
    </sheetView>
  </sheetViews>
  <sheetFormatPr defaultRowHeight="14.4" x14ac:dyDescent="0.3"/>
  <cols>
    <col min="1" max="1" width="19" bestFit="1" customWidth="1"/>
    <col min="2" max="2" width="27.109375" bestFit="1" customWidth="1"/>
  </cols>
  <sheetData>
    <row r="1" spans="1:2" x14ac:dyDescent="0.3">
      <c r="A1" t="s">
        <v>109</v>
      </c>
      <c r="B1" t="s">
        <v>108</v>
      </c>
    </row>
    <row r="2" spans="1:2" x14ac:dyDescent="0.3">
      <c r="A2" t="s">
        <v>114</v>
      </c>
      <c r="B2">
        <v>3</v>
      </c>
    </row>
    <row r="3" spans="1:2" x14ac:dyDescent="0.3">
      <c r="A3" t="s">
        <v>113</v>
      </c>
      <c r="B3">
        <v>391</v>
      </c>
    </row>
    <row r="4" spans="1:2" x14ac:dyDescent="0.3">
      <c r="A4" t="s">
        <v>110</v>
      </c>
      <c r="B4">
        <v>34309</v>
      </c>
    </row>
    <row r="5" spans="1:2" x14ac:dyDescent="0.3">
      <c r="A5" t="s">
        <v>112</v>
      </c>
      <c r="B5">
        <v>114755</v>
      </c>
    </row>
    <row r="6" spans="1:2" x14ac:dyDescent="0.3">
      <c r="A6" t="s">
        <v>111</v>
      </c>
      <c r="B6">
        <v>143247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AB9E-1F20-4CB2-8B97-7544EFAF0585}">
  <dimension ref="A1:C2"/>
  <sheetViews>
    <sheetView workbookViewId="0">
      <selection activeCell="C2" sqref="C2"/>
    </sheetView>
  </sheetViews>
  <sheetFormatPr defaultRowHeight="14.4" x14ac:dyDescent="0.3"/>
  <cols>
    <col min="1" max="1" width="21.109375" bestFit="1" customWidth="1"/>
  </cols>
  <sheetData>
    <row r="1" spans="1:3" x14ac:dyDescent="0.3">
      <c r="A1" t="s">
        <v>107</v>
      </c>
    </row>
    <row r="2" spans="1:3" x14ac:dyDescent="0.3">
      <c r="A2">
        <v>292705</v>
      </c>
      <c r="C2" s="1">
        <v>292705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9257-B037-4813-B550-507ED9F519FD}">
  <dimension ref="A1:B51"/>
  <sheetViews>
    <sheetView workbookViewId="0">
      <selection activeCell="B7" sqref="B7"/>
    </sheetView>
  </sheetViews>
  <sheetFormatPr defaultRowHeight="14.4" x14ac:dyDescent="0.3"/>
  <cols>
    <col min="1" max="1" width="17.88671875" bestFit="1" customWidth="1"/>
    <col min="2" max="2" width="21.44140625" bestFit="1" customWidth="1"/>
  </cols>
  <sheetData>
    <row r="1" spans="1:2" x14ac:dyDescent="0.3">
      <c r="A1" t="s">
        <v>121</v>
      </c>
      <c r="B1" t="s">
        <v>56</v>
      </c>
    </row>
    <row r="2" spans="1:2" x14ac:dyDescent="0.3">
      <c r="A2" t="s">
        <v>57</v>
      </c>
      <c r="B2">
        <v>24785</v>
      </c>
    </row>
    <row r="3" spans="1:2" x14ac:dyDescent="0.3">
      <c r="A3" t="s">
        <v>58</v>
      </c>
      <c r="B3">
        <v>6784</v>
      </c>
    </row>
    <row r="4" spans="1:2" x14ac:dyDescent="0.3">
      <c r="A4" t="s">
        <v>59</v>
      </c>
      <c r="B4">
        <v>39292</v>
      </c>
    </row>
    <row r="5" spans="1:2" x14ac:dyDescent="0.3">
      <c r="A5" t="s">
        <v>60</v>
      </c>
      <c r="B5">
        <v>5168</v>
      </c>
    </row>
    <row r="6" spans="1:2" x14ac:dyDescent="0.3">
      <c r="A6" t="s">
        <v>61</v>
      </c>
      <c r="B6">
        <v>10192</v>
      </c>
    </row>
    <row r="7" spans="1:2" x14ac:dyDescent="0.3">
      <c r="A7" t="s">
        <v>62</v>
      </c>
      <c r="B7">
        <v>24881</v>
      </c>
    </row>
    <row r="8" spans="1:2" x14ac:dyDescent="0.3">
      <c r="A8" t="s">
        <v>63</v>
      </c>
      <c r="B8">
        <v>8062</v>
      </c>
    </row>
    <row r="9" spans="1:2" x14ac:dyDescent="0.3">
      <c r="A9" t="s">
        <v>64</v>
      </c>
      <c r="B9">
        <v>5910</v>
      </c>
    </row>
    <row r="10" spans="1:2" x14ac:dyDescent="0.3">
      <c r="A10" t="s">
        <v>65</v>
      </c>
      <c r="B10">
        <v>21165</v>
      </c>
    </row>
    <row r="11" spans="1:2" x14ac:dyDescent="0.3">
      <c r="A11" t="s">
        <v>66</v>
      </c>
      <c r="B11">
        <v>7174</v>
      </c>
    </row>
    <row r="12" spans="1:2" x14ac:dyDescent="0.3">
      <c r="A12" t="s">
        <v>67</v>
      </c>
      <c r="B12">
        <v>6952</v>
      </c>
    </row>
    <row r="13" spans="1:2" x14ac:dyDescent="0.3">
      <c r="A13" t="s">
        <v>68</v>
      </c>
      <c r="B13">
        <v>11851</v>
      </c>
    </row>
    <row r="14" spans="1:2" x14ac:dyDescent="0.3">
      <c r="A14" t="s">
        <v>69</v>
      </c>
      <c r="B14">
        <v>4569</v>
      </c>
    </row>
    <row r="15" spans="1:2" x14ac:dyDescent="0.3">
      <c r="A15" t="s">
        <v>70</v>
      </c>
      <c r="B15">
        <v>9357</v>
      </c>
    </row>
    <row r="16" spans="1:2" x14ac:dyDescent="0.3">
      <c r="A16" t="s">
        <v>71</v>
      </c>
      <c r="B16">
        <v>1383</v>
      </c>
    </row>
    <row r="17" spans="1:2" x14ac:dyDescent="0.3">
      <c r="A17" t="s">
        <v>72</v>
      </c>
      <c r="B17">
        <v>820</v>
      </c>
    </row>
    <row r="18" spans="1:2" x14ac:dyDescent="0.3">
      <c r="A18" t="s">
        <v>73</v>
      </c>
      <c r="B18">
        <v>10915</v>
      </c>
    </row>
    <row r="19" spans="1:2" x14ac:dyDescent="0.3">
      <c r="A19" t="s">
        <v>74</v>
      </c>
      <c r="B19">
        <v>7652</v>
      </c>
    </row>
    <row r="20" spans="1:2" x14ac:dyDescent="0.3">
      <c r="A20" t="s">
        <v>75</v>
      </c>
      <c r="B20">
        <v>6165</v>
      </c>
    </row>
    <row r="21" spans="1:2" x14ac:dyDescent="0.3">
      <c r="A21" t="s">
        <v>76</v>
      </c>
      <c r="B21">
        <v>3398</v>
      </c>
    </row>
    <row r="22" spans="1:2" x14ac:dyDescent="0.3">
      <c r="A22" t="s">
        <v>77</v>
      </c>
      <c r="B22">
        <v>9772</v>
      </c>
    </row>
    <row r="23" spans="1:2" x14ac:dyDescent="0.3">
      <c r="A23" t="s">
        <v>78</v>
      </c>
      <c r="B23">
        <v>5109</v>
      </c>
    </row>
    <row r="24" spans="1:2" x14ac:dyDescent="0.3">
      <c r="A24" t="s">
        <v>79</v>
      </c>
      <c r="B24">
        <v>796</v>
      </c>
    </row>
    <row r="25" spans="1:2" x14ac:dyDescent="0.3">
      <c r="A25" t="s">
        <v>80</v>
      </c>
      <c r="B25">
        <v>4935</v>
      </c>
    </row>
    <row r="26" spans="1:2" x14ac:dyDescent="0.3">
      <c r="A26" t="s">
        <v>81</v>
      </c>
      <c r="B26">
        <v>8080</v>
      </c>
    </row>
    <row r="27" spans="1:2" x14ac:dyDescent="0.3">
      <c r="A27" t="s">
        <v>82</v>
      </c>
      <c r="B27">
        <v>2185</v>
      </c>
    </row>
    <row r="28" spans="1:2" x14ac:dyDescent="0.3">
      <c r="A28" t="s">
        <v>83</v>
      </c>
      <c r="B28">
        <v>821</v>
      </c>
    </row>
    <row r="29" spans="1:2" x14ac:dyDescent="0.3">
      <c r="A29" t="s">
        <v>84</v>
      </c>
      <c r="B29">
        <v>2322</v>
      </c>
    </row>
    <row r="30" spans="1:2" x14ac:dyDescent="0.3">
      <c r="A30" t="s">
        <v>85</v>
      </c>
      <c r="B30">
        <v>3223</v>
      </c>
    </row>
    <row r="31" spans="1:2" x14ac:dyDescent="0.3">
      <c r="A31" t="s">
        <v>86</v>
      </c>
      <c r="B31">
        <v>4140</v>
      </c>
    </row>
    <row r="32" spans="1:2" x14ac:dyDescent="0.3">
      <c r="A32" t="s">
        <v>87</v>
      </c>
      <c r="B32">
        <v>669</v>
      </c>
    </row>
    <row r="33" spans="1:2" x14ac:dyDescent="0.3">
      <c r="A33" t="s">
        <v>88</v>
      </c>
      <c r="B33">
        <v>4712</v>
      </c>
    </row>
    <row r="34" spans="1:2" x14ac:dyDescent="0.3">
      <c r="A34" t="s">
        <v>89</v>
      </c>
      <c r="B34">
        <v>3860</v>
      </c>
    </row>
    <row r="35" spans="1:2" x14ac:dyDescent="0.3">
      <c r="A35" t="s">
        <v>90</v>
      </c>
      <c r="B35">
        <v>3605</v>
      </c>
    </row>
    <row r="36" spans="1:2" x14ac:dyDescent="0.3">
      <c r="A36" t="s">
        <v>91</v>
      </c>
      <c r="B36">
        <v>1374</v>
      </c>
    </row>
    <row r="37" spans="1:2" x14ac:dyDescent="0.3">
      <c r="A37" t="s">
        <v>92</v>
      </c>
      <c r="B37">
        <v>2600</v>
      </c>
    </row>
    <row r="38" spans="1:2" x14ac:dyDescent="0.3">
      <c r="A38" t="s">
        <v>93</v>
      </c>
      <c r="B38">
        <v>3404</v>
      </c>
    </row>
    <row r="39" spans="1:2" x14ac:dyDescent="0.3">
      <c r="A39" t="s">
        <v>94</v>
      </c>
      <c r="B39">
        <v>1422</v>
      </c>
    </row>
    <row r="40" spans="1:2" x14ac:dyDescent="0.3">
      <c r="A40" t="s">
        <v>95</v>
      </c>
      <c r="B40">
        <v>1838</v>
      </c>
    </row>
    <row r="41" spans="1:2" x14ac:dyDescent="0.3">
      <c r="A41" t="s">
        <v>96</v>
      </c>
      <c r="B41">
        <v>553</v>
      </c>
    </row>
    <row r="42" spans="1:2" x14ac:dyDescent="0.3">
      <c r="A42" t="s">
        <v>97</v>
      </c>
      <c r="B42">
        <v>626</v>
      </c>
    </row>
    <row r="43" spans="1:2" x14ac:dyDescent="0.3">
      <c r="A43" t="s">
        <v>98</v>
      </c>
      <c r="B43">
        <v>671</v>
      </c>
    </row>
    <row r="44" spans="1:2" x14ac:dyDescent="0.3">
      <c r="A44" t="s">
        <v>99</v>
      </c>
      <c r="B44">
        <v>2751</v>
      </c>
    </row>
    <row r="45" spans="1:2" x14ac:dyDescent="0.3">
      <c r="A45" t="s">
        <v>100</v>
      </c>
      <c r="B45">
        <v>878</v>
      </c>
    </row>
    <row r="46" spans="1:2" x14ac:dyDescent="0.3">
      <c r="A46" t="s">
        <v>101</v>
      </c>
      <c r="B46">
        <v>1838</v>
      </c>
    </row>
    <row r="47" spans="1:2" x14ac:dyDescent="0.3">
      <c r="A47" t="s">
        <v>102</v>
      </c>
      <c r="B47">
        <v>1455</v>
      </c>
    </row>
    <row r="48" spans="1:2" x14ac:dyDescent="0.3">
      <c r="A48" t="s">
        <v>103</v>
      </c>
      <c r="B48">
        <v>573</v>
      </c>
    </row>
    <row r="49" spans="1:2" x14ac:dyDescent="0.3">
      <c r="A49" t="s">
        <v>104</v>
      </c>
      <c r="B49">
        <v>1360</v>
      </c>
    </row>
    <row r="50" spans="1:2" x14ac:dyDescent="0.3">
      <c r="A50" t="s">
        <v>105</v>
      </c>
      <c r="B50">
        <v>655</v>
      </c>
    </row>
    <row r="51" spans="1:2" x14ac:dyDescent="0.3">
      <c r="A51" t="s">
        <v>106</v>
      </c>
      <c r="B51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9B4F-C617-4FE6-8BCB-E40AE9B53575}">
  <dimension ref="A1:D2"/>
  <sheetViews>
    <sheetView workbookViewId="0">
      <selection activeCell="B2" sqref="B2"/>
    </sheetView>
  </sheetViews>
  <sheetFormatPr defaultRowHeight="14.4" x14ac:dyDescent="0.3"/>
  <cols>
    <col min="1" max="1" width="7.44140625" bestFit="1" customWidth="1"/>
    <col min="2" max="3" width="10.88671875" bestFit="1" customWidth="1"/>
    <col min="4" max="4" width="7.44140625" bestFit="1" customWidth="1"/>
  </cols>
  <sheetData>
    <row r="1" spans="1:4" x14ac:dyDescent="0.3">
      <c r="A1" t="s">
        <v>52</v>
      </c>
      <c r="B1" t="s">
        <v>53</v>
      </c>
      <c r="C1" t="s">
        <v>54</v>
      </c>
      <c r="D1" t="s">
        <v>55</v>
      </c>
    </row>
    <row r="2" spans="1:4" x14ac:dyDescent="0.3">
      <c r="A2">
        <v>102911</v>
      </c>
      <c r="B2">
        <v>109256</v>
      </c>
      <c r="C2">
        <v>50376</v>
      </c>
      <c r="D2">
        <v>30162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A7A5-545E-4231-AEDD-F3B4DA6475F9}">
  <dimension ref="A1:B10"/>
  <sheetViews>
    <sheetView workbookViewId="0">
      <selection activeCell="B2" sqref="B2"/>
    </sheetView>
  </sheetViews>
  <sheetFormatPr defaultRowHeight="14.4" x14ac:dyDescent="0.3"/>
  <cols>
    <col min="1" max="1" width="10.44140625" bestFit="1" customWidth="1"/>
    <col min="2" max="2" width="22.33203125" bestFit="1" customWidth="1"/>
  </cols>
  <sheetData>
    <row r="1" spans="1:2" x14ac:dyDescent="0.3">
      <c r="A1" t="s">
        <v>51</v>
      </c>
      <c r="B1" t="s">
        <v>50</v>
      </c>
    </row>
    <row r="2" spans="1:2" x14ac:dyDescent="0.3">
      <c r="A2" s="6">
        <v>42887</v>
      </c>
      <c r="B2">
        <v>38026</v>
      </c>
    </row>
    <row r="3" spans="1:2" x14ac:dyDescent="0.3">
      <c r="A3" s="6">
        <v>42856</v>
      </c>
      <c r="B3">
        <v>37639</v>
      </c>
    </row>
    <row r="4" spans="1:2" x14ac:dyDescent="0.3">
      <c r="A4" s="6">
        <v>42826</v>
      </c>
      <c r="B4">
        <v>29636</v>
      </c>
    </row>
    <row r="5" spans="1:2" x14ac:dyDescent="0.3">
      <c r="A5" s="6">
        <v>42795</v>
      </c>
      <c r="B5">
        <v>37144</v>
      </c>
    </row>
    <row r="6" spans="1:2" x14ac:dyDescent="0.3">
      <c r="A6" s="6">
        <v>42767</v>
      </c>
      <c r="B6">
        <v>27732</v>
      </c>
    </row>
    <row r="7" spans="1:2" x14ac:dyDescent="0.3">
      <c r="A7" s="6">
        <v>42736</v>
      </c>
      <c r="B7">
        <v>31819</v>
      </c>
    </row>
    <row r="8" spans="1:2" x14ac:dyDescent="0.3">
      <c r="A8" s="6">
        <v>42614</v>
      </c>
      <c r="B8">
        <v>28115</v>
      </c>
    </row>
    <row r="9" spans="1:2" x14ac:dyDescent="0.3">
      <c r="A9" s="6">
        <v>42583</v>
      </c>
      <c r="B9">
        <v>36260</v>
      </c>
    </row>
    <row r="10" spans="1:2" x14ac:dyDescent="0.3">
      <c r="A10" s="6">
        <v>42552</v>
      </c>
      <c r="B10">
        <v>26334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F63F-2B4C-4F08-A42E-81D9C92AB16C}">
  <dimension ref="A1:B8"/>
  <sheetViews>
    <sheetView workbookViewId="0">
      <selection activeCell="P14" sqref="P14"/>
    </sheetView>
  </sheetViews>
  <sheetFormatPr defaultRowHeight="14.4" x14ac:dyDescent="0.3"/>
  <cols>
    <col min="1" max="1" width="8.33203125" bestFit="1" customWidth="1"/>
    <col min="2" max="2" width="20" bestFit="1" customWidth="1"/>
  </cols>
  <sheetData>
    <row r="1" spans="1:2" x14ac:dyDescent="0.3">
      <c r="A1" t="s">
        <v>26</v>
      </c>
      <c r="B1" t="s">
        <v>49</v>
      </c>
    </row>
    <row r="2" spans="1:2" x14ac:dyDescent="0.3">
      <c r="A2" t="s">
        <v>29</v>
      </c>
      <c r="B2" s="3">
        <v>7.0429980505016712</v>
      </c>
    </row>
    <row r="3" spans="1:2" x14ac:dyDescent="0.3">
      <c r="A3" t="s">
        <v>28</v>
      </c>
      <c r="B3" s="3">
        <v>10.54566156235539</v>
      </c>
    </row>
    <row r="4" spans="1:2" x14ac:dyDescent="0.3">
      <c r="A4" t="s">
        <v>27</v>
      </c>
      <c r="B4" s="3">
        <v>14.148074247330729</v>
      </c>
    </row>
    <row r="5" spans="1:2" x14ac:dyDescent="0.3">
      <c r="A5" t="s">
        <v>32</v>
      </c>
      <c r="B5" s="3">
        <v>18.539555758234638</v>
      </c>
    </row>
    <row r="6" spans="1:2" x14ac:dyDescent="0.3">
      <c r="A6" t="s">
        <v>30</v>
      </c>
      <c r="B6" s="3">
        <v>24.291385039684826</v>
      </c>
    </row>
    <row r="7" spans="1:2" x14ac:dyDescent="0.3">
      <c r="A7" t="s">
        <v>31</v>
      </c>
      <c r="B7" s="3">
        <v>28.502180860723591</v>
      </c>
    </row>
    <row r="8" spans="1:2" x14ac:dyDescent="0.3">
      <c r="A8" t="s">
        <v>33</v>
      </c>
      <c r="B8" s="3">
        <v>30.389356627842144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1A54-9767-4C09-BFB8-089EA650AB59}">
  <dimension ref="A1:B14"/>
  <sheetViews>
    <sheetView workbookViewId="0">
      <selection activeCell="B7" sqref="B7"/>
    </sheetView>
  </sheetViews>
  <sheetFormatPr defaultRowHeight="14.4" x14ac:dyDescent="0.3"/>
  <cols>
    <col min="1" max="1" width="19.5546875" bestFit="1" customWidth="1"/>
    <col min="2" max="2" width="23.44140625" bestFit="1" customWidth="1"/>
  </cols>
  <sheetData>
    <row r="1" spans="1:2" x14ac:dyDescent="0.3">
      <c r="A1" t="s">
        <v>35</v>
      </c>
      <c r="B1" t="s">
        <v>34</v>
      </c>
    </row>
    <row r="2" spans="1:2" x14ac:dyDescent="0.3">
      <c r="A2" t="s">
        <v>37</v>
      </c>
      <c r="B2">
        <v>166034</v>
      </c>
    </row>
    <row r="3" spans="1:2" x14ac:dyDescent="0.3">
      <c r="A3" t="s">
        <v>36</v>
      </c>
      <c r="B3">
        <v>59420</v>
      </c>
    </row>
    <row r="4" spans="1:2" x14ac:dyDescent="0.3">
      <c r="A4" t="s">
        <v>38</v>
      </c>
      <c r="B4">
        <v>22844</v>
      </c>
    </row>
    <row r="5" spans="1:2" x14ac:dyDescent="0.3">
      <c r="A5" t="s">
        <v>44</v>
      </c>
      <c r="B5">
        <v>19820</v>
      </c>
    </row>
    <row r="6" spans="1:2" x14ac:dyDescent="0.3">
      <c r="A6" t="s">
        <v>41</v>
      </c>
      <c r="B6">
        <v>7042</v>
      </c>
    </row>
    <row r="7" spans="1:2" x14ac:dyDescent="0.3">
      <c r="A7" t="s">
        <v>40</v>
      </c>
      <c r="B7">
        <v>4115</v>
      </c>
    </row>
    <row r="8" spans="1:2" x14ac:dyDescent="0.3">
      <c r="A8" t="s">
        <v>39</v>
      </c>
      <c r="B8">
        <v>3566</v>
      </c>
    </row>
    <row r="9" spans="1:2" x14ac:dyDescent="0.3">
      <c r="A9" t="s">
        <v>45</v>
      </c>
      <c r="B9">
        <v>3159</v>
      </c>
    </row>
    <row r="10" spans="1:2" x14ac:dyDescent="0.3">
      <c r="A10" t="s">
        <v>42</v>
      </c>
      <c r="B10">
        <v>2740</v>
      </c>
    </row>
    <row r="11" spans="1:2" x14ac:dyDescent="0.3">
      <c r="A11" t="s">
        <v>46</v>
      </c>
      <c r="B11">
        <v>2433</v>
      </c>
    </row>
    <row r="12" spans="1:2" x14ac:dyDescent="0.3">
      <c r="A12" t="s">
        <v>43</v>
      </c>
      <c r="B12">
        <v>1328</v>
      </c>
    </row>
    <row r="13" spans="1:2" x14ac:dyDescent="0.3">
      <c r="A13" t="s">
        <v>47</v>
      </c>
      <c r="B13">
        <v>202</v>
      </c>
    </row>
    <row r="14" spans="1:2" x14ac:dyDescent="0.3">
      <c r="A14" t="s">
        <v>48</v>
      </c>
      <c r="B14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864D-1403-4762-93B2-07B1D6E2F05A}">
  <dimension ref="A1:B8"/>
  <sheetViews>
    <sheetView workbookViewId="0">
      <selection activeCell="A2" sqref="A2"/>
    </sheetView>
  </sheetViews>
  <sheetFormatPr defaultRowHeight="14.4" x14ac:dyDescent="0.3"/>
  <cols>
    <col min="1" max="1" width="8.33203125" bestFit="1" customWidth="1"/>
    <col min="2" max="2" width="16.88671875" bestFit="1" customWidth="1"/>
  </cols>
  <sheetData>
    <row r="1" spans="1:2" x14ac:dyDescent="0.3">
      <c r="A1" t="s">
        <v>26</v>
      </c>
      <c r="B1" t="s">
        <v>25</v>
      </c>
    </row>
    <row r="2" spans="1:2" x14ac:dyDescent="0.3">
      <c r="A2" t="s">
        <v>27</v>
      </c>
      <c r="B2">
        <v>100044</v>
      </c>
    </row>
    <row r="3" spans="1:2" x14ac:dyDescent="0.3">
      <c r="A3" t="s">
        <v>28</v>
      </c>
      <c r="B3">
        <v>90120</v>
      </c>
    </row>
    <row r="4" spans="1:2" x14ac:dyDescent="0.3">
      <c r="A4" t="s">
        <v>29</v>
      </c>
      <c r="B4">
        <v>43088</v>
      </c>
    </row>
    <row r="5" spans="1:2" x14ac:dyDescent="0.3">
      <c r="A5" t="s">
        <v>32</v>
      </c>
      <c r="B5">
        <v>37277</v>
      </c>
    </row>
    <row r="6" spans="1:2" x14ac:dyDescent="0.3">
      <c r="A6" t="s">
        <v>30</v>
      </c>
      <c r="B6">
        <v>14866</v>
      </c>
    </row>
    <row r="7" spans="1:2" x14ac:dyDescent="0.3">
      <c r="A7" t="s">
        <v>31</v>
      </c>
      <c r="B7">
        <v>5507</v>
      </c>
    </row>
    <row r="8" spans="1:2" x14ac:dyDescent="0.3">
      <c r="A8" t="s">
        <v>33</v>
      </c>
      <c r="B8">
        <v>1803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4747-2586-4134-9C3A-0D9C8C23BAB7}">
  <dimension ref="A1:B3"/>
  <sheetViews>
    <sheetView workbookViewId="0">
      <selection activeCell="O15" sqref="O15"/>
    </sheetView>
  </sheetViews>
  <sheetFormatPr defaultRowHeight="14.4" x14ac:dyDescent="0.3"/>
  <cols>
    <col min="1" max="1" width="10.109375" bestFit="1" customWidth="1"/>
    <col min="2" max="2" width="16" bestFit="1" customWidth="1"/>
  </cols>
  <sheetData>
    <row r="1" spans="1:2" x14ac:dyDescent="0.3">
      <c r="A1" t="s">
        <v>22</v>
      </c>
      <c r="B1" t="s">
        <v>21</v>
      </c>
    </row>
    <row r="2" spans="1:2" x14ac:dyDescent="0.3">
      <c r="A2" t="s">
        <v>23</v>
      </c>
      <c r="B2">
        <v>217162</v>
      </c>
    </row>
    <row r="3" spans="1:2" x14ac:dyDescent="0.3">
      <c r="A3" t="s">
        <v>24</v>
      </c>
      <c r="B3">
        <v>75543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1AB9-2D7A-46E5-9E25-DF4E9D72BD43}">
  <dimension ref="A1:G2"/>
  <sheetViews>
    <sheetView workbookViewId="0">
      <selection activeCell="C2" sqref="C2"/>
    </sheetView>
  </sheetViews>
  <sheetFormatPr defaultRowHeight="14.4" x14ac:dyDescent="0.3"/>
  <cols>
    <col min="1" max="1" width="7.88671875" bestFit="1" customWidth="1"/>
    <col min="2" max="2" width="12" bestFit="1" customWidth="1"/>
    <col min="3" max="6" width="12.88671875" bestFit="1" customWidth="1"/>
    <col min="7" max="7" width="8.6640625" bestFit="1" customWidth="1"/>
  </cols>
  <sheetData>
    <row r="1" spans="1:7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>
        <v>292144</v>
      </c>
      <c r="B2">
        <v>63038</v>
      </c>
      <c r="C2">
        <v>60047</v>
      </c>
      <c r="D2">
        <v>2189</v>
      </c>
      <c r="E2">
        <v>934</v>
      </c>
      <c r="F2">
        <v>589</v>
      </c>
      <c r="G2">
        <v>561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B0F7-6F5D-4969-ACD4-3332E497A78C}">
  <dimension ref="A1:B4"/>
  <sheetViews>
    <sheetView workbookViewId="0">
      <selection activeCell="B3" sqref="B3"/>
    </sheetView>
  </sheetViews>
  <sheetFormatPr defaultRowHeight="14.4" x14ac:dyDescent="0.3"/>
  <cols>
    <col min="1" max="1" width="20" bestFit="1" customWidth="1"/>
    <col min="2" max="2" width="28.109375" bestFit="1" customWidth="1"/>
  </cols>
  <sheetData>
    <row r="1" spans="1:2" x14ac:dyDescent="0.3">
      <c r="A1" t="s">
        <v>10</v>
      </c>
      <c r="B1" t="s">
        <v>9</v>
      </c>
    </row>
    <row r="2" spans="1:2" x14ac:dyDescent="0.3">
      <c r="A2" t="s">
        <v>11</v>
      </c>
      <c r="B2">
        <v>93487</v>
      </c>
    </row>
    <row r="3" spans="1:2" x14ac:dyDescent="0.3">
      <c r="A3" t="s">
        <v>12</v>
      </c>
      <c r="B3">
        <v>116056</v>
      </c>
    </row>
    <row r="4" spans="1:2" x14ac:dyDescent="0.3">
      <c r="A4" t="s">
        <v>13</v>
      </c>
      <c r="B4">
        <v>83162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68D3-09DF-43CA-92D9-A21052819086}">
  <dimension ref="A1:B8"/>
  <sheetViews>
    <sheetView workbookViewId="0">
      <selection activeCell="M17" sqref="M17"/>
    </sheetView>
  </sheetViews>
  <sheetFormatPr defaultRowHeight="14.4" x14ac:dyDescent="0.3"/>
  <cols>
    <col min="1" max="1" width="16.88671875" bestFit="1" customWidth="1"/>
    <col min="2" max="2" width="21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8</v>
      </c>
      <c r="B2">
        <v>10</v>
      </c>
    </row>
    <row r="3" spans="1:2" x14ac:dyDescent="0.3">
      <c r="A3" t="s">
        <v>6</v>
      </c>
      <c r="B3">
        <v>1532</v>
      </c>
    </row>
    <row r="4" spans="1:2" x14ac:dyDescent="0.3">
      <c r="A4" t="s">
        <v>4</v>
      </c>
      <c r="B4">
        <v>2640</v>
      </c>
    </row>
    <row r="5" spans="1:2" x14ac:dyDescent="0.3">
      <c r="A5" t="s">
        <v>5</v>
      </c>
      <c r="B5">
        <v>6358</v>
      </c>
    </row>
    <row r="6" spans="1:2" x14ac:dyDescent="0.3">
      <c r="A6" t="s">
        <v>7</v>
      </c>
      <c r="B6">
        <v>9302</v>
      </c>
    </row>
    <row r="7" spans="1:2" x14ac:dyDescent="0.3">
      <c r="A7" t="s">
        <v>3</v>
      </c>
      <c r="B7">
        <v>42431</v>
      </c>
    </row>
    <row r="8" spans="1:2" x14ac:dyDescent="0.3">
      <c r="A8" t="s">
        <v>2</v>
      </c>
      <c r="B8">
        <v>230432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70DCB3-FFB2-4B0A-895C-4C1D1F4190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DashBoard</vt:lpstr>
      <vt:lpstr>Total Recoveries Amount</vt:lpstr>
      <vt:lpstr>Total Recived Principal Amount</vt:lpstr>
      <vt:lpstr>Total Recived late Fee</vt:lpstr>
      <vt:lpstr>Total recived Interest Amount</vt:lpstr>
      <vt:lpstr>Total Recived Amount CAP+INT</vt:lpstr>
      <vt:lpstr>Total Funded Amount</vt:lpstr>
      <vt:lpstr>Total Count of Home Ownership</vt:lpstr>
      <vt:lpstr>Total Applications</vt:lpstr>
      <vt:lpstr>State wise Count of Loan Applic</vt:lpstr>
      <vt:lpstr>Require Loan Amount</vt:lpstr>
      <vt:lpstr>Month wise issue Loan</vt:lpstr>
      <vt:lpstr>Grade wise Avg Rate of Interest</vt:lpstr>
      <vt:lpstr>Count of Loan Purpose</vt:lpstr>
      <vt:lpstr>Count of Grade</vt:lpstr>
      <vt:lpstr>Count of Duration time Period</vt:lpstr>
      <vt:lpstr>Applicant Gross Income</vt:lpstr>
      <vt:lpstr>All Verification Status of loan</vt:lpstr>
      <vt:lpstr>All Loan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Variya</dc:creator>
  <cp:lastModifiedBy>Bhagwati Prajapat</cp:lastModifiedBy>
  <dcterms:created xsi:type="dcterms:W3CDTF">2024-02-21T04:54:30Z</dcterms:created>
  <dcterms:modified xsi:type="dcterms:W3CDTF">2024-02-22T10:22:16Z</dcterms:modified>
</cp:coreProperties>
</file>