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hakt\Desktop\DAmore McKim School of Business\Semester 2\Info Visuals and Dashboards\Course_Pack_Visualization\Course_Pack_Visualization\09. E-Commerce Analytics for CPG Firms (A) Estimating Sales\"/>
    </mc:Choice>
  </mc:AlternateContent>
  <xr:revisionPtr revIDLastSave="0" documentId="13_ncr:1_{32DF50D4-461E-424F-870B-34CDD14533C3}" xr6:coauthVersionLast="47" xr6:coauthVersionMax="47" xr10:uidLastSave="{00000000-0000-0000-0000-000000000000}"/>
  <bookViews>
    <workbookView xWindow="-108" yWindow="-108" windowWidth="23256" windowHeight="12456" activeTab="3" xr2:uid="{1E62DDBA-B96D-1B4F-8499-1582AB347AEC}"/>
  </bookViews>
  <sheets>
    <sheet name="Copyright" sheetId="2" r:id="rId1"/>
    <sheet name="Instructions" sheetId="8" r:id="rId2"/>
    <sheet name="Raw Data" sheetId="1" r:id="rId3"/>
    <sheet name="Trends" sheetId="3" r:id="rId4"/>
    <sheet name="Top-10" sheetId="4" r:id="rId5"/>
    <sheet name="Every n-th" sheetId="5" r:id="rId6"/>
    <sheet name="Share of Online" sheetId="6" r:id="rId7"/>
    <sheet name="Output" sheetId="7" r:id="rId8"/>
  </sheets>
  <definedNames>
    <definedName name="Exhibit_01">#REF!</definedName>
    <definedName name="Exhibit_02">#REF!</definedName>
    <definedName name="Exhibit_03">#REF!</definedName>
    <definedName name="Exhibit_04">#REF!</definedName>
    <definedName name="Exhibit_05">#REF!</definedName>
    <definedName name="Exhibit_06">#REF!</definedName>
    <definedName name="Exhibit_07">#REF!</definedName>
    <definedName name="Exhibit_08">#REF!</definedName>
    <definedName name="Exhibit_0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5" l="1"/>
  <c r="F4" i="6" l="1"/>
  <c r="F8" i="6"/>
  <c r="E7" i="6"/>
  <c r="D7" i="6"/>
  <c r="L5" i="5"/>
  <c r="L6" i="5"/>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4" i="5"/>
  <c r="M4" i="5"/>
  <c r="M5" i="5"/>
  <c r="M6" i="5"/>
  <c r="M7" i="5"/>
  <c r="M8" i="5"/>
  <c r="M9" i="5"/>
  <c r="M10" i="5"/>
  <c r="M11" i="5"/>
  <c r="M12" i="5"/>
  <c r="M13" i="5"/>
  <c r="M14" i="5"/>
  <c r="M15" i="5"/>
  <c r="M16" i="5" s="1"/>
  <c r="M17" i="5"/>
  <c r="M18" i="5"/>
  <c r="M19" i="5"/>
  <c r="M20" i="5"/>
  <c r="M21" i="5"/>
  <c r="M22" i="5"/>
  <c r="M23" i="5"/>
  <c r="M24" i="5"/>
  <c r="M25" i="5"/>
  <c r="M26" i="5"/>
  <c r="M27" i="5"/>
  <c r="M28" i="5" s="1"/>
  <c r="M29" i="5"/>
  <c r="M30" i="5"/>
  <c r="M31" i="5"/>
  <c r="M32" i="5"/>
  <c r="M33" i="5"/>
  <c r="M34" i="5"/>
  <c r="M35" i="5"/>
  <c r="M36" i="5"/>
  <c r="M37" i="5"/>
  <c r="M38" i="5"/>
  <c r="M39" i="5"/>
  <c r="M40" i="5" s="1"/>
  <c r="M41" i="5"/>
  <c r="M42" i="5"/>
  <c r="M43" i="5"/>
  <c r="M44" i="5"/>
  <c r="M45" i="5"/>
  <c r="M46" i="5"/>
  <c r="M47" i="5"/>
  <c r="M48" i="5"/>
  <c r="M49" i="5"/>
  <c r="M50" i="5"/>
  <c r="M51" i="5"/>
  <c r="M52" i="5" s="1"/>
  <c r="M53" i="5"/>
  <c r="M54" i="5"/>
  <c r="M55" i="5"/>
  <c r="M56" i="5"/>
  <c r="M57" i="5"/>
  <c r="M58" i="5"/>
  <c r="M59" i="5"/>
  <c r="M60" i="5"/>
  <c r="M61" i="5"/>
  <c r="M62" i="5"/>
  <c r="M63" i="5"/>
  <c r="M64" i="5" s="1"/>
  <c r="M65" i="5"/>
  <c r="M66" i="5"/>
  <c r="M67" i="5"/>
  <c r="M68" i="5"/>
  <c r="M69" i="5"/>
  <c r="M70" i="5"/>
  <c r="M71" i="5"/>
  <c r="M72" i="5"/>
  <c r="M73" i="5"/>
  <c r="M74" i="5"/>
  <c r="M75" i="5"/>
  <c r="M76" i="5" s="1"/>
  <c r="M77" i="5"/>
  <c r="M78" i="5"/>
  <c r="M79" i="5"/>
  <c r="M80" i="5"/>
  <c r="M81" i="5"/>
  <c r="M82" i="5"/>
  <c r="M83" i="5"/>
  <c r="M84" i="5"/>
  <c r="M85" i="5"/>
  <c r="M86" i="5"/>
  <c r="M87" i="5"/>
  <c r="M88" i="5" s="1"/>
  <c r="M89" i="5"/>
  <c r="M90" i="5"/>
  <c r="M91" i="5"/>
  <c r="M92" i="5"/>
  <c r="M93" i="5"/>
  <c r="M94" i="5"/>
  <c r="M95" i="5"/>
  <c r="M96" i="5"/>
  <c r="M97" i="5"/>
  <c r="M98" i="5"/>
  <c r="M99" i="5"/>
  <c r="M100" i="5" s="1"/>
  <c r="M101" i="5"/>
  <c r="M102" i="5"/>
  <c r="M3" i="5"/>
  <c r="L3"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3" i="5"/>
  <c r="K5" i="5"/>
  <c r="K6" i="5" s="1"/>
  <c r="K7" i="5" s="1"/>
  <c r="K8" i="5"/>
  <c r="K9" i="5" s="1"/>
  <c r="K10" i="5" s="1"/>
  <c r="K11" i="5" s="1"/>
  <c r="K12" i="5" s="1"/>
  <c r="K13" i="5"/>
  <c r="K14" i="5"/>
  <c r="K15" i="5" s="1"/>
  <c r="K16" i="5" s="1"/>
  <c r="K17" i="5" s="1"/>
  <c r="K18" i="5"/>
  <c r="K19" i="5"/>
  <c r="K20" i="5" s="1"/>
  <c r="K21" i="5" s="1"/>
  <c r="K22" i="5" s="1"/>
  <c r="K23" i="5"/>
  <c r="K24" i="5"/>
  <c r="K25" i="5"/>
  <c r="K26" i="5"/>
  <c r="K27" i="5" s="1"/>
  <c r="K28" i="5"/>
  <c r="K29" i="5" s="1"/>
  <c r="K30" i="5" s="1"/>
  <c r="K31" i="5" s="1"/>
  <c r="K32" i="5" s="1"/>
  <c r="K33" i="5"/>
  <c r="K34" i="5" s="1"/>
  <c r="K35" i="5" s="1"/>
  <c r="K36" i="5" s="1"/>
  <c r="K37" i="5" s="1"/>
  <c r="K38" i="5"/>
  <c r="K39" i="5"/>
  <c r="K40" i="5"/>
  <c r="K41" i="5"/>
  <c r="K42" i="5" s="1"/>
  <c r="K43" i="5"/>
  <c r="K44" i="5" s="1"/>
  <c r="K45" i="5" s="1"/>
  <c r="K46" i="5" s="1"/>
  <c r="K47" i="5" s="1"/>
  <c r="K48" i="5"/>
  <c r="K49" i="5"/>
  <c r="K50" i="5"/>
  <c r="K51" i="5" s="1"/>
  <c r="K52" i="5" s="1"/>
  <c r="K53" i="5"/>
  <c r="K54" i="5" s="1"/>
  <c r="K55" i="5" s="1"/>
  <c r="K56" i="5" s="1"/>
  <c r="K57" i="5" s="1"/>
  <c r="K58" i="5"/>
  <c r="K59" i="5"/>
  <c r="K60" i="5"/>
  <c r="K61" i="5"/>
  <c r="K62" i="5"/>
  <c r="K63" i="5"/>
  <c r="K64" i="5" s="1"/>
  <c r="K65" i="5" s="1"/>
  <c r="K66" i="5" s="1"/>
  <c r="K67" i="5" s="1"/>
  <c r="K68" i="5"/>
  <c r="K69" i="5" s="1"/>
  <c r="K70" i="5" s="1"/>
  <c r="K71" i="5" s="1"/>
  <c r="K72" i="5" s="1"/>
  <c r="K73" i="5"/>
  <c r="K74" i="5"/>
  <c r="K75" i="5"/>
  <c r="K76" i="5"/>
  <c r="K77" i="5"/>
  <c r="K78" i="5"/>
  <c r="K79" i="5"/>
  <c r="K80" i="5" s="1"/>
  <c r="K81" i="5" s="1"/>
  <c r="K82" i="5" s="1"/>
  <c r="K83" i="5"/>
  <c r="K84" i="5" s="1"/>
  <c r="K85" i="5" s="1"/>
  <c r="K86" i="5" s="1"/>
  <c r="K87" i="5" s="1"/>
  <c r="K88" i="5"/>
  <c r="K89" i="5"/>
  <c r="K90" i="5" s="1"/>
  <c r="K91" i="5" s="1"/>
  <c r="K92" i="5" s="1"/>
  <c r="K93" i="5"/>
  <c r="K94" i="5"/>
  <c r="K95" i="5"/>
  <c r="K96" i="5"/>
  <c r="K97" i="5"/>
  <c r="K98" i="5"/>
  <c r="K99" i="5" s="1"/>
  <c r="K100" i="5" s="1"/>
  <c r="K101" i="5" s="1"/>
  <c r="K102" i="5" s="1"/>
  <c r="K4" i="5"/>
  <c r="H5" i="5" l="1"/>
  <c r="H6" i="5"/>
  <c r="H7" i="5"/>
  <c r="H8" i="5"/>
  <c r="H9" i="5"/>
  <c r="H10" i="5"/>
  <c r="H11" i="5"/>
  <c r="H12" i="5"/>
  <c r="H13" i="5"/>
  <c r="H14" i="5"/>
  <c r="H15" i="5"/>
  <c r="H16" i="5"/>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I4" i="5"/>
  <c r="I5" i="5" s="1"/>
  <c r="I6" i="5" s="1"/>
  <c r="I7" i="5" s="1"/>
  <c r="I8" i="5" s="1"/>
  <c r="I9" i="5" s="1"/>
  <c r="I10" i="5" s="1"/>
  <c r="I11" i="5" s="1"/>
  <c r="I12" i="5" s="1"/>
  <c r="I13" i="5"/>
  <c r="I14" i="5"/>
  <c r="I15" i="5"/>
  <c r="I16" i="5" s="1"/>
  <c r="I17" i="5" s="1"/>
  <c r="I18" i="5" s="1"/>
  <c r="I19" i="5" s="1"/>
  <c r="I20" i="5" s="1"/>
  <c r="I21" i="5" s="1"/>
  <c r="I22" i="5" s="1"/>
  <c r="I23" i="5"/>
  <c r="I24" i="5" s="1"/>
  <c r="I25" i="5" s="1"/>
  <c r="I26" i="5" s="1"/>
  <c r="I27" i="5" s="1"/>
  <c r="I28" i="5" s="1"/>
  <c r="I29" i="5" s="1"/>
  <c r="I30" i="5" s="1"/>
  <c r="I31" i="5" s="1"/>
  <c r="I32" i="5" s="1"/>
  <c r="I33" i="5"/>
  <c r="I34" i="5"/>
  <c r="I35" i="5"/>
  <c r="I36" i="5" s="1"/>
  <c r="I37" i="5" s="1"/>
  <c r="I38" i="5" s="1"/>
  <c r="I39" i="5" s="1"/>
  <c r="I40" i="5" s="1"/>
  <c r="I41" i="5" s="1"/>
  <c r="I42" i="5" s="1"/>
  <c r="I43" i="5"/>
  <c r="I44" i="5"/>
  <c r="I45" i="5"/>
  <c r="I46" i="5"/>
  <c r="I47" i="5"/>
  <c r="I48" i="5" s="1"/>
  <c r="I49" i="5" s="1"/>
  <c r="I50" i="5" s="1"/>
  <c r="I51" i="5" s="1"/>
  <c r="I52" i="5" s="1"/>
  <c r="I53" i="5"/>
  <c r="I54" i="5"/>
  <c r="I55" i="5"/>
  <c r="I56" i="5"/>
  <c r="I57" i="5"/>
  <c r="I58" i="5"/>
  <c r="I59" i="5"/>
  <c r="I60" i="5" s="1"/>
  <c r="I61" i="5" s="1"/>
  <c r="I62" i="5" s="1"/>
  <c r="I63" i="5"/>
  <c r="I64" i="5" s="1"/>
  <c r="I65" i="5" s="1"/>
  <c r="I66" i="5" s="1"/>
  <c r="I67" i="5" s="1"/>
  <c r="I68" i="5" s="1"/>
  <c r="I69" i="5" s="1"/>
  <c r="I70" i="5" s="1"/>
  <c r="I71" i="5" s="1"/>
  <c r="I72" i="5" s="1"/>
  <c r="I73" i="5"/>
  <c r="I74" i="5"/>
  <c r="I75" i="5"/>
  <c r="I76" i="5" s="1"/>
  <c r="I77" i="5" s="1"/>
  <c r="I78" i="5" s="1"/>
  <c r="I79" i="5" s="1"/>
  <c r="I80" i="5" s="1"/>
  <c r="I81" i="5" s="1"/>
  <c r="I82" i="5" s="1"/>
  <c r="I83" i="5"/>
  <c r="I84" i="5" s="1"/>
  <c r="I85" i="5" s="1"/>
  <c r="I86" i="5" s="1"/>
  <c r="I87" i="5" s="1"/>
  <c r="I88" i="5" s="1"/>
  <c r="I89" i="5" s="1"/>
  <c r="I90" i="5" s="1"/>
  <c r="I91" i="5" s="1"/>
  <c r="I92" i="5" s="1"/>
  <c r="I93" i="5"/>
  <c r="I94" i="5"/>
  <c r="I95" i="5"/>
  <c r="I96" i="5" s="1"/>
  <c r="I97" i="5" s="1"/>
  <c r="I98" i="5" s="1"/>
  <c r="I99" i="5" s="1"/>
  <c r="I100" i="5" s="1"/>
  <c r="I101" i="5" s="1"/>
  <c r="I102" i="5" s="1"/>
  <c r="H4" i="5"/>
  <c r="H3" i="5"/>
  <c r="I3" i="5"/>
  <c r="F2" i="4" l="1"/>
  <c r="F17" i="4"/>
  <c r="D16" i="4"/>
  <c r="E16" i="4"/>
  <c r="D15" i="4"/>
  <c r="E15" i="4"/>
  <c r="F15" i="4"/>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9" i="3"/>
  <c r="E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8" i="3"/>
  <c r="E3" i="3"/>
  <c r="F3" i="3"/>
  <c r="L1" i="5" l="1"/>
  <c r="J1" i="5"/>
  <c r="F11" i="7" s="1"/>
  <c r="H1" i="5"/>
  <c r="F10" i="7" s="1"/>
  <c r="E6" i="3"/>
  <c r="F6" i="3" s="1"/>
  <c r="F7" i="7"/>
  <c r="F13" i="7"/>
  <c r="F12" i="7"/>
  <c r="F9" i="7"/>
  <c r="F8" i="7" l="1"/>
  <c r="D4" i="5"/>
  <c r="N4" i="5" s="1"/>
  <c r="D3" i="5"/>
  <c r="N3" i="5" s="1"/>
  <c r="F13" i="4"/>
  <c r="E13" i="4"/>
  <c r="D13" i="4"/>
  <c r="F12" i="4"/>
  <c r="E12" i="4"/>
  <c r="D12" i="4"/>
  <c r="F11" i="4"/>
  <c r="E11" i="4"/>
  <c r="D11" i="4"/>
  <c r="F10" i="4"/>
  <c r="E10" i="4"/>
  <c r="D10" i="4"/>
  <c r="F9" i="4"/>
  <c r="E9" i="4"/>
  <c r="D9" i="4"/>
  <c r="F8" i="4"/>
  <c r="E8" i="4"/>
  <c r="D8" i="4"/>
  <c r="F7" i="4"/>
  <c r="E7" i="4"/>
  <c r="D7" i="4"/>
  <c r="F6" i="4"/>
  <c r="E6" i="4"/>
  <c r="D6" i="4"/>
  <c r="F5" i="4"/>
  <c r="E5" i="4"/>
  <c r="D5" i="4"/>
  <c r="F4" i="4"/>
  <c r="E4" i="4"/>
  <c r="D4" i="4"/>
  <c r="D2" i="4"/>
  <c r="D107" i="3"/>
  <c r="C107" i="3"/>
  <c r="D106" i="3"/>
  <c r="C106" i="3"/>
  <c r="D105" i="3"/>
  <c r="C105" i="3"/>
  <c r="D104" i="3"/>
  <c r="C104" i="3"/>
  <c r="D103" i="3"/>
  <c r="C103" i="3"/>
  <c r="D102" i="3"/>
  <c r="C102" i="3"/>
  <c r="D101" i="3"/>
  <c r="C101" i="3"/>
  <c r="D100" i="3"/>
  <c r="C100" i="3"/>
  <c r="D99" i="3"/>
  <c r="C99" i="3"/>
  <c r="D98" i="3"/>
  <c r="C98" i="3"/>
  <c r="D97" i="3"/>
  <c r="C97" i="3"/>
  <c r="D96" i="3"/>
  <c r="C96" i="3"/>
  <c r="D95" i="3"/>
  <c r="C95" i="3"/>
  <c r="D94" i="3"/>
  <c r="C94" i="3"/>
  <c r="D93" i="3"/>
  <c r="C93" i="3"/>
  <c r="D92" i="3"/>
  <c r="C92" i="3"/>
  <c r="D91" i="3"/>
  <c r="C91" i="3"/>
  <c r="D90" i="3"/>
  <c r="C90" i="3"/>
  <c r="D89" i="3"/>
  <c r="C89" i="3"/>
  <c r="D88" i="3"/>
  <c r="C88" i="3"/>
  <c r="D87" i="3"/>
  <c r="C87" i="3"/>
  <c r="D86" i="3"/>
  <c r="C86" i="3"/>
  <c r="D85" i="3"/>
  <c r="C85" i="3"/>
  <c r="D84" i="3"/>
  <c r="C84" i="3"/>
  <c r="D83" i="3"/>
  <c r="C83" i="3"/>
  <c r="D82" i="3"/>
  <c r="C82" i="3"/>
  <c r="D81" i="3"/>
  <c r="C81" i="3"/>
  <c r="D80" i="3"/>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4" i="6"/>
  <c r="D6" i="5"/>
  <c r="E2" i="1"/>
  <c r="D2" i="1"/>
  <c r="E6" i="7" s="1"/>
  <c r="C2" i="1"/>
  <c r="D6" i="7" s="1"/>
  <c r="E2" i="4" l="1"/>
  <c r="E4" i="6"/>
  <c r="D6" i="3"/>
  <c r="D3" i="3" s="1"/>
  <c r="C6" i="3"/>
  <c r="C3" i="3" s="1"/>
  <c r="F10" i="6"/>
  <c r="F6" i="7"/>
  <c r="G7" i="7" s="1"/>
  <c r="D5" i="5"/>
  <c r="N5" i="5" s="1"/>
  <c r="G10" i="7"/>
  <c r="N6" i="5"/>
  <c r="D7" i="5"/>
  <c r="E3" i="5"/>
  <c r="F3" i="5"/>
  <c r="G3" i="5"/>
  <c r="G8" i="7" l="1"/>
  <c r="F19" i="4"/>
  <c r="G9" i="7"/>
  <c r="G13" i="7"/>
  <c r="G12" i="7"/>
  <c r="G11" i="7"/>
  <c r="G5" i="5"/>
  <c r="D8" i="5"/>
  <c r="N7" i="5" l="1"/>
  <c r="G7" i="5"/>
  <c r="D9" i="5"/>
  <c r="F8" i="5" l="1"/>
  <c r="N8" i="5"/>
  <c r="D10" i="5"/>
  <c r="N9" i="5" l="1"/>
  <c r="G9" i="5"/>
  <c r="N10" i="5"/>
  <c r="D11" i="5"/>
  <c r="D12" i="5" l="1"/>
  <c r="N11" i="5" l="1"/>
  <c r="G11" i="5"/>
  <c r="D13" i="5"/>
  <c r="N12" i="5"/>
  <c r="D14" i="5" l="1"/>
  <c r="N13" i="5" l="1"/>
  <c r="G13" i="5"/>
  <c r="F13" i="5"/>
  <c r="E13" i="5"/>
  <c r="N14" i="5"/>
  <c r="D15" i="5"/>
  <c r="D16" i="5" l="1"/>
  <c r="N15" i="5" l="1"/>
  <c r="G15" i="5"/>
  <c r="D17" i="5"/>
  <c r="N16" i="5"/>
  <c r="D18" i="5" l="1"/>
  <c r="N17" i="5" l="1"/>
  <c r="G17" i="5"/>
  <c r="D19" i="5"/>
  <c r="N18" i="5" l="1"/>
  <c r="F18" i="5"/>
  <c r="D20" i="5"/>
  <c r="N19" i="5" l="1"/>
  <c r="G19" i="5"/>
  <c r="D21" i="5"/>
  <c r="N20" i="5"/>
  <c r="D22" i="5" l="1"/>
  <c r="N21" i="5" l="1"/>
  <c r="G21" i="5"/>
  <c r="D23" i="5"/>
  <c r="N22" i="5"/>
  <c r="D24" i="5" l="1"/>
  <c r="D25" i="5" l="1"/>
  <c r="N24" i="5"/>
  <c r="E23" i="5"/>
  <c r="N23" i="5"/>
  <c r="G23" i="5"/>
  <c r="F23" i="5"/>
  <c r="D26" i="5" l="1"/>
  <c r="D27" i="5" l="1"/>
  <c r="N26" i="5"/>
  <c r="N25" i="5"/>
  <c r="G25" i="5"/>
  <c r="D28" i="5" l="1"/>
  <c r="D29" i="5" l="1"/>
  <c r="G27" i="5"/>
  <c r="N27" i="5"/>
  <c r="N28" i="5" l="1"/>
  <c r="F28" i="5"/>
  <c r="D30" i="5"/>
  <c r="D31" i="5" l="1"/>
  <c r="N30" i="5"/>
  <c r="G29" i="5"/>
  <c r="N29" i="5"/>
  <c r="D32" i="5" l="1"/>
  <c r="D33" i="5" l="1"/>
  <c r="N32" i="5"/>
  <c r="N31" i="5"/>
  <c r="G31" i="5"/>
  <c r="D34" i="5" l="1"/>
  <c r="D35" i="5" l="1"/>
  <c r="N34" i="5"/>
  <c r="G33" i="5"/>
  <c r="F33" i="5"/>
  <c r="E33" i="5"/>
  <c r="N33" i="5"/>
  <c r="D36" i="5" l="1"/>
  <c r="D37" i="5" l="1"/>
  <c r="N36" i="5"/>
  <c r="N35" i="5"/>
  <c r="G35" i="5"/>
  <c r="D38" i="5" l="1"/>
  <c r="N37" i="5" l="1"/>
  <c r="G37" i="5"/>
  <c r="D39" i="5"/>
  <c r="N38" i="5" l="1"/>
  <c r="F38" i="5"/>
  <c r="D40" i="5"/>
  <c r="N39" i="5" l="1"/>
  <c r="G39" i="5"/>
  <c r="D41" i="5"/>
  <c r="N40" i="5"/>
  <c r="D42" i="5" l="1"/>
  <c r="N41" i="5" l="1"/>
  <c r="G41" i="5"/>
  <c r="N42" i="5"/>
  <c r="D43" i="5"/>
  <c r="D44" i="5" l="1"/>
  <c r="N43" i="5" l="1"/>
  <c r="G43" i="5"/>
  <c r="F43" i="5"/>
  <c r="E43" i="5"/>
  <c r="D45" i="5"/>
  <c r="N44" i="5"/>
  <c r="D46" i="5" l="1"/>
  <c r="N45" i="5" l="1"/>
  <c r="G45" i="5"/>
  <c r="N46" i="5"/>
  <c r="D47" i="5"/>
  <c r="D48" i="5" l="1"/>
  <c r="N47" i="5" l="1"/>
  <c r="G47" i="5"/>
  <c r="D49" i="5"/>
  <c r="D50" i="5" l="1"/>
  <c r="F48" i="5"/>
  <c r="N48" i="5"/>
  <c r="N49" i="5" l="1"/>
  <c r="G49" i="5"/>
  <c r="N50" i="5"/>
  <c r="D51" i="5"/>
  <c r="D52" i="5" l="1"/>
  <c r="N51" i="5" l="1"/>
  <c r="G51" i="5"/>
  <c r="D53" i="5"/>
  <c r="N52" i="5"/>
  <c r="D54" i="5" l="1"/>
  <c r="N53" i="5" l="1"/>
  <c r="G53" i="5"/>
  <c r="F53" i="5"/>
  <c r="E53" i="5"/>
  <c r="N54" i="5"/>
  <c r="D55" i="5"/>
  <c r="D56" i="5" l="1"/>
  <c r="N55" i="5" l="1"/>
  <c r="G55" i="5"/>
  <c r="D57" i="5"/>
  <c r="N56" i="5"/>
  <c r="D58" i="5" l="1"/>
  <c r="N57" i="5" l="1"/>
  <c r="G57" i="5"/>
  <c r="D59" i="5"/>
  <c r="N58" i="5" l="1"/>
  <c r="F58" i="5"/>
  <c r="D60" i="5"/>
  <c r="N59" i="5" l="1"/>
  <c r="G59" i="5"/>
  <c r="D61" i="5"/>
  <c r="N60" i="5"/>
  <c r="D62" i="5" l="1"/>
  <c r="D63" i="5" l="1"/>
  <c r="N62" i="5"/>
  <c r="N61" i="5"/>
  <c r="G61" i="5"/>
  <c r="D64" i="5" l="1"/>
  <c r="D65" i="5" l="1"/>
  <c r="N64" i="5"/>
  <c r="E63" i="5"/>
  <c r="N63" i="5"/>
  <c r="G63" i="5"/>
  <c r="F63" i="5"/>
  <c r="D66" i="5" l="1"/>
  <c r="D67" i="5" l="1"/>
  <c r="N66" i="5"/>
  <c r="N65" i="5"/>
  <c r="G65" i="5"/>
  <c r="D68" i="5" l="1"/>
  <c r="D69" i="5" l="1"/>
  <c r="G67" i="5"/>
  <c r="N67" i="5"/>
  <c r="N68" i="5" l="1"/>
  <c r="F68" i="5"/>
  <c r="D70" i="5"/>
  <c r="D71" i="5" l="1"/>
  <c r="N70" i="5"/>
  <c r="G69" i="5"/>
  <c r="N69" i="5"/>
  <c r="D72" i="5" l="1"/>
  <c r="D73" i="5" l="1"/>
  <c r="N72" i="5"/>
  <c r="N71" i="5"/>
  <c r="G71" i="5"/>
  <c r="D74" i="5" l="1"/>
  <c r="D75" i="5" l="1"/>
  <c r="N74" i="5"/>
  <c r="G73" i="5"/>
  <c r="F73" i="5"/>
  <c r="E73" i="5"/>
  <c r="N73" i="5"/>
  <c r="D76" i="5" l="1"/>
  <c r="D77" i="5" l="1"/>
  <c r="N76" i="5"/>
  <c r="N75" i="5"/>
  <c r="G75" i="5"/>
  <c r="D78" i="5" l="1"/>
  <c r="N77" i="5" l="1"/>
  <c r="G77" i="5"/>
  <c r="D79" i="5"/>
  <c r="N78" i="5" l="1"/>
  <c r="F78" i="5"/>
  <c r="D80" i="5"/>
  <c r="N79" i="5" l="1"/>
  <c r="G79" i="5"/>
  <c r="D81" i="5"/>
  <c r="N80" i="5"/>
  <c r="D82" i="5" l="1"/>
  <c r="N81" i="5" l="1"/>
  <c r="G81" i="5"/>
  <c r="N82" i="5"/>
  <c r="D83" i="5"/>
  <c r="D84" i="5" l="1"/>
  <c r="N83" i="5" l="1"/>
  <c r="G83" i="5"/>
  <c r="F83" i="5"/>
  <c r="E83" i="5"/>
  <c r="D85" i="5"/>
  <c r="N84" i="5"/>
  <c r="D86" i="5" l="1"/>
  <c r="N85" i="5" l="1"/>
  <c r="G85" i="5"/>
  <c r="N86" i="5"/>
  <c r="D87" i="5"/>
  <c r="D88" i="5" l="1"/>
  <c r="N87" i="5" l="1"/>
  <c r="G87" i="5"/>
  <c r="D89" i="5"/>
  <c r="D90" i="5" l="1"/>
  <c r="F88" i="5"/>
  <c r="N88" i="5"/>
  <c r="N89" i="5" l="1"/>
  <c r="G89" i="5"/>
  <c r="N90" i="5"/>
  <c r="D91" i="5"/>
  <c r="D92" i="5" l="1"/>
  <c r="N91" i="5" l="1"/>
  <c r="G91" i="5"/>
  <c r="D93" i="5"/>
  <c r="N92" i="5"/>
  <c r="D94" i="5" l="1"/>
  <c r="N93" i="5" l="1"/>
  <c r="G93" i="5"/>
  <c r="F93" i="5"/>
  <c r="E93" i="5"/>
  <c r="N94" i="5"/>
  <c r="D95" i="5"/>
  <c r="D96" i="5" l="1"/>
  <c r="N95" i="5" l="1"/>
  <c r="G95" i="5"/>
  <c r="D97" i="5"/>
  <c r="N96" i="5"/>
  <c r="D98" i="5" l="1"/>
  <c r="N97" i="5" l="1"/>
  <c r="G97" i="5"/>
  <c r="D99" i="5"/>
  <c r="N98" i="5" l="1"/>
  <c r="F98" i="5"/>
  <c r="D100" i="5"/>
  <c r="N99" i="5" l="1"/>
  <c r="G99" i="5"/>
  <c r="D101" i="5"/>
  <c r="N100" i="5"/>
  <c r="D102" i="5" l="1"/>
  <c r="N102" i="5" s="1"/>
  <c r="N101" i="5"/>
  <c r="G101" i="5"/>
</calcChain>
</file>

<file path=xl/sharedStrings.xml><?xml version="1.0" encoding="utf-8"?>
<sst xmlns="http://schemas.openxmlformats.org/spreadsheetml/2006/main" count="112" uniqueCount="71">
  <si>
    <t>Total:</t>
  </si>
  <si>
    <t>SKU</t>
  </si>
  <si>
    <t>September</t>
  </si>
  <si>
    <t>October</t>
  </si>
  <si>
    <t>November</t>
  </si>
  <si>
    <t>Seasonal?</t>
  </si>
  <si>
    <t>This courseware  was prepared solely as the basis for class discussion. Copyright © 2021 President and Fellows of Harvard College. To order copies or request permission to reproduce materials, call 1-800-545-7685, write Harvard Business School Publishing, Boston, MA 02163, or go to www.hbsp.harvard.edu/educators. This publication may not be digitized, photocopied, or otherwise reproduced, posted, or transmitted, without the permission of Harvard Business School.</t>
  </si>
  <si>
    <t>Total</t>
  </si>
  <si>
    <t>Growth Rate</t>
  </si>
  <si>
    <t>Don’t Change</t>
  </si>
  <si>
    <t>For Calculation</t>
  </si>
  <si>
    <t>MoM Gr. Rate:</t>
  </si>
  <si>
    <t>Key Output</t>
  </si>
  <si>
    <t>Top-10:</t>
  </si>
  <si>
    <t>Share of Top-10:</t>
  </si>
  <si>
    <t>Average Share of Top-10:</t>
  </si>
  <si>
    <t>Real top-10 Share</t>
  </si>
  <si>
    <t>All</t>
  </si>
  <si>
    <t>Every 10th</t>
  </si>
  <si>
    <t>Every 5th</t>
  </si>
  <si>
    <t>Every 2nd</t>
  </si>
  <si>
    <t>(step size)</t>
  </si>
  <si>
    <t>Actual</t>
  </si>
  <si>
    <t>Channel</t>
  </si>
  <si>
    <t>Online</t>
  </si>
  <si>
    <t>Share of Online:</t>
  </si>
  <si>
    <t>Overall (Online + Offline)</t>
  </si>
  <si>
    <t>Delta</t>
  </si>
  <si>
    <t>Month Trend</t>
  </si>
  <si>
    <t>SKU Trend</t>
  </si>
  <si>
    <t>Top-10</t>
  </si>
  <si>
    <t>4a</t>
  </si>
  <si>
    <t>4b</t>
  </si>
  <si>
    <t>4c</t>
  </si>
  <si>
    <t>Share of Online</t>
  </si>
  <si>
    <t>Sales Projection</t>
  </si>
  <si>
    <t>Index</t>
  </si>
  <si>
    <t>ASSIGNMENT INSTRUCTIONS:</t>
  </si>
  <si>
    <t>In this exercise, you will test 5 approaches to estimate online sales in November based on September and October data and compare with the actual November data. All data appears in the "Raw Data" tab.</t>
  </si>
  <si>
    <t>The idea for this tab is to extrapolate sales using every n-th sale to compute the difference in sales between each two consecutive SKUs ("step size"). We assume SKU #101 has $0 sales.</t>
  </si>
  <si>
    <t>(For comparison, note that columns F and G present the information for every 5 SKUs and for every other SKU, however the retailer is likely to provide only 10 SKUs).</t>
  </si>
  <si>
    <t>3.d. repeat the analysis for every 5th and every 2nd SKU, the results will be presented in row 1, and in each graph - the top graph includes projections for the top 10 products and the bottom graph for all products.</t>
  </si>
  <si>
    <t>Actual Share of Online:</t>
  </si>
  <si>
    <t>What do you learn from this comparison?</t>
  </si>
  <si>
    <t xml:space="preserve">5. Once all the above calculations are completed, the "Output" tab will include a comparison of the projections for November using the different methodologies. </t>
  </si>
  <si>
    <t>4. The "Share of Online" tab includes the total sales for each month as well as sales the online only sales for only September and October. The idea is to use the relative shares to predict the share of online for November.</t>
  </si>
  <si>
    <t>1. The "trends" tab will allow you to caluclate both the month-level trends and the SKU-level trends.</t>
  </si>
  <si>
    <t>2. The "Top-10" tab includes the top-10 SKU sales based on cumulative sales from September and October. The "November" column is the actual sales of these 10 SKUs, assuming those were provided by the retailer.</t>
  </si>
  <si>
    <r>
      <t xml:space="preserve">3. The "Every n-th" tab lists in column D the actual sales in November, ordered from largest to smallest (note the use of the excel function </t>
    </r>
    <r>
      <rPr>
        <sz val="12"/>
        <color theme="1"/>
        <rFont val="Calibri"/>
        <family val="2"/>
        <scheme val="minor"/>
      </rPr>
      <t xml:space="preserve">LARGE). It then presents in column E every 10th SKU. </t>
    </r>
  </si>
  <si>
    <r>
      <t xml:space="preserve">1.a. In cell </t>
    </r>
    <r>
      <rPr>
        <b/>
        <sz val="12"/>
        <color theme="1"/>
        <rFont val="Calibri"/>
        <family val="2"/>
        <scheme val="minor"/>
      </rPr>
      <t>F3</t>
    </r>
    <r>
      <rPr>
        <sz val="12"/>
        <color theme="1"/>
        <rFont val="Calibri"/>
        <family val="2"/>
        <scheme val="minor"/>
      </rPr>
      <t>: calculate the previous change rate by dividing the October sales by September sales.</t>
    </r>
  </si>
  <si>
    <r>
      <t xml:space="preserve">1.b. In cell </t>
    </r>
    <r>
      <rPr>
        <b/>
        <sz val="12"/>
        <color theme="1"/>
        <rFont val="Calibri"/>
        <family val="2"/>
        <scheme val="minor"/>
      </rPr>
      <t>E3</t>
    </r>
    <r>
      <rPr>
        <sz val="12"/>
        <color theme="1"/>
        <rFont val="Calibri"/>
        <family val="2"/>
        <scheme val="minor"/>
      </rPr>
      <t>: multiply October sales by the change rate you calculated in 1.a. to get the November projection based on month-level trends.</t>
    </r>
  </si>
  <si>
    <r>
      <t xml:space="preserve">1.c. In cells </t>
    </r>
    <r>
      <rPr>
        <b/>
        <sz val="12"/>
        <color theme="1"/>
        <rFont val="Calibri"/>
        <family val="2"/>
        <scheme val="minor"/>
      </rPr>
      <t>F8:F107</t>
    </r>
    <r>
      <rPr>
        <sz val="12"/>
        <color theme="1"/>
        <rFont val="Calibri"/>
        <family val="2"/>
        <scheme val="minor"/>
      </rPr>
      <t>, calculate the change rate for each SKU, as October sales divided by September sales.</t>
    </r>
  </si>
  <si>
    <r>
      <t xml:space="preserve">1.d. In cells </t>
    </r>
    <r>
      <rPr>
        <b/>
        <sz val="12"/>
        <color theme="1"/>
        <rFont val="Calibri"/>
        <family val="2"/>
        <scheme val="minor"/>
      </rPr>
      <t>E8:E107</t>
    </r>
    <r>
      <rPr>
        <sz val="12"/>
        <color theme="1"/>
        <rFont val="Calibri"/>
        <family val="2"/>
        <scheme val="minor"/>
      </rPr>
      <t>, calculate the November projection for each SKU, by multiplying October sales by the change rate.</t>
    </r>
  </si>
  <si>
    <r>
      <t>1.e. Cell E6 contains the sum of</t>
    </r>
    <r>
      <rPr>
        <b/>
        <sz val="12"/>
        <color theme="1"/>
        <rFont val="Calibri"/>
        <family val="2"/>
        <scheme val="minor"/>
      </rPr>
      <t xml:space="preserve"> E8:E107</t>
    </r>
    <r>
      <rPr>
        <sz val="12"/>
        <color theme="1"/>
        <rFont val="Calibri"/>
        <family val="2"/>
        <scheme val="minor"/>
      </rPr>
      <t>, i.e. the total sales based on each SKU's projection. The graph plots the sales for each SKU in September, October, and November.</t>
    </r>
  </si>
  <si>
    <r>
      <t xml:space="preserve">1.f. Compare the figures in </t>
    </r>
    <r>
      <rPr>
        <b/>
        <sz val="12"/>
        <color theme="1"/>
        <rFont val="Calibri"/>
        <family val="2"/>
        <scheme val="minor"/>
      </rPr>
      <t>E3</t>
    </r>
    <r>
      <rPr>
        <sz val="12"/>
        <color theme="1"/>
        <rFont val="Calibri"/>
        <family val="2"/>
        <scheme val="minor"/>
      </rPr>
      <t xml:space="preserve"> and </t>
    </r>
    <r>
      <rPr>
        <b/>
        <sz val="12"/>
        <color theme="1"/>
        <rFont val="Calibri"/>
        <family val="2"/>
        <scheme val="minor"/>
      </rPr>
      <t>E6</t>
    </r>
    <r>
      <rPr>
        <sz val="12"/>
        <color theme="1"/>
        <rFont val="Calibri"/>
        <family val="2"/>
        <scheme val="minor"/>
      </rPr>
      <t>, why are they different? Which one is more reliable?</t>
    </r>
  </si>
  <si>
    <r>
      <t xml:space="preserve">2.c. In cell </t>
    </r>
    <r>
      <rPr>
        <b/>
        <sz val="12"/>
        <color theme="1"/>
        <rFont val="Calibri"/>
        <family val="2"/>
        <scheme val="minor"/>
      </rPr>
      <t>F2</t>
    </r>
    <r>
      <rPr>
        <sz val="12"/>
        <color theme="1"/>
        <rFont val="Calibri"/>
        <family val="2"/>
        <scheme val="minor"/>
      </rPr>
      <t>: Divide the top-10 sales of November by the average top-10 share you computed to get the November total online sales.</t>
    </r>
  </si>
  <si>
    <r>
      <t xml:space="preserve">2.b. In cell </t>
    </r>
    <r>
      <rPr>
        <b/>
        <sz val="12"/>
        <color theme="1"/>
        <rFont val="Calibri"/>
        <family val="2"/>
        <scheme val="minor"/>
      </rPr>
      <t>F17</t>
    </r>
    <r>
      <rPr>
        <sz val="12"/>
        <color theme="1"/>
        <rFont val="Calibri"/>
        <family val="2"/>
        <scheme val="minor"/>
      </rPr>
      <t xml:space="preserve">: calculate the average top-10 share using the shares you calculated in cells </t>
    </r>
    <r>
      <rPr>
        <b/>
        <sz val="12"/>
        <color theme="1"/>
        <rFont val="Calibri"/>
        <family val="2"/>
        <scheme val="minor"/>
      </rPr>
      <t>D16</t>
    </r>
    <r>
      <rPr>
        <sz val="12"/>
        <color theme="1"/>
        <rFont val="Calibri"/>
        <family val="2"/>
        <scheme val="minor"/>
      </rPr>
      <t xml:space="preserve"> and </t>
    </r>
    <r>
      <rPr>
        <b/>
        <sz val="12"/>
        <color theme="1"/>
        <rFont val="Calibri"/>
        <family val="2"/>
        <scheme val="minor"/>
      </rPr>
      <t>E16</t>
    </r>
    <r>
      <rPr>
        <sz val="12"/>
        <color theme="1"/>
        <rFont val="Calibri"/>
        <family val="2"/>
        <scheme val="minor"/>
      </rPr>
      <t>.</t>
    </r>
  </si>
  <si>
    <r>
      <t xml:space="preserve">2.d Cell </t>
    </r>
    <r>
      <rPr>
        <b/>
        <sz val="12"/>
        <color theme="1"/>
        <rFont val="Calibri"/>
        <family val="2"/>
        <scheme val="minor"/>
      </rPr>
      <t>F19</t>
    </r>
    <r>
      <rPr>
        <sz val="12"/>
        <color theme="1"/>
        <rFont val="Calibri"/>
        <family val="2"/>
        <scheme val="minor"/>
      </rPr>
      <t xml:space="preserve"> now reports the real share of these top 10 products, what are possible reasons for the difference between the projection in </t>
    </r>
    <r>
      <rPr>
        <b/>
        <sz val="12"/>
        <color theme="1"/>
        <rFont val="Calibri"/>
        <family val="2"/>
        <scheme val="minor"/>
      </rPr>
      <t>F17</t>
    </r>
    <r>
      <rPr>
        <sz val="12"/>
        <color theme="1"/>
        <rFont val="Calibri"/>
        <family val="2"/>
        <scheme val="minor"/>
      </rPr>
      <t xml:space="preserve"> and the actual share in </t>
    </r>
    <r>
      <rPr>
        <b/>
        <sz val="12"/>
        <color theme="1"/>
        <rFont val="Calibri"/>
        <family val="2"/>
        <scheme val="minor"/>
      </rPr>
      <t>F19</t>
    </r>
    <r>
      <rPr>
        <sz val="12"/>
        <color theme="1"/>
        <rFont val="Calibri"/>
        <family val="2"/>
        <scheme val="minor"/>
      </rPr>
      <t>?</t>
    </r>
  </si>
  <si>
    <r>
      <t xml:space="preserve">2.a. In cells </t>
    </r>
    <r>
      <rPr>
        <b/>
        <sz val="12"/>
        <color theme="1"/>
        <rFont val="Calibri"/>
        <family val="2"/>
        <scheme val="minor"/>
      </rPr>
      <t>D15</t>
    </r>
    <r>
      <rPr>
        <sz val="12"/>
        <color theme="1"/>
        <rFont val="Calibri"/>
        <family val="2"/>
        <scheme val="minor"/>
      </rPr>
      <t xml:space="preserve">, </t>
    </r>
    <r>
      <rPr>
        <b/>
        <sz val="12"/>
        <color theme="1"/>
        <rFont val="Calibri"/>
        <family val="2"/>
        <scheme val="minor"/>
      </rPr>
      <t>E15</t>
    </r>
    <r>
      <rPr>
        <sz val="12"/>
        <color theme="1"/>
        <rFont val="Calibri"/>
        <family val="2"/>
        <scheme val="minor"/>
      </rPr>
      <t xml:space="preserve">, and </t>
    </r>
    <r>
      <rPr>
        <b/>
        <sz val="12"/>
        <color theme="1"/>
        <rFont val="Calibri"/>
        <family val="2"/>
        <scheme val="minor"/>
      </rPr>
      <t>F15</t>
    </r>
    <r>
      <rPr>
        <sz val="12"/>
        <color theme="1"/>
        <rFont val="Calibri"/>
        <family val="2"/>
        <scheme val="minor"/>
      </rPr>
      <t xml:space="preserve">, calculate the total sales of the top 10 products, then caculate the shares of the top 10 products for September and October in cells </t>
    </r>
    <r>
      <rPr>
        <b/>
        <sz val="12"/>
        <color theme="1"/>
        <rFont val="Calibri"/>
        <family val="2"/>
        <scheme val="minor"/>
      </rPr>
      <t>D16</t>
    </r>
    <r>
      <rPr>
        <sz val="12"/>
        <color theme="1"/>
        <rFont val="Calibri"/>
        <family val="2"/>
        <scheme val="minor"/>
      </rPr>
      <t xml:space="preserve"> and </t>
    </r>
    <r>
      <rPr>
        <b/>
        <sz val="12"/>
        <color theme="1"/>
        <rFont val="Calibri"/>
        <family val="2"/>
        <scheme val="minor"/>
      </rPr>
      <t>E16</t>
    </r>
    <r>
      <rPr>
        <sz val="12"/>
        <color theme="1"/>
        <rFont val="Calibri"/>
        <family val="2"/>
        <scheme val="minor"/>
      </rPr>
      <t xml:space="preserve">. </t>
    </r>
  </si>
  <si>
    <r>
      <t>3.a. In column</t>
    </r>
    <r>
      <rPr>
        <b/>
        <sz val="12"/>
        <color theme="1"/>
        <rFont val="Calibri"/>
        <family val="2"/>
        <scheme val="minor"/>
      </rPr>
      <t xml:space="preserve"> I</t>
    </r>
    <r>
      <rPr>
        <sz val="12"/>
        <color theme="1"/>
        <rFont val="Calibri"/>
        <family val="2"/>
        <scheme val="minor"/>
      </rPr>
      <t>, calculate the projected step size as the difference in sales between SKU n and SKU n+10 divided by 10. The step size is (sales(n)-sales(n+10))/10 where sales(n) is defined as the $ sales of SKU #n.</t>
    </r>
  </si>
  <si>
    <r>
      <t xml:space="preserve">3.b. In column </t>
    </r>
    <r>
      <rPr>
        <b/>
        <sz val="12"/>
        <color theme="1"/>
        <rFont val="Calibri"/>
        <family val="2"/>
        <scheme val="minor"/>
      </rPr>
      <t>H</t>
    </r>
    <r>
      <rPr>
        <sz val="12"/>
        <color theme="1"/>
        <rFont val="Calibri"/>
        <family val="2"/>
        <scheme val="minor"/>
      </rPr>
      <t>, fill in the projected sales in each row r as the sales in row (r-1) - the step size calculated in column I. Note that the first SkU sales are given.</t>
    </r>
  </si>
  <si>
    <r>
      <t xml:space="preserve">3.c. Cell </t>
    </r>
    <r>
      <rPr>
        <b/>
        <sz val="12"/>
        <color theme="1"/>
        <rFont val="Calibri"/>
        <family val="2"/>
        <scheme val="minor"/>
      </rPr>
      <t>H1</t>
    </r>
    <r>
      <rPr>
        <sz val="12"/>
        <color theme="1"/>
        <rFont val="Calibri"/>
        <family val="2"/>
        <scheme val="minor"/>
      </rPr>
      <t xml:space="preserve"> will diplay the total November sales based on your projections in cells </t>
    </r>
    <r>
      <rPr>
        <b/>
        <sz val="12"/>
        <color theme="1"/>
        <rFont val="Calibri"/>
        <family val="2"/>
        <scheme val="minor"/>
      </rPr>
      <t>H3:H102</t>
    </r>
    <r>
      <rPr>
        <sz val="12"/>
        <color theme="1"/>
        <rFont val="Calibri"/>
        <family val="2"/>
        <scheme val="minor"/>
      </rPr>
      <t>.</t>
    </r>
  </si>
  <si>
    <r>
      <t xml:space="preserve">4.a. In cells </t>
    </r>
    <r>
      <rPr>
        <b/>
        <sz val="12"/>
        <color theme="1"/>
        <rFont val="Calibri"/>
        <family val="2"/>
        <scheme val="minor"/>
      </rPr>
      <t>D5</t>
    </r>
    <r>
      <rPr>
        <sz val="12"/>
        <color theme="1"/>
        <rFont val="Calibri"/>
        <family val="2"/>
        <scheme val="minor"/>
      </rPr>
      <t xml:space="preserve"> and </t>
    </r>
    <r>
      <rPr>
        <b/>
        <sz val="12"/>
        <color theme="1"/>
        <rFont val="Calibri"/>
        <family val="2"/>
        <scheme val="minor"/>
      </rPr>
      <t>E5</t>
    </r>
    <r>
      <rPr>
        <sz val="12"/>
        <color theme="1"/>
        <rFont val="Calibri"/>
        <family val="2"/>
        <scheme val="minor"/>
      </rPr>
      <t>, divide the online sales by the total sales to get the online share for each month.</t>
    </r>
  </si>
  <si>
    <t>3.e. Analyze the changes in sales graph based on the different data frequencies. What did you learn from the comparison?</t>
  </si>
  <si>
    <r>
      <t xml:space="preserve">4.b. In cell </t>
    </r>
    <r>
      <rPr>
        <b/>
        <sz val="12"/>
        <color theme="1"/>
        <rFont val="Calibri"/>
        <family val="2"/>
        <scheme val="minor"/>
      </rPr>
      <t>F8</t>
    </r>
    <r>
      <rPr>
        <sz val="12"/>
        <color theme="1"/>
        <rFont val="Calibri"/>
        <family val="2"/>
        <scheme val="minor"/>
      </rPr>
      <t>, calculate the average online share as the direct average of the shares calculated in 4.a.</t>
    </r>
  </si>
  <si>
    <r>
      <t xml:space="preserve">4.c. In cell </t>
    </r>
    <r>
      <rPr>
        <b/>
        <sz val="12"/>
        <color theme="1"/>
        <rFont val="Calibri"/>
        <family val="2"/>
        <scheme val="minor"/>
      </rPr>
      <t>F4,</t>
    </r>
    <r>
      <rPr>
        <sz val="12"/>
        <color theme="1"/>
        <rFont val="Calibri"/>
        <family val="2"/>
        <scheme val="minor"/>
      </rPr>
      <t xml:space="preserve"> project November online sales by multiplying the total sales by the average online share (calculated in F8).</t>
    </r>
  </si>
  <si>
    <r>
      <t xml:space="preserve">4.d. The actual share of online for November appears in cell </t>
    </r>
    <r>
      <rPr>
        <b/>
        <sz val="12"/>
        <color theme="1"/>
        <rFont val="Calibri"/>
        <family val="2"/>
        <scheme val="minor"/>
      </rPr>
      <t>F10</t>
    </r>
    <r>
      <rPr>
        <sz val="12"/>
        <color theme="1"/>
        <rFont val="Calibri"/>
        <family val="2"/>
        <scheme val="minor"/>
      </rPr>
      <t xml:space="preserve">, what is the cause for the difference between that figure and the projected one in </t>
    </r>
    <r>
      <rPr>
        <b/>
        <sz val="12"/>
        <color theme="1"/>
        <rFont val="Calibri"/>
        <family val="2"/>
        <scheme val="minor"/>
      </rPr>
      <t>F8</t>
    </r>
    <r>
      <rPr>
        <sz val="12"/>
        <color theme="1"/>
        <rFont val="Calibri"/>
        <family val="2"/>
        <scheme val="minor"/>
      </rPr>
      <t>?</t>
    </r>
  </si>
  <si>
    <t>Courseware #521-712</t>
  </si>
  <si>
    <t>E-Commerce Analytics for CPG Firms (A): Estimating Sales</t>
  </si>
  <si>
    <t>Harvard Business School Exercise #521-078</t>
  </si>
  <si>
    <t>REV: March 26,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</si>
</sst>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0"/>
      <name val="Helvetica"/>
      <family val="2"/>
    </font>
    <font>
      <b/>
      <sz val="10"/>
      <name val="Helvetica"/>
      <family val="2"/>
    </font>
    <font>
      <i/>
      <sz val="11"/>
      <color theme="0" tint="-0.499984740745262"/>
      <name val="Calibri"/>
      <family val="2"/>
      <scheme val="minor"/>
    </font>
    <font>
      <sz val="11"/>
      <color theme="0"/>
      <name val="Calibri"/>
      <family val="2"/>
      <scheme val="minor"/>
    </font>
    <font>
      <i/>
      <sz val="11"/>
      <color theme="1"/>
      <name val="Calibri"/>
      <family val="2"/>
      <scheme val="minor"/>
    </font>
    <font>
      <sz val="20"/>
      <color theme="0"/>
      <name val="Calibri"/>
      <family val="2"/>
      <scheme val="minor"/>
    </font>
  </fonts>
  <fills count="10">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6">
    <xf numFmtId="0" fontId="0" fillId="0" borderId="0"/>
    <xf numFmtId="44" fontId="6" fillId="0" borderId="0" applyFont="0" applyFill="0" applyBorder="0" applyAlignment="0" applyProtection="0"/>
    <xf numFmtId="0" fontId="9" fillId="0" borderId="0"/>
    <xf numFmtId="9" fontId="6" fillId="0" borderId="0" applyFont="0" applyFill="0" applyBorder="0" applyAlignment="0" applyProtection="0"/>
    <xf numFmtId="43" fontId="6" fillId="0" borderId="0" applyFont="0" applyFill="0" applyBorder="0" applyAlignment="0" applyProtection="0"/>
    <xf numFmtId="0" fontId="4" fillId="0" borderId="0"/>
  </cellStyleXfs>
  <cellXfs count="49">
    <xf numFmtId="0" fontId="0" fillId="0" borderId="0" xfId="0"/>
    <xf numFmtId="0" fontId="7" fillId="0" borderId="0" xfId="0" applyFont="1" applyAlignment="1">
      <alignment horizontal="center"/>
    </xf>
    <xf numFmtId="164" fontId="7" fillId="0" borderId="0" xfId="0" applyNumberFormat="1" applyFont="1"/>
    <xf numFmtId="0" fontId="0" fillId="0" borderId="0" xfId="0" applyAlignment="1">
      <alignment horizontal="center"/>
    </xf>
    <xf numFmtId="0" fontId="8" fillId="2" borderId="0" xfId="0" applyFont="1" applyFill="1" applyAlignment="1">
      <alignment horizontal="center"/>
    </xf>
    <xf numFmtId="0" fontId="8" fillId="2" borderId="0" xfId="0" applyFont="1" applyFill="1"/>
    <xf numFmtId="164" fontId="0" fillId="0" borderId="0" xfId="1" applyNumberFormat="1" applyFont="1"/>
    <xf numFmtId="0" fontId="9" fillId="0" borderId="0" xfId="2"/>
    <xf numFmtId="0" fontId="8" fillId="3" borderId="0" xfId="0" applyFont="1" applyFill="1"/>
    <xf numFmtId="164" fontId="0" fillId="4" borderId="0" xfId="0" applyNumberFormat="1" applyFill="1"/>
    <xf numFmtId="164" fontId="8" fillId="5" borderId="0" xfId="1" applyNumberFormat="1" applyFont="1" applyFill="1"/>
    <xf numFmtId="165" fontId="0" fillId="6" borderId="0" xfId="3" applyNumberFormat="1" applyFont="1" applyFill="1"/>
    <xf numFmtId="0" fontId="0" fillId="4" borderId="0" xfId="0" applyFill="1"/>
    <xf numFmtId="0" fontId="0" fillId="6" borderId="0" xfId="0" applyFill="1"/>
    <xf numFmtId="0" fontId="11" fillId="0" borderId="0" xfId="0" applyFont="1"/>
    <xf numFmtId="0" fontId="12" fillId="5" borderId="0" xfId="4" applyNumberFormat="1" applyFont="1" applyFill="1" applyAlignment="1">
      <alignment horizontal="left"/>
    </xf>
    <xf numFmtId="165" fontId="13" fillId="4" borderId="0" xfId="3" applyNumberFormat="1" applyFont="1" applyFill="1"/>
    <xf numFmtId="164" fontId="0" fillId="4" borderId="0" xfId="1" applyNumberFormat="1" applyFont="1" applyFill="1"/>
    <xf numFmtId="164" fontId="0" fillId="6" borderId="0" xfId="1" applyNumberFormat="1" applyFont="1" applyFill="1"/>
    <xf numFmtId="164" fontId="8" fillId="5" borderId="0" xfId="0" applyNumberFormat="1" applyFont="1" applyFill="1"/>
    <xf numFmtId="164" fontId="0" fillId="6" borderId="0" xfId="0" applyNumberFormat="1" applyFill="1"/>
    <xf numFmtId="165" fontId="0" fillId="6" borderId="0" xfId="0" applyNumberFormat="1" applyFill="1"/>
    <xf numFmtId="165" fontId="13" fillId="4" borderId="0" xfId="0" applyNumberFormat="1" applyFont="1" applyFill="1"/>
    <xf numFmtId="0" fontId="12" fillId="0" borderId="0" xfId="0" applyFont="1"/>
    <xf numFmtId="0" fontId="12" fillId="2" borderId="0" xfId="0" applyFont="1" applyFill="1"/>
    <xf numFmtId="164" fontId="0" fillId="0" borderId="0" xfId="0" applyNumberFormat="1"/>
    <xf numFmtId="164" fontId="8" fillId="2" borderId="0" xfId="0" applyNumberFormat="1" applyFont="1" applyFill="1"/>
    <xf numFmtId="0" fontId="0" fillId="7" borderId="0" xfId="0" applyFill="1"/>
    <xf numFmtId="0" fontId="8" fillId="3" borderId="0" xfId="0" applyFont="1" applyFill="1" applyAlignment="1">
      <alignment horizontal="center"/>
    </xf>
    <xf numFmtId="164" fontId="7" fillId="7" borderId="0" xfId="0" applyNumberFormat="1" applyFont="1" applyFill="1"/>
    <xf numFmtId="0" fontId="0" fillId="8" borderId="0" xfId="0" applyFill="1"/>
    <xf numFmtId="164" fontId="0" fillId="8" borderId="0" xfId="0" applyNumberFormat="1" applyFill="1"/>
    <xf numFmtId="165" fontId="0" fillId="0" borderId="0" xfId="3" applyNumberFormat="1" applyFont="1"/>
    <xf numFmtId="164" fontId="0" fillId="7" borderId="0" xfId="0" applyNumberFormat="1" applyFill="1"/>
    <xf numFmtId="0" fontId="0" fillId="0" borderId="0" xfId="0" quotePrefix="1"/>
    <xf numFmtId="0" fontId="5" fillId="0" borderId="0" xfId="5" applyFont="1"/>
    <xf numFmtId="0" fontId="4" fillId="0" borderId="0" xfId="5"/>
    <xf numFmtId="0" fontId="3" fillId="0" borderId="0" xfId="5" applyFont="1"/>
    <xf numFmtId="0" fontId="2" fillId="0" borderId="0" xfId="5" applyFont="1"/>
    <xf numFmtId="0" fontId="9" fillId="0" borderId="0" xfId="2" applyAlignment="1">
      <alignment horizontal="left"/>
    </xf>
    <xf numFmtId="0" fontId="2" fillId="9" borderId="0" xfId="5" applyFont="1" applyFill="1"/>
    <xf numFmtId="0" fontId="2" fillId="6" borderId="0" xfId="5" applyFont="1" applyFill="1"/>
    <xf numFmtId="0" fontId="1" fillId="9" borderId="0" xfId="5" applyFont="1" applyFill="1"/>
    <xf numFmtId="0" fontId="4" fillId="9" borderId="0" xfId="5" applyFill="1"/>
    <xf numFmtId="0" fontId="4" fillId="6" borderId="0" xfId="5" applyFill="1"/>
    <xf numFmtId="0" fontId="10" fillId="0" borderId="0" xfId="2" applyFont="1" applyAlignment="1">
      <alignment horizontal="left"/>
    </xf>
    <xf numFmtId="0" fontId="9" fillId="0" borderId="0" xfId="2" applyAlignment="1">
      <alignment horizontal="left"/>
    </xf>
    <xf numFmtId="0" fontId="9" fillId="0" borderId="0" xfId="2" applyAlignment="1">
      <alignment horizontal="justify" vertical="top" wrapText="1"/>
    </xf>
    <xf numFmtId="0" fontId="14" fillId="5" borderId="0" xfId="0" applyFont="1" applyFill="1" applyAlignment="1">
      <alignment horizontal="center" vertical="center"/>
    </xf>
  </cellXfs>
  <cellStyles count="6">
    <cellStyle name="Comma 2" xfId="4" xr:uid="{11347203-A110-A24C-BB87-8D781A581D63}"/>
    <cellStyle name="Currency" xfId="1" builtinId="4"/>
    <cellStyle name="Normal" xfId="0" builtinId="0"/>
    <cellStyle name="Normal 2" xfId="2" xr:uid="{54E280A0-3062-0F46-AD56-FF0886BBF35A}"/>
    <cellStyle name="Normal 3" xfId="5" xr:uid="{2DD8CE4D-B893-994C-ABE1-ED568821129A}"/>
    <cellStyle name="Percent 2" xfId="3" xr:uid="{1A0FD6BF-0579-5E4B-99DC-1DF5BCA5C4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level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Trends!$C$7</c:f>
              <c:strCache>
                <c:ptCount val="1"/>
                <c:pt idx="0">
                  <c:v>September</c:v>
                </c:pt>
              </c:strCache>
            </c:strRef>
          </c:tx>
          <c:spPr>
            <a:ln w="28575" cap="rnd">
              <a:solidFill>
                <a:schemeClr val="accent1"/>
              </a:solidFill>
              <a:round/>
            </a:ln>
            <a:effectLst/>
          </c:spPr>
          <c:marker>
            <c:symbol val="none"/>
          </c:marker>
          <c:val>
            <c:numRef>
              <c:f>Trends!$C$8:$C$107</c:f>
              <c:numCache>
                <c:formatCode>_("$"* #,##0_);_("$"* \(#,##0\);_("$"* "-"??_);_(@_)</c:formatCode>
                <c:ptCount val="100"/>
                <c:pt idx="0">
                  <c:v>2352694.8763124556</c:v>
                </c:pt>
                <c:pt idx="1">
                  <c:v>2304628.5126785371</c:v>
                </c:pt>
                <c:pt idx="2">
                  <c:v>2284282.3772425912</c:v>
                </c:pt>
                <c:pt idx="3">
                  <c:v>2239498.1613803529</c:v>
                </c:pt>
                <c:pt idx="4">
                  <c:v>2224155.7784644831</c:v>
                </c:pt>
                <c:pt idx="5">
                  <c:v>2189175.2065664702</c:v>
                </c:pt>
                <c:pt idx="6">
                  <c:v>2173802.1138748382</c:v>
                </c:pt>
                <c:pt idx="7">
                  <c:v>2164050.9984666542</c:v>
                </c:pt>
                <c:pt idx="8">
                  <c:v>2133866.6990522137</c:v>
                </c:pt>
                <c:pt idx="9">
                  <c:v>2105968.0736884698</c:v>
                </c:pt>
                <c:pt idx="10">
                  <c:v>2077698.1193108663</c:v>
                </c:pt>
                <c:pt idx="11">
                  <c:v>2045701.6063501199</c:v>
                </c:pt>
                <c:pt idx="12">
                  <c:v>2035174.9826462152</c:v>
                </c:pt>
                <c:pt idx="13">
                  <c:v>2013382.6940782405</c:v>
                </c:pt>
                <c:pt idx="14">
                  <c:v>1980110.6740584441</c:v>
                </c:pt>
                <c:pt idx="15">
                  <c:v>1964348.352553111</c:v>
                </c:pt>
                <c:pt idx="16">
                  <c:v>1928876.5537745846</c:v>
                </c:pt>
                <c:pt idx="17">
                  <c:v>1909517.4297086606</c:v>
                </c:pt>
                <c:pt idx="18">
                  <c:v>1905463.6804641911</c:v>
                </c:pt>
                <c:pt idx="19">
                  <c:v>1896751.3270858263</c:v>
                </c:pt>
                <c:pt idx="20">
                  <c:v>1869691.0311582731</c:v>
                </c:pt>
                <c:pt idx="21">
                  <c:v>1848783.4349247653</c:v>
                </c:pt>
                <c:pt idx="22">
                  <c:v>1826641.4827296406</c:v>
                </c:pt>
                <c:pt idx="23">
                  <c:v>1806552.871384616</c:v>
                </c:pt>
                <c:pt idx="24">
                  <c:v>1781652.4698340918</c:v>
                </c:pt>
                <c:pt idx="25">
                  <c:v>1760306.2637841932</c:v>
                </c:pt>
                <c:pt idx="26">
                  <c:v>1751036.543780084</c:v>
                </c:pt>
                <c:pt idx="27">
                  <c:v>1734389.3531975877</c:v>
                </c:pt>
                <c:pt idx="28">
                  <c:v>1731910.4117293621</c:v>
                </c:pt>
                <c:pt idx="29">
                  <c:v>1728224.271358859</c:v>
                </c:pt>
                <c:pt idx="30">
                  <c:v>1706199.1436263032</c:v>
                </c:pt>
                <c:pt idx="31">
                  <c:v>1682377.6886449049</c:v>
                </c:pt>
                <c:pt idx="32">
                  <c:v>1654515.1825097147</c:v>
                </c:pt>
                <c:pt idx="33">
                  <c:v>1639597.1851774696</c:v>
                </c:pt>
                <c:pt idx="34">
                  <c:v>1610187.0115927488</c:v>
                </c:pt>
                <c:pt idx="35">
                  <c:v>1607522.2372993769</c:v>
                </c:pt>
                <c:pt idx="36">
                  <c:v>1601893.9376425792</c:v>
                </c:pt>
                <c:pt idx="37">
                  <c:v>1587769.4394046562</c:v>
                </c:pt>
                <c:pt idx="38">
                  <c:v>1576095.7562004083</c:v>
                </c:pt>
                <c:pt idx="39">
                  <c:v>1563293.3679778141</c:v>
                </c:pt>
                <c:pt idx="40">
                  <c:v>1537994.6954026958</c:v>
                </c:pt>
                <c:pt idx="41">
                  <c:v>1512658.359136391</c:v>
                </c:pt>
                <c:pt idx="42">
                  <c:v>1508141.7096575818</c:v>
                </c:pt>
                <c:pt idx="43">
                  <c:v>1489121.7551325073</c:v>
                </c:pt>
                <c:pt idx="44">
                  <c:v>1481957.2428075599</c:v>
                </c:pt>
                <c:pt idx="45">
                  <c:v>1473872.1631467321</c:v>
                </c:pt>
                <c:pt idx="46">
                  <c:v>1470269.7320486186</c:v>
                </c:pt>
                <c:pt idx="47">
                  <c:v>1470089.3084647923</c:v>
                </c:pt>
                <c:pt idx="48">
                  <c:v>1455662.797416101</c:v>
                </c:pt>
                <c:pt idx="49">
                  <c:v>1448307.0708405727</c:v>
                </c:pt>
                <c:pt idx="50">
                  <c:v>1442854.6298490558</c:v>
                </c:pt>
                <c:pt idx="51">
                  <c:v>1436536.2012246801</c:v>
                </c:pt>
                <c:pt idx="52">
                  <c:v>1422459.3626958407</c:v>
                </c:pt>
                <c:pt idx="53">
                  <c:v>1412343.9142143773</c:v>
                </c:pt>
                <c:pt idx="54">
                  <c:v>1409492.5909533608</c:v>
                </c:pt>
                <c:pt idx="55">
                  <c:v>1407916.9506735248</c:v>
                </c:pt>
                <c:pt idx="56">
                  <c:v>1394151.64729141</c:v>
                </c:pt>
                <c:pt idx="57">
                  <c:v>1376497.3327032116</c:v>
                </c:pt>
                <c:pt idx="58">
                  <c:v>1367348.4692665932</c:v>
                </c:pt>
                <c:pt idx="59">
                  <c:v>1364778.8363167695</c:v>
                </c:pt>
                <c:pt idx="60">
                  <c:v>1349742.4573242485</c:v>
                </c:pt>
                <c:pt idx="61">
                  <c:v>1333886.2109289621</c:v>
                </c:pt>
                <c:pt idx="62">
                  <c:v>1325005.9893649085</c:v>
                </c:pt>
                <c:pt idx="63">
                  <c:v>1323917.0940222007</c:v>
                </c:pt>
                <c:pt idx="64">
                  <c:v>1317119.8718349298</c:v>
                </c:pt>
                <c:pt idx="65">
                  <c:v>1308175.3476502895</c:v>
                </c:pt>
                <c:pt idx="66">
                  <c:v>1291722.7057925614</c:v>
                </c:pt>
                <c:pt idx="67">
                  <c:v>1282589.4620059223</c:v>
                </c:pt>
                <c:pt idx="68">
                  <c:v>1270267.6062317188</c:v>
                </c:pt>
                <c:pt idx="69">
                  <c:v>1259933.5424290278</c:v>
                </c:pt>
                <c:pt idx="70">
                  <c:v>1244214.2400912801</c:v>
                </c:pt>
                <c:pt idx="71">
                  <c:v>1234408.2527181655</c:v>
                </c:pt>
                <c:pt idx="72">
                  <c:v>1215524.4686276752</c:v>
                </c:pt>
                <c:pt idx="73">
                  <c:v>1212606.7098382995</c:v>
                </c:pt>
                <c:pt idx="74">
                  <c:v>1196213.3064559614</c:v>
                </c:pt>
                <c:pt idx="75">
                  <c:v>1191857.5453588662</c:v>
                </c:pt>
                <c:pt idx="76">
                  <c:v>1186745.773609132</c:v>
                </c:pt>
                <c:pt idx="77">
                  <c:v>1184349.267981716</c:v>
                </c:pt>
                <c:pt idx="78">
                  <c:v>1179140.7475652117</c:v>
                </c:pt>
                <c:pt idx="79">
                  <c:v>1173861.8048447031</c:v>
                </c:pt>
                <c:pt idx="80">
                  <c:v>1171240.934355811</c:v>
                </c:pt>
                <c:pt idx="81">
                  <c:v>1163073.7172831474</c:v>
                </c:pt>
                <c:pt idx="82">
                  <c:v>1153729.3705512066</c:v>
                </c:pt>
                <c:pt idx="83">
                  <c:v>1145745.6914939531</c:v>
                </c:pt>
                <c:pt idx="84">
                  <c:v>1142424.9685431032</c:v>
                </c:pt>
                <c:pt idx="85">
                  <c:v>1137621.7461917747</c:v>
                </c:pt>
                <c:pt idx="86">
                  <c:v>1127680.3502923734</c:v>
                </c:pt>
                <c:pt idx="87">
                  <c:v>1126476.9107718319</c:v>
                </c:pt>
                <c:pt idx="88">
                  <c:v>1125925.1579583145</c:v>
                </c:pt>
                <c:pt idx="89">
                  <c:v>1120472.1050349327</c:v>
                </c:pt>
                <c:pt idx="90">
                  <c:v>1116285.2671435773</c:v>
                </c:pt>
                <c:pt idx="91">
                  <c:v>1113443.452802537</c:v>
                </c:pt>
                <c:pt idx="92">
                  <c:v>1104444.7394105443</c:v>
                </c:pt>
                <c:pt idx="93">
                  <c:v>1095758.1199696653</c:v>
                </c:pt>
                <c:pt idx="94">
                  <c:v>1095223.1626965122</c:v>
                </c:pt>
                <c:pt idx="95">
                  <c:v>1095177.2437836896</c:v>
                </c:pt>
                <c:pt idx="96">
                  <c:v>1091021.9989735619</c:v>
                </c:pt>
                <c:pt idx="97">
                  <c:v>1087015.8395589788</c:v>
                </c:pt>
                <c:pt idx="98">
                  <c:v>1078928.4302952674</c:v>
                </c:pt>
                <c:pt idx="99">
                  <c:v>1074003.4434643651</c:v>
                </c:pt>
              </c:numCache>
            </c:numRef>
          </c:val>
          <c:smooth val="0"/>
          <c:extLst>
            <c:ext xmlns:c16="http://schemas.microsoft.com/office/drawing/2014/chart" uri="{C3380CC4-5D6E-409C-BE32-E72D297353CC}">
              <c16:uniqueId val="{00000000-6F75-6C4D-8548-B832E96476C2}"/>
            </c:ext>
          </c:extLst>
        </c:ser>
        <c:ser>
          <c:idx val="1"/>
          <c:order val="1"/>
          <c:tx>
            <c:strRef>
              <c:f>Trends!$D$7</c:f>
              <c:strCache>
                <c:ptCount val="1"/>
                <c:pt idx="0">
                  <c:v>October</c:v>
                </c:pt>
              </c:strCache>
            </c:strRef>
          </c:tx>
          <c:spPr>
            <a:ln w="28575" cap="rnd">
              <a:solidFill>
                <a:schemeClr val="accent2"/>
              </a:solidFill>
              <a:round/>
            </a:ln>
            <a:effectLst/>
          </c:spPr>
          <c:marker>
            <c:symbol val="none"/>
          </c:marker>
          <c:val>
            <c:numRef>
              <c:f>Trends!$D$8:$D$107</c:f>
              <c:numCache>
                <c:formatCode>_("$"* #,##0_);_("$"* \(#,##0\);_("$"* "-"??_);_(@_)</c:formatCode>
                <c:ptCount val="100"/>
                <c:pt idx="0">
                  <c:v>2387985.2994571421</c:v>
                </c:pt>
                <c:pt idx="1">
                  <c:v>2166350.8019178249</c:v>
                </c:pt>
                <c:pt idx="2">
                  <c:v>2140372.587476308</c:v>
                </c:pt>
                <c:pt idx="3">
                  <c:v>2445531.9922273457</c:v>
                </c:pt>
                <c:pt idx="4">
                  <c:v>2030654.2257380732</c:v>
                </c:pt>
                <c:pt idx="5">
                  <c:v>2353363.3470589556</c:v>
                </c:pt>
                <c:pt idx="6">
                  <c:v>2128152.2694834666</c:v>
                </c:pt>
                <c:pt idx="7">
                  <c:v>2146738.5904789208</c:v>
                </c:pt>
                <c:pt idx="8">
                  <c:v>2029307.2307986552</c:v>
                </c:pt>
                <c:pt idx="9">
                  <c:v>1929066.7554986384</c:v>
                </c:pt>
                <c:pt idx="10">
                  <c:v>2262613.2519295332</c:v>
                </c:pt>
                <c:pt idx="11">
                  <c:v>1953645.0340643644</c:v>
                </c:pt>
                <c:pt idx="12">
                  <c:v>1835727.8343468863</c:v>
                </c:pt>
                <c:pt idx="13">
                  <c:v>1930834.0036210327</c:v>
                </c:pt>
                <c:pt idx="14">
                  <c:v>1986051.0060806193</c:v>
                </c:pt>
                <c:pt idx="15">
                  <c:v>2109710.1306420416</c:v>
                </c:pt>
                <c:pt idx="16">
                  <c:v>2067755.6656463547</c:v>
                </c:pt>
                <c:pt idx="17">
                  <c:v>1905698.3948492433</c:v>
                </c:pt>
                <c:pt idx="18">
                  <c:v>2044562.5291380771</c:v>
                </c:pt>
                <c:pt idx="19">
                  <c:v>2029523.9199818342</c:v>
                </c:pt>
                <c:pt idx="20">
                  <c:v>1978133.1109654531</c:v>
                </c:pt>
                <c:pt idx="21">
                  <c:v>1748949.1294388277</c:v>
                </c:pt>
                <c:pt idx="22">
                  <c:v>1886920.6516597185</c:v>
                </c:pt>
                <c:pt idx="23">
                  <c:v>1934818.1252529237</c:v>
                </c:pt>
                <c:pt idx="24">
                  <c:v>1651591.8395362033</c:v>
                </c:pt>
                <c:pt idx="25">
                  <c:v>1918733.8275247707</c:v>
                </c:pt>
                <c:pt idx="26">
                  <c:v>1614455.6933652374</c:v>
                </c:pt>
                <c:pt idx="27">
                  <c:v>1855796.607921419</c:v>
                </c:pt>
                <c:pt idx="28">
                  <c:v>1749229.5158466699</c:v>
                </c:pt>
                <c:pt idx="29">
                  <c:v>1728225.27135886</c:v>
                </c:pt>
                <c:pt idx="30">
                  <c:v>1793215.2999512446</c:v>
                </c:pt>
                <c:pt idx="31">
                  <c:v>1761449.4400112154</c:v>
                </c:pt>
                <c:pt idx="32">
                  <c:v>1725659.3353576323</c:v>
                </c:pt>
                <c:pt idx="33">
                  <c:v>1611724.0330294527</c:v>
                </c:pt>
                <c:pt idx="34">
                  <c:v>1750273.2816013179</c:v>
                </c:pt>
                <c:pt idx="35">
                  <c:v>1480527.9805527262</c:v>
                </c:pt>
                <c:pt idx="36">
                  <c:v>1608301.5133931495</c:v>
                </c:pt>
                <c:pt idx="37">
                  <c:v>1640165.8309050098</c:v>
                </c:pt>
                <c:pt idx="38">
                  <c:v>1513051.9259523919</c:v>
                </c:pt>
                <c:pt idx="39">
                  <c:v>1657090.9700564831</c:v>
                </c:pt>
                <c:pt idx="40">
                  <c:v>1616432.4248682333</c:v>
                </c:pt>
                <c:pt idx="41">
                  <c:v>1609468.4941211201</c:v>
                </c:pt>
                <c:pt idx="42">
                  <c:v>1372408.9557883996</c:v>
                </c:pt>
                <c:pt idx="43">
                  <c:v>1618675.3478290355</c:v>
                </c:pt>
                <c:pt idx="44">
                  <c:v>1476029.4138363297</c:v>
                </c:pt>
                <c:pt idx="45">
                  <c:v>1612416.1464825252</c:v>
                </c:pt>
                <c:pt idx="46">
                  <c:v>1496734.5872254937</c:v>
                </c:pt>
                <c:pt idx="47">
                  <c:v>1355422.3424045385</c:v>
                </c:pt>
                <c:pt idx="48">
                  <c:v>1356677.7271918061</c:v>
                </c:pt>
                <c:pt idx="49">
                  <c:v>1326649.2768899647</c:v>
                </c:pt>
                <c:pt idx="50">
                  <c:v>1425540.374290867</c:v>
                </c:pt>
                <c:pt idx="51">
                  <c:v>1554332.169725104</c:v>
                </c:pt>
                <c:pt idx="52">
                  <c:v>1371250.8256387904</c:v>
                </c:pt>
                <c:pt idx="53">
                  <c:v>1388334.0676727328</c:v>
                </c:pt>
                <c:pt idx="54">
                  <c:v>1334789.4836328325</c:v>
                </c:pt>
                <c:pt idx="55">
                  <c:v>1385390.2794627484</c:v>
                </c:pt>
                <c:pt idx="56">
                  <c:v>1462465.078008689</c:v>
                </c:pt>
                <c:pt idx="57">
                  <c:v>1304919.4714026444</c:v>
                </c:pt>
                <c:pt idx="58">
                  <c:v>1450756.7258918553</c:v>
                </c:pt>
                <c:pt idx="59">
                  <c:v>1357954.9421351857</c:v>
                </c:pt>
                <c:pt idx="60">
                  <c:v>1340294.2601229788</c:v>
                </c:pt>
                <c:pt idx="61">
                  <c:v>1252519.1520622955</c:v>
                </c:pt>
                <c:pt idx="62">
                  <c:v>1203105.438343337</c:v>
                </c:pt>
                <c:pt idx="63">
                  <c:v>1395408.6170993997</c:v>
                </c:pt>
                <c:pt idx="64">
                  <c:v>1198579.0833697862</c:v>
                </c:pt>
                <c:pt idx="65">
                  <c:v>1363118.7122516017</c:v>
                </c:pt>
                <c:pt idx="66">
                  <c:v>1345975.0594358491</c:v>
                </c:pt>
                <c:pt idx="67">
                  <c:v>1360827.4191882836</c:v>
                </c:pt>
                <c:pt idx="68">
                  <c:v>1332510.7189370729</c:v>
                </c:pt>
                <c:pt idx="69">
                  <c:v>1196936.8653075765</c:v>
                </c:pt>
                <c:pt idx="70">
                  <c:v>1209376.2413687243</c:v>
                </c:pt>
                <c:pt idx="71">
                  <c:v>1245517.926992629</c:v>
                </c:pt>
                <c:pt idx="72">
                  <c:v>1241050.4824688563</c:v>
                </c:pt>
                <c:pt idx="73">
                  <c:v>1167740.2615742823</c:v>
                </c:pt>
                <c:pt idx="74">
                  <c:v>1246454.2653271118</c:v>
                </c:pt>
                <c:pt idx="75">
                  <c:v>1243107.4198092974</c:v>
                </c:pt>
                <c:pt idx="76">
                  <c:v>1284058.927045081</c:v>
                </c:pt>
                <c:pt idx="77">
                  <c:v>1216326.6982172222</c:v>
                </c:pt>
                <c:pt idx="78">
                  <c:v>1108392.3027112989</c:v>
                </c:pt>
                <c:pt idx="79">
                  <c:v>1172687.9430398582</c:v>
                </c:pt>
                <c:pt idx="80">
                  <c:v>1177097.1390275899</c:v>
                </c:pt>
                <c:pt idx="81">
                  <c:v>1117713.8423091045</c:v>
                </c:pt>
                <c:pt idx="82">
                  <c:v>1074122.0439831733</c:v>
                </c:pt>
                <c:pt idx="83">
                  <c:v>1032316.8680360517</c:v>
                </c:pt>
                <c:pt idx="84">
                  <c:v>1245243.2157119827</c:v>
                </c:pt>
                <c:pt idx="85">
                  <c:v>1108043.5807907886</c:v>
                </c:pt>
                <c:pt idx="86">
                  <c:v>1044232.0043707378</c:v>
                </c:pt>
                <c:pt idx="87">
                  <c:v>1125350.4338610601</c:v>
                </c:pt>
                <c:pt idx="88">
                  <c:v>1229510.2724904795</c:v>
                </c:pt>
                <c:pt idx="89">
                  <c:v>1036436.6971573128</c:v>
                </c:pt>
                <c:pt idx="90">
                  <c:v>1133029.5461507309</c:v>
                </c:pt>
                <c:pt idx="91">
                  <c:v>1122351.0004249574</c:v>
                </c:pt>
                <c:pt idx="92">
                  <c:v>1100026.9604529021</c:v>
                </c:pt>
                <c:pt idx="93">
                  <c:v>1197663.625126844</c:v>
                </c:pt>
                <c:pt idx="94">
                  <c:v>1036081.1119109005</c:v>
                </c:pt>
                <c:pt idx="95">
                  <c:v>1175125.182579899</c:v>
                </c:pt>
                <c:pt idx="96">
                  <c:v>1039743.9650218044</c:v>
                </c:pt>
                <c:pt idx="97">
                  <c:v>1091363.9029172147</c:v>
                </c:pt>
                <c:pt idx="98">
                  <c:v>1147979.8498341646</c:v>
                </c:pt>
                <c:pt idx="99">
                  <c:v>1023525.2816215398</c:v>
                </c:pt>
              </c:numCache>
            </c:numRef>
          </c:val>
          <c:smooth val="0"/>
          <c:extLst>
            <c:ext xmlns:c16="http://schemas.microsoft.com/office/drawing/2014/chart" uri="{C3380CC4-5D6E-409C-BE32-E72D297353CC}">
              <c16:uniqueId val="{00000001-6F75-6C4D-8548-B832E96476C2}"/>
            </c:ext>
          </c:extLst>
        </c:ser>
        <c:ser>
          <c:idx val="2"/>
          <c:order val="2"/>
          <c:tx>
            <c:strRef>
              <c:f>Trends!$E$7</c:f>
              <c:strCache>
                <c:ptCount val="1"/>
                <c:pt idx="0">
                  <c:v>November</c:v>
                </c:pt>
              </c:strCache>
            </c:strRef>
          </c:tx>
          <c:spPr>
            <a:ln w="28575" cap="rnd">
              <a:solidFill>
                <a:schemeClr val="accent3"/>
              </a:solidFill>
              <a:round/>
            </a:ln>
            <a:effectLst/>
          </c:spPr>
          <c:marker>
            <c:symbol val="none"/>
          </c:marker>
          <c:val>
            <c:numRef>
              <c:f>Trends!$E$8:$E$107</c:f>
              <c:numCache>
                <c:formatCode>_("$"* #,##0_);_("$"* \(#,##0\);_("$"* "-"??_);_(@_)</c:formatCode>
                <c:ptCount val="100"/>
                <c:pt idx="0">
                  <c:v>2423805.0789489988</c:v>
                </c:pt>
                <c:pt idx="1">
                  <c:v>2036369.7538027556</c:v>
                </c:pt>
                <c:pt idx="2">
                  <c:v>2005529.1144653007</c:v>
                </c:pt>
                <c:pt idx="3">
                  <c:v>2670520.9355122619</c:v>
                </c:pt>
                <c:pt idx="4">
                  <c:v>1853987.308098861</c:v>
                </c:pt>
                <c:pt idx="5">
                  <c:v>2529865.5980883772</c:v>
                </c:pt>
                <c:pt idx="6">
                  <c:v>2083461.0718243138</c:v>
                </c:pt>
                <c:pt idx="7">
                  <c:v>2129564.6817550892</c:v>
                </c:pt>
                <c:pt idx="8">
                  <c:v>1929871.1764895211</c:v>
                </c:pt>
                <c:pt idx="9">
                  <c:v>1767025.1480367528</c:v>
                </c:pt>
                <c:pt idx="10">
                  <c:v>2463985.8313512616</c:v>
                </c:pt>
                <c:pt idx="11">
                  <c:v>1865731.0075314678</c:v>
                </c:pt>
                <c:pt idx="12">
                  <c:v>1655826.5065808916</c:v>
                </c:pt>
                <c:pt idx="13">
                  <c:v>1851669.8094725702</c:v>
                </c:pt>
                <c:pt idx="14">
                  <c:v>1992009.159098861</c:v>
                </c:pt>
                <c:pt idx="15">
                  <c:v>2265828.6803095527</c:v>
                </c:pt>
                <c:pt idx="16">
                  <c:v>2216634.0735728922</c:v>
                </c:pt>
                <c:pt idx="17">
                  <c:v>1901886.9980595449</c:v>
                </c:pt>
                <c:pt idx="18">
                  <c:v>2193815.5937651568</c:v>
                </c:pt>
                <c:pt idx="19">
                  <c:v>2171590.5943805627</c:v>
                </c:pt>
                <c:pt idx="20">
                  <c:v>2092864.8314014494</c:v>
                </c:pt>
                <c:pt idx="21">
                  <c:v>1654505.8764491309</c:v>
                </c:pt>
                <c:pt idx="22">
                  <c:v>1949189.0331644891</c:v>
                </c:pt>
                <c:pt idx="23">
                  <c:v>2072190.2121458813</c:v>
                </c:pt>
                <c:pt idx="24">
                  <c:v>1531025.6352500606</c:v>
                </c:pt>
                <c:pt idx="25">
                  <c:v>2091419.8720020002</c:v>
                </c:pt>
                <c:pt idx="26">
                  <c:v>1488528.149282749</c:v>
                </c:pt>
                <c:pt idx="27">
                  <c:v>1985702.3704759185</c:v>
                </c:pt>
                <c:pt idx="28">
                  <c:v>1766721.8110051509</c:v>
                </c:pt>
                <c:pt idx="29">
                  <c:v>1728226.2713594395</c:v>
                </c:pt>
                <c:pt idx="30">
                  <c:v>1884669.2802487579</c:v>
                </c:pt>
                <c:pt idx="31">
                  <c:v>1844237.5636917425</c:v>
                </c:pt>
                <c:pt idx="32">
                  <c:v>1799862.6867780103</c:v>
                </c:pt>
                <c:pt idx="33">
                  <c:v>1584324.724467952</c:v>
                </c:pt>
                <c:pt idx="34">
                  <c:v>1902547.0571006325</c:v>
                </c:pt>
                <c:pt idx="35">
                  <c:v>1363566.270089061</c:v>
                </c:pt>
                <c:pt idx="36">
                  <c:v>1614734.7194467222</c:v>
                </c:pt>
                <c:pt idx="37">
                  <c:v>1694291.303324875</c:v>
                </c:pt>
                <c:pt idx="38">
                  <c:v>1452529.8489142961</c:v>
                </c:pt>
                <c:pt idx="39">
                  <c:v>1756516.4282598721</c:v>
                </c:pt>
                <c:pt idx="40">
                  <c:v>1698870.4785365132</c:v>
                </c:pt>
                <c:pt idx="41">
                  <c:v>1712474.4777448718</c:v>
                </c:pt>
                <c:pt idx="42">
                  <c:v>1248892.1497674438</c:v>
                </c:pt>
                <c:pt idx="43">
                  <c:v>1759500.1030901615</c:v>
                </c:pt>
                <c:pt idx="44">
                  <c:v>1470125.2961809845</c:v>
                </c:pt>
                <c:pt idx="45">
                  <c:v>1763983.2642518827</c:v>
                </c:pt>
                <c:pt idx="46">
                  <c:v>1523675.8097955526</c:v>
                </c:pt>
                <c:pt idx="47">
                  <c:v>1249699.3996969846</c:v>
                </c:pt>
                <c:pt idx="48">
                  <c:v>1264423.6417427631</c:v>
                </c:pt>
                <c:pt idx="49">
                  <c:v>1215210.7376312078</c:v>
                </c:pt>
                <c:pt idx="50">
                  <c:v>1408433.8897993765</c:v>
                </c:pt>
                <c:pt idx="51">
                  <c:v>1681787.4076425626</c:v>
                </c:pt>
                <c:pt idx="52">
                  <c:v>1321885.7959157939</c:v>
                </c:pt>
                <c:pt idx="53">
                  <c:v>1364732.3885222962</c:v>
                </c:pt>
                <c:pt idx="54">
                  <c:v>1264045.6410002923</c:v>
                </c:pt>
                <c:pt idx="55">
                  <c:v>1363224.0349913447</c:v>
                </c:pt>
                <c:pt idx="56">
                  <c:v>1534125.8668311147</c:v>
                </c:pt>
                <c:pt idx="57">
                  <c:v>1237063.6588897067</c:v>
                </c:pt>
                <c:pt idx="58">
                  <c:v>1539252.8861712585</c:v>
                </c:pt>
                <c:pt idx="59">
                  <c:v>1351165.16742451</c:v>
                </c:pt>
                <c:pt idx="60">
                  <c:v>1330912.200302118</c:v>
                </c:pt>
                <c:pt idx="61">
                  <c:v>1176115.4837864954</c:v>
                </c:pt>
                <c:pt idx="62">
                  <c:v>1092419.73801575</c:v>
                </c:pt>
                <c:pt idx="63">
                  <c:v>1470760.6824227674</c:v>
                </c:pt>
                <c:pt idx="64">
                  <c:v>1090706.9658665054</c:v>
                </c:pt>
                <c:pt idx="65">
                  <c:v>1420369.698166169</c:v>
                </c:pt>
                <c:pt idx="66">
                  <c:v>1402506.0119321549</c:v>
                </c:pt>
                <c:pt idx="67">
                  <c:v>1443837.8917587688</c:v>
                </c:pt>
                <c:pt idx="68">
                  <c:v>1397803.7441649893</c:v>
                </c:pt>
                <c:pt idx="69">
                  <c:v>1137090.0220421976</c:v>
                </c:pt>
                <c:pt idx="70">
                  <c:v>1175513.7066104</c:v>
                </c:pt>
                <c:pt idx="71">
                  <c:v>1256727.5883355625</c:v>
                </c:pt>
                <c:pt idx="72">
                  <c:v>1267112.542600702</c:v>
                </c:pt>
                <c:pt idx="73">
                  <c:v>1124533.8718960336</c:v>
                </c:pt>
                <c:pt idx="74">
                  <c:v>1298805.3444708507</c:v>
                </c:pt>
                <c:pt idx="75">
                  <c:v>1296561.0388610971</c:v>
                </c:pt>
                <c:pt idx="76">
                  <c:v>1389351.7590627777</c:v>
                </c:pt>
                <c:pt idx="77">
                  <c:v>1249167.5190690872</c:v>
                </c:pt>
                <c:pt idx="78">
                  <c:v>1041888.7645486209</c:v>
                </c:pt>
                <c:pt idx="79">
                  <c:v>1171515.2550968183</c:v>
                </c:pt>
                <c:pt idx="80">
                  <c:v>1182982.6247227278</c:v>
                </c:pt>
                <c:pt idx="81">
                  <c:v>1074123.0024590492</c:v>
                </c:pt>
                <c:pt idx="82">
                  <c:v>1000007.6229483343</c:v>
                </c:pt>
                <c:pt idx="83">
                  <c:v>930117.49810048263</c:v>
                </c:pt>
                <c:pt idx="84">
                  <c:v>1357315.1051260612</c:v>
                </c:pt>
                <c:pt idx="85">
                  <c:v>1079234.4476902282</c:v>
                </c:pt>
                <c:pt idx="86">
                  <c:v>966958.83604730328</c:v>
                </c:pt>
                <c:pt idx="87">
                  <c:v>1124225.0834271989</c:v>
                </c:pt>
                <c:pt idx="88">
                  <c:v>1342625.2175596037</c:v>
                </c:pt>
                <c:pt idx="89">
                  <c:v>958703.94487051433</c:v>
                </c:pt>
                <c:pt idx="90">
                  <c:v>1150024.9893429917</c:v>
                </c:pt>
                <c:pt idx="91">
                  <c:v>1131329.8084283571</c:v>
                </c:pt>
                <c:pt idx="92">
                  <c:v>1095626.8526110905</c:v>
                </c:pt>
                <c:pt idx="93">
                  <c:v>1309046.3422636406</c:v>
                </c:pt>
                <c:pt idx="94">
                  <c:v>980132.73186771176</c:v>
                </c:pt>
                <c:pt idx="95">
                  <c:v>1260909.3209082317</c:v>
                </c:pt>
                <c:pt idx="96">
                  <c:v>990875.9986657796</c:v>
                </c:pt>
                <c:pt idx="97">
                  <c:v>1095729.3585288834</c:v>
                </c:pt>
                <c:pt idx="98">
                  <c:v>1221450.5602235512</c:v>
                </c:pt>
                <c:pt idx="99">
                  <c:v>975419.59338532749</c:v>
                </c:pt>
              </c:numCache>
            </c:numRef>
          </c:val>
          <c:smooth val="0"/>
          <c:extLst>
            <c:ext xmlns:c16="http://schemas.microsoft.com/office/drawing/2014/chart" uri="{C3380CC4-5D6E-409C-BE32-E72D297353CC}">
              <c16:uniqueId val="{00000002-6F75-6C4D-8548-B832E96476C2}"/>
            </c:ext>
          </c:extLst>
        </c:ser>
        <c:dLbls>
          <c:showLegendKey val="0"/>
          <c:showVal val="0"/>
          <c:showCatName val="0"/>
          <c:showSerName val="0"/>
          <c:showPercent val="0"/>
          <c:showBubbleSize val="0"/>
        </c:dLbls>
        <c:smooth val="0"/>
        <c:axId val="1641130160"/>
        <c:axId val="1809695920"/>
      </c:lineChart>
      <c:catAx>
        <c:axId val="1641130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95920"/>
        <c:crosses val="autoZero"/>
        <c:auto val="1"/>
        <c:lblAlgn val="ctr"/>
        <c:lblOffset val="100"/>
        <c:noMultiLvlLbl val="0"/>
      </c:catAx>
      <c:valAx>
        <c:axId val="18096959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13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'Every n-th'!$H$2</c:f>
              <c:strCache>
                <c:ptCount val="1"/>
                <c:pt idx="0">
                  <c:v>Every 10th</c:v>
                </c:pt>
              </c:strCache>
            </c:strRef>
          </c:tx>
          <c:spPr>
            <a:ln w="28575" cap="rnd">
              <a:solidFill>
                <a:schemeClr val="accent1"/>
              </a:solidFill>
              <a:round/>
            </a:ln>
            <a:effectLst/>
          </c:spPr>
          <c:marker>
            <c:symbol val="none"/>
          </c:marker>
          <c:val>
            <c:numRef>
              <c:f>'Every n-th'!$H$3:$H$102</c:f>
              <c:numCache>
                <c:formatCode>_("$"* #,##0_);_("$"* \(#,##0\);_("$"* "-"??_);_(@_)</c:formatCode>
                <c:ptCount val="100"/>
                <c:pt idx="0">
                  <c:v>2873204.9160005916</c:v>
                </c:pt>
                <c:pt idx="1">
                  <c:v>2793474.0460998439</c:v>
                </c:pt>
                <c:pt idx="2">
                  <c:v>2713743.1761990963</c:v>
                </c:pt>
                <c:pt idx="3">
                  <c:v>2634012.3062983486</c:v>
                </c:pt>
                <c:pt idx="4">
                  <c:v>2554281.4363976009</c:v>
                </c:pt>
                <c:pt idx="5">
                  <c:v>2474550.5664968533</c:v>
                </c:pt>
                <c:pt idx="6">
                  <c:v>2394819.6965961056</c:v>
                </c:pt>
                <c:pt idx="7">
                  <c:v>2315088.8266953579</c:v>
                </c:pt>
                <c:pt idx="8">
                  <c:v>2235357.9567946102</c:v>
                </c:pt>
                <c:pt idx="9">
                  <c:v>2155627.0868938626</c:v>
                </c:pt>
                <c:pt idx="10">
                  <c:v>2075896.2169931151</c:v>
                </c:pt>
                <c:pt idx="11">
                  <c:v>2053886.2560859453</c:v>
                </c:pt>
                <c:pt idx="12">
                  <c:v>2031876.2951787757</c:v>
                </c:pt>
                <c:pt idx="13">
                  <c:v>2009866.3342716061</c:v>
                </c:pt>
                <c:pt idx="14">
                  <c:v>1987856.3733644364</c:v>
                </c:pt>
                <c:pt idx="15">
                  <c:v>1965846.4124572668</c:v>
                </c:pt>
                <c:pt idx="16">
                  <c:v>1943836.4515500972</c:v>
                </c:pt>
                <c:pt idx="17">
                  <c:v>1921826.4906429276</c:v>
                </c:pt>
                <c:pt idx="18">
                  <c:v>1899816.529735758</c:v>
                </c:pt>
                <c:pt idx="19">
                  <c:v>1877806.5688285884</c:v>
                </c:pt>
                <c:pt idx="20">
                  <c:v>1855796.6079214187</c:v>
                </c:pt>
                <c:pt idx="21">
                  <c:v>1844872.813174631</c:v>
                </c:pt>
                <c:pt idx="22">
                  <c:v>1833949.0184278432</c:v>
                </c:pt>
                <c:pt idx="23">
                  <c:v>1823025.2236810555</c:v>
                </c:pt>
                <c:pt idx="24">
                  <c:v>1812101.4289342677</c:v>
                </c:pt>
                <c:pt idx="25">
                  <c:v>1801177.63418748</c:v>
                </c:pt>
                <c:pt idx="26">
                  <c:v>1790253.8394406922</c:v>
                </c:pt>
                <c:pt idx="27">
                  <c:v>1779330.0446939045</c:v>
                </c:pt>
                <c:pt idx="28">
                  <c:v>1768406.2499471167</c:v>
                </c:pt>
                <c:pt idx="29">
                  <c:v>1757482.455200329</c:v>
                </c:pt>
                <c:pt idx="30">
                  <c:v>1746558.6604535412</c:v>
                </c:pt>
                <c:pt idx="31">
                  <c:v>1734731.853314756</c:v>
                </c:pt>
                <c:pt idx="32">
                  <c:v>1722905.0461759707</c:v>
                </c:pt>
                <c:pt idx="33">
                  <c:v>1711078.2390371854</c:v>
                </c:pt>
                <c:pt idx="34">
                  <c:v>1699251.4318984002</c:v>
                </c:pt>
                <c:pt idx="35">
                  <c:v>1687424.6247596149</c:v>
                </c:pt>
                <c:pt idx="36">
                  <c:v>1675597.8176208297</c:v>
                </c:pt>
                <c:pt idx="37">
                  <c:v>1663771.0104820444</c:v>
                </c:pt>
                <c:pt idx="38">
                  <c:v>1651944.2033432592</c:v>
                </c:pt>
                <c:pt idx="39">
                  <c:v>1640117.3962044739</c:v>
                </c:pt>
                <c:pt idx="40">
                  <c:v>1628290.5890656887</c:v>
                </c:pt>
                <c:pt idx="41">
                  <c:v>1614983.3097807399</c:v>
                </c:pt>
                <c:pt idx="42">
                  <c:v>1601676.0304957912</c:v>
                </c:pt>
                <c:pt idx="43">
                  <c:v>1588368.7512108425</c:v>
                </c:pt>
                <c:pt idx="44">
                  <c:v>1575061.4719258938</c:v>
                </c:pt>
                <c:pt idx="45">
                  <c:v>1561754.1926409451</c:v>
                </c:pt>
                <c:pt idx="46">
                  <c:v>1548446.9133559964</c:v>
                </c:pt>
                <c:pt idx="47">
                  <c:v>1535139.6340710477</c:v>
                </c:pt>
                <c:pt idx="48">
                  <c:v>1521832.3547860989</c:v>
                </c:pt>
                <c:pt idx="49">
                  <c:v>1508525.0755011502</c:v>
                </c:pt>
                <c:pt idx="50">
                  <c:v>1495217.7962162015</c:v>
                </c:pt>
                <c:pt idx="51">
                  <c:v>1483829.2771801506</c:v>
                </c:pt>
                <c:pt idx="52">
                  <c:v>1472440.7581440997</c:v>
                </c:pt>
                <c:pt idx="53">
                  <c:v>1461052.2391080488</c:v>
                </c:pt>
                <c:pt idx="54">
                  <c:v>1449663.720071998</c:v>
                </c:pt>
                <c:pt idx="55">
                  <c:v>1438275.2010359471</c:v>
                </c:pt>
                <c:pt idx="56">
                  <c:v>1426886.6819998962</c:v>
                </c:pt>
                <c:pt idx="57">
                  <c:v>1415498.1629638453</c:v>
                </c:pt>
                <c:pt idx="58">
                  <c:v>1404109.6439277944</c:v>
                </c:pt>
                <c:pt idx="59">
                  <c:v>1392721.1248917435</c:v>
                </c:pt>
                <c:pt idx="60">
                  <c:v>1381332.6058556926</c:v>
                </c:pt>
                <c:pt idx="61">
                  <c:v>1368382.8291656096</c:v>
                </c:pt>
                <c:pt idx="62">
                  <c:v>1355433.0524755265</c:v>
                </c:pt>
                <c:pt idx="63">
                  <c:v>1342483.2757854434</c:v>
                </c:pt>
                <c:pt idx="64">
                  <c:v>1329533.4990953603</c:v>
                </c:pt>
                <c:pt idx="65">
                  <c:v>1316583.7224052772</c:v>
                </c:pt>
                <c:pt idx="66">
                  <c:v>1303633.9457151941</c:v>
                </c:pt>
                <c:pt idx="67">
                  <c:v>1290684.169025111</c:v>
                </c:pt>
                <c:pt idx="68">
                  <c:v>1277734.3923350279</c:v>
                </c:pt>
                <c:pt idx="69">
                  <c:v>1264784.6156449448</c:v>
                </c:pt>
                <c:pt idx="70">
                  <c:v>1251834.8389548617</c:v>
                </c:pt>
                <c:pt idx="71">
                  <c:v>1240506.0305628681</c:v>
                </c:pt>
                <c:pt idx="72">
                  <c:v>1229177.2221708745</c:v>
                </c:pt>
                <c:pt idx="73">
                  <c:v>1217848.4137788808</c:v>
                </c:pt>
                <c:pt idx="74">
                  <c:v>1206519.6053868872</c:v>
                </c:pt>
                <c:pt idx="75">
                  <c:v>1195190.7969948936</c:v>
                </c:pt>
                <c:pt idx="76">
                  <c:v>1183861.9886028999</c:v>
                </c:pt>
                <c:pt idx="77">
                  <c:v>1172533.1802109063</c:v>
                </c:pt>
                <c:pt idx="78">
                  <c:v>1161204.3718189127</c:v>
                </c:pt>
                <c:pt idx="79">
                  <c:v>1149875.563426919</c:v>
                </c:pt>
                <c:pt idx="80">
                  <c:v>1138546.7550349254</c:v>
                </c:pt>
                <c:pt idx="81">
                  <c:v>1125133.0067178209</c:v>
                </c:pt>
                <c:pt idx="82">
                  <c:v>1111719.2584007164</c:v>
                </c:pt>
                <c:pt idx="83">
                  <c:v>1098305.5100836118</c:v>
                </c:pt>
                <c:pt idx="84">
                  <c:v>1084891.7617665073</c:v>
                </c:pt>
                <c:pt idx="85">
                  <c:v>1071478.0134494028</c:v>
                </c:pt>
                <c:pt idx="86">
                  <c:v>1058064.2651322982</c:v>
                </c:pt>
                <c:pt idx="87">
                  <c:v>1044650.5168151938</c:v>
                </c:pt>
                <c:pt idx="88">
                  <c:v>1031236.7684980894</c:v>
                </c:pt>
                <c:pt idx="89">
                  <c:v>1017823.020180985</c:v>
                </c:pt>
                <c:pt idx="90">
                  <c:v>1004409.2718638806</c:v>
                </c:pt>
                <c:pt idx="91">
                  <c:v>903968.34467749251</c:v>
                </c:pt>
                <c:pt idx="92">
                  <c:v>803527.41749110445</c:v>
                </c:pt>
                <c:pt idx="93">
                  <c:v>703086.4903047164</c:v>
                </c:pt>
                <c:pt idx="94">
                  <c:v>602645.56311832834</c:v>
                </c:pt>
                <c:pt idx="95">
                  <c:v>502204.63593194028</c:v>
                </c:pt>
                <c:pt idx="96">
                  <c:v>401763.70874555223</c:v>
                </c:pt>
                <c:pt idx="97">
                  <c:v>301322.78155916417</c:v>
                </c:pt>
                <c:pt idx="98">
                  <c:v>200881.85437277608</c:v>
                </c:pt>
                <c:pt idx="99">
                  <c:v>100440.927186388</c:v>
                </c:pt>
              </c:numCache>
            </c:numRef>
          </c:val>
          <c:smooth val="0"/>
          <c:extLst>
            <c:ext xmlns:c16="http://schemas.microsoft.com/office/drawing/2014/chart" uri="{C3380CC4-5D6E-409C-BE32-E72D297353CC}">
              <c16:uniqueId val="{00000000-AD4F-3646-A98F-B7FAD382F56C}"/>
            </c:ext>
          </c:extLst>
        </c:ser>
        <c:ser>
          <c:idx val="1"/>
          <c:order val="1"/>
          <c:tx>
            <c:strRef>
              <c:f>'Every n-th'!$J$2</c:f>
              <c:strCache>
                <c:ptCount val="1"/>
                <c:pt idx="0">
                  <c:v>Every 5th</c:v>
                </c:pt>
              </c:strCache>
            </c:strRef>
          </c:tx>
          <c:spPr>
            <a:ln w="28575" cap="rnd">
              <a:solidFill>
                <a:schemeClr val="accent2"/>
              </a:solidFill>
              <a:round/>
            </a:ln>
            <a:effectLst/>
          </c:spPr>
          <c:marker>
            <c:symbol val="none"/>
          </c:marker>
          <c:val>
            <c:numRef>
              <c:f>'Every n-th'!$J$3:$J$102</c:f>
              <c:numCache>
                <c:formatCode>_("$"* #,##0_);_("$"* \(#,##0\);_("$"* "-"??_);_(@_)</c:formatCode>
                <c:ptCount val="100"/>
                <c:pt idx="0">
                  <c:v>2873204.9160005916</c:v>
                </c:pt>
                <c:pt idx="1">
                  <c:v>2806043.8626866755</c:v>
                </c:pt>
                <c:pt idx="2">
                  <c:v>2738882.8093727594</c:v>
                </c:pt>
                <c:pt idx="3">
                  <c:v>2671721.7560588433</c:v>
                </c:pt>
                <c:pt idx="4">
                  <c:v>2604560.7027449273</c:v>
                </c:pt>
                <c:pt idx="5">
                  <c:v>2537399.6494310112</c:v>
                </c:pt>
                <c:pt idx="6">
                  <c:v>2445098.9629434324</c:v>
                </c:pt>
                <c:pt idx="7">
                  <c:v>2352798.2764558536</c:v>
                </c:pt>
                <c:pt idx="8">
                  <c:v>2260497.5899682748</c:v>
                </c:pt>
                <c:pt idx="9">
                  <c:v>2168196.903480696</c:v>
                </c:pt>
                <c:pt idx="10">
                  <c:v>2075896.216993117</c:v>
                </c:pt>
                <c:pt idx="11">
                  <c:v>2060565.9964770395</c:v>
                </c:pt>
                <c:pt idx="12">
                  <c:v>2045235.7759609621</c:v>
                </c:pt>
                <c:pt idx="13">
                  <c:v>2029905.5554448846</c:v>
                </c:pt>
                <c:pt idx="14">
                  <c:v>2014575.3349288071</c:v>
                </c:pt>
                <c:pt idx="15">
                  <c:v>1999245.1144127296</c:v>
                </c:pt>
                <c:pt idx="16">
                  <c:v>1970555.4131144676</c:v>
                </c:pt>
                <c:pt idx="17">
                  <c:v>1941865.7118162056</c:v>
                </c:pt>
                <c:pt idx="18">
                  <c:v>1913176.0105179437</c:v>
                </c:pt>
                <c:pt idx="19">
                  <c:v>1884486.3092196817</c:v>
                </c:pt>
                <c:pt idx="20">
                  <c:v>1855796.6079214197</c:v>
                </c:pt>
                <c:pt idx="21">
                  <c:v>1845687.6076733654</c:v>
                </c:pt>
                <c:pt idx="22">
                  <c:v>1835578.6074253111</c:v>
                </c:pt>
                <c:pt idx="23">
                  <c:v>1825469.6071772568</c:v>
                </c:pt>
                <c:pt idx="24">
                  <c:v>1815360.6069292026</c:v>
                </c:pt>
                <c:pt idx="25">
                  <c:v>1805251.6066811483</c:v>
                </c:pt>
                <c:pt idx="26">
                  <c:v>1793513.0174356273</c:v>
                </c:pt>
                <c:pt idx="27">
                  <c:v>1781774.4281901063</c:v>
                </c:pt>
                <c:pt idx="28">
                  <c:v>1770035.8389445853</c:v>
                </c:pt>
                <c:pt idx="29">
                  <c:v>1758297.2496990643</c:v>
                </c:pt>
                <c:pt idx="30">
                  <c:v>1746558.6604535433</c:v>
                </c:pt>
                <c:pt idx="31">
                  <c:v>1731017.0706847175</c:v>
                </c:pt>
                <c:pt idx="32">
                  <c:v>1715475.4809158917</c:v>
                </c:pt>
                <c:pt idx="33">
                  <c:v>1699933.8911470659</c:v>
                </c:pt>
                <c:pt idx="34">
                  <c:v>1684392.3013782401</c:v>
                </c:pt>
                <c:pt idx="35">
                  <c:v>1668850.7116094143</c:v>
                </c:pt>
                <c:pt idx="36">
                  <c:v>1660738.6871006694</c:v>
                </c:pt>
                <c:pt idx="37">
                  <c:v>1652626.6625919244</c:v>
                </c:pt>
                <c:pt idx="38">
                  <c:v>1644514.6380831795</c:v>
                </c:pt>
                <c:pt idx="39">
                  <c:v>1636402.6135744345</c:v>
                </c:pt>
                <c:pt idx="40">
                  <c:v>1628290.5890656896</c:v>
                </c:pt>
                <c:pt idx="41">
                  <c:v>1617425.8758681524</c:v>
                </c:pt>
                <c:pt idx="42">
                  <c:v>1606561.1626706151</c:v>
                </c:pt>
                <c:pt idx="43">
                  <c:v>1595696.4494730779</c:v>
                </c:pt>
                <c:pt idx="44">
                  <c:v>1584831.7362755407</c:v>
                </c:pt>
                <c:pt idx="45">
                  <c:v>1573967.0230780034</c:v>
                </c:pt>
                <c:pt idx="46">
                  <c:v>1558217.1777056435</c:v>
                </c:pt>
                <c:pt idx="47">
                  <c:v>1542467.3323332835</c:v>
                </c:pt>
                <c:pt idx="48">
                  <c:v>1526717.4869609235</c:v>
                </c:pt>
                <c:pt idx="49">
                  <c:v>1510967.6415885636</c:v>
                </c:pt>
                <c:pt idx="50">
                  <c:v>1495217.7962162036</c:v>
                </c:pt>
                <c:pt idx="51">
                  <c:v>1481598.0329692843</c:v>
                </c:pt>
                <c:pt idx="52">
                  <c:v>1467978.2697223651</c:v>
                </c:pt>
                <c:pt idx="53">
                  <c:v>1454358.5064754458</c:v>
                </c:pt>
                <c:pt idx="54">
                  <c:v>1440738.7432285266</c:v>
                </c:pt>
                <c:pt idx="55">
                  <c:v>1427118.9799816073</c:v>
                </c:pt>
                <c:pt idx="56">
                  <c:v>1417961.705156425</c:v>
                </c:pt>
                <c:pt idx="57">
                  <c:v>1408804.4303312427</c:v>
                </c:pt>
                <c:pt idx="58">
                  <c:v>1399647.1555060605</c:v>
                </c:pt>
                <c:pt idx="59">
                  <c:v>1390489.8806808782</c:v>
                </c:pt>
                <c:pt idx="60">
                  <c:v>1381332.6058556959</c:v>
                </c:pt>
                <c:pt idx="61">
                  <c:v>1368552.0822124628</c:v>
                </c:pt>
                <c:pt idx="62">
                  <c:v>1355771.5585692297</c:v>
                </c:pt>
                <c:pt idx="63">
                  <c:v>1342991.0349259966</c:v>
                </c:pt>
                <c:pt idx="64">
                  <c:v>1330210.5112827634</c:v>
                </c:pt>
                <c:pt idx="65">
                  <c:v>1317429.9876395303</c:v>
                </c:pt>
                <c:pt idx="66">
                  <c:v>1304310.957902597</c:v>
                </c:pt>
                <c:pt idx="67">
                  <c:v>1291191.9281656637</c:v>
                </c:pt>
                <c:pt idx="68">
                  <c:v>1278072.8984287304</c:v>
                </c:pt>
                <c:pt idx="69">
                  <c:v>1264953.8686917971</c:v>
                </c:pt>
                <c:pt idx="70">
                  <c:v>1251834.8389548638</c:v>
                </c:pt>
                <c:pt idx="71">
                  <c:v>1243488.5053290834</c:v>
                </c:pt>
                <c:pt idx="72">
                  <c:v>1235142.171703303</c:v>
                </c:pt>
                <c:pt idx="73">
                  <c:v>1226795.8380775226</c:v>
                </c:pt>
                <c:pt idx="74">
                  <c:v>1218449.5044517422</c:v>
                </c:pt>
                <c:pt idx="75">
                  <c:v>1210103.1708259617</c:v>
                </c:pt>
                <c:pt idx="76">
                  <c:v>1195791.8876677549</c:v>
                </c:pt>
                <c:pt idx="77">
                  <c:v>1181480.6045095481</c:v>
                </c:pt>
                <c:pt idx="78">
                  <c:v>1167169.3213513412</c:v>
                </c:pt>
                <c:pt idx="79">
                  <c:v>1152858.0381931344</c:v>
                </c:pt>
                <c:pt idx="80">
                  <c:v>1138546.7550349275</c:v>
                </c:pt>
                <c:pt idx="81">
                  <c:v>1125122.6559241677</c:v>
                </c:pt>
                <c:pt idx="82">
                  <c:v>1111698.5568134079</c:v>
                </c:pt>
                <c:pt idx="83">
                  <c:v>1098274.4577026481</c:v>
                </c:pt>
                <c:pt idx="84">
                  <c:v>1084850.3585918883</c:v>
                </c:pt>
                <c:pt idx="85">
                  <c:v>1071426.2594811285</c:v>
                </c:pt>
                <c:pt idx="86">
                  <c:v>1058022.8619576795</c:v>
                </c:pt>
                <c:pt idx="87">
                  <c:v>1044619.4644342304</c:v>
                </c:pt>
                <c:pt idx="88">
                  <c:v>1031216.0669107812</c:v>
                </c:pt>
                <c:pt idx="89">
                  <c:v>1017812.669387332</c:v>
                </c:pt>
                <c:pt idx="90">
                  <c:v>1004409.2718638829</c:v>
                </c:pt>
                <c:pt idx="91">
                  <c:v>1000450.3899509961</c:v>
                </c:pt>
                <c:pt idx="92">
                  <c:v>996491.5080381094</c:v>
                </c:pt>
                <c:pt idx="93">
                  <c:v>992532.62612522265</c:v>
                </c:pt>
                <c:pt idx="94">
                  <c:v>988573.74421233591</c:v>
                </c:pt>
                <c:pt idx="95">
                  <c:v>984614.86229944916</c:v>
                </c:pt>
                <c:pt idx="96">
                  <c:v>787691.88983955979</c:v>
                </c:pt>
                <c:pt idx="97">
                  <c:v>590768.91737967031</c:v>
                </c:pt>
                <c:pt idx="98">
                  <c:v>393845.94491978089</c:v>
                </c:pt>
                <c:pt idx="99">
                  <c:v>196922.97245989146</c:v>
                </c:pt>
              </c:numCache>
            </c:numRef>
          </c:val>
          <c:smooth val="0"/>
          <c:extLst>
            <c:ext xmlns:c16="http://schemas.microsoft.com/office/drawing/2014/chart" uri="{C3380CC4-5D6E-409C-BE32-E72D297353CC}">
              <c16:uniqueId val="{00000001-AD4F-3646-A98F-B7FAD382F56C}"/>
            </c:ext>
          </c:extLst>
        </c:ser>
        <c:ser>
          <c:idx val="2"/>
          <c:order val="2"/>
          <c:tx>
            <c:strRef>
              <c:f>'Every n-th'!$L$2</c:f>
              <c:strCache>
                <c:ptCount val="1"/>
                <c:pt idx="0">
                  <c:v>Every 2nd</c:v>
                </c:pt>
              </c:strCache>
            </c:strRef>
          </c:tx>
          <c:spPr>
            <a:ln w="28575" cap="rnd">
              <a:solidFill>
                <a:schemeClr val="accent3"/>
              </a:solidFill>
              <a:round/>
            </a:ln>
            <a:effectLst/>
          </c:spPr>
          <c:marker>
            <c:symbol val="none"/>
          </c:marker>
          <c:val>
            <c:numRef>
              <c:f>'Every n-th'!$L$3:$L$102</c:f>
              <c:numCache>
                <c:formatCode>_("$"* #,##0_);_("$"* \(#,##0\);_("$"* "-"??_);_(@_)</c:formatCode>
                <c:ptCount val="100"/>
                <c:pt idx="0">
                  <c:v>2873204.9160005916</c:v>
                </c:pt>
                <c:pt idx="1">
                  <c:v>2760369.3407209581</c:v>
                </c:pt>
                <c:pt idx="2">
                  <c:v>2647533.7654413246</c:v>
                </c:pt>
                <c:pt idx="3">
                  <c:v>2618054.9150264328</c:v>
                </c:pt>
                <c:pt idx="4">
                  <c:v>2588576.0646115411</c:v>
                </c:pt>
                <c:pt idx="5">
                  <c:v>2482054.8358572396</c:v>
                </c:pt>
                <c:pt idx="6">
                  <c:v>2375533.607102938</c:v>
                </c:pt>
                <c:pt idx="7">
                  <c:v>2301455.7450250187</c:v>
                </c:pt>
                <c:pt idx="8">
                  <c:v>2227377.8829470994</c:v>
                </c:pt>
                <c:pt idx="9">
                  <c:v>2151637.0499701076</c:v>
                </c:pt>
                <c:pt idx="10">
                  <c:v>2075896.2169931158</c:v>
                </c:pt>
                <c:pt idx="11">
                  <c:v>2055049.8099969765</c:v>
                </c:pt>
                <c:pt idx="12">
                  <c:v>2034203.4030008372</c:v>
                </c:pt>
                <c:pt idx="13">
                  <c:v>2029834.1375713537</c:v>
                </c:pt>
                <c:pt idx="14">
                  <c:v>2025464.8721418702</c:v>
                </c:pt>
                <c:pt idx="15">
                  <c:v>1974977.4505746076</c:v>
                </c:pt>
                <c:pt idx="16">
                  <c:v>1924490.029007345</c:v>
                </c:pt>
                <c:pt idx="17">
                  <c:v>1919521.5994345308</c:v>
                </c:pt>
                <c:pt idx="18">
                  <c:v>1914553.1698617167</c:v>
                </c:pt>
                <c:pt idx="19">
                  <c:v>1885174.8888915677</c:v>
                </c:pt>
                <c:pt idx="20">
                  <c:v>1855796.6079214187</c:v>
                </c:pt>
                <c:pt idx="21">
                  <c:v>1850928.4853391717</c:v>
                </c:pt>
                <c:pt idx="22">
                  <c:v>1846060.3627569247</c:v>
                </c:pt>
                <c:pt idx="23">
                  <c:v>1835478.7567293183</c:v>
                </c:pt>
                <c:pt idx="24">
                  <c:v>1824897.1507017119</c:v>
                </c:pt>
                <c:pt idx="25">
                  <c:v>1814714.4520163352</c:v>
                </c:pt>
                <c:pt idx="26">
                  <c:v>1804531.7533309585</c:v>
                </c:pt>
                <c:pt idx="27">
                  <c:v>1787955.4253541846</c:v>
                </c:pt>
                <c:pt idx="28">
                  <c:v>1771379.0973774106</c:v>
                </c:pt>
                <c:pt idx="29">
                  <c:v>1758968.8789154761</c:v>
                </c:pt>
                <c:pt idx="30">
                  <c:v>1746558.6604535417</c:v>
                </c:pt>
                <c:pt idx="31">
                  <c:v>1742507.0475578681</c:v>
                </c:pt>
                <c:pt idx="32">
                  <c:v>1738455.4346621945</c:v>
                </c:pt>
                <c:pt idx="33">
                  <c:v>1719032.2749413408</c:v>
                </c:pt>
                <c:pt idx="34">
                  <c:v>1699609.1152204871</c:v>
                </c:pt>
                <c:pt idx="35">
                  <c:v>1682100.5907911982</c:v>
                </c:pt>
                <c:pt idx="36">
                  <c:v>1664592.0663619093</c:v>
                </c:pt>
                <c:pt idx="37">
                  <c:v>1657523.1227548097</c:v>
                </c:pt>
                <c:pt idx="38">
                  <c:v>1650454.1791477101</c:v>
                </c:pt>
                <c:pt idx="39">
                  <c:v>1639372.3841066989</c:v>
                </c:pt>
                <c:pt idx="40">
                  <c:v>1628290.5890656877</c:v>
                </c:pt>
                <c:pt idx="41">
                  <c:v>1611919.9945865835</c:v>
                </c:pt>
                <c:pt idx="42">
                  <c:v>1595549.4001074792</c:v>
                </c:pt>
                <c:pt idx="43">
                  <c:v>1587054.6031829438</c:v>
                </c:pt>
                <c:pt idx="44">
                  <c:v>1578559.8062584084</c:v>
                </c:pt>
                <c:pt idx="45">
                  <c:v>1560497.2456205632</c:v>
                </c:pt>
                <c:pt idx="46">
                  <c:v>1542434.684982718</c:v>
                </c:pt>
                <c:pt idx="47">
                  <c:v>1534552.0391343404</c:v>
                </c:pt>
                <c:pt idx="48">
                  <c:v>1526669.3932859628</c:v>
                </c:pt>
                <c:pt idx="49">
                  <c:v>1510943.5947510819</c:v>
                </c:pt>
                <c:pt idx="50">
                  <c:v>1495217.796216201</c:v>
                </c:pt>
                <c:pt idx="51">
                  <c:v>1483374.6633049315</c:v>
                </c:pt>
                <c:pt idx="52">
                  <c:v>1471531.5303936619</c:v>
                </c:pt>
                <c:pt idx="53">
                  <c:v>1454594.6839279663</c:v>
                </c:pt>
                <c:pt idx="54">
                  <c:v>1437657.8374622706</c:v>
                </c:pt>
                <c:pt idx="55">
                  <c:v>1430425.0927810897</c:v>
                </c:pt>
                <c:pt idx="56">
                  <c:v>1423192.3480999088</c:v>
                </c:pt>
                <c:pt idx="57">
                  <c:v>1414720.290801635</c:v>
                </c:pt>
                <c:pt idx="58">
                  <c:v>1406248.2335033612</c:v>
                </c:pt>
                <c:pt idx="59">
                  <c:v>1393790.4196795267</c:v>
                </c:pt>
                <c:pt idx="60">
                  <c:v>1381332.6058556922</c:v>
                </c:pt>
                <c:pt idx="61">
                  <c:v>1376216.148857757</c:v>
                </c:pt>
                <c:pt idx="62">
                  <c:v>1371099.6918598218</c:v>
                </c:pt>
                <c:pt idx="63">
                  <c:v>1364772.2014610916</c:v>
                </c:pt>
                <c:pt idx="64">
                  <c:v>1358444.7110623615</c:v>
                </c:pt>
                <c:pt idx="65">
                  <c:v>1325491.8640328371</c:v>
                </c:pt>
                <c:pt idx="66">
                  <c:v>1292539.0170033127</c:v>
                </c:pt>
                <c:pt idx="67">
                  <c:v>1289417.409972609</c:v>
                </c:pt>
                <c:pt idx="68">
                  <c:v>1286295.8029419053</c:v>
                </c:pt>
                <c:pt idx="69">
                  <c:v>1269065.3209483828</c:v>
                </c:pt>
                <c:pt idx="70">
                  <c:v>1251834.8389548603</c:v>
                </c:pt>
                <c:pt idx="71">
                  <c:v>1237134.782093341</c:v>
                </c:pt>
                <c:pt idx="72">
                  <c:v>1222434.7252318216</c:v>
                </c:pt>
                <c:pt idx="73">
                  <c:v>1220794.6628778512</c:v>
                </c:pt>
                <c:pt idx="74">
                  <c:v>1219154.6005238807</c:v>
                </c:pt>
                <c:pt idx="75">
                  <c:v>1211050.8525303556</c:v>
                </c:pt>
                <c:pt idx="76">
                  <c:v>1202947.1045368304</c:v>
                </c:pt>
                <c:pt idx="77">
                  <c:v>1178185.5912591361</c:v>
                </c:pt>
                <c:pt idx="78">
                  <c:v>1153424.0779814417</c:v>
                </c:pt>
                <c:pt idx="79">
                  <c:v>1145985.4165081824</c:v>
                </c:pt>
                <c:pt idx="80">
                  <c:v>1138546.7550349231</c:v>
                </c:pt>
                <c:pt idx="81">
                  <c:v>1135007.9897564435</c:v>
                </c:pt>
                <c:pt idx="82">
                  <c:v>1131469.224477964</c:v>
                </c:pt>
                <c:pt idx="83">
                  <c:v>1107449.1455059238</c:v>
                </c:pt>
                <c:pt idx="84">
                  <c:v>1083429.0665338836</c:v>
                </c:pt>
                <c:pt idx="85">
                  <c:v>1074114.8594070366</c:v>
                </c:pt>
                <c:pt idx="86">
                  <c:v>1064800.6522801896</c:v>
                </c:pt>
                <c:pt idx="87">
                  <c:v>1050460.6920503639</c:v>
                </c:pt>
                <c:pt idx="88">
                  <c:v>1036120.7318205382</c:v>
                </c:pt>
                <c:pt idx="89">
                  <c:v>1020265.0018422087</c:v>
                </c:pt>
                <c:pt idx="90">
                  <c:v>1004409.2718638792</c:v>
                </c:pt>
                <c:pt idx="91">
                  <c:v>1000412.2576136473</c:v>
                </c:pt>
                <c:pt idx="92">
                  <c:v>996415.24336341536</c:v>
                </c:pt>
                <c:pt idx="93">
                  <c:v>991287.0151336079</c:v>
                </c:pt>
                <c:pt idx="94">
                  <c:v>986158.78690380044</c:v>
                </c:pt>
                <c:pt idx="95">
                  <c:v>977446.82973673707</c:v>
                </c:pt>
                <c:pt idx="96">
                  <c:v>968734.87256967369</c:v>
                </c:pt>
                <c:pt idx="97">
                  <c:v>935580.76052203332</c:v>
                </c:pt>
                <c:pt idx="98">
                  <c:v>902426.64847439295</c:v>
                </c:pt>
                <c:pt idx="99">
                  <c:v>451213.32423719577</c:v>
                </c:pt>
              </c:numCache>
            </c:numRef>
          </c:val>
          <c:smooth val="0"/>
          <c:extLst>
            <c:ext xmlns:c16="http://schemas.microsoft.com/office/drawing/2014/chart" uri="{C3380CC4-5D6E-409C-BE32-E72D297353CC}">
              <c16:uniqueId val="{00000002-AD4F-3646-A98F-B7FAD382F56C}"/>
            </c:ext>
          </c:extLst>
        </c:ser>
        <c:ser>
          <c:idx val="3"/>
          <c:order val="3"/>
          <c:tx>
            <c:strRef>
              <c:f>'Every n-th'!$N$2</c:f>
              <c:strCache>
                <c:ptCount val="1"/>
                <c:pt idx="0">
                  <c:v>Actual</c:v>
                </c:pt>
              </c:strCache>
            </c:strRef>
          </c:tx>
          <c:spPr>
            <a:ln w="28575" cap="rnd">
              <a:noFill/>
              <a:round/>
            </a:ln>
            <a:effectLst/>
          </c:spPr>
          <c:marker>
            <c:symbol val="circle"/>
            <c:size val="5"/>
            <c:spPr>
              <a:solidFill>
                <a:schemeClr val="accent4"/>
              </a:solidFill>
              <a:ln w="9525">
                <a:solidFill>
                  <a:schemeClr val="accent4"/>
                </a:solidFill>
              </a:ln>
              <a:effectLst/>
            </c:spPr>
          </c:marker>
          <c:val>
            <c:numRef>
              <c:f>'Every n-th'!$N$3:$N$102</c:f>
              <c:numCache>
                <c:formatCode>_("$"* #,##0_);_("$"* \(#,##0\);_("$"* "-"??_);_(@_)</c:formatCode>
                <c:ptCount val="100"/>
                <c:pt idx="0">
                  <c:v>2873204.9160005916</c:v>
                </c:pt>
                <c:pt idx="1">
                  <c:v>2654045.3445133427</c:v>
                </c:pt>
                <c:pt idx="2">
                  <c:v>2647533.765441325</c:v>
                </c:pt>
                <c:pt idx="3">
                  <c:v>2633837.9556288514</c:v>
                </c:pt>
                <c:pt idx="4">
                  <c:v>2588576.064611542</c:v>
                </c:pt>
                <c:pt idx="5">
                  <c:v>2537399.6494310112</c:v>
                </c:pt>
                <c:pt idx="6">
                  <c:v>2375533.6071029385</c:v>
                </c:pt>
                <c:pt idx="7">
                  <c:v>2293999.1576929223</c:v>
                </c:pt>
                <c:pt idx="8">
                  <c:v>2227377.8829470999</c:v>
                </c:pt>
                <c:pt idx="9">
                  <c:v>2218701.8292385386</c:v>
                </c:pt>
                <c:pt idx="10">
                  <c:v>2075896.2169931163</c:v>
                </c:pt>
                <c:pt idx="11">
                  <c:v>2048336.5662148267</c:v>
                </c:pt>
                <c:pt idx="12">
                  <c:v>2034203.4030008377</c:v>
                </c:pt>
                <c:pt idx="13">
                  <c:v>2032213.5418375167</c:v>
                </c:pt>
                <c:pt idx="14">
                  <c:v>2025464.8721418707</c:v>
                </c:pt>
                <c:pt idx="15">
                  <c:v>1999245.1144127294</c:v>
                </c:pt>
                <c:pt idx="16">
                  <c:v>1924490.0290073452</c:v>
                </c:pt>
                <c:pt idx="17">
                  <c:v>1917465.1948046035</c:v>
                </c:pt>
                <c:pt idx="18">
                  <c:v>1914553.1698617169</c:v>
                </c:pt>
                <c:pt idx="19">
                  <c:v>1882830.0141110525</c:v>
                </c:pt>
                <c:pt idx="20">
                  <c:v>1855796.607921419</c:v>
                </c:pt>
                <c:pt idx="21">
                  <c:v>1854284.7954932046</c:v>
                </c:pt>
                <c:pt idx="22">
                  <c:v>1846060.3627569247</c:v>
                </c:pt>
                <c:pt idx="23">
                  <c:v>1833192.5326072953</c:v>
                </c:pt>
                <c:pt idx="24">
                  <c:v>1824897.1507017119</c:v>
                </c:pt>
                <c:pt idx="25">
                  <c:v>1805251.6066811471</c:v>
                </c:pt>
                <c:pt idx="26">
                  <c:v>1804531.7533309585</c:v>
                </c:pt>
                <c:pt idx="27">
                  <c:v>1794685.7087719375</c:v>
                </c:pt>
                <c:pt idx="28">
                  <c:v>1771379.0973774106</c:v>
                </c:pt>
                <c:pt idx="29">
                  <c:v>1764782.2793096239</c:v>
                </c:pt>
                <c:pt idx="30">
                  <c:v>1746558.6604535419</c:v>
                </c:pt>
                <c:pt idx="31">
                  <c:v>1743612.1488344565</c:v>
                </c:pt>
                <c:pt idx="32">
                  <c:v>1738455.4346621947</c:v>
                </c:pt>
                <c:pt idx="33">
                  <c:v>1728969.7606404542</c:v>
                </c:pt>
                <c:pt idx="34">
                  <c:v>1699609.1152204874</c:v>
                </c:pt>
                <c:pt idx="35">
                  <c:v>1668850.7116094134</c:v>
                </c:pt>
                <c:pt idx="36">
                  <c:v>1664592.0663619095</c:v>
                </c:pt>
                <c:pt idx="37">
                  <c:v>1655363.7607572356</c:v>
                </c:pt>
                <c:pt idx="38">
                  <c:v>1650454.1791477103</c:v>
                </c:pt>
                <c:pt idx="39">
                  <c:v>1631440.7000757882</c:v>
                </c:pt>
                <c:pt idx="40">
                  <c:v>1628290.5890656882</c:v>
                </c:pt>
                <c:pt idx="41">
                  <c:v>1606737.5947726602</c:v>
                </c:pt>
                <c:pt idx="42">
                  <c:v>1595549.4001074797</c:v>
                </c:pt>
                <c:pt idx="43">
                  <c:v>1593556.6407275144</c:v>
                </c:pt>
                <c:pt idx="44">
                  <c:v>1578559.8062584088</c:v>
                </c:pt>
                <c:pt idx="45">
                  <c:v>1573967.0230780016</c:v>
                </c:pt>
                <c:pt idx="46">
                  <c:v>1542434.6849827182</c:v>
                </c:pt>
                <c:pt idx="47">
                  <c:v>1538843.668474558</c:v>
                </c:pt>
                <c:pt idx="48">
                  <c:v>1526669.3932859632</c:v>
                </c:pt>
                <c:pt idx="49">
                  <c:v>1504883.0583257684</c:v>
                </c:pt>
                <c:pt idx="50">
                  <c:v>1495217.7962162017</c:v>
                </c:pt>
                <c:pt idx="51">
                  <c:v>1486960.6616380282</c:v>
                </c:pt>
                <c:pt idx="52">
                  <c:v>1471531.5303936629</c:v>
                </c:pt>
                <c:pt idx="53">
                  <c:v>1442215.5496313325</c:v>
                </c:pt>
                <c:pt idx="54">
                  <c:v>1437657.8374622718</c:v>
                </c:pt>
                <c:pt idx="55">
                  <c:v>1427118.979981605</c:v>
                </c:pt>
                <c:pt idx="56">
                  <c:v>1423192.34809991</c:v>
                </c:pt>
                <c:pt idx="57">
                  <c:v>1406903.347105399</c:v>
                </c:pt>
                <c:pt idx="58">
                  <c:v>1406248.2335033626</c:v>
                </c:pt>
                <c:pt idx="59">
                  <c:v>1406171.1336546894</c:v>
                </c:pt>
                <c:pt idx="60">
                  <c:v>1381332.6058556936</c:v>
                </c:pt>
                <c:pt idx="61">
                  <c:v>1377238.9965774529</c:v>
                </c:pt>
                <c:pt idx="62">
                  <c:v>1371099.6918598232</c:v>
                </c:pt>
                <c:pt idx="63">
                  <c:v>1365524.6725196876</c:v>
                </c:pt>
                <c:pt idx="64">
                  <c:v>1358444.7110623631</c:v>
                </c:pt>
                <c:pt idx="65">
                  <c:v>1317429.9876395285</c:v>
                </c:pt>
                <c:pt idx="66">
                  <c:v>1292539.0170033143</c:v>
                </c:pt>
                <c:pt idx="67">
                  <c:v>1288098.1318801076</c:v>
                </c:pt>
                <c:pt idx="68">
                  <c:v>1286295.802941907</c:v>
                </c:pt>
                <c:pt idx="69">
                  <c:v>1267426.3009544231</c:v>
                </c:pt>
                <c:pt idx="70">
                  <c:v>1251834.8389548622</c:v>
                </c:pt>
                <c:pt idx="71">
                  <c:v>1251809.1717479625</c:v>
                </c:pt>
                <c:pt idx="72">
                  <c:v>1222434.7252318235</c:v>
                </c:pt>
                <c:pt idx="73">
                  <c:v>1221443.9706516757</c:v>
                </c:pt>
                <c:pt idx="74">
                  <c:v>1219154.6005238828</c:v>
                </c:pt>
                <c:pt idx="75">
                  <c:v>1210103.1708259596</c:v>
                </c:pt>
                <c:pt idx="76">
                  <c:v>1202947.1045368328</c:v>
                </c:pt>
                <c:pt idx="77">
                  <c:v>1165000.3384411058</c:v>
                </c:pt>
                <c:pt idx="78">
                  <c:v>1153424.0779814441</c:v>
                </c:pt>
                <c:pt idx="79">
                  <c:v>1140894.4211252481</c:v>
                </c:pt>
                <c:pt idx="80">
                  <c:v>1138546.7550349252</c:v>
                </c:pt>
                <c:pt idx="81">
                  <c:v>1137240.6400551733</c:v>
                </c:pt>
                <c:pt idx="82">
                  <c:v>1131469.2244779663</c:v>
                </c:pt>
                <c:pt idx="83">
                  <c:v>1124840.5843490795</c:v>
                </c:pt>
                <c:pt idx="84">
                  <c:v>1083429.0665338857</c:v>
                </c:pt>
                <c:pt idx="85">
                  <c:v>1071426.2594811267</c:v>
                </c:pt>
                <c:pt idx="86">
                  <c:v>1064800.6522801914</c:v>
                </c:pt>
                <c:pt idx="87">
                  <c:v>1044325.2026230638</c:v>
                </c:pt>
                <c:pt idx="88">
                  <c:v>1036120.7318205399</c:v>
                </c:pt>
                <c:pt idx="89">
                  <c:v>1016119.4536080819</c:v>
                </c:pt>
                <c:pt idx="90">
                  <c:v>1004409.2718638809</c:v>
                </c:pt>
                <c:pt idx="91">
                  <c:v>1002313.1822810194</c:v>
                </c:pt>
                <c:pt idx="92">
                  <c:v>996415.24336341699</c:v>
                </c:pt>
                <c:pt idx="93">
                  <c:v>991795.99789127207</c:v>
                </c:pt>
                <c:pt idx="94">
                  <c:v>986158.78690380196</c:v>
                </c:pt>
                <c:pt idx="95">
                  <c:v>984614.86229944706</c:v>
                </c:pt>
                <c:pt idx="96">
                  <c:v>968734.87256967521</c:v>
                </c:pt>
                <c:pt idx="97">
                  <c:v>959649.2120167081</c:v>
                </c:pt>
                <c:pt idx="98">
                  <c:v>902426.64847439434</c:v>
                </c:pt>
                <c:pt idx="99">
                  <c:v>841338.24744938209</c:v>
                </c:pt>
              </c:numCache>
            </c:numRef>
          </c:val>
          <c:smooth val="0"/>
          <c:extLst>
            <c:ext xmlns:c16="http://schemas.microsoft.com/office/drawing/2014/chart" uri="{C3380CC4-5D6E-409C-BE32-E72D297353CC}">
              <c16:uniqueId val="{00000003-AD4F-3646-A98F-B7FAD382F56C}"/>
            </c:ext>
          </c:extLst>
        </c:ser>
        <c:dLbls>
          <c:showLegendKey val="0"/>
          <c:showVal val="0"/>
          <c:showCatName val="0"/>
          <c:showSerName val="0"/>
          <c:showPercent val="0"/>
          <c:showBubbleSize val="0"/>
        </c:dLbls>
        <c:smooth val="0"/>
        <c:axId val="677293503"/>
        <c:axId val="705613231"/>
      </c:lineChart>
      <c:catAx>
        <c:axId val="677293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13231"/>
        <c:crosses val="autoZero"/>
        <c:auto val="1"/>
        <c:lblAlgn val="ctr"/>
        <c:lblOffset val="100"/>
        <c:noMultiLvlLbl val="0"/>
      </c:catAx>
      <c:valAx>
        <c:axId val="705613231"/>
        <c:scaling>
          <c:orientation val="minMax"/>
          <c:max val="30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9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-10 Projection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'Every n-th'!$H$2</c:f>
              <c:strCache>
                <c:ptCount val="1"/>
                <c:pt idx="0">
                  <c:v>Every 10th</c:v>
                </c:pt>
              </c:strCache>
            </c:strRef>
          </c:tx>
          <c:spPr>
            <a:ln w="28575" cap="rnd">
              <a:solidFill>
                <a:schemeClr val="accent1"/>
              </a:solidFill>
              <a:round/>
            </a:ln>
            <a:effectLst/>
          </c:spPr>
          <c:marker>
            <c:symbol val="none"/>
          </c:marker>
          <c:val>
            <c:numRef>
              <c:f>'Every n-th'!$H$3:$H$13</c:f>
              <c:numCache>
                <c:formatCode>_("$"* #,##0_);_("$"* \(#,##0\);_("$"* "-"??_);_(@_)</c:formatCode>
                <c:ptCount val="11"/>
                <c:pt idx="0">
                  <c:v>2873204.9160005916</c:v>
                </c:pt>
                <c:pt idx="1">
                  <c:v>2793474.0460998439</c:v>
                </c:pt>
                <c:pt idx="2">
                  <c:v>2713743.1761990963</c:v>
                </c:pt>
                <c:pt idx="3">
                  <c:v>2634012.3062983486</c:v>
                </c:pt>
                <c:pt idx="4">
                  <c:v>2554281.4363976009</c:v>
                </c:pt>
                <c:pt idx="5">
                  <c:v>2474550.5664968533</c:v>
                </c:pt>
                <c:pt idx="6">
                  <c:v>2394819.6965961056</c:v>
                </c:pt>
                <c:pt idx="7">
                  <c:v>2315088.8266953579</c:v>
                </c:pt>
                <c:pt idx="8">
                  <c:v>2235357.9567946102</c:v>
                </c:pt>
                <c:pt idx="9">
                  <c:v>2155627.0868938626</c:v>
                </c:pt>
                <c:pt idx="10">
                  <c:v>2075896.2169931151</c:v>
                </c:pt>
              </c:numCache>
            </c:numRef>
          </c:val>
          <c:smooth val="0"/>
          <c:extLst>
            <c:ext xmlns:c16="http://schemas.microsoft.com/office/drawing/2014/chart" uri="{C3380CC4-5D6E-409C-BE32-E72D297353CC}">
              <c16:uniqueId val="{00000000-F984-F84B-BEB0-E8567D1BA223}"/>
            </c:ext>
          </c:extLst>
        </c:ser>
        <c:ser>
          <c:idx val="1"/>
          <c:order val="1"/>
          <c:tx>
            <c:strRef>
              <c:f>'Every n-th'!$J$2</c:f>
              <c:strCache>
                <c:ptCount val="1"/>
                <c:pt idx="0">
                  <c:v>Every 5th</c:v>
                </c:pt>
              </c:strCache>
            </c:strRef>
          </c:tx>
          <c:spPr>
            <a:ln w="28575" cap="rnd">
              <a:solidFill>
                <a:schemeClr val="accent2"/>
              </a:solidFill>
              <a:round/>
            </a:ln>
            <a:effectLst/>
          </c:spPr>
          <c:marker>
            <c:symbol val="none"/>
          </c:marker>
          <c:val>
            <c:numRef>
              <c:f>'Every n-th'!$J$3:$J$13</c:f>
              <c:numCache>
                <c:formatCode>_("$"* #,##0_);_("$"* \(#,##0\);_("$"* "-"??_);_(@_)</c:formatCode>
                <c:ptCount val="11"/>
                <c:pt idx="0">
                  <c:v>2873204.9160005916</c:v>
                </c:pt>
                <c:pt idx="1">
                  <c:v>2806043.8626866755</c:v>
                </c:pt>
                <c:pt idx="2">
                  <c:v>2738882.8093727594</c:v>
                </c:pt>
                <c:pt idx="3">
                  <c:v>2671721.7560588433</c:v>
                </c:pt>
                <c:pt idx="4">
                  <c:v>2604560.7027449273</c:v>
                </c:pt>
                <c:pt idx="5">
                  <c:v>2537399.6494310112</c:v>
                </c:pt>
                <c:pt idx="6">
                  <c:v>2445098.9629434324</c:v>
                </c:pt>
                <c:pt idx="7">
                  <c:v>2352798.2764558536</c:v>
                </c:pt>
                <c:pt idx="8">
                  <c:v>2260497.5899682748</c:v>
                </c:pt>
                <c:pt idx="9">
                  <c:v>2168196.903480696</c:v>
                </c:pt>
                <c:pt idx="10">
                  <c:v>2075896.216993117</c:v>
                </c:pt>
              </c:numCache>
            </c:numRef>
          </c:val>
          <c:smooth val="0"/>
          <c:extLst>
            <c:ext xmlns:c16="http://schemas.microsoft.com/office/drawing/2014/chart" uri="{C3380CC4-5D6E-409C-BE32-E72D297353CC}">
              <c16:uniqueId val="{00000001-F984-F84B-BEB0-E8567D1BA223}"/>
            </c:ext>
          </c:extLst>
        </c:ser>
        <c:ser>
          <c:idx val="2"/>
          <c:order val="2"/>
          <c:tx>
            <c:strRef>
              <c:f>'Every n-th'!$L$2</c:f>
              <c:strCache>
                <c:ptCount val="1"/>
                <c:pt idx="0">
                  <c:v>Every 2nd</c:v>
                </c:pt>
              </c:strCache>
            </c:strRef>
          </c:tx>
          <c:spPr>
            <a:ln w="28575" cap="rnd">
              <a:solidFill>
                <a:schemeClr val="accent3"/>
              </a:solidFill>
              <a:round/>
            </a:ln>
            <a:effectLst/>
          </c:spPr>
          <c:marker>
            <c:symbol val="none"/>
          </c:marker>
          <c:val>
            <c:numRef>
              <c:f>'Every n-th'!$L$3:$L$13</c:f>
              <c:numCache>
                <c:formatCode>_("$"* #,##0_);_("$"* \(#,##0\);_("$"* "-"??_);_(@_)</c:formatCode>
                <c:ptCount val="11"/>
                <c:pt idx="0">
                  <c:v>2873204.9160005916</c:v>
                </c:pt>
                <c:pt idx="1">
                  <c:v>2760369.3407209581</c:v>
                </c:pt>
                <c:pt idx="2">
                  <c:v>2647533.7654413246</c:v>
                </c:pt>
                <c:pt idx="3">
                  <c:v>2618054.9150264328</c:v>
                </c:pt>
                <c:pt idx="4">
                  <c:v>2588576.0646115411</c:v>
                </c:pt>
                <c:pt idx="5">
                  <c:v>2482054.8358572396</c:v>
                </c:pt>
                <c:pt idx="6">
                  <c:v>2375533.607102938</c:v>
                </c:pt>
                <c:pt idx="7">
                  <c:v>2301455.7450250187</c:v>
                </c:pt>
                <c:pt idx="8">
                  <c:v>2227377.8829470994</c:v>
                </c:pt>
                <c:pt idx="9">
                  <c:v>2151637.0499701076</c:v>
                </c:pt>
                <c:pt idx="10">
                  <c:v>2075896.2169931158</c:v>
                </c:pt>
              </c:numCache>
            </c:numRef>
          </c:val>
          <c:smooth val="0"/>
          <c:extLst>
            <c:ext xmlns:c16="http://schemas.microsoft.com/office/drawing/2014/chart" uri="{C3380CC4-5D6E-409C-BE32-E72D297353CC}">
              <c16:uniqueId val="{00000002-F984-F84B-BEB0-E8567D1BA223}"/>
            </c:ext>
          </c:extLst>
        </c:ser>
        <c:ser>
          <c:idx val="3"/>
          <c:order val="3"/>
          <c:tx>
            <c:strRef>
              <c:f>'Every n-th'!$N$2</c:f>
              <c:strCache>
                <c:ptCount val="1"/>
                <c:pt idx="0">
                  <c:v>Actual</c:v>
                </c:pt>
              </c:strCache>
            </c:strRef>
          </c:tx>
          <c:spPr>
            <a:ln w="28575" cap="rnd">
              <a:noFill/>
              <a:round/>
            </a:ln>
            <a:effectLst/>
          </c:spPr>
          <c:marker>
            <c:symbol val="circle"/>
            <c:size val="5"/>
            <c:spPr>
              <a:solidFill>
                <a:schemeClr val="accent4"/>
              </a:solidFill>
              <a:ln w="12700">
                <a:solidFill>
                  <a:schemeClr val="accent4"/>
                </a:solidFill>
              </a:ln>
              <a:effectLst/>
            </c:spPr>
          </c:marker>
          <c:val>
            <c:numRef>
              <c:f>'Every n-th'!$N$3:$N$13</c:f>
              <c:numCache>
                <c:formatCode>_("$"* #,##0_);_("$"* \(#,##0\);_("$"* "-"??_);_(@_)</c:formatCode>
                <c:ptCount val="11"/>
                <c:pt idx="0">
                  <c:v>2873204.9160005916</c:v>
                </c:pt>
                <c:pt idx="1">
                  <c:v>2654045.3445133427</c:v>
                </c:pt>
                <c:pt idx="2">
                  <c:v>2647533.765441325</c:v>
                </c:pt>
                <c:pt idx="3">
                  <c:v>2633837.9556288514</c:v>
                </c:pt>
                <c:pt idx="4">
                  <c:v>2588576.064611542</c:v>
                </c:pt>
                <c:pt idx="5">
                  <c:v>2537399.6494310112</c:v>
                </c:pt>
                <c:pt idx="6">
                  <c:v>2375533.6071029385</c:v>
                </c:pt>
                <c:pt idx="7">
                  <c:v>2293999.1576929223</c:v>
                </c:pt>
                <c:pt idx="8">
                  <c:v>2227377.8829470999</c:v>
                </c:pt>
                <c:pt idx="9">
                  <c:v>2218701.8292385386</c:v>
                </c:pt>
                <c:pt idx="10">
                  <c:v>2075896.2169931163</c:v>
                </c:pt>
              </c:numCache>
            </c:numRef>
          </c:val>
          <c:smooth val="0"/>
          <c:extLst>
            <c:ext xmlns:c16="http://schemas.microsoft.com/office/drawing/2014/chart" uri="{C3380CC4-5D6E-409C-BE32-E72D297353CC}">
              <c16:uniqueId val="{00000003-F984-F84B-BEB0-E8567D1BA223}"/>
            </c:ext>
          </c:extLst>
        </c:ser>
        <c:dLbls>
          <c:showLegendKey val="0"/>
          <c:showVal val="0"/>
          <c:showCatName val="0"/>
          <c:showSerName val="0"/>
          <c:showPercent val="0"/>
          <c:showBubbleSize val="0"/>
        </c:dLbls>
        <c:smooth val="0"/>
        <c:axId val="266428511"/>
        <c:axId val="705620719"/>
      </c:lineChart>
      <c:catAx>
        <c:axId val="2664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20719"/>
        <c:crosses val="autoZero"/>
        <c:auto val="1"/>
        <c:lblAlgn val="ctr"/>
        <c:lblOffset val="100"/>
        <c:noMultiLvlLbl val="0"/>
      </c:catAx>
      <c:valAx>
        <c:axId val="705620719"/>
        <c:scaling>
          <c:orientation val="minMax"/>
          <c:max val="2900000"/>
          <c:min val="20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2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7620</xdr:colOff>
      <xdr:row>5</xdr:row>
      <xdr:rowOff>171450</xdr:rowOff>
    </xdr:from>
    <xdr:to>
      <xdr:col>16</xdr:col>
      <xdr:colOff>281940</xdr:colOff>
      <xdr:row>25</xdr:row>
      <xdr:rowOff>106680</xdr:rowOff>
    </xdr:to>
    <xdr:graphicFrame macro="">
      <xdr:nvGraphicFramePr>
        <xdr:cNvPr id="2" name="Chart 1">
          <a:extLst>
            <a:ext uri="{FF2B5EF4-FFF2-40B4-BE49-F238E27FC236}">
              <a16:creationId xmlns:a16="http://schemas.microsoft.com/office/drawing/2014/main" id="{EC46E607-4D9B-614F-9A80-3E9A12003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44241</xdr:colOff>
      <xdr:row>24</xdr:row>
      <xdr:rowOff>0</xdr:rowOff>
    </xdr:from>
    <xdr:to>
      <xdr:col>26</xdr:col>
      <xdr:colOff>21167</xdr:colOff>
      <xdr:row>42</xdr:row>
      <xdr:rowOff>21167</xdr:rowOff>
    </xdr:to>
    <xdr:graphicFrame macro="">
      <xdr:nvGraphicFramePr>
        <xdr:cNvPr id="2" name="Chart 1">
          <a:extLst>
            <a:ext uri="{FF2B5EF4-FFF2-40B4-BE49-F238E27FC236}">
              <a16:creationId xmlns:a16="http://schemas.microsoft.com/office/drawing/2014/main" id="{0197D114-F983-264C-90D0-BF584F522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31750</xdr:colOff>
      <xdr:row>0</xdr:row>
      <xdr:rowOff>175154</xdr:rowOff>
    </xdr:from>
    <xdr:to>
      <xdr:col>26</xdr:col>
      <xdr:colOff>27940</xdr:colOff>
      <xdr:row>23</xdr:row>
      <xdr:rowOff>146262</xdr:rowOff>
    </xdr:to>
    <xdr:graphicFrame macro="">
      <xdr:nvGraphicFramePr>
        <xdr:cNvPr id="3" name="Chart 2">
          <a:extLst>
            <a:ext uri="{FF2B5EF4-FFF2-40B4-BE49-F238E27FC236}">
              <a16:creationId xmlns:a16="http://schemas.microsoft.com/office/drawing/2014/main" id="{B977813E-079E-8E41-8C2D-403397D06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E919-FF95-114D-AE80-7FE302DF5E44}">
  <sheetPr>
    <pageSetUpPr fitToPage="1"/>
  </sheetPr>
  <dimension ref="A1:I6"/>
  <sheetViews>
    <sheetView zoomScale="115" zoomScaleNormal="115" workbookViewId="0">
      <selection activeCell="A5" sqref="A5"/>
    </sheetView>
  </sheetViews>
  <sheetFormatPr defaultColWidth="10.88671875" defaultRowHeight="13.2" x14ac:dyDescent="0.25"/>
  <cols>
    <col min="1" max="3" width="8.88671875" style="7" customWidth="1"/>
    <col min="4" max="4" width="12.109375" style="7" customWidth="1"/>
    <col min="5" max="256" width="8.88671875" style="7" customWidth="1"/>
    <col min="257" max="16384" width="10.88671875" style="7"/>
  </cols>
  <sheetData>
    <row r="1" spans="1:9" x14ac:dyDescent="0.25">
      <c r="A1" s="45" t="s">
        <v>68</v>
      </c>
      <c r="B1" s="45"/>
      <c r="C1" s="45"/>
      <c r="D1" s="45"/>
      <c r="E1" s="45"/>
      <c r="F1" s="45"/>
      <c r="G1" s="45"/>
      <c r="H1" s="45"/>
      <c r="I1" s="45"/>
    </row>
    <row r="2" spans="1:9" x14ac:dyDescent="0.25">
      <c r="A2" s="46" t="s">
        <v>69</v>
      </c>
      <c r="B2" s="46"/>
      <c r="C2" s="46"/>
      <c r="D2" s="46"/>
    </row>
    <row r="3" spans="1:9" x14ac:dyDescent="0.25">
      <c r="A3" s="46" t="s">
        <v>67</v>
      </c>
      <c r="B3" s="46"/>
      <c r="C3" s="46"/>
      <c r="D3" s="46"/>
    </row>
    <row r="4" spans="1:9" x14ac:dyDescent="0.25">
      <c r="A4" s="39" t="s">
        <v>70</v>
      </c>
      <c r="B4" s="39"/>
      <c r="C4" s="39"/>
      <c r="D4" s="39"/>
    </row>
    <row r="6" spans="1:9" ht="94.5" customHeight="1" x14ac:dyDescent="0.25">
      <c r="A6" s="47" t="s">
        <v>6</v>
      </c>
      <c r="B6" s="47"/>
      <c r="C6" s="47"/>
      <c r="D6" s="47"/>
      <c r="E6" s="47"/>
      <c r="F6" s="47"/>
      <c r="G6" s="47"/>
      <c r="H6" s="47"/>
      <c r="I6" s="47"/>
    </row>
  </sheetData>
  <mergeCells count="4">
    <mergeCell ref="A1:I1"/>
    <mergeCell ref="A2:D2"/>
    <mergeCell ref="A3:D3"/>
    <mergeCell ref="A6:I6"/>
  </mergeCells>
  <pageMargins left="0.75" right="0.75" top="1" bottom="1" header="0.5" footer="0.5"/>
  <pageSetup orientation="portrait"/>
  <headerFooter alignWithMargins="0">
    <oddHeader>&amp;CCopyright</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E923E-AFF7-3F48-985F-D201598076D8}">
  <dimension ref="B2:C35"/>
  <sheetViews>
    <sheetView zoomScale="90" zoomScaleNormal="90" workbookViewId="0">
      <selection activeCell="C35" sqref="C35"/>
    </sheetView>
  </sheetViews>
  <sheetFormatPr defaultColWidth="11" defaultRowHeight="15.6" x14ac:dyDescent="0.3"/>
  <cols>
    <col min="1" max="16384" width="11" style="36"/>
  </cols>
  <sheetData>
    <row r="2" spans="2:3" x14ac:dyDescent="0.3">
      <c r="B2" s="35" t="s">
        <v>37</v>
      </c>
    </row>
    <row r="3" spans="2:3" x14ac:dyDescent="0.3">
      <c r="B3" s="36" t="s">
        <v>38</v>
      </c>
    </row>
    <row r="5" spans="2:3" x14ac:dyDescent="0.3">
      <c r="B5" s="37" t="s">
        <v>46</v>
      </c>
    </row>
    <row r="6" spans="2:3" x14ac:dyDescent="0.3">
      <c r="C6" s="40" t="s">
        <v>49</v>
      </c>
    </row>
    <row r="7" spans="2:3" x14ac:dyDescent="0.3">
      <c r="C7" s="40" t="s">
        <v>50</v>
      </c>
    </row>
    <row r="8" spans="2:3" x14ac:dyDescent="0.3">
      <c r="C8" s="40" t="s">
        <v>51</v>
      </c>
    </row>
    <row r="9" spans="2:3" x14ac:dyDescent="0.3">
      <c r="C9" s="40" t="s">
        <v>52</v>
      </c>
    </row>
    <row r="10" spans="2:3" x14ac:dyDescent="0.3">
      <c r="C10" s="40" t="s">
        <v>53</v>
      </c>
    </row>
    <row r="11" spans="2:3" x14ac:dyDescent="0.3">
      <c r="C11" s="41" t="s">
        <v>54</v>
      </c>
    </row>
    <row r="13" spans="2:3" x14ac:dyDescent="0.3">
      <c r="B13" s="37" t="s">
        <v>47</v>
      </c>
    </row>
    <row r="14" spans="2:3" x14ac:dyDescent="0.3">
      <c r="C14" s="42" t="s">
        <v>58</v>
      </c>
    </row>
    <row r="15" spans="2:3" x14ac:dyDescent="0.3">
      <c r="C15" s="40" t="s">
        <v>56</v>
      </c>
    </row>
    <row r="16" spans="2:3" x14ac:dyDescent="0.3">
      <c r="C16" s="40" t="s">
        <v>55</v>
      </c>
    </row>
    <row r="17" spans="2:3" x14ac:dyDescent="0.3">
      <c r="C17" s="41" t="s">
        <v>57</v>
      </c>
    </row>
    <row r="19" spans="2:3" x14ac:dyDescent="0.3">
      <c r="B19" s="38" t="s">
        <v>48</v>
      </c>
    </row>
    <row r="20" spans="2:3" x14ac:dyDescent="0.3">
      <c r="B20" s="36" t="s">
        <v>40</v>
      </c>
    </row>
    <row r="21" spans="2:3" x14ac:dyDescent="0.3">
      <c r="B21" s="36" t="s">
        <v>39</v>
      </c>
    </row>
    <row r="22" spans="2:3" x14ac:dyDescent="0.3">
      <c r="C22" s="40" t="s">
        <v>59</v>
      </c>
    </row>
    <row r="23" spans="2:3" x14ac:dyDescent="0.3">
      <c r="C23" s="40" t="s">
        <v>60</v>
      </c>
    </row>
    <row r="24" spans="2:3" x14ac:dyDescent="0.3">
      <c r="C24" s="40" t="s">
        <v>61</v>
      </c>
    </row>
    <row r="25" spans="2:3" x14ac:dyDescent="0.3">
      <c r="C25" s="43" t="s">
        <v>41</v>
      </c>
    </row>
    <row r="26" spans="2:3" x14ac:dyDescent="0.3">
      <c r="C26" s="41" t="s">
        <v>63</v>
      </c>
    </row>
    <row r="28" spans="2:3" x14ac:dyDescent="0.3">
      <c r="B28" s="37" t="s">
        <v>45</v>
      </c>
    </row>
    <row r="29" spans="2:3" x14ac:dyDescent="0.3">
      <c r="C29" s="40" t="s">
        <v>62</v>
      </c>
    </row>
    <row r="30" spans="2:3" x14ac:dyDescent="0.3">
      <c r="C30" s="40" t="s">
        <v>64</v>
      </c>
    </row>
    <row r="31" spans="2:3" x14ac:dyDescent="0.3">
      <c r="C31" s="40" t="s">
        <v>65</v>
      </c>
    </row>
    <row r="32" spans="2:3" x14ac:dyDescent="0.3">
      <c r="C32" s="41" t="s">
        <v>66</v>
      </c>
    </row>
    <row r="34" spans="2:3" x14ac:dyDescent="0.3">
      <c r="B34" s="37" t="s">
        <v>44</v>
      </c>
    </row>
    <row r="35" spans="2:3" x14ac:dyDescent="0.3">
      <c r="C35" s="44"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39BA-376D-AF49-B672-9560C5FCF855}">
  <sheetPr>
    <tabColor rgb="FF0070C0"/>
  </sheetPr>
  <dimension ref="B2:F103"/>
  <sheetViews>
    <sheetView workbookViewId="0">
      <selection activeCell="F3" sqref="F3"/>
    </sheetView>
  </sheetViews>
  <sheetFormatPr defaultColWidth="8.88671875" defaultRowHeight="14.4" x14ac:dyDescent="0.3"/>
  <cols>
    <col min="2" max="2" width="8.88671875" style="3"/>
    <col min="3" max="5" width="13.6640625" customWidth="1"/>
    <col min="6" max="6" width="9.44140625" style="3" bestFit="1" customWidth="1"/>
  </cols>
  <sheetData>
    <row r="2" spans="2:6" x14ac:dyDescent="0.3">
      <c r="B2" s="1" t="s">
        <v>0</v>
      </c>
      <c r="C2" s="2">
        <f>SUM(C4:C103)</f>
        <v>152327217.12620816</v>
      </c>
      <c r="D2" s="2">
        <f t="shared" ref="D2:E2" si="0">SUM(D4:D103)</f>
        <v>152749550.7070668</v>
      </c>
      <c r="E2" s="2">
        <f t="shared" si="0"/>
        <v>155911037.23816592</v>
      </c>
    </row>
    <row r="3" spans="2:6" x14ac:dyDescent="0.3">
      <c r="B3" s="4" t="s">
        <v>1</v>
      </c>
      <c r="C3" s="5" t="s">
        <v>2</v>
      </c>
      <c r="D3" s="5" t="s">
        <v>3</v>
      </c>
      <c r="E3" s="5" t="s">
        <v>4</v>
      </c>
      <c r="F3" s="4" t="s">
        <v>5</v>
      </c>
    </row>
    <row r="4" spans="2:6" x14ac:dyDescent="0.3">
      <c r="B4" s="3">
        <v>1</v>
      </c>
      <c r="C4" s="6">
        <v>2352694.8763124556</v>
      </c>
      <c r="D4" s="6">
        <v>2387985.2994571421</v>
      </c>
      <c r="E4" s="6">
        <v>2588576.064611542</v>
      </c>
      <c r="F4" s="3">
        <v>0</v>
      </c>
    </row>
    <row r="5" spans="2:6" x14ac:dyDescent="0.3">
      <c r="B5" s="3">
        <v>2</v>
      </c>
      <c r="C5" s="6">
        <v>2304628.5126785371</v>
      </c>
      <c r="D5" s="6">
        <v>2166350.8019178249</v>
      </c>
      <c r="E5" s="6">
        <v>2034203.4030008377</v>
      </c>
      <c r="F5" s="3">
        <v>0</v>
      </c>
    </row>
    <row r="6" spans="2:6" x14ac:dyDescent="0.3">
      <c r="B6" s="3">
        <v>3</v>
      </c>
      <c r="C6" s="6">
        <v>2284282.3772425912</v>
      </c>
      <c r="D6" s="6">
        <v>2140372.587476308</v>
      </c>
      <c r="E6" s="6">
        <v>2048336.5662148267</v>
      </c>
      <c r="F6" s="3">
        <v>0</v>
      </c>
    </row>
    <row r="7" spans="2:6" x14ac:dyDescent="0.3">
      <c r="B7" s="3">
        <v>4</v>
      </c>
      <c r="C7" s="6">
        <v>2239498.1613803529</v>
      </c>
      <c r="D7" s="6">
        <v>2445531.9922273457</v>
      </c>
      <c r="E7" s="6">
        <v>2633837.9556288514</v>
      </c>
      <c r="F7" s="3">
        <v>0</v>
      </c>
    </row>
    <row r="8" spans="2:6" x14ac:dyDescent="0.3">
      <c r="B8" s="3">
        <v>5</v>
      </c>
      <c r="C8" s="6">
        <v>2224155.7784644831</v>
      </c>
      <c r="D8" s="6">
        <v>2030654.2257380732</v>
      </c>
      <c r="E8" s="6">
        <v>1805251.6066811471</v>
      </c>
      <c r="F8" s="3">
        <v>0</v>
      </c>
    </row>
    <row r="9" spans="2:6" x14ac:dyDescent="0.3">
      <c r="B9" s="3">
        <v>6</v>
      </c>
      <c r="C9" s="6">
        <v>2189175.2065664702</v>
      </c>
      <c r="D9" s="6">
        <v>2353363.3470589556</v>
      </c>
      <c r="E9" s="6">
        <v>2647533.765441325</v>
      </c>
      <c r="F9" s="3">
        <v>0</v>
      </c>
    </row>
    <row r="10" spans="2:6" x14ac:dyDescent="0.3">
      <c r="B10" s="3">
        <v>7</v>
      </c>
      <c r="C10" s="6">
        <v>2173802.1138748382</v>
      </c>
      <c r="D10" s="6">
        <v>2128152.2694834666</v>
      </c>
      <c r="E10" s="6">
        <v>1917465.1948046035</v>
      </c>
      <c r="F10" s="3">
        <v>0</v>
      </c>
    </row>
    <row r="11" spans="2:6" x14ac:dyDescent="0.3">
      <c r="B11" s="3">
        <v>8</v>
      </c>
      <c r="C11" s="6">
        <v>2164050.9984666542</v>
      </c>
      <c r="D11" s="6">
        <v>2146738.5904789208</v>
      </c>
      <c r="E11" s="6">
        <v>2075896.2169931163</v>
      </c>
      <c r="F11" s="3">
        <v>0</v>
      </c>
    </row>
    <row r="12" spans="2:6" x14ac:dyDescent="0.3">
      <c r="B12" s="3">
        <v>9</v>
      </c>
      <c r="C12" s="6">
        <v>2133866.6990522137</v>
      </c>
      <c r="D12" s="6">
        <v>2029307.2307986552</v>
      </c>
      <c r="E12" s="6">
        <v>1728969.7606404542</v>
      </c>
      <c r="F12" s="3">
        <v>0</v>
      </c>
    </row>
    <row r="13" spans="2:6" x14ac:dyDescent="0.3">
      <c r="B13" s="3">
        <v>10</v>
      </c>
      <c r="C13" s="6">
        <v>2105968.0736884698</v>
      </c>
      <c r="D13" s="6">
        <v>1929066.7554986384</v>
      </c>
      <c r="E13" s="6">
        <v>1824897.1507017119</v>
      </c>
      <c r="F13" s="3">
        <v>0</v>
      </c>
    </row>
    <row r="14" spans="2:6" x14ac:dyDescent="0.3">
      <c r="B14" s="3">
        <v>11</v>
      </c>
      <c r="C14" s="6">
        <v>2077698.1193108663</v>
      </c>
      <c r="D14" s="6">
        <v>2262613.2519295332</v>
      </c>
      <c r="E14" s="6">
        <v>2654045.3445133427</v>
      </c>
      <c r="F14" s="3">
        <v>0</v>
      </c>
    </row>
    <row r="15" spans="2:6" x14ac:dyDescent="0.3">
      <c r="B15" s="3">
        <v>12</v>
      </c>
      <c r="C15" s="6">
        <v>2045701.6063501199</v>
      </c>
      <c r="D15" s="6">
        <v>1953645.0340643644</v>
      </c>
      <c r="E15" s="6">
        <v>1746558.6604535419</v>
      </c>
      <c r="F15" s="3">
        <v>0</v>
      </c>
    </row>
    <row r="16" spans="2:6" x14ac:dyDescent="0.3">
      <c r="B16" s="3">
        <v>13</v>
      </c>
      <c r="C16" s="6">
        <v>2035174.9826462152</v>
      </c>
      <c r="D16" s="6">
        <v>1835727.8343468863</v>
      </c>
      <c r="E16" s="6">
        <v>1628290.5890656882</v>
      </c>
      <c r="F16" s="3">
        <v>0</v>
      </c>
    </row>
    <row r="17" spans="2:6" x14ac:dyDescent="0.3">
      <c r="B17" s="3">
        <v>14</v>
      </c>
      <c r="C17" s="6">
        <v>2013382.6940782405</v>
      </c>
      <c r="D17" s="6">
        <v>1930834.0036210327</v>
      </c>
      <c r="E17" s="6">
        <v>1764782.2793096239</v>
      </c>
      <c r="F17" s="3">
        <v>0</v>
      </c>
    </row>
    <row r="18" spans="2:6" x14ac:dyDescent="0.3">
      <c r="B18" s="3">
        <v>15</v>
      </c>
      <c r="C18" s="6">
        <v>1980110.6740584441</v>
      </c>
      <c r="D18" s="6">
        <v>1986051.0060806193</v>
      </c>
      <c r="E18" s="6">
        <v>1914553.1698617169</v>
      </c>
      <c r="F18" s="3">
        <v>0</v>
      </c>
    </row>
    <row r="19" spans="2:6" x14ac:dyDescent="0.3">
      <c r="B19" s="3">
        <v>16</v>
      </c>
      <c r="C19" s="6">
        <v>1964348.352553111</v>
      </c>
      <c r="D19" s="6">
        <v>2109710.1306420416</v>
      </c>
      <c r="E19" s="6">
        <v>2375533.6071029385</v>
      </c>
      <c r="F19" s="3">
        <v>0</v>
      </c>
    </row>
    <row r="20" spans="2:6" x14ac:dyDescent="0.3">
      <c r="B20" s="3">
        <v>17</v>
      </c>
      <c r="C20" s="6">
        <v>1928876.5537745846</v>
      </c>
      <c r="D20" s="6">
        <v>2067755.6656463547</v>
      </c>
      <c r="E20" s="6">
        <v>2218701.8292385386</v>
      </c>
      <c r="F20" s="3">
        <v>0</v>
      </c>
    </row>
    <row r="21" spans="2:6" x14ac:dyDescent="0.3">
      <c r="B21" s="3">
        <v>18</v>
      </c>
      <c r="C21" s="6">
        <v>1909517.4297086606</v>
      </c>
      <c r="D21" s="6">
        <v>1905698.3948492433</v>
      </c>
      <c r="E21" s="6">
        <v>1882830.0141110525</v>
      </c>
      <c r="F21" s="3">
        <v>0</v>
      </c>
    </row>
    <row r="22" spans="2:6" x14ac:dyDescent="0.3">
      <c r="B22" s="3">
        <v>19</v>
      </c>
      <c r="C22" s="6">
        <v>1905463.6804641911</v>
      </c>
      <c r="D22" s="6">
        <v>2044562.5291380771</v>
      </c>
      <c r="E22" s="6">
        <v>2293999.1576929223</v>
      </c>
      <c r="F22" s="3">
        <v>0</v>
      </c>
    </row>
    <row r="23" spans="2:6" x14ac:dyDescent="0.3">
      <c r="B23" s="3">
        <v>20</v>
      </c>
      <c r="C23" s="6">
        <v>1896751.3270858263</v>
      </c>
      <c r="D23" s="6">
        <v>2029523.9199818342</v>
      </c>
      <c r="E23" s="6">
        <v>2025464.8721418707</v>
      </c>
      <c r="F23" s="3">
        <v>0</v>
      </c>
    </row>
    <row r="24" spans="2:6" x14ac:dyDescent="0.3">
      <c r="B24" s="3">
        <v>21</v>
      </c>
      <c r="C24" s="6">
        <v>1869691.0311582731</v>
      </c>
      <c r="D24" s="6">
        <v>1978133.1109654531</v>
      </c>
      <c r="E24" s="6">
        <v>2227377.8829470999</v>
      </c>
      <c r="F24" s="3">
        <v>0</v>
      </c>
    </row>
    <row r="25" spans="2:6" x14ac:dyDescent="0.3">
      <c r="B25" s="3">
        <v>22</v>
      </c>
      <c r="C25" s="6">
        <v>1848783.4349247653</v>
      </c>
      <c r="D25" s="6">
        <v>1748949.1294388277</v>
      </c>
      <c r="E25" s="6">
        <v>1738455.4346621947</v>
      </c>
      <c r="F25" s="3">
        <v>0</v>
      </c>
    </row>
    <row r="26" spans="2:6" x14ac:dyDescent="0.3">
      <c r="B26" s="3">
        <v>23</v>
      </c>
      <c r="C26" s="6">
        <v>1826641.4827296406</v>
      </c>
      <c r="D26" s="6">
        <v>1886920.6516597185</v>
      </c>
      <c r="E26" s="6">
        <v>2032213.5418375167</v>
      </c>
      <c r="F26" s="3">
        <v>0</v>
      </c>
    </row>
    <row r="27" spans="2:6" x14ac:dyDescent="0.3">
      <c r="B27" s="3">
        <v>24</v>
      </c>
      <c r="C27" s="6">
        <v>1806552.871384616</v>
      </c>
      <c r="D27" s="6">
        <v>1934818.1252529237</v>
      </c>
      <c r="E27" s="6">
        <v>2873204.9160005916</v>
      </c>
      <c r="F27" s="3">
        <v>1</v>
      </c>
    </row>
    <row r="28" spans="2:6" x14ac:dyDescent="0.3">
      <c r="B28" s="3">
        <v>25</v>
      </c>
      <c r="C28" s="6">
        <v>1781652.4698340918</v>
      </c>
      <c r="D28" s="6">
        <v>1651591.8395362033</v>
      </c>
      <c r="E28" s="6">
        <v>1573967.0230780016</v>
      </c>
      <c r="F28" s="3">
        <v>0</v>
      </c>
    </row>
    <row r="29" spans="2:6" x14ac:dyDescent="0.3">
      <c r="B29" s="3">
        <v>26</v>
      </c>
      <c r="C29" s="6">
        <v>1760306.2637841932</v>
      </c>
      <c r="D29" s="6">
        <v>1918733.8275247707</v>
      </c>
      <c r="E29" s="6">
        <v>1924490.0290073452</v>
      </c>
      <c r="F29" s="3">
        <v>0</v>
      </c>
    </row>
    <row r="30" spans="2:6" x14ac:dyDescent="0.3">
      <c r="B30" s="3">
        <v>27</v>
      </c>
      <c r="C30" s="6">
        <v>1751036.543780084</v>
      </c>
      <c r="D30" s="6">
        <v>1614455.6933652374</v>
      </c>
      <c r="E30" s="6">
        <v>1743612.1488344565</v>
      </c>
      <c r="F30" s="3">
        <v>1</v>
      </c>
    </row>
    <row r="31" spans="2:6" x14ac:dyDescent="0.3">
      <c r="B31" s="3">
        <v>28</v>
      </c>
      <c r="C31" s="6">
        <v>1734389.3531975877</v>
      </c>
      <c r="D31" s="6">
        <v>1855796.607921419</v>
      </c>
      <c r="E31" s="6">
        <v>1855796.607921419</v>
      </c>
      <c r="F31" s="3">
        <v>0</v>
      </c>
    </row>
    <row r="32" spans="2:6" x14ac:dyDescent="0.3">
      <c r="B32" s="3">
        <v>29</v>
      </c>
      <c r="C32" s="6">
        <v>1731910.4117293621</v>
      </c>
      <c r="D32" s="6">
        <v>1749229.5158466699</v>
      </c>
      <c r="E32" s="6">
        <v>1833192.5326072953</v>
      </c>
      <c r="F32" s="3">
        <v>0</v>
      </c>
    </row>
    <row r="33" spans="2:6" x14ac:dyDescent="0.3">
      <c r="B33" s="3">
        <v>30</v>
      </c>
      <c r="C33" s="6">
        <v>1728224.271358859</v>
      </c>
      <c r="D33" s="6">
        <v>1728225.27135886</v>
      </c>
      <c r="E33" s="6">
        <v>1650454.1791477103</v>
      </c>
      <c r="F33" s="3">
        <v>0</v>
      </c>
    </row>
    <row r="34" spans="2:6" x14ac:dyDescent="0.3">
      <c r="B34" s="3">
        <v>31</v>
      </c>
      <c r="C34" s="6">
        <v>1706199.1436263032</v>
      </c>
      <c r="D34" s="6">
        <v>1793215.2999512446</v>
      </c>
      <c r="E34" s="6">
        <v>2537399.6494310112</v>
      </c>
      <c r="F34" s="3">
        <v>1</v>
      </c>
    </row>
    <row r="35" spans="2:6" x14ac:dyDescent="0.3">
      <c r="B35" s="3">
        <v>32</v>
      </c>
      <c r="C35" s="6">
        <v>1682377.6886449049</v>
      </c>
      <c r="D35" s="6">
        <v>1761449.4400112154</v>
      </c>
      <c r="E35" s="6">
        <v>1999245.1144127294</v>
      </c>
      <c r="F35" s="3">
        <v>0</v>
      </c>
    </row>
    <row r="36" spans="2:6" x14ac:dyDescent="0.3">
      <c r="B36" s="3">
        <v>33</v>
      </c>
      <c r="C36" s="6">
        <v>1654515.1825097147</v>
      </c>
      <c r="D36" s="6">
        <v>1725659.3353576323</v>
      </c>
      <c r="E36" s="6">
        <v>1794685.7087719375</v>
      </c>
      <c r="F36" s="3">
        <v>0</v>
      </c>
    </row>
    <row r="37" spans="2:6" x14ac:dyDescent="0.3">
      <c r="B37" s="3">
        <v>34</v>
      </c>
      <c r="C37" s="6">
        <v>1639597.1851774696</v>
      </c>
      <c r="D37" s="6">
        <v>1611724.0330294527</v>
      </c>
      <c r="E37" s="6">
        <v>1437657.8374622718</v>
      </c>
      <c r="F37" s="3">
        <v>0</v>
      </c>
    </row>
    <row r="38" spans="2:6" x14ac:dyDescent="0.3">
      <c r="B38" s="3">
        <v>35</v>
      </c>
      <c r="C38" s="6">
        <v>1610187.0115927488</v>
      </c>
      <c r="D38" s="6">
        <v>1750273.2816013179</v>
      </c>
      <c r="E38" s="6">
        <v>1804531.7533309585</v>
      </c>
      <c r="F38" s="3">
        <v>0</v>
      </c>
    </row>
    <row r="39" spans="2:6" x14ac:dyDescent="0.3">
      <c r="B39" s="3">
        <v>36</v>
      </c>
      <c r="C39" s="6">
        <v>1607522.2372993769</v>
      </c>
      <c r="D39" s="6">
        <v>1480527.9805527262</v>
      </c>
      <c r="E39" s="6">
        <v>1381332.6058556936</v>
      </c>
      <c r="F39" s="3">
        <v>0</v>
      </c>
    </row>
    <row r="40" spans="2:6" x14ac:dyDescent="0.3">
      <c r="B40" s="3">
        <v>37</v>
      </c>
      <c r="C40" s="6">
        <v>1601893.9376425792</v>
      </c>
      <c r="D40" s="6">
        <v>1608301.5133931495</v>
      </c>
      <c r="E40" s="6">
        <v>1664592.0663619095</v>
      </c>
      <c r="F40" s="3">
        <v>0</v>
      </c>
    </row>
    <row r="41" spans="2:6" x14ac:dyDescent="0.3">
      <c r="B41" s="3">
        <v>38</v>
      </c>
      <c r="C41" s="6">
        <v>1587769.4394046562</v>
      </c>
      <c r="D41" s="6">
        <v>1640165.8309050098</v>
      </c>
      <c r="E41" s="6">
        <v>1771379.0973774106</v>
      </c>
      <c r="F41" s="3">
        <v>0</v>
      </c>
    </row>
    <row r="42" spans="2:6" x14ac:dyDescent="0.3">
      <c r="B42" s="3">
        <v>39</v>
      </c>
      <c r="C42" s="6">
        <v>1576095.7562004083</v>
      </c>
      <c r="D42" s="6">
        <v>1513051.9259523919</v>
      </c>
      <c r="E42" s="6">
        <v>1526669.3932859632</v>
      </c>
      <c r="F42" s="3">
        <v>0</v>
      </c>
    </row>
    <row r="43" spans="2:6" x14ac:dyDescent="0.3">
      <c r="B43" s="3">
        <v>40</v>
      </c>
      <c r="C43" s="6">
        <v>1563293.3679778141</v>
      </c>
      <c r="D43" s="6">
        <v>1657090.9700564831</v>
      </c>
      <c r="E43" s="6">
        <v>1854284.7954932046</v>
      </c>
      <c r="F43" s="3">
        <v>0</v>
      </c>
    </row>
    <row r="44" spans="2:6" x14ac:dyDescent="0.3">
      <c r="B44" s="3">
        <v>41</v>
      </c>
      <c r="C44" s="6">
        <v>1537994.6954026958</v>
      </c>
      <c r="D44" s="6">
        <v>1616432.4248682333</v>
      </c>
      <c r="E44" s="6">
        <v>1538843.668474558</v>
      </c>
      <c r="F44" s="3">
        <v>0</v>
      </c>
    </row>
    <row r="45" spans="2:6" x14ac:dyDescent="0.3">
      <c r="B45" s="3">
        <v>42</v>
      </c>
      <c r="C45" s="6">
        <v>1512658.359136391</v>
      </c>
      <c r="D45" s="6">
        <v>1609468.4941211201</v>
      </c>
      <c r="E45" s="6">
        <v>1846060.3627569247</v>
      </c>
      <c r="F45" s="3">
        <v>0</v>
      </c>
    </row>
    <row r="46" spans="2:6" x14ac:dyDescent="0.3">
      <c r="B46" s="3">
        <v>43</v>
      </c>
      <c r="C46" s="6">
        <v>1508141.7096575818</v>
      </c>
      <c r="D46" s="6">
        <v>1372408.9557883996</v>
      </c>
      <c r="E46" s="6">
        <v>1221443.9706516757</v>
      </c>
      <c r="F46" s="3">
        <v>0</v>
      </c>
    </row>
    <row r="47" spans="2:6" x14ac:dyDescent="0.3">
      <c r="B47" s="3">
        <v>44</v>
      </c>
      <c r="C47" s="6">
        <v>1489121.7551325073</v>
      </c>
      <c r="D47" s="6">
        <v>1618675.3478290355</v>
      </c>
      <c r="E47" s="6">
        <v>1699609.1152204874</v>
      </c>
      <c r="F47" s="3">
        <v>1</v>
      </c>
    </row>
    <row r="48" spans="2:6" x14ac:dyDescent="0.3">
      <c r="B48" s="3">
        <v>45</v>
      </c>
      <c r="C48" s="6">
        <v>1481957.2428075599</v>
      </c>
      <c r="D48" s="6">
        <v>1476029.4138363297</v>
      </c>
      <c r="E48" s="6">
        <v>1495217.7962162017</v>
      </c>
      <c r="F48" s="3">
        <v>0</v>
      </c>
    </row>
    <row r="49" spans="2:6" x14ac:dyDescent="0.3">
      <c r="B49" s="3">
        <v>46</v>
      </c>
      <c r="C49" s="6">
        <v>1473872.1631467321</v>
      </c>
      <c r="D49" s="6">
        <v>1612416.1464825252</v>
      </c>
      <c r="E49" s="6">
        <v>1668850.7116094134</v>
      </c>
      <c r="F49" s="3">
        <v>0</v>
      </c>
    </row>
    <row r="50" spans="2:6" x14ac:dyDescent="0.3">
      <c r="B50" s="3">
        <v>47</v>
      </c>
      <c r="C50" s="6">
        <v>1470269.7320486186</v>
      </c>
      <c r="D50" s="6">
        <v>1496734.5872254937</v>
      </c>
      <c r="E50" s="6">
        <v>1631440.7000757882</v>
      </c>
      <c r="F50" s="3">
        <v>0</v>
      </c>
    </row>
    <row r="51" spans="2:6" x14ac:dyDescent="0.3">
      <c r="B51" s="3">
        <v>48</v>
      </c>
      <c r="C51" s="6">
        <v>1470089.3084647923</v>
      </c>
      <c r="D51" s="6">
        <v>1355422.3424045385</v>
      </c>
      <c r="E51" s="6">
        <v>1286295.802941907</v>
      </c>
      <c r="F51" s="3">
        <v>0</v>
      </c>
    </row>
    <row r="52" spans="2:6" x14ac:dyDescent="0.3">
      <c r="B52" s="3">
        <v>49</v>
      </c>
      <c r="C52" s="6">
        <v>1455662.797416101</v>
      </c>
      <c r="D52" s="6">
        <v>1356677.7271918061</v>
      </c>
      <c r="E52" s="6">
        <v>1131469.2244779663</v>
      </c>
      <c r="F52" s="3">
        <v>0</v>
      </c>
    </row>
    <row r="53" spans="2:6" x14ac:dyDescent="0.3">
      <c r="B53" s="3">
        <v>50</v>
      </c>
      <c r="C53" s="6">
        <v>1448307.0708405727</v>
      </c>
      <c r="D53" s="6">
        <v>1326649.2768899647</v>
      </c>
      <c r="E53" s="6">
        <v>1406248.2335033626</v>
      </c>
      <c r="F53" s="3">
        <v>1</v>
      </c>
    </row>
    <row r="54" spans="2:6" x14ac:dyDescent="0.3">
      <c r="B54" s="3">
        <v>51</v>
      </c>
      <c r="C54" s="6">
        <v>1442854.6298490558</v>
      </c>
      <c r="D54" s="6">
        <v>1425540.374290867</v>
      </c>
      <c r="E54" s="6">
        <v>1542434.6849827182</v>
      </c>
      <c r="F54" s="3">
        <v>0</v>
      </c>
    </row>
    <row r="55" spans="2:6" x14ac:dyDescent="0.3">
      <c r="B55" s="3">
        <v>52</v>
      </c>
      <c r="C55" s="6">
        <v>1436536.2012246801</v>
      </c>
      <c r="D55" s="6">
        <v>1554332.169725104</v>
      </c>
      <c r="E55" s="6">
        <v>1655363.7607572356</v>
      </c>
      <c r="F55" s="3">
        <v>0</v>
      </c>
    </row>
    <row r="56" spans="2:6" x14ac:dyDescent="0.3">
      <c r="B56" s="3">
        <v>53</v>
      </c>
      <c r="C56" s="6">
        <v>1422459.3626958407</v>
      </c>
      <c r="D56" s="6">
        <v>1371250.8256387904</v>
      </c>
      <c r="E56" s="6">
        <v>1406903.347105399</v>
      </c>
      <c r="F56" s="3">
        <v>0</v>
      </c>
    </row>
    <row r="57" spans="2:6" x14ac:dyDescent="0.3">
      <c r="B57" s="3">
        <v>54</v>
      </c>
      <c r="C57" s="6">
        <v>1412343.9142143773</v>
      </c>
      <c r="D57" s="6">
        <v>1388334.0676727328</v>
      </c>
      <c r="E57" s="6">
        <v>1292539.0170033143</v>
      </c>
      <c r="F57" s="3">
        <v>0</v>
      </c>
    </row>
    <row r="58" spans="2:6" x14ac:dyDescent="0.3">
      <c r="B58" s="3">
        <v>55</v>
      </c>
      <c r="C58" s="6">
        <v>1409492.5909533608</v>
      </c>
      <c r="D58" s="6">
        <v>1334789.4836328325</v>
      </c>
      <c r="E58" s="6">
        <v>1137240.6400551733</v>
      </c>
      <c r="F58" s="3">
        <v>0</v>
      </c>
    </row>
    <row r="59" spans="2:6" x14ac:dyDescent="0.3">
      <c r="B59" s="3">
        <v>56</v>
      </c>
      <c r="C59" s="6">
        <v>1407916.9506735248</v>
      </c>
      <c r="D59" s="6">
        <v>1385390.2794627484</v>
      </c>
      <c r="E59" s="6">
        <v>1406171.1336546894</v>
      </c>
      <c r="F59" s="3">
        <v>1</v>
      </c>
    </row>
    <row r="60" spans="2:6" x14ac:dyDescent="0.3">
      <c r="B60" s="3">
        <v>57</v>
      </c>
      <c r="C60" s="6">
        <v>1394151.64729141</v>
      </c>
      <c r="D60" s="6">
        <v>1462465.078008689</v>
      </c>
      <c r="E60" s="6">
        <v>1595549.4001074797</v>
      </c>
      <c r="F60" s="3">
        <v>0</v>
      </c>
    </row>
    <row r="61" spans="2:6" x14ac:dyDescent="0.3">
      <c r="B61" s="3">
        <v>58</v>
      </c>
      <c r="C61" s="6">
        <v>1376497.3327032116</v>
      </c>
      <c r="D61" s="6">
        <v>1304919.4714026444</v>
      </c>
      <c r="E61" s="6">
        <v>1124840.5843490795</v>
      </c>
      <c r="F61" s="3">
        <v>0</v>
      </c>
    </row>
    <row r="62" spans="2:6" x14ac:dyDescent="0.3">
      <c r="B62" s="3">
        <v>59</v>
      </c>
      <c r="C62" s="6">
        <v>1367348.4692665932</v>
      </c>
      <c r="D62" s="6">
        <v>1450756.7258918553</v>
      </c>
      <c r="E62" s="6">
        <v>1423192.34809991</v>
      </c>
      <c r="F62" s="3">
        <v>0</v>
      </c>
    </row>
    <row r="63" spans="2:6" x14ac:dyDescent="0.3">
      <c r="B63" s="3">
        <v>60</v>
      </c>
      <c r="C63" s="6">
        <v>1364778.8363167695</v>
      </c>
      <c r="D63" s="6">
        <v>1357954.9421351857</v>
      </c>
      <c r="E63" s="6">
        <v>1486960.6616380282</v>
      </c>
      <c r="F63" s="3">
        <v>0</v>
      </c>
    </row>
    <row r="64" spans="2:6" x14ac:dyDescent="0.3">
      <c r="B64" s="3">
        <v>61</v>
      </c>
      <c r="C64" s="6">
        <v>1349742.4573242485</v>
      </c>
      <c r="D64" s="6">
        <v>1340294.2601229788</v>
      </c>
      <c r="E64" s="6">
        <v>1251834.8389548622</v>
      </c>
      <c r="F64" s="3">
        <v>0</v>
      </c>
    </row>
    <row r="65" spans="2:6" x14ac:dyDescent="0.3">
      <c r="B65" s="3">
        <v>62</v>
      </c>
      <c r="C65" s="6">
        <v>1333886.2109289621</v>
      </c>
      <c r="D65" s="6">
        <v>1252519.1520622955</v>
      </c>
      <c r="E65" s="6">
        <v>1083429.0665338857</v>
      </c>
      <c r="F65" s="3">
        <v>0</v>
      </c>
    </row>
    <row r="66" spans="2:6" x14ac:dyDescent="0.3">
      <c r="B66" s="3">
        <v>63</v>
      </c>
      <c r="C66" s="6">
        <v>1325005.9893649085</v>
      </c>
      <c r="D66" s="6">
        <v>1203105.438343337</v>
      </c>
      <c r="E66" s="6">
        <v>1365524.6725196876</v>
      </c>
      <c r="F66" s="3">
        <v>1</v>
      </c>
    </row>
    <row r="67" spans="2:6" x14ac:dyDescent="0.3">
      <c r="B67" s="3">
        <v>64</v>
      </c>
      <c r="C67" s="6">
        <v>1323917.0940222007</v>
      </c>
      <c r="D67" s="6">
        <v>1395408.6170993997</v>
      </c>
      <c r="E67" s="6">
        <v>1593556.6407275144</v>
      </c>
      <c r="F67" s="3">
        <v>0</v>
      </c>
    </row>
    <row r="68" spans="2:6" x14ac:dyDescent="0.3">
      <c r="B68" s="3">
        <v>65</v>
      </c>
      <c r="C68" s="6">
        <v>1317119.8718349298</v>
      </c>
      <c r="D68" s="6">
        <v>1198579.0833697862</v>
      </c>
      <c r="E68" s="6">
        <v>1004409.2718638809</v>
      </c>
      <c r="F68" s="3">
        <v>0</v>
      </c>
    </row>
    <row r="69" spans="2:6" x14ac:dyDescent="0.3">
      <c r="B69" s="3">
        <v>66</v>
      </c>
      <c r="C69" s="6">
        <v>1308175.3476502895</v>
      </c>
      <c r="D69" s="6">
        <v>1363118.7122516017</v>
      </c>
      <c r="E69" s="6">
        <v>1504883.0583257684</v>
      </c>
      <c r="F69" s="3">
        <v>0</v>
      </c>
    </row>
    <row r="70" spans="2:6" x14ac:dyDescent="0.3">
      <c r="B70" s="3">
        <v>67</v>
      </c>
      <c r="C70" s="6">
        <v>1291722.7057925614</v>
      </c>
      <c r="D70" s="6">
        <v>1345975.0594358491</v>
      </c>
      <c r="E70" s="6">
        <v>1288098.1318801076</v>
      </c>
      <c r="F70" s="3">
        <v>0</v>
      </c>
    </row>
    <row r="71" spans="2:6" x14ac:dyDescent="0.3">
      <c r="B71" s="3">
        <v>68</v>
      </c>
      <c r="C71" s="6">
        <v>1282589.4620059223</v>
      </c>
      <c r="D71" s="6">
        <v>1360827.4191882836</v>
      </c>
      <c r="E71" s="6">
        <v>1578559.8062584088</v>
      </c>
      <c r="F71" s="3">
        <v>0</v>
      </c>
    </row>
    <row r="72" spans="2:6" x14ac:dyDescent="0.3">
      <c r="B72" s="3">
        <v>69</v>
      </c>
      <c r="C72" s="6">
        <v>1270267.6062317188</v>
      </c>
      <c r="D72" s="6">
        <v>1332510.7189370729</v>
      </c>
      <c r="E72" s="6">
        <v>1427118.979981605</v>
      </c>
      <c r="F72" s="3">
        <v>0</v>
      </c>
    </row>
    <row r="73" spans="2:6" x14ac:dyDescent="0.3">
      <c r="B73" s="3">
        <v>70</v>
      </c>
      <c r="C73" s="6">
        <v>1259933.5424290278</v>
      </c>
      <c r="D73" s="6">
        <v>1196936.8653075765</v>
      </c>
      <c r="E73" s="6">
        <v>1210103.1708259596</v>
      </c>
      <c r="F73" s="3">
        <v>0</v>
      </c>
    </row>
    <row r="74" spans="2:6" x14ac:dyDescent="0.3">
      <c r="B74" s="3">
        <v>71</v>
      </c>
      <c r="C74" s="6">
        <v>1244214.2400912801</v>
      </c>
      <c r="D74" s="6">
        <v>1209376.2413687243</v>
      </c>
      <c r="E74" s="6">
        <v>1267426.3009544231</v>
      </c>
      <c r="F74" s="3">
        <v>0</v>
      </c>
    </row>
    <row r="75" spans="2:6" x14ac:dyDescent="0.3">
      <c r="B75" s="3">
        <v>72</v>
      </c>
      <c r="C75" s="6">
        <v>1234408.2527181655</v>
      </c>
      <c r="D75" s="6">
        <v>1245517.926992629</v>
      </c>
      <c r="E75" s="6">
        <v>1140894.4211252481</v>
      </c>
      <c r="F75" s="3">
        <v>0</v>
      </c>
    </row>
    <row r="76" spans="2:6" x14ac:dyDescent="0.3">
      <c r="B76" s="3">
        <v>73</v>
      </c>
      <c r="C76" s="6">
        <v>1215524.4686276752</v>
      </c>
      <c r="D76" s="6">
        <v>1241050.4824688563</v>
      </c>
      <c r="E76" s="6">
        <v>1222434.7252318235</v>
      </c>
      <c r="F76" s="3">
        <v>0</v>
      </c>
    </row>
    <row r="77" spans="2:6" x14ac:dyDescent="0.3">
      <c r="B77" s="3">
        <v>74</v>
      </c>
      <c r="C77" s="6">
        <v>1212606.7098382995</v>
      </c>
      <c r="D77" s="6">
        <v>1167740.2615742823</v>
      </c>
      <c r="E77" s="6">
        <v>1138546.7550349252</v>
      </c>
      <c r="F77" s="3">
        <v>0</v>
      </c>
    </row>
    <row r="78" spans="2:6" x14ac:dyDescent="0.3">
      <c r="B78" s="3">
        <v>75</v>
      </c>
      <c r="C78" s="6">
        <v>1196213.3064559614</v>
      </c>
      <c r="D78" s="6">
        <v>1246454.2653271118</v>
      </c>
      <c r="E78" s="6">
        <v>1371099.6918598232</v>
      </c>
      <c r="F78" s="3">
        <v>0</v>
      </c>
    </row>
    <row r="79" spans="2:6" x14ac:dyDescent="0.3">
      <c r="B79" s="3">
        <v>76</v>
      </c>
      <c r="C79" s="6">
        <v>1191857.5453588662</v>
      </c>
      <c r="D79" s="6">
        <v>1243107.4198092974</v>
      </c>
      <c r="E79" s="6">
        <v>1251809.1717479625</v>
      </c>
      <c r="F79" s="3">
        <v>0</v>
      </c>
    </row>
    <row r="80" spans="2:6" x14ac:dyDescent="0.3">
      <c r="B80" s="3">
        <v>77</v>
      </c>
      <c r="C80" s="6">
        <v>1186745.773609132</v>
      </c>
      <c r="D80" s="6">
        <v>1284058.927045081</v>
      </c>
      <c r="E80" s="6">
        <v>1471531.5303936629</v>
      </c>
      <c r="F80" s="3">
        <v>0</v>
      </c>
    </row>
    <row r="81" spans="2:6" x14ac:dyDescent="0.3">
      <c r="B81" s="3">
        <v>78</v>
      </c>
      <c r="C81" s="6">
        <v>1184349.267981716</v>
      </c>
      <c r="D81" s="6">
        <v>1216326.6982172222</v>
      </c>
      <c r="E81" s="6">
        <v>1202947.1045368328</v>
      </c>
      <c r="F81" s="3">
        <v>0</v>
      </c>
    </row>
    <row r="82" spans="2:6" x14ac:dyDescent="0.3">
      <c r="B82" s="3">
        <v>79</v>
      </c>
      <c r="C82" s="6">
        <v>1179140.7475652117</v>
      </c>
      <c r="D82" s="6">
        <v>1108392.3027112989</v>
      </c>
      <c r="E82" s="6">
        <v>968734.87256967521</v>
      </c>
      <c r="F82" s="3">
        <v>0</v>
      </c>
    </row>
    <row r="83" spans="2:6" x14ac:dyDescent="0.3">
      <c r="B83" s="3">
        <v>80</v>
      </c>
      <c r="C83" s="6">
        <v>1173861.8048447031</v>
      </c>
      <c r="D83" s="6">
        <v>1172687.9430398582</v>
      </c>
      <c r="E83" s="6">
        <v>1064800.6522801914</v>
      </c>
      <c r="F83" s="3">
        <v>0</v>
      </c>
    </row>
    <row r="84" spans="2:6" x14ac:dyDescent="0.3">
      <c r="B84" s="3">
        <v>81</v>
      </c>
      <c r="C84" s="6">
        <v>1171240.934355811</v>
      </c>
      <c r="D84" s="6">
        <v>1177097.1390275899</v>
      </c>
      <c r="E84" s="6">
        <v>1606737.5947726602</v>
      </c>
      <c r="F84" s="3">
        <v>1</v>
      </c>
    </row>
    <row r="85" spans="2:6" x14ac:dyDescent="0.3">
      <c r="B85" s="3">
        <v>82</v>
      </c>
      <c r="C85" s="6">
        <v>1163073.7172831474</v>
      </c>
      <c r="D85" s="6">
        <v>1117713.8423091045</v>
      </c>
      <c r="E85" s="6">
        <v>1036120.7318205399</v>
      </c>
      <c r="F85" s="3">
        <v>0</v>
      </c>
    </row>
    <row r="86" spans="2:6" x14ac:dyDescent="0.3">
      <c r="B86" s="3">
        <v>83</v>
      </c>
      <c r="C86" s="6">
        <v>1153729.3705512066</v>
      </c>
      <c r="D86" s="6">
        <v>1074122.0439831733</v>
      </c>
      <c r="E86" s="6">
        <v>1016119.4536080819</v>
      </c>
      <c r="F86" s="3">
        <v>0</v>
      </c>
    </row>
    <row r="87" spans="2:6" x14ac:dyDescent="0.3">
      <c r="B87" s="3">
        <v>84</v>
      </c>
      <c r="C87" s="6">
        <v>1145745.6914939531</v>
      </c>
      <c r="D87" s="6">
        <v>1032316.8680360517</v>
      </c>
      <c r="E87" s="6">
        <v>841338.24744938209</v>
      </c>
      <c r="F87" s="3">
        <v>0</v>
      </c>
    </row>
    <row r="88" spans="2:6" x14ac:dyDescent="0.3">
      <c r="B88" s="3">
        <v>85</v>
      </c>
      <c r="C88" s="6">
        <v>1142424.9685431032</v>
      </c>
      <c r="D88" s="6">
        <v>1245243.2157119827</v>
      </c>
      <c r="E88" s="6">
        <v>1377238.9965774529</v>
      </c>
      <c r="F88" s="3">
        <v>0</v>
      </c>
    </row>
    <row r="89" spans="2:6" x14ac:dyDescent="0.3">
      <c r="B89" s="3">
        <v>86</v>
      </c>
      <c r="C89" s="6">
        <v>1137621.7461917747</v>
      </c>
      <c r="D89" s="6">
        <v>1108043.5807907886</v>
      </c>
      <c r="E89" s="6">
        <v>986158.78690380196</v>
      </c>
      <c r="F89" s="3">
        <v>0</v>
      </c>
    </row>
    <row r="90" spans="2:6" x14ac:dyDescent="0.3">
      <c r="B90" s="3">
        <v>87</v>
      </c>
      <c r="C90" s="6">
        <v>1127680.3502923734</v>
      </c>
      <c r="D90" s="6">
        <v>1044232.0043707378</v>
      </c>
      <c r="E90" s="6">
        <v>959649.2120167081</v>
      </c>
      <c r="F90" s="3">
        <v>0</v>
      </c>
    </row>
    <row r="91" spans="2:6" x14ac:dyDescent="0.3">
      <c r="B91" s="3">
        <v>88</v>
      </c>
      <c r="C91" s="6">
        <v>1126476.9107718319</v>
      </c>
      <c r="D91" s="6">
        <v>1125350.4338610601</v>
      </c>
      <c r="E91" s="6">
        <v>1044325.2026230638</v>
      </c>
      <c r="F91" s="3">
        <v>0</v>
      </c>
    </row>
    <row r="92" spans="2:6" x14ac:dyDescent="0.3">
      <c r="B92" s="3">
        <v>89</v>
      </c>
      <c r="C92" s="6">
        <v>1125925.1579583145</v>
      </c>
      <c r="D92" s="6">
        <v>1229510.2724904795</v>
      </c>
      <c r="E92" s="6">
        <v>1442215.5496313325</v>
      </c>
      <c r="F92" s="3">
        <v>0</v>
      </c>
    </row>
    <row r="93" spans="2:6" x14ac:dyDescent="0.3">
      <c r="B93" s="3">
        <v>90</v>
      </c>
      <c r="C93" s="6">
        <v>1120472.1050349327</v>
      </c>
      <c r="D93" s="6">
        <v>1036436.6971573128</v>
      </c>
      <c r="E93" s="6">
        <v>984614.86229944706</v>
      </c>
      <c r="F93" s="3">
        <v>0</v>
      </c>
    </row>
    <row r="94" spans="2:6" x14ac:dyDescent="0.3">
      <c r="B94" s="3">
        <v>91</v>
      </c>
      <c r="C94" s="6">
        <v>1116285.2671435773</v>
      </c>
      <c r="D94" s="6">
        <v>1133029.5461507309</v>
      </c>
      <c r="E94" s="6">
        <v>1153424.0779814441</v>
      </c>
      <c r="F94" s="3">
        <v>0</v>
      </c>
    </row>
    <row r="95" spans="2:6" x14ac:dyDescent="0.3">
      <c r="B95" s="3">
        <v>92</v>
      </c>
      <c r="C95" s="6">
        <v>1113443.452802537</v>
      </c>
      <c r="D95" s="6">
        <v>1122351.0004249574</v>
      </c>
      <c r="E95" s="6">
        <v>1165000.3384411058</v>
      </c>
      <c r="F95" s="3">
        <v>0</v>
      </c>
    </row>
    <row r="96" spans="2:6" x14ac:dyDescent="0.3">
      <c r="B96" s="3">
        <v>93</v>
      </c>
      <c r="C96" s="6">
        <v>1104444.7394105443</v>
      </c>
      <c r="D96" s="6">
        <v>1100026.9604529021</v>
      </c>
      <c r="E96" s="6">
        <v>1071426.2594811267</v>
      </c>
      <c r="F96" s="3">
        <v>0</v>
      </c>
    </row>
    <row r="97" spans="2:6" x14ac:dyDescent="0.3">
      <c r="B97" s="3">
        <v>94</v>
      </c>
      <c r="C97" s="6">
        <v>1095758.1199696653</v>
      </c>
      <c r="D97" s="6">
        <v>1197663.625126844</v>
      </c>
      <c r="E97" s="6">
        <v>1317429.9876395285</v>
      </c>
      <c r="F97" s="3">
        <v>0</v>
      </c>
    </row>
    <row r="98" spans="2:6" x14ac:dyDescent="0.3">
      <c r="B98" s="3">
        <v>95</v>
      </c>
      <c r="C98" s="6">
        <v>1095223.1626965122</v>
      </c>
      <c r="D98" s="6">
        <v>1036081.1119109005</v>
      </c>
      <c r="E98" s="6">
        <v>902426.64847439434</v>
      </c>
      <c r="F98" s="3">
        <v>0</v>
      </c>
    </row>
    <row r="99" spans="2:6" x14ac:dyDescent="0.3">
      <c r="B99" s="3">
        <v>96</v>
      </c>
      <c r="C99" s="6">
        <v>1095177.2437836896</v>
      </c>
      <c r="D99" s="6">
        <v>1175125.182579899</v>
      </c>
      <c r="E99" s="6">
        <v>1358444.7110623631</v>
      </c>
      <c r="F99" s="3">
        <v>0</v>
      </c>
    </row>
    <row r="100" spans="2:6" x14ac:dyDescent="0.3">
      <c r="B100" s="3">
        <v>97</v>
      </c>
      <c r="C100" s="6">
        <v>1091021.9989735619</v>
      </c>
      <c r="D100" s="6">
        <v>1039743.9650218044</v>
      </c>
      <c r="E100" s="6">
        <v>1002313.1822810194</v>
      </c>
      <c r="F100" s="3">
        <v>0</v>
      </c>
    </row>
    <row r="101" spans="2:6" x14ac:dyDescent="0.3">
      <c r="B101" s="3">
        <v>98</v>
      </c>
      <c r="C101" s="6">
        <v>1087015.8395589788</v>
      </c>
      <c r="D101" s="6">
        <v>1091363.9029172147</v>
      </c>
      <c r="E101" s="6">
        <v>996415.24336341699</v>
      </c>
      <c r="F101" s="3">
        <v>0</v>
      </c>
    </row>
    <row r="102" spans="2:6" x14ac:dyDescent="0.3">
      <c r="B102" s="3">
        <v>99</v>
      </c>
      <c r="C102" s="6">
        <v>1078928.4302952674</v>
      </c>
      <c r="D102" s="6">
        <v>1147979.8498341646</v>
      </c>
      <c r="E102" s="6">
        <v>1219154.6005238828</v>
      </c>
      <c r="F102" s="3">
        <v>0</v>
      </c>
    </row>
    <row r="103" spans="2:6" x14ac:dyDescent="0.3">
      <c r="B103" s="3">
        <v>100</v>
      </c>
      <c r="C103" s="6">
        <v>1074003.4434643651</v>
      </c>
      <c r="D103" s="6">
        <v>1023525.2816215398</v>
      </c>
      <c r="E103" s="6">
        <v>991795.99789127207</v>
      </c>
      <c r="F103"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559D-9902-FC42-B73E-4AA95BB61014}">
  <sheetPr>
    <tabColor rgb="FFFFFF00"/>
  </sheetPr>
  <dimension ref="B2:R107"/>
  <sheetViews>
    <sheetView tabSelected="1" workbookViewId="0">
      <selection activeCell="F8" sqref="F8"/>
    </sheetView>
  </sheetViews>
  <sheetFormatPr defaultColWidth="8.88671875" defaultRowHeight="14.4" x14ac:dyDescent="0.3"/>
  <cols>
    <col min="3" max="5" width="13.6640625" customWidth="1"/>
    <col min="6" max="6" width="14.109375" bestFit="1" customWidth="1"/>
    <col min="18" max="18" width="13.88671875" bestFit="1" customWidth="1"/>
  </cols>
  <sheetData>
    <row r="2" spans="2:18" x14ac:dyDescent="0.3">
      <c r="B2" s="8" t="s">
        <v>7</v>
      </c>
      <c r="C2" s="8" t="s">
        <v>2</v>
      </c>
      <c r="D2" s="8" t="s">
        <v>3</v>
      </c>
      <c r="E2" s="8" t="s">
        <v>4</v>
      </c>
      <c r="F2" s="8" t="s">
        <v>8</v>
      </c>
    </row>
    <row r="3" spans="2:18" x14ac:dyDescent="0.3">
      <c r="C3" s="9">
        <f>C6</f>
        <v>152327217.12620816</v>
      </c>
      <c r="D3" s="9">
        <f>D6</f>
        <v>152749550.7070668</v>
      </c>
      <c r="E3" s="10">
        <f>D3*F3</f>
        <v>153173055.22544327</v>
      </c>
      <c r="F3" s="11">
        <f>D3/C3</f>
        <v>1.0027725418269062</v>
      </c>
      <c r="R3" s="12" t="s">
        <v>9</v>
      </c>
    </row>
    <row r="4" spans="2:18" x14ac:dyDescent="0.3">
      <c r="R4" s="13" t="s">
        <v>10</v>
      </c>
    </row>
    <row r="5" spans="2:18" x14ac:dyDescent="0.3">
      <c r="F5" s="14" t="s">
        <v>11</v>
      </c>
      <c r="R5" s="15" t="s">
        <v>12</v>
      </c>
    </row>
    <row r="6" spans="2:18" x14ac:dyDescent="0.3">
      <c r="C6" s="9">
        <f>SUM(C8:C107)</f>
        <v>152327217.12620816</v>
      </c>
      <c r="D6" s="9">
        <f t="shared" ref="D6" si="0">SUM(D8:D107)</f>
        <v>152749550.7070668</v>
      </c>
      <c r="E6" s="10">
        <f>SUM(E8:E107)</f>
        <v>153699742.92981669</v>
      </c>
      <c r="F6" s="16">
        <f>IF(E6=0,"",E6/D6)</f>
        <v>1.0062205893133664</v>
      </c>
    </row>
    <row r="7" spans="2:18" x14ac:dyDescent="0.3">
      <c r="B7" s="8" t="s">
        <v>1</v>
      </c>
      <c r="C7" s="8" t="s">
        <v>2</v>
      </c>
      <c r="D7" s="8" t="s">
        <v>3</v>
      </c>
      <c r="E7" s="8" t="s">
        <v>4</v>
      </c>
      <c r="F7" s="8" t="s">
        <v>8</v>
      </c>
    </row>
    <row r="8" spans="2:18" x14ac:dyDescent="0.3">
      <c r="B8" s="3">
        <v>1</v>
      </c>
      <c r="C8" s="17">
        <f>'Raw Data'!C4</f>
        <v>2352694.8763124556</v>
      </c>
      <c r="D8" s="17">
        <f>'Raw Data'!D4</f>
        <v>2387985.2994571421</v>
      </c>
      <c r="E8" s="18">
        <f>D8*F8</f>
        <v>2423805.0789489988</v>
      </c>
      <c r="F8" s="11">
        <f>D8/C8</f>
        <v>1.0149999999999999</v>
      </c>
    </row>
    <row r="9" spans="2:18" x14ac:dyDescent="0.3">
      <c r="B9" s="3">
        <v>2</v>
      </c>
      <c r="C9" s="17">
        <f>'Raw Data'!C5</f>
        <v>2304628.5126785371</v>
      </c>
      <c r="D9" s="17">
        <f>'Raw Data'!D5</f>
        <v>2166350.8019178249</v>
      </c>
      <c r="E9" s="18">
        <f>D9*F9</f>
        <v>2036369.7538027556</v>
      </c>
      <c r="F9" s="11">
        <f t="shared" ref="F9:F72" si="1">D9/C9</f>
        <v>0.94000000000000006</v>
      </c>
    </row>
    <row r="10" spans="2:18" x14ac:dyDescent="0.3">
      <c r="B10" s="3">
        <v>3</v>
      </c>
      <c r="C10" s="17">
        <f>'Raw Data'!C6</f>
        <v>2284282.3772425912</v>
      </c>
      <c r="D10" s="17">
        <f>'Raw Data'!D6</f>
        <v>2140372.587476308</v>
      </c>
      <c r="E10" s="18">
        <f t="shared" ref="E10:E73" si="2">D10*F10</f>
        <v>2005529.1144653007</v>
      </c>
      <c r="F10" s="11">
        <f t="shared" si="1"/>
        <v>0.93700000000000006</v>
      </c>
    </row>
    <row r="11" spans="2:18" x14ac:dyDescent="0.3">
      <c r="B11" s="3">
        <v>4</v>
      </c>
      <c r="C11" s="17">
        <f>'Raw Data'!C7</f>
        <v>2239498.1613803529</v>
      </c>
      <c r="D11" s="17">
        <f>'Raw Data'!D7</f>
        <v>2445531.9922273457</v>
      </c>
      <c r="E11" s="18">
        <f t="shared" si="2"/>
        <v>2670520.9355122619</v>
      </c>
      <c r="F11" s="11">
        <f t="shared" si="1"/>
        <v>1.0920000000000001</v>
      </c>
    </row>
    <row r="12" spans="2:18" x14ac:dyDescent="0.3">
      <c r="B12" s="3">
        <v>5</v>
      </c>
      <c r="C12" s="17">
        <f>'Raw Data'!C8</f>
        <v>2224155.7784644831</v>
      </c>
      <c r="D12" s="17">
        <f>'Raw Data'!D8</f>
        <v>2030654.2257380732</v>
      </c>
      <c r="E12" s="18">
        <f t="shared" si="2"/>
        <v>1853987.308098861</v>
      </c>
      <c r="F12" s="11">
        <f t="shared" si="1"/>
        <v>0.91300000000000003</v>
      </c>
    </row>
    <row r="13" spans="2:18" x14ac:dyDescent="0.3">
      <c r="B13" s="3">
        <v>6</v>
      </c>
      <c r="C13" s="17">
        <f>'Raw Data'!C9</f>
        <v>2189175.2065664702</v>
      </c>
      <c r="D13" s="17">
        <f>'Raw Data'!D9</f>
        <v>2353363.3470589556</v>
      </c>
      <c r="E13" s="18">
        <f t="shared" si="2"/>
        <v>2529865.5980883772</v>
      </c>
      <c r="F13" s="11">
        <f t="shared" si="1"/>
        <v>1.075</v>
      </c>
    </row>
    <row r="14" spans="2:18" x14ac:dyDescent="0.3">
      <c r="B14" s="3">
        <v>7</v>
      </c>
      <c r="C14" s="17">
        <f>'Raw Data'!C10</f>
        <v>2173802.1138748382</v>
      </c>
      <c r="D14" s="17">
        <f>'Raw Data'!D10</f>
        <v>2128152.2694834666</v>
      </c>
      <c r="E14" s="18">
        <f t="shared" si="2"/>
        <v>2083461.0718243138</v>
      </c>
      <c r="F14" s="11">
        <f t="shared" si="1"/>
        <v>0.97899999999999998</v>
      </c>
    </row>
    <row r="15" spans="2:18" x14ac:dyDescent="0.3">
      <c r="B15" s="3">
        <v>8</v>
      </c>
      <c r="C15" s="17">
        <f>'Raw Data'!C11</f>
        <v>2164050.9984666542</v>
      </c>
      <c r="D15" s="17">
        <f>'Raw Data'!D11</f>
        <v>2146738.5904789208</v>
      </c>
      <c r="E15" s="18">
        <f t="shared" si="2"/>
        <v>2129564.6817550892</v>
      </c>
      <c r="F15" s="11">
        <f t="shared" si="1"/>
        <v>0.99199999999999988</v>
      </c>
    </row>
    <row r="16" spans="2:18" x14ac:dyDescent="0.3">
      <c r="B16" s="3">
        <v>9</v>
      </c>
      <c r="C16" s="17">
        <f>'Raw Data'!C12</f>
        <v>2133866.6990522137</v>
      </c>
      <c r="D16" s="17">
        <f>'Raw Data'!D12</f>
        <v>2029307.2307986552</v>
      </c>
      <c r="E16" s="18">
        <f t="shared" si="2"/>
        <v>1929871.1764895211</v>
      </c>
      <c r="F16" s="11">
        <f t="shared" si="1"/>
        <v>0.95099999999999996</v>
      </c>
    </row>
    <row r="17" spans="2:6" x14ac:dyDescent="0.3">
      <c r="B17" s="3">
        <v>10</v>
      </c>
      <c r="C17" s="17">
        <f>'Raw Data'!C13</f>
        <v>2105968.0736884698</v>
      </c>
      <c r="D17" s="17">
        <f>'Raw Data'!D13</f>
        <v>1929066.7554986384</v>
      </c>
      <c r="E17" s="18">
        <f t="shared" si="2"/>
        <v>1767025.1480367528</v>
      </c>
      <c r="F17" s="11">
        <f t="shared" si="1"/>
        <v>0.91600000000000004</v>
      </c>
    </row>
    <row r="18" spans="2:6" x14ac:dyDescent="0.3">
      <c r="B18" s="3">
        <v>11</v>
      </c>
      <c r="C18" s="17">
        <f>'Raw Data'!C14</f>
        <v>2077698.1193108663</v>
      </c>
      <c r="D18" s="17">
        <f>'Raw Data'!D14</f>
        <v>2262613.2519295332</v>
      </c>
      <c r="E18" s="18">
        <f t="shared" si="2"/>
        <v>2463985.8313512616</v>
      </c>
      <c r="F18" s="11">
        <f t="shared" si="1"/>
        <v>1.089</v>
      </c>
    </row>
    <row r="19" spans="2:6" x14ac:dyDescent="0.3">
      <c r="B19" s="3">
        <v>12</v>
      </c>
      <c r="C19" s="17">
        <f>'Raw Data'!C15</f>
        <v>2045701.6063501199</v>
      </c>
      <c r="D19" s="17">
        <f>'Raw Data'!D15</f>
        <v>1953645.0340643644</v>
      </c>
      <c r="E19" s="18">
        <f t="shared" si="2"/>
        <v>1865731.0075314678</v>
      </c>
      <c r="F19" s="11">
        <f t="shared" si="1"/>
        <v>0.95499999999999996</v>
      </c>
    </row>
    <row r="20" spans="2:6" x14ac:dyDescent="0.3">
      <c r="B20" s="3">
        <v>13</v>
      </c>
      <c r="C20" s="17">
        <f>'Raw Data'!C16</f>
        <v>2035174.9826462152</v>
      </c>
      <c r="D20" s="17">
        <f>'Raw Data'!D16</f>
        <v>1835727.8343468863</v>
      </c>
      <c r="E20" s="18">
        <f t="shared" si="2"/>
        <v>1655826.5065808916</v>
      </c>
      <c r="F20" s="11">
        <f t="shared" si="1"/>
        <v>0.90200000000000002</v>
      </c>
    </row>
    <row r="21" spans="2:6" x14ac:dyDescent="0.3">
      <c r="B21" s="3">
        <v>14</v>
      </c>
      <c r="C21" s="17">
        <f>'Raw Data'!C17</f>
        <v>2013382.6940782405</v>
      </c>
      <c r="D21" s="17">
        <f>'Raw Data'!D17</f>
        <v>1930834.0036210327</v>
      </c>
      <c r="E21" s="18">
        <f t="shared" si="2"/>
        <v>1851669.8094725702</v>
      </c>
      <c r="F21" s="11">
        <f t="shared" si="1"/>
        <v>0.95899999999999996</v>
      </c>
    </row>
    <row r="22" spans="2:6" x14ac:dyDescent="0.3">
      <c r="B22" s="3">
        <v>15</v>
      </c>
      <c r="C22" s="17">
        <f>'Raw Data'!C18</f>
        <v>1980110.6740584441</v>
      </c>
      <c r="D22" s="17">
        <f>'Raw Data'!D18</f>
        <v>1986051.0060806193</v>
      </c>
      <c r="E22" s="18">
        <f t="shared" si="2"/>
        <v>1992009.159098861</v>
      </c>
      <c r="F22" s="11">
        <f t="shared" si="1"/>
        <v>1.0029999999999999</v>
      </c>
    </row>
    <row r="23" spans="2:6" x14ac:dyDescent="0.3">
      <c r="B23" s="3">
        <v>16</v>
      </c>
      <c r="C23" s="17">
        <f>'Raw Data'!C19</f>
        <v>1964348.352553111</v>
      </c>
      <c r="D23" s="17">
        <f>'Raw Data'!D19</f>
        <v>2109710.1306420416</v>
      </c>
      <c r="E23" s="18">
        <f t="shared" si="2"/>
        <v>2265828.6803095527</v>
      </c>
      <c r="F23" s="11">
        <f t="shared" si="1"/>
        <v>1.0740000000000001</v>
      </c>
    </row>
    <row r="24" spans="2:6" x14ac:dyDescent="0.3">
      <c r="B24" s="3">
        <v>17</v>
      </c>
      <c r="C24" s="17">
        <f>'Raw Data'!C20</f>
        <v>1928876.5537745846</v>
      </c>
      <c r="D24" s="17">
        <f>'Raw Data'!D20</f>
        <v>2067755.6656463547</v>
      </c>
      <c r="E24" s="18">
        <f t="shared" si="2"/>
        <v>2216634.0735728922</v>
      </c>
      <c r="F24" s="11">
        <f t="shared" si="1"/>
        <v>1.0720000000000001</v>
      </c>
    </row>
    <row r="25" spans="2:6" x14ac:dyDescent="0.3">
      <c r="B25" s="3">
        <v>18</v>
      </c>
      <c r="C25" s="17">
        <f>'Raw Data'!C21</f>
        <v>1909517.4297086606</v>
      </c>
      <c r="D25" s="17">
        <f>'Raw Data'!D21</f>
        <v>1905698.3948492433</v>
      </c>
      <c r="E25" s="18">
        <f t="shared" si="2"/>
        <v>1901886.9980595449</v>
      </c>
      <c r="F25" s="11">
        <f t="shared" si="1"/>
        <v>0.998</v>
      </c>
    </row>
    <row r="26" spans="2:6" x14ac:dyDescent="0.3">
      <c r="B26" s="3">
        <v>19</v>
      </c>
      <c r="C26" s="17">
        <f>'Raw Data'!C22</f>
        <v>1905463.6804641911</v>
      </c>
      <c r="D26" s="17">
        <f>'Raw Data'!D22</f>
        <v>2044562.5291380771</v>
      </c>
      <c r="E26" s="18">
        <f t="shared" si="2"/>
        <v>2193815.5937651568</v>
      </c>
      <c r="F26" s="11">
        <f t="shared" si="1"/>
        <v>1.073</v>
      </c>
    </row>
    <row r="27" spans="2:6" x14ac:dyDescent="0.3">
      <c r="B27" s="3">
        <v>20</v>
      </c>
      <c r="C27" s="17">
        <f>'Raw Data'!C23</f>
        <v>1896751.3270858263</v>
      </c>
      <c r="D27" s="17">
        <f>'Raw Data'!D23</f>
        <v>2029523.9199818342</v>
      </c>
      <c r="E27" s="18">
        <f t="shared" si="2"/>
        <v>2171590.5943805627</v>
      </c>
      <c r="F27" s="11">
        <f t="shared" si="1"/>
        <v>1.07</v>
      </c>
    </row>
    <row r="28" spans="2:6" x14ac:dyDescent="0.3">
      <c r="B28" s="3">
        <v>21</v>
      </c>
      <c r="C28" s="17">
        <f>'Raw Data'!C24</f>
        <v>1869691.0311582731</v>
      </c>
      <c r="D28" s="17">
        <f>'Raw Data'!D24</f>
        <v>1978133.1109654531</v>
      </c>
      <c r="E28" s="18">
        <f t="shared" si="2"/>
        <v>2092864.8314014494</v>
      </c>
      <c r="F28" s="11">
        <f t="shared" si="1"/>
        <v>1.0580000000000001</v>
      </c>
    </row>
    <row r="29" spans="2:6" x14ac:dyDescent="0.3">
      <c r="B29" s="3">
        <v>22</v>
      </c>
      <c r="C29" s="17">
        <f>'Raw Data'!C25</f>
        <v>1848783.4349247653</v>
      </c>
      <c r="D29" s="17">
        <f>'Raw Data'!D25</f>
        <v>1748949.1294388277</v>
      </c>
      <c r="E29" s="18">
        <f t="shared" si="2"/>
        <v>1654505.8764491309</v>
      </c>
      <c r="F29" s="11">
        <f t="shared" si="1"/>
        <v>0.94599999999999995</v>
      </c>
    </row>
    <row r="30" spans="2:6" x14ac:dyDescent="0.3">
      <c r="B30" s="3">
        <v>23</v>
      </c>
      <c r="C30" s="17">
        <f>'Raw Data'!C26</f>
        <v>1826641.4827296406</v>
      </c>
      <c r="D30" s="17">
        <f>'Raw Data'!D26</f>
        <v>1886920.6516597185</v>
      </c>
      <c r="E30" s="18">
        <f t="shared" si="2"/>
        <v>1949189.0331644891</v>
      </c>
      <c r="F30" s="11">
        <f t="shared" si="1"/>
        <v>1.0329999999999999</v>
      </c>
    </row>
    <row r="31" spans="2:6" x14ac:dyDescent="0.3">
      <c r="B31" s="3">
        <v>24</v>
      </c>
      <c r="C31" s="17">
        <f>'Raw Data'!C27</f>
        <v>1806552.871384616</v>
      </c>
      <c r="D31" s="17">
        <f>'Raw Data'!D27</f>
        <v>1934818.1252529237</v>
      </c>
      <c r="E31" s="18">
        <f t="shared" si="2"/>
        <v>2072190.2121458813</v>
      </c>
      <c r="F31" s="11">
        <f t="shared" si="1"/>
        <v>1.071</v>
      </c>
    </row>
    <row r="32" spans="2:6" x14ac:dyDescent="0.3">
      <c r="B32" s="3">
        <v>25</v>
      </c>
      <c r="C32" s="17">
        <f>'Raw Data'!C28</f>
        <v>1781652.4698340918</v>
      </c>
      <c r="D32" s="17">
        <f>'Raw Data'!D28</f>
        <v>1651591.8395362033</v>
      </c>
      <c r="E32" s="18">
        <f t="shared" si="2"/>
        <v>1531025.6352500606</v>
      </c>
      <c r="F32" s="11">
        <f t="shared" si="1"/>
        <v>0.92700000000000005</v>
      </c>
    </row>
    <row r="33" spans="2:6" x14ac:dyDescent="0.3">
      <c r="B33" s="3">
        <v>26</v>
      </c>
      <c r="C33" s="17">
        <f>'Raw Data'!C29</f>
        <v>1760306.2637841932</v>
      </c>
      <c r="D33" s="17">
        <f>'Raw Data'!D29</f>
        <v>1918733.8275247707</v>
      </c>
      <c r="E33" s="18">
        <f t="shared" si="2"/>
        <v>2091419.8720020002</v>
      </c>
      <c r="F33" s="11">
        <f t="shared" si="1"/>
        <v>1.0900000000000001</v>
      </c>
    </row>
    <row r="34" spans="2:6" x14ac:dyDescent="0.3">
      <c r="B34" s="3">
        <v>27</v>
      </c>
      <c r="C34" s="17">
        <f>'Raw Data'!C30</f>
        <v>1751036.543780084</v>
      </c>
      <c r="D34" s="17">
        <f>'Raw Data'!D30</f>
        <v>1614455.6933652374</v>
      </c>
      <c r="E34" s="18">
        <f t="shared" si="2"/>
        <v>1488528.149282749</v>
      </c>
      <c r="F34" s="11">
        <f t="shared" si="1"/>
        <v>0.92200000000000004</v>
      </c>
    </row>
    <row r="35" spans="2:6" x14ac:dyDescent="0.3">
      <c r="B35" s="3">
        <v>28</v>
      </c>
      <c r="C35" s="17">
        <f>'Raw Data'!C31</f>
        <v>1734389.3531975877</v>
      </c>
      <c r="D35" s="17">
        <f>'Raw Data'!D31</f>
        <v>1855796.607921419</v>
      </c>
      <c r="E35" s="18">
        <f t="shared" si="2"/>
        <v>1985702.3704759185</v>
      </c>
      <c r="F35" s="11">
        <f t="shared" si="1"/>
        <v>1.07</v>
      </c>
    </row>
    <row r="36" spans="2:6" x14ac:dyDescent="0.3">
      <c r="B36" s="3">
        <v>29</v>
      </c>
      <c r="C36" s="17">
        <f>'Raw Data'!C32</f>
        <v>1731910.4117293621</v>
      </c>
      <c r="D36" s="17">
        <f>'Raw Data'!D32</f>
        <v>1749229.5158466699</v>
      </c>
      <c r="E36" s="18">
        <f t="shared" si="2"/>
        <v>1766721.8110051509</v>
      </c>
      <c r="F36" s="11">
        <f t="shared" si="1"/>
        <v>1.0100000000000082</v>
      </c>
    </row>
    <row r="37" spans="2:6" x14ac:dyDescent="0.3">
      <c r="B37" s="3">
        <v>30</v>
      </c>
      <c r="C37" s="17">
        <f>'Raw Data'!C33</f>
        <v>1728224.271358859</v>
      </c>
      <c r="D37" s="17">
        <f>'Raw Data'!D33</f>
        <v>1728225.27135886</v>
      </c>
      <c r="E37" s="18">
        <f t="shared" si="2"/>
        <v>1728226.2713594395</v>
      </c>
      <c r="F37" s="11">
        <f t="shared" si="1"/>
        <v>1.0000005786286059</v>
      </c>
    </row>
    <row r="38" spans="2:6" x14ac:dyDescent="0.3">
      <c r="B38" s="3">
        <v>31</v>
      </c>
      <c r="C38" s="17">
        <f>'Raw Data'!C34</f>
        <v>1706199.1436263032</v>
      </c>
      <c r="D38" s="17">
        <f>'Raw Data'!D34</f>
        <v>1793215.2999512446</v>
      </c>
      <c r="E38" s="18">
        <f t="shared" si="2"/>
        <v>1884669.2802487579</v>
      </c>
      <c r="F38" s="11">
        <f t="shared" si="1"/>
        <v>1.0509999999999999</v>
      </c>
    </row>
    <row r="39" spans="2:6" x14ac:dyDescent="0.3">
      <c r="B39" s="3">
        <v>32</v>
      </c>
      <c r="C39" s="17">
        <f>'Raw Data'!C35</f>
        <v>1682377.6886449049</v>
      </c>
      <c r="D39" s="17">
        <f>'Raw Data'!D35</f>
        <v>1761449.4400112154</v>
      </c>
      <c r="E39" s="18">
        <f t="shared" si="2"/>
        <v>1844237.5636917425</v>
      </c>
      <c r="F39" s="11">
        <f t="shared" si="1"/>
        <v>1.0469999999999999</v>
      </c>
    </row>
    <row r="40" spans="2:6" x14ac:dyDescent="0.3">
      <c r="B40" s="3">
        <v>33</v>
      </c>
      <c r="C40" s="17">
        <f>'Raw Data'!C36</f>
        <v>1654515.1825097147</v>
      </c>
      <c r="D40" s="17">
        <f>'Raw Data'!D36</f>
        <v>1725659.3353576323</v>
      </c>
      <c r="E40" s="18">
        <f t="shared" si="2"/>
        <v>1799862.6867780103</v>
      </c>
      <c r="F40" s="11">
        <f t="shared" si="1"/>
        <v>1.0429999999999999</v>
      </c>
    </row>
    <row r="41" spans="2:6" x14ac:dyDescent="0.3">
      <c r="B41" s="3">
        <v>34</v>
      </c>
      <c r="C41" s="17">
        <f>'Raw Data'!C37</f>
        <v>1639597.1851774696</v>
      </c>
      <c r="D41" s="17">
        <f>'Raw Data'!D37</f>
        <v>1611724.0330294527</v>
      </c>
      <c r="E41" s="18">
        <f t="shared" si="2"/>
        <v>1584324.724467952</v>
      </c>
      <c r="F41" s="11">
        <f t="shared" si="1"/>
        <v>0.98299999999999998</v>
      </c>
    </row>
    <row r="42" spans="2:6" x14ac:dyDescent="0.3">
      <c r="B42" s="3">
        <v>35</v>
      </c>
      <c r="C42" s="17">
        <f>'Raw Data'!C38</f>
        <v>1610187.0115927488</v>
      </c>
      <c r="D42" s="17">
        <f>'Raw Data'!D38</f>
        <v>1750273.2816013179</v>
      </c>
      <c r="E42" s="18">
        <f t="shared" si="2"/>
        <v>1902547.0571006325</v>
      </c>
      <c r="F42" s="11">
        <f t="shared" si="1"/>
        <v>1.087</v>
      </c>
    </row>
    <row r="43" spans="2:6" x14ac:dyDescent="0.3">
      <c r="B43" s="3">
        <v>36</v>
      </c>
      <c r="C43" s="17">
        <f>'Raw Data'!C39</f>
        <v>1607522.2372993769</v>
      </c>
      <c r="D43" s="17">
        <f>'Raw Data'!D39</f>
        <v>1480527.9805527262</v>
      </c>
      <c r="E43" s="18">
        <f t="shared" si="2"/>
        <v>1363566.270089061</v>
      </c>
      <c r="F43" s="11">
        <f t="shared" si="1"/>
        <v>0.92100000000000004</v>
      </c>
    </row>
    <row r="44" spans="2:6" x14ac:dyDescent="0.3">
      <c r="B44" s="3">
        <v>37</v>
      </c>
      <c r="C44" s="17">
        <f>'Raw Data'!C40</f>
        <v>1601893.9376425792</v>
      </c>
      <c r="D44" s="17">
        <f>'Raw Data'!D40</f>
        <v>1608301.5133931495</v>
      </c>
      <c r="E44" s="18">
        <f t="shared" si="2"/>
        <v>1614734.7194467222</v>
      </c>
      <c r="F44" s="11">
        <f t="shared" si="1"/>
        <v>1.004</v>
      </c>
    </row>
    <row r="45" spans="2:6" x14ac:dyDescent="0.3">
      <c r="B45" s="3">
        <v>38</v>
      </c>
      <c r="C45" s="17">
        <f>'Raw Data'!C41</f>
        <v>1587769.4394046562</v>
      </c>
      <c r="D45" s="17">
        <f>'Raw Data'!D41</f>
        <v>1640165.8309050098</v>
      </c>
      <c r="E45" s="18">
        <f t="shared" si="2"/>
        <v>1694291.303324875</v>
      </c>
      <c r="F45" s="11">
        <f t="shared" si="1"/>
        <v>1.0329999999999999</v>
      </c>
    </row>
    <row r="46" spans="2:6" x14ac:dyDescent="0.3">
      <c r="B46" s="3">
        <v>39</v>
      </c>
      <c r="C46" s="17">
        <f>'Raw Data'!C42</f>
        <v>1576095.7562004083</v>
      </c>
      <c r="D46" s="17">
        <f>'Raw Data'!D42</f>
        <v>1513051.9259523919</v>
      </c>
      <c r="E46" s="18">
        <f t="shared" si="2"/>
        <v>1452529.8489142961</v>
      </c>
      <c r="F46" s="11">
        <f t="shared" si="1"/>
        <v>0.96</v>
      </c>
    </row>
    <row r="47" spans="2:6" x14ac:dyDescent="0.3">
      <c r="B47" s="3">
        <v>40</v>
      </c>
      <c r="C47" s="17">
        <f>'Raw Data'!C43</f>
        <v>1563293.3679778141</v>
      </c>
      <c r="D47" s="17">
        <f>'Raw Data'!D43</f>
        <v>1657090.9700564831</v>
      </c>
      <c r="E47" s="18">
        <f t="shared" si="2"/>
        <v>1756516.4282598721</v>
      </c>
      <c r="F47" s="11">
        <f t="shared" si="1"/>
        <v>1.06</v>
      </c>
    </row>
    <row r="48" spans="2:6" x14ac:dyDescent="0.3">
      <c r="B48" s="3">
        <v>41</v>
      </c>
      <c r="C48" s="17">
        <f>'Raw Data'!C44</f>
        <v>1537994.6954026958</v>
      </c>
      <c r="D48" s="17">
        <f>'Raw Data'!D44</f>
        <v>1616432.4248682333</v>
      </c>
      <c r="E48" s="18">
        <f t="shared" si="2"/>
        <v>1698870.4785365132</v>
      </c>
      <c r="F48" s="11">
        <f t="shared" si="1"/>
        <v>1.0509999999999999</v>
      </c>
    </row>
    <row r="49" spans="2:6" x14ac:dyDescent="0.3">
      <c r="B49" s="3">
        <v>42</v>
      </c>
      <c r="C49" s="17">
        <f>'Raw Data'!C45</f>
        <v>1512658.359136391</v>
      </c>
      <c r="D49" s="17">
        <f>'Raw Data'!D45</f>
        <v>1609468.4941211201</v>
      </c>
      <c r="E49" s="18">
        <f t="shared" si="2"/>
        <v>1712474.4777448718</v>
      </c>
      <c r="F49" s="11">
        <f t="shared" si="1"/>
        <v>1.0640000000000001</v>
      </c>
    </row>
    <row r="50" spans="2:6" x14ac:dyDescent="0.3">
      <c r="B50" s="3">
        <v>43</v>
      </c>
      <c r="C50" s="17">
        <f>'Raw Data'!C46</f>
        <v>1508141.7096575818</v>
      </c>
      <c r="D50" s="17">
        <f>'Raw Data'!D46</f>
        <v>1372408.9557883996</v>
      </c>
      <c r="E50" s="18">
        <f t="shared" si="2"/>
        <v>1248892.1497674438</v>
      </c>
      <c r="F50" s="11">
        <f t="shared" si="1"/>
        <v>0.91000000000000014</v>
      </c>
    </row>
    <row r="51" spans="2:6" x14ac:dyDescent="0.3">
      <c r="B51" s="3">
        <v>44</v>
      </c>
      <c r="C51" s="17">
        <f>'Raw Data'!C47</f>
        <v>1489121.7551325073</v>
      </c>
      <c r="D51" s="17">
        <f>'Raw Data'!D47</f>
        <v>1618675.3478290355</v>
      </c>
      <c r="E51" s="18">
        <f t="shared" si="2"/>
        <v>1759500.1030901615</v>
      </c>
      <c r="F51" s="11">
        <f t="shared" si="1"/>
        <v>1.087</v>
      </c>
    </row>
    <row r="52" spans="2:6" x14ac:dyDescent="0.3">
      <c r="B52" s="3">
        <v>45</v>
      </c>
      <c r="C52" s="17">
        <f>'Raw Data'!C48</f>
        <v>1481957.2428075599</v>
      </c>
      <c r="D52" s="17">
        <f>'Raw Data'!D48</f>
        <v>1476029.4138363297</v>
      </c>
      <c r="E52" s="18">
        <f t="shared" si="2"/>
        <v>1470125.2961809845</v>
      </c>
      <c r="F52" s="11">
        <f t="shared" si="1"/>
        <v>0.996</v>
      </c>
    </row>
    <row r="53" spans="2:6" x14ac:dyDescent="0.3">
      <c r="B53" s="3">
        <v>46</v>
      </c>
      <c r="C53" s="17">
        <f>'Raw Data'!C49</f>
        <v>1473872.1631467321</v>
      </c>
      <c r="D53" s="17">
        <f>'Raw Data'!D49</f>
        <v>1612416.1464825252</v>
      </c>
      <c r="E53" s="18">
        <f t="shared" si="2"/>
        <v>1763983.2642518827</v>
      </c>
      <c r="F53" s="11">
        <f t="shared" si="1"/>
        <v>1.0940000000000001</v>
      </c>
    </row>
    <row r="54" spans="2:6" x14ac:dyDescent="0.3">
      <c r="B54" s="3">
        <v>47</v>
      </c>
      <c r="C54" s="17">
        <f>'Raw Data'!C50</f>
        <v>1470269.7320486186</v>
      </c>
      <c r="D54" s="17">
        <f>'Raw Data'!D50</f>
        <v>1496734.5872254937</v>
      </c>
      <c r="E54" s="18">
        <f t="shared" si="2"/>
        <v>1523675.8097955526</v>
      </c>
      <c r="F54" s="11">
        <f t="shared" si="1"/>
        <v>1.018</v>
      </c>
    </row>
    <row r="55" spans="2:6" x14ac:dyDescent="0.3">
      <c r="B55" s="3">
        <v>48</v>
      </c>
      <c r="C55" s="17">
        <f>'Raw Data'!C51</f>
        <v>1470089.3084647923</v>
      </c>
      <c r="D55" s="17">
        <f>'Raw Data'!D51</f>
        <v>1355422.3424045385</v>
      </c>
      <c r="E55" s="18">
        <f t="shared" si="2"/>
        <v>1249699.3996969846</v>
      </c>
      <c r="F55" s="11">
        <f t="shared" si="1"/>
        <v>0.92200000000000004</v>
      </c>
    </row>
    <row r="56" spans="2:6" x14ac:dyDescent="0.3">
      <c r="B56" s="3">
        <v>49</v>
      </c>
      <c r="C56" s="17">
        <f>'Raw Data'!C52</f>
        <v>1455662.797416101</v>
      </c>
      <c r="D56" s="17">
        <f>'Raw Data'!D52</f>
        <v>1356677.7271918061</v>
      </c>
      <c r="E56" s="18">
        <f t="shared" si="2"/>
        <v>1264423.6417427631</v>
      </c>
      <c r="F56" s="11">
        <f t="shared" si="1"/>
        <v>0.93199999999999994</v>
      </c>
    </row>
    <row r="57" spans="2:6" x14ac:dyDescent="0.3">
      <c r="B57" s="3">
        <v>50</v>
      </c>
      <c r="C57" s="17">
        <f>'Raw Data'!C53</f>
        <v>1448307.0708405727</v>
      </c>
      <c r="D57" s="17">
        <f>'Raw Data'!D53</f>
        <v>1326649.2768899647</v>
      </c>
      <c r="E57" s="18">
        <f t="shared" si="2"/>
        <v>1215210.7376312078</v>
      </c>
      <c r="F57" s="11">
        <f t="shared" si="1"/>
        <v>0.91600000000000004</v>
      </c>
    </row>
    <row r="58" spans="2:6" x14ac:dyDescent="0.3">
      <c r="B58" s="3">
        <v>51</v>
      </c>
      <c r="C58" s="17">
        <f>'Raw Data'!C54</f>
        <v>1442854.6298490558</v>
      </c>
      <c r="D58" s="17">
        <f>'Raw Data'!D54</f>
        <v>1425540.374290867</v>
      </c>
      <c r="E58" s="18">
        <f t="shared" si="2"/>
        <v>1408433.8897993765</v>
      </c>
      <c r="F58" s="11">
        <f t="shared" si="1"/>
        <v>0.98799999999999988</v>
      </c>
    </row>
    <row r="59" spans="2:6" x14ac:dyDescent="0.3">
      <c r="B59" s="3">
        <v>52</v>
      </c>
      <c r="C59" s="17">
        <f>'Raw Data'!C55</f>
        <v>1436536.2012246801</v>
      </c>
      <c r="D59" s="17">
        <f>'Raw Data'!D55</f>
        <v>1554332.169725104</v>
      </c>
      <c r="E59" s="18">
        <f t="shared" si="2"/>
        <v>1681787.4076425626</v>
      </c>
      <c r="F59" s="11">
        <f t="shared" si="1"/>
        <v>1.0820000000000001</v>
      </c>
    </row>
    <row r="60" spans="2:6" x14ac:dyDescent="0.3">
      <c r="B60" s="3">
        <v>53</v>
      </c>
      <c r="C60" s="17">
        <f>'Raw Data'!C56</f>
        <v>1422459.3626958407</v>
      </c>
      <c r="D60" s="17">
        <f>'Raw Data'!D56</f>
        <v>1371250.8256387904</v>
      </c>
      <c r="E60" s="18">
        <f t="shared" si="2"/>
        <v>1321885.7959157939</v>
      </c>
      <c r="F60" s="11">
        <f t="shared" si="1"/>
        <v>0.96399999999999997</v>
      </c>
    </row>
    <row r="61" spans="2:6" x14ac:dyDescent="0.3">
      <c r="B61" s="3">
        <v>54</v>
      </c>
      <c r="C61" s="17">
        <f>'Raw Data'!C57</f>
        <v>1412343.9142143773</v>
      </c>
      <c r="D61" s="17">
        <f>'Raw Data'!D57</f>
        <v>1388334.0676727328</v>
      </c>
      <c r="E61" s="18">
        <f t="shared" si="2"/>
        <v>1364732.3885222962</v>
      </c>
      <c r="F61" s="11">
        <f t="shared" si="1"/>
        <v>0.98299999999999987</v>
      </c>
    </row>
    <row r="62" spans="2:6" x14ac:dyDescent="0.3">
      <c r="B62" s="3">
        <v>55</v>
      </c>
      <c r="C62" s="17">
        <f>'Raw Data'!C58</f>
        <v>1409492.5909533608</v>
      </c>
      <c r="D62" s="17">
        <f>'Raw Data'!D58</f>
        <v>1334789.4836328325</v>
      </c>
      <c r="E62" s="18">
        <f t="shared" si="2"/>
        <v>1264045.6410002923</v>
      </c>
      <c r="F62" s="11">
        <f t="shared" si="1"/>
        <v>0.94699999999999995</v>
      </c>
    </row>
    <row r="63" spans="2:6" x14ac:dyDescent="0.3">
      <c r="B63" s="3">
        <v>56</v>
      </c>
      <c r="C63" s="17">
        <f>'Raw Data'!C59</f>
        <v>1407916.9506735248</v>
      </c>
      <c r="D63" s="17">
        <f>'Raw Data'!D59</f>
        <v>1385390.2794627484</v>
      </c>
      <c r="E63" s="18">
        <f t="shared" si="2"/>
        <v>1363224.0349913447</v>
      </c>
      <c r="F63" s="11">
        <f t="shared" si="1"/>
        <v>0.9840000000000001</v>
      </c>
    </row>
    <row r="64" spans="2:6" x14ac:dyDescent="0.3">
      <c r="B64" s="3">
        <v>57</v>
      </c>
      <c r="C64" s="17">
        <f>'Raw Data'!C60</f>
        <v>1394151.64729141</v>
      </c>
      <c r="D64" s="17">
        <f>'Raw Data'!D60</f>
        <v>1462465.078008689</v>
      </c>
      <c r="E64" s="18">
        <f t="shared" si="2"/>
        <v>1534125.8668311147</v>
      </c>
      <c r="F64" s="11">
        <f t="shared" si="1"/>
        <v>1.0489999999999999</v>
      </c>
    </row>
    <row r="65" spans="2:6" x14ac:dyDescent="0.3">
      <c r="B65" s="3">
        <v>58</v>
      </c>
      <c r="C65" s="17">
        <f>'Raw Data'!C61</f>
        <v>1376497.3327032116</v>
      </c>
      <c r="D65" s="17">
        <f>'Raw Data'!D61</f>
        <v>1304919.4714026444</v>
      </c>
      <c r="E65" s="18">
        <f t="shared" si="2"/>
        <v>1237063.6588897067</v>
      </c>
      <c r="F65" s="11">
        <f t="shared" si="1"/>
        <v>0.94799999999999984</v>
      </c>
    </row>
    <row r="66" spans="2:6" x14ac:dyDescent="0.3">
      <c r="B66" s="3">
        <v>59</v>
      </c>
      <c r="C66" s="17">
        <f>'Raw Data'!C62</f>
        <v>1367348.4692665932</v>
      </c>
      <c r="D66" s="17">
        <f>'Raw Data'!D62</f>
        <v>1450756.7258918553</v>
      </c>
      <c r="E66" s="18">
        <f t="shared" si="2"/>
        <v>1539252.8861712585</v>
      </c>
      <c r="F66" s="11">
        <f t="shared" si="1"/>
        <v>1.0609999999999999</v>
      </c>
    </row>
    <row r="67" spans="2:6" x14ac:dyDescent="0.3">
      <c r="B67" s="3">
        <v>60</v>
      </c>
      <c r="C67" s="17">
        <f>'Raw Data'!C63</f>
        <v>1364778.8363167695</v>
      </c>
      <c r="D67" s="17">
        <f>'Raw Data'!D63</f>
        <v>1357954.9421351857</v>
      </c>
      <c r="E67" s="18">
        <f t="shared" si="2"/>
        <v>1351165.16742451</v>
      </c>
      <c r="F67" s="11">
        <f t="shared" si="1"/>
        <v>0.99500000000000011</v>
      </c>
    </row>
    <row r="68" spans="2:6" x14ac:dyDescent="0.3">
      <c r="B68" s="3">
        <v>61</v>
      </c>
      <c r="C68" s="17">
        <f>'Raw Data'!C64</f>
        <v>1349742.4573242485</v>
      </c>
      <c r="D68" s="17">
        <f>'Raw Data'!D64</f>
        <v>1340294.2601229788</v>
      </c>
      <c r="E68" s="18">
        <f t="shared" si="2"/>
        <v>1330912.200302118</v>
      </c>
      <c r="F68" s="11">
        <f t="shared" si="1"/>
        <v>0.99299999999999999</v>
      </c>
    </row>
    <row r="69" spans="2:6" x14ac:dyDescent="0.3">
      <c r="B69" s="3">
        <v>62</v>
      </c>
      <c r="C69" s="17">
        <f>'Raw Data'!C65</f>
        <v>1333886.2109289621</v>
      </c>
      <c r="D69" s="17">
        <f>'Raw Data'!D65</f>
        <v>1252519.1520622955</v>
      </c>
      <c r="E69" s="18">
        <f t="shared" si="2"/>
        <v>1176115.4837864954</v>
      </c>
      <c r="F69" s="11">
        <f t="shared" si="1"/>
        <v>0.93900000000000006</v>
      </c>
    </row>
    <row r="70" spans="2:6" x14ac:dyDescent="0.3">
      <c r="B70" s="3">
        <v>63</v>
      </c>
      <c r="C70" s="17">
        <f>'Raw Data'!C66</f>
        <v>1325005.9893649085</v>
      </c>
      <c r="D70" s="17">
        <f>'Raw Data'!D66</f>
        <v>1203105.438343337</v>
      </c>
      <c r="E70" s="18">
        <f t="shared" si="2"/>
        <v>1092419.73801575</v>
      </c>
      <c r="F70" s="11">
        <f t="shared" si="1"/>
        <v>0.90800000000000003</v>
      </c>
    </row>
    <row r="71" spans="2:6" x14ac:dyDescent="0.3">
      <c r="B71" s="3">
        <v>64</v>
      </c>
      <c r="C71" s="17">
        <f>'Raw Data'!C67</f>
        <v>1323917.0940222007</v>
      </c>
      <c r="D71" s="17">
        <f>'Raw Data'!D67</f>
        <v>1395408.6170993997</v>
      </c>
      <c r="E71" s="18">
        <f t="shared" si="2"/>
        <v>1470760.6824227674</v>
      </c>
      <c r="F71" s="11">
        <f t="shared" si="1"/>
        <v>1.054</v>
      </c>
    </row>
    <row r="72" spans="2:6" x14ac:dyDescent="0.3">
      <c r="B72" s="3">
        <v>65</v>
      </c>
      <c r="C72" s="17">
        <f>'Raw Data'!C68</f>
        <v>1317119.8718349298</v>
      </c>
      <c r="D72" s="17">
        <f>'Raw Data'!D68</f>
        <v>1198579.0833697862</v>
      </c>
      <c r="E72" s="18">
        <f t="shared" si="2"/>
        <v>1090706.9658665054</v>
      </c>
      <c r="F72" s="11">
        <f t="shared" si="1"/>
        <v>0.91</v>
      </c>
    </row>
    <row r="73" spans="2:6" x14ac:dyDescent="0.3">
      <c r="B73" s="3">
        <v>66</v>
      </c>
      <c r="C73" s="17">
        <f>'Raw Data'!C69</f>
        <v>1308175.3476502895</v>
      </c>
      <c r="D73" s="17">
        <f>'Raw Data'!D69</f>
        <v>1363118.7122516017</v>
      </c>
      <c r="E73" s="18">
        <f t="shared" si="2"/>
        <v>1420369.698166169</v>
      </c>
      <c r="F73" s="11">
        <f t="shared" ref="F73:F107" si="3">D73/C73</f>
        <v>1.042</v>
      </c>
    </row>
    <row r="74" spans="2:6" x14ac:dyDescent="0.3">
      <c r="B74" s="3">
        <v>67</v>
      </c>
      <c r="C74" s="17">
        <f>'Raw Data'!C70</f>
        <v>1291722.7057925614</v>
      </c>
      <c r="D74" s="17">
        <f>'Raw Data'!D70</f>
        <v>1345975.0594358491</v>
      </c>
      <c r="E74" s="18">
        <f t="shared" ref="E74:E107" si="4">D74*F74</f>
        <v>1402506.0119321549</v>
      </c>
      <c r="F74" s="11">
        <f t="shared" si="3"/>
        <v>1.042</v>
      </c>
    </row>
    <row r="75" spans="2:6" x14ac:dyDescent="0.3">
      <c r="B75" s="3">
        <v>68</v>
      </c>
      <c r="C75" s="17">
        <f>'Raw Data'!C71</f>
        <v>1282589.4620059223</v>
      </c>
      <c r="D75" s="17">
        <f>'Raw Data'!D71</f>
        <v>1360827.4191882836</v>
      </c>
      <c r="E75" s="18">
        <f t="shared" si="4"/>
        <v>1443837.8917587688</v>
      </c>
      <c r="F75" s="11">
        <f t="shared" si="3"/>
        <v>1.0609999999999999</v>
      </c>
    </row>
    <row r="76" spans="2:6" x14ac:dyDescent="0.3">
      <c r="B76" s="3">
        <v>69</v>
      </c>
      <c r="C76" s="17">
        <f>'Raw Data'!C72</f>
        <v>1270267.6062317188</v>
      </c>
      <c r="D76" s="17">
        <f>'Raw Data'!D72</f>
        <v>1332510.7189370729</v>
      </c>
      <c r="E76" s="18">
        <f t="shared" si="4"/>
        <v>1397803.7441649893</v>
      </c>
      <c r="F76" s="11">
        <f t="shared" si="3"/>
        <v>1.0489999999999999</v>
      </c>
    </row>
    <row r="77" spans="2:6" x14ac:dyDescent="0.3">
      <c r="B77" s="3">
        <v>70</v>
      </c>
      <c r="C77" s="17">
        <f>'Raw Data'!C73</f>
        <v>1259933.5424290278</v>
      </c>
      <c r="D77" s="17">
        <f>'Raw Data'!D73</f>
        <v>1196936.8653075765</v>
      </c>
      <c r="E77" s="18">
        <f t="shared" si="4"/>
        <v>1137090.0220421976</v>
      </c>
      <c r="F77" s="11">
        <f t="shared" si="3"/>
        <v>0.95000000000000007</v>
      </c>
    </row>
    <row r="78" spans="2:6" x14ac:dyDescent="0.3">
      <c r="B78" s="3">
        <v>71</v>
      </c>
      <c r="C78" s="17">
        <f>'Raw Data'!C74</f>
        <v>1244214.2400912801</v>
      </c>
      <c r="D78" s="17">
        <f>'Raw Data'!D74</f>
        <v>1209376.2413687243</v>
      </c>
      <c r="E78" s="18">
        <f t="shared" si="4"/>
        <v>1175513.7066104</v>
      </c>
      <c r="F78" s="11">
        <f t="shared" si="3"/>
        <v>0.97199999999999998</v>
      </c>
    </row>
    <row r="79" spans="2:6" x14ac:dyDescent="0.3">
      <c r="B79" s="3">
        <v>72</v>
      </c>
      <c r="C79" s="17">
        <f>'Raw Data'!C75</f>
        <v>1234408.2527181655</v>
      </c>
      <c r="D79" s="17">
        <f>'Raw Data'!D75</f>
        <v>1245517.926992629</v>
      </c>
      <c r="E79" s="18">
        <f t="shared" si="4"/>
        <v>1256727.5883355625</v>
      </c>
      <c r="F79" s="11">
        <f t="shared" si="3"/>
        <v>1.0089999999999999</v>
      </c>
    </row>
    <row r="80" spans="2:6" x14ac:dyDescent="0.3">
      <c r="B80" s="3">
        <v>73</v>
      </c>
      <c r="C80" s="17">
        <f>'Raw Data'!C76</f>
        <v>1215524.4686276752</v>
      </c>
      <c r="D80" s="17">
        <f>'Raw Data'!D76</f>
        <v>1241050.4824688563</v>
      </c>
      <c r="E80" s="18">
        <f t="shared" si="4"/>
        <v>1267112.542600702</v>
      </c>
      <c r="F80" s="11">
        <f t="shared" si="3"/>
        <v>1.0209999999999999</v>
      </c>
    </row>
    <row r="81" spans="2:6" x14ac:dyDescent="0.3">
      <c r="B81" s="3">
        <v>74</v>
      </c>
      <c r="C81" s="17">
        <f>'Raw Data'!C77</f>
        <v>1212606.7098382995</v>
      </c>
      <c r="D81" s="17">
        <f>'Raw Data'!D77</f>
        <v>1167740.2615742823</v>
      </c>
      <c r="E81" s="18">
        <f t="shared" si="4"/>
        <v>1124533.8718960336</v>
      </c>
      <c r="F81" s="11">
        <f t="shared" si="3"/>
        <v>0.96299999999999986</v>
      </c>
    </row>
    <row r="82" spans="2:6" x14ac:dyDescent="0.3">
      <c r="B82" s="3">
        <v>75</v>
      </c>
      <c r="C82" s="17">
        <f>'Raw Data'!C78</f>
        <v>1196213.3064559614</v>
      </c>
      <c r="D82" s="17">
        <f>'Raw Data'!D78</f>
        <v>1246454.2653271118</v>
      </c>
      <c r="E82" s="18">
        <f t="shared" si="4"/>
        <v>1298805.3444708507</v>
      </c>
      <c r="F82" s="11">
        <f t="shared" si="3"/>
        <v>1.042</v>
      </c>
    </row>
    <row r="83" spans="2:6" x14ac:dyDescent="0.3">
      <c r="B83" s="3">
        <v>76</v>
      </c>
      <c r="C83" s="17">
        <f>'Raw Data'!C79</f>
        <v>1191857.5453588662</v>
      </c>
      <c r="D83" s="17">
        <f>'Raw Data'!D79</f>
        <v>1243107.4198092974</v>
      </c>
      <c r="E83" s="18">
        <f t="shared" si="4"/>
        <v>1296561.0388610971</v>
      </c>
      <c r="F83" s="11">
        <f t="shared" si="3"/>
        <v>1.0429999999999999</v>
      </c>
    </row>
    <row r="84" spans="2:6" x14ac:dyDescent="0.3">
      <c r="B84" s="3">
        <v>77</v>
      </c>
      <c r="C84" s="17">
        <f>'Raw Data'!C80</f>
        <v>1186745.773609132</v>
      </c>
      <c r="D84" s="17">
        <f>'Raw Data'!D80</f>
        <v>1284058.927045081</v>
      </c>
      <c r="E84" s="18">
        <f t="shared" si="4"/>
        <v>1389351.7590627777</v>
      </c>
      <c r="F84" s="11">
        <f t="shared" si="3"/>
        <v>1.0820000000000001</v>
      </c>
    </row>
    <row r="85" spans="2:6" x14ac:dyDescent="0.3">
      <c r="B85" s="3">
        <v>78</v>
      </c>
      <c r="C85" s="17">
        <f>'Raw Data'!C81</f>
        <v>1184349.267981716</v>
      </c>
      <c r="D85" s="17">
        <f>'Raw Data'!D81</f>
        <v>1216326.6982172222</v>
      </c>
      <c r="E85" s="18">
        <f t="shared" si="4"/>
        <v>1249167.5190690872</v>
      </c>
      <c r="F85" s="11">
        <f t="shared" si="3"/>
        <v>1.0269999999999999</v>
      </c>
    </row>
    <row r="86" spans="2:6" x14ac:dyDescent="0.3">
      <c r="B86" s="3">
        <v>79</v>
      </c>
      <c r="C86" s="17">
        <f>'Raw Data'!C82</f>
        <v>1179140.7475652117</v>
      </c>
      <c r="D86" s="17">
        <f>'Raw Data'!D82</f>
        <v>1108392.3027112989</v>
      </c>
      <c r="E86" s="18">
        <f t="shared" si="4"/>
        <v>1041888.7645486209</v>
      </c>
      <c r="F86" s="11">
        <f t="shared" si="3"/>
        <v>0.94</v>
      </c>
    </row>
    <row r="87" spans="2:6" x14ac:dyDescent="0.3">
      <c r="B87" s="3">
        <v>80</v>
      </c>
      <c r="C87" s="17">
        <f>'Raw Data'!C83</f>
        <v>1173861.8048447031</v>
      </c>
      <c r="D87" s="17">
        <f>'Raw Data'!D83</f>
        <v>1172687.9430398582</v>
      </c>
      <c r="E87" s="18">
        <f t="shared" si="4"/>
        <v>1171515.2550968183</v>
      </c>
      <c r="F87" s="11">
        <f t="shared" si="3"/>
        <v>0.99899999999999989</v>
      </c>
    </row>
    <row r="88" spans="2:6" x14ac:dyDescent="0.3">
      <c r="B88" s="3">
        <v>81</v>
      </c>
      <c r="C88" s="17">
        <f>'Raw Data'!C84</f>
        <v>1171240.934355811</v>
      </c>
      <c r="D88" s="17">
        <f>'Raw Data'!D84</f>
        <v>1177097.1390275899</v>
      </c>
      <c r="E88" s="18">
        <f t="shared" si="4"/>
        <v>1182982.6247227278</v>
      </c>
      <c r="F88" s="11">
        <f t="shared" si="3"/>
        <v>1.0049999999999999</v>
      </c>
    </row>
    <row r="89" spans="2:6" x14ac:dyDescent="0.3">
      <c r="B89" s="3">
        <v>82</v>
      </c>
      <c r="C89" s="17">
        <f>'Raw Data'!C85</f>
        <v>1163073.7172831474</v>
      </c>
      <c r="D89" s="17">
        <f>'Raw Data'!D85</f>
        <v>1117713.8423091045</v>
      </c>
      <c r="E89" s="18">
        <f t="shared" si="4"/>
        <v>1074123.0024590492</v>
      </c>
      <c r="F89" s="11">
        <f t="shared" si="3"/>
        <v>0.96099999999999985</v>
      </c>
    </row>
    <row r="90" spans="2:6" x14ac:dyDescent="0.3">
      <c r="B90" s="3">
        <v>83</v>
      </c>
      <c r="C90" s="17">
        <f>'Raw Data'!C86</f>
        <v>1153729.3705512066</v>
      </c>
      <c r="D90" s="17">
        <f>'Raw Data'!D86</f>
        <v>1074122.0439831733</v>
      </c>
      <c r="E90" s="18">
        <f t="shared" si="4"/>
        <v>1000007.6229483343</v>
      </c>
      <c r="F90" s="11">
        <f t="shared" si="3"/>
        <v>0.93099999999999994</v>
      </c>
    </row>
    <row r="91" spans="2:6" x14ac:dyDescent="0.3">
      <c r="B91" s="3">
        <v>84</v>
      </c>
      <c r="C91" s="17">
        <f>'Raw Data'!C87</f>
        <v>1145745.6914939531</v>
      </c>
      <c r="D91" s="17">
        <f>'Raw Data'!D87</f>
        <v>1032316.8680360517</v>
      </c>
      <c r="E91" s="18">
        <f t="shared" si="4"/>
        <v>930117.49810048263</v>
      </c>
      <c r="F91" s="11">
        <f t="shared" si="3"/>
        <v>0.90100000000000002</v>
      </c>
    </row>
    <row r="92" spans="2:6" x14ac:dyDescent="0.3">
      <c r="B92" s="3">
        <v>85</v>
      </c>
      <c r="C92" s="17">
        <f>'Raw Data'!C88</f>
        <v>1142424.9685431032</v>
      </c>
      <c r="D92" s="17">
        <f>'Raw Data'!D88</f>
        <v>1245243.2157119827</v>
      </c>
      <c r="E92" s="18">
        <f t="shared" si="4"/>
        <v>1357315.1051260612</v>
      </c>
      <c r="F92" s="11">
        <f t="shared" si="3"/>
        <v>1.0900000000000001</v>
      </c>
    </row>
    <row r="93" spans="2:6" x14ac:dyDescent="0.3">
      <c r="B93" s="3">
        <v>86</v>
      </c>
      <c r="C93" s="17">
        <f>'Raw Data'!C89</f>
        <v>1137621.7461917747</v>
      </c>
      <c r="D93" s="17">
        <f>'Raw Data'!D89</f>
        <v>1108043.5807907886</v>
      </c>
      <c r="E93" s="18">
        <f t="shared" si="4"/>
        <v>1079234.4476902282</v>
      </c>
      <c r="F93" s="11">
        <f t="shared" si="3"/>
        <v>0.97400000000000009</v>
      </c>
    </row>
    <row r="94" spans="2:6" x14ac:dyDescent="0.3">
      <c r="B94" s="3">
        <v>87</v>
      </c>
      <c r="C94" s="17">
        <f>'Raw Data'!C90</f>
        <v>1127680.3502923734</v>
      </c>
      <c r="D94" s="17">
        <f>'Raw Data'!D90</f>
        <v>1044232.0043707378</v>
      </c>
      <c r="E94" s="18">
        <f t="shared" si="4"/>
        <v>966958.83604730328</v>
      </c>
      <c r="F94" s="11">
        <f t="shared" si="3"/>
        <v>0.92600000000000005</v>
      </c>
    </row>
    <row r="95" spans="2:6" x14ac:dyDescent="0.3">
      <c r="B95" s="3">
        <v>88</v>
      </c>
      <c r="C95" s="17">
        <f>'Raw Data'!C91</f>
        <v>1126476.9107718319</v>
      </c>
      <c r="D95" s="17">
        <f>'Raw Data'!D91</f>
        <v>1125350.4338610601</v>
      </c>
      <c r="E95" s="18">
        <f t="shared" si="4"/>
        <v>1124225.0834271989</v>
      </c>
      <c r="F95" s="11">
        <f t="shared" si="3"/>
        <v>0.999</v>
      </c>
    </row>
    <row r="96" spans="2:6" x14ac:dyDescent="0.3">
      <c r="B96" s="3">
        <v>89</v>
      </c>
      <c r="C96" s="17">
        <f>'Raw Data'!C92</f>
        <v>1125925.1579583145</v>
      </c>
      <c r="D96" s="17">
        <f>'Raw Data'!D92</f>
        <v>1229510.2724904795</v>
      </c>
      <c r="E96" s="18">
        <f t="shared" si="4"/>
        <v>1342625.2175596037</v>
      </c>
      <c r="F96" s="11">
        <f t="shared" si="3"/>
        <v>1.0920000000000001</v>
      </c>
    </row>
    <row r="97" spans="2:6" x14ac:dyDescent="0.3">
      <c r="B97" s="3">
        <v>90</v>
      </c>
      <c r="C97" s="17">
        <f>'Raw Data'!C93</f>
        <v>1120472.1050349327</v>
      </c>
      <c r="D97" s="17">
        <f>'Raw Data'!D93</f>
        <v>1036436.6971573128</v>
      </c>
      <c r="E97" s="18">
        <f t="shared" si="4"/>
        <v>958703.94487051433</v>
      </c>
      <c r="F97" s="11">
        <f t="shared" si="3"/>
        <v>0.92500000000000004</v>
      </c>
    </row>
    <row r="98" spans="2:6" x14ac:dyDescent="0.3">
      <c r="B98" s="3">
        <v>91</v>
      </c>
      <c r="C98" s="17">
        <f>'Raw Data'!C94</f>
        <v>1116285.2671435773</v>
      </c>
      <c r="D98" s="17">
        <f>'Raw Data'!D94</f>
        <v>1133029.5461507309</v>
      </c>
      <c r="E98" s="18">
        <f t="shared" si="4"/>
        <v>1150024.9893429917</v>
      </c>
      <c r="F98" s="11">
        <f t="shared" si="3"/>
        <v>1.0149999999999999</v>
      </c>
    </row>
    <row r="99" spans="2:6" x14ac:dyDescent="0.3">
      <c r="B99" s="3">
        <v>92</v>
      </c>
      <c r="C99" s="17">
        <f>'Raw Data'!C95</f>
        <v>1113443.452802537</v>
      </c>
      <c r="D99" s="17">
        <f>'Raw Data'!D95</f>
        <v>1122351.0004249574</v>
      </c>
      <c r="E99" s="18">
        <f t="shared" si="4"/>
        <v>1131329.8084283571</v>
      </c>
      <c r="F99" s="11">
        <f t="shared" si="3"/>
        <v>1.008</v>
      </c>
    </row>
    <row r="100" spans="2:6" x14ac:dyDescent="0.3">
      <c r="B100" s="3">
        <v>93</v>
      </c>
      <c r="C100" s="17">
        <f>'Raw Data'!C96</f>
        <v>1104444.7394105443</v>
      </c>
      <c r="D100" s="17">
        <f>'Raw Data'!D96</f>
        <v>1100026.9604529021</v>
      </c>
      <c r="E100" s="18">
        <f t="shared" si="4"/>
        <v>1095626.8526110905</v>
      </c>
      <c r="F100" s="11">
        <f t="shared" si="3"/>
        <v>0.996</v>
      </c>
    </row>
    <row r="101" spans="2:6" x14ac:dyDescent="0.3">
      <c r="B101" s="3">
        <v>94</v>
      </c>
      <c r="C101" s="17">
        <f>'Raw Data'!C97</f>
        <v>1095758.1199696653</v>
      </c>
      <c r="D101" s="17">
        <f>'Raw Data'!D97</f>
        <v>1197663.625126844</v>
      </c>
      <c r="E101" s="18">
        <f t="shared" si="4"/>
        <v>1309046.3422636406</v>
      </c>
      <c r="F101" s="11">
        <f t="shared" si="3"/>
        <v>1.093</v>
      </c>
    </row>
    <row r="102" spans="2:6" x14ac:dyDescent="0.3">
      <c r="B102" s="3">
        <v>95</v>
      </c>
      <c r="C102" s="17">
        <f>'Raw Data'!C98</f>
        <v>1095223.1626965122</v>
      </c>
      <c r="D102" s="17">
        <f>'Raw Data'!D98</f>
        <v>1036081.1119109005</v>
      </c>
      <c r="E102" s="18">
        <f t="shared" si="4"/>
        <v>980132.73186771176</v>
      </c>
      <c r="F102" s="11">
        <f t="shared" si="3"/>
        <v>0.94599999999999995</v>
      </c>
    </row>
    <row r="103" spans="2:6" x14ac:dyDescent="0.3">
      <c r="B103" s="3">
        <v>96</v>
      </c>
      <c r="C103" s="17">
        <f>'Raw Data'!C99</f>
        <v>1095177.2437836896</v>
      </c>
      <c r="D103" s="17">
        <f>'Raw Data'!D99</f>
        <v>1175125.182579899</v>
      </c>
      <c r="E103" s="18">
        <f t="shared" si="4"/>
        <v>1260909.3209082317</v>
      </c>
      <c r="F103" s="11">
        <f t="shared" si="3"/>
        <v>1.073</v>
      </c>
    </row>
    <row r="104" spans="2:6" x14ac:dyDescent="0.3">
      <c r="B104" s="3">
        <v>97</v>
      </c>
      <c r="C104" s="17">
        <f>'Raw Data'!C100</f>
        <v>1091021.9989735619</v>
      </c>
      <c r="D104" s="17">
        <f>'Raw Data'!D100</f>
        <v>1039743.9650218044</v>
      </c>
      <c r="E104" s="18">
        <f t="shared" si="4"/>
        <v>990875.9986657796</v>
      </c>
      <c r="F104" s="11">
        <f t="shared" si="3"/>
        <v>0.95299999999999996</v>
      </c>
    </row>
    <row r="105" spans="2:6" x14ac:dyDescent="0.3">
      <c r="B105" s="3">
        <v>98</v>
      </c>
      <c r="C105" s="17">
        <f>'Raw Data'!C101</f>
        <v>1087015.8395589788</v>
      </c>
      <c r="D105" s="17">
        <f>'Raw Data'!D101</f>
        <v>1091363.9029172147</v>
      </c>
      <c r="E105" s="18">
        <f t="shared" si="4"/>
        <v>1095729.3585288834</v>
      </c>
      <c r="F105" s="11">
        <f t="shared" si="3"/>
        <v>1.004</v>
      </c>
    </row>
    <row r="106" spans="2:6" x14ac:dyDescent="0.3">
      <c r="B106" s="3">
        <v>99</v>
      </c>
      <c r="C106" s="17">
        <f>'Raw Data'!C102</f>
        <v>1078928.4302952674</v>
      </c>
      <c r="D106" s="17">
        <f>'Raw Data'!D102</f>
        <v>1147979.8498341646</v>
      </c>
      <c r="E106" s="18">
        <f t="shared" si="4"/>
        <v>1221450.5602235512</v>
      </c>
      <c r="F106" s="11">
        <f t="shared" si="3"/>
        <v>1.0640000000000001</v>
      </c>
    </row>
    <row r="107" spans="2:6" x14ac:dyDescent="0.3">
      <c r="B107" s="3">
        <v>100</v>
      </c>
      <c r="C107" s="17">
        <f>'Raw Data'!C103</f>
        <v>1074003.4434643651</v>
      </c>
      <c r="D107" s="17">
        <f>'Raw Data'!D103</f>
        <v>1023525.2816215398</v>
      </c>
      <c r="E107" s="18">
        <f t="shared" si="4"/>
        <v>975419.59338532749</v>
      </c>
      <c r="F107" s="11">
        <f t="shared" si="3"/>
        <v>0.95299999999999996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8187-C53D-BC4F-9C83-81A89AB2233C}">
  <sheetPr>
    <tabColor rgb="FFFFFF00"/>
  </sheetPr>
  <dimension ref="C2:I19"/>
  <sheetViews>
    <sheetView workbookViewId="0">
      <selection activeCell="F17" sqref="F17"/>
    </sheetView>
  </sheetViews>
  <sheetFormatPr defaultColWidth="8.88671875" defaultRowHeight="14.4" x14ac:dyDescent="0.3"/>
  <cols>
    <col min="3" max="3" width="22.88671875" bestFit="1" customWidth="1"/>
    <col min="4" max="6" width="13.6640625" customWidth="1"/>
    <col min="7" max="7" width="14.6640625" customWidth="1"/>
    <col min="9" max="9" width="13.88671875" bestFit="1" customWidth="1"/>
  </cols>
  <sheetData>
    <row r="2" spans="3:9" x14ac:dyDescent="0.3">
      <c r="D2" s="9">
        <f>'Raw Data'!C2</f>
        <v>152327217.12620816</v>
      </c>
      <c r="E2" s="9">
        <f>'Raw Data'!D2</f>
        <v>152749550.7070668</v>
      </c>
      <c r="F2" s="19">
        <f>F15/F17</f>
        <v>147953692.15443566</v>
      </c>
    </row>
    <row r="3" spans="3:9" x14ac:dyDescent="0.3">
      <c r="C3" s="4" t="s">
        <v>1</v>
      </c>
      <c r="D3" s="4" t="s">
        <v>2</v>
      </c>
      <c r="E3" s="4" t="s">
        <v>3</v>
      </c>
      <c r="F3" s="4" t="s">
        <v>4</v>
      </c>
      <c r="I3" s="12" t="s">
        <v>9</v>
      </c>
    </row>
    <row r="4" spans="3:9" x14ac:dyDescent="0.3">
      <c r="C4" s="3">
        <v>1</v>
      </c>
      <c r="D4" s="17">
        <f>'Raw Data'!C4</f>
        <v>2352694.8763124556</v>
      </c>
      <c r="E4" s="17">
        <f>'Raw Data'!D4</f>
        <v>2387985.2994571421</v>
      </c>
      <c r="F4" s="17">
        <f>'Raw Data'!E4</f>
        <v>2588576.064611542</v>
      </c>
      <c r="I4" s="13" t="s">
        <v>10</v>
      </c>
    </row>
    <row r="5" spans="3:9" x14ac:dyDescent="0.3">
      <c r="C5" s="3">
        <v>2</v>
      </c>
      <c r="D5" s="17">
        <f>'Raw Data'!C5</f>
        <v>2304628.5126785371</v>
      </c>
      <c r="E5" s="17">
        <f>'Raw Data'!D5</f>
        <v>2166350.8019178249</v>
      </c>
      <c r="F5" s="17">
        <f>'Raw Data'!E5</f>
        <v>2034203.4030008377</v>
      </c>
      <c r="I5" s="15" t="s">
        <v>12</v>
      </c>
    </row>
    <row r="6" spans="3:9" x14ac:dyDescent="0.3">
      <c r="C6" s="3">
        <v>3</v>
      </c>
      <c r="D6" s="17">
        <f>'Raw Data'!C6</f>
        <v>2284282.3772425912</v>
      </c>
      <c r="E6" s="17">
        <f>'Raw Data'!D6</f>
        <v>2140372.587476308</v>
      </c>
      <c r="F6" s="17">
        <f>'Raw Data'!E6</f>
        <v>2048336.5662148267</v>
      </c>
    </row>
    <row r="7" spans="3:9" x14ac:dyDescent="0.3">
      <c r="C7" s="3">
        <v>4</v>
      </c>
      <c r="D7" s="17">
        <f>'Raw Data'!C7</f>
        <v>2239498.1613803529</v>
      </c>
      <c r="E7" s="17">
        <f>'Raw Data'!D7</f>
        <v>2445531.9922273457</v>
      </c>
      <c r="F7" s="17">
        <f>'Raw Data'!E7</f>
        <v>2633837.9556288514</v>
      </c>
    </row>
    <row r="8" spans="3:9" x14ac:dyDescent="0.3">
      <c r="C8" s="3">
        <v>5</v>
      </c>
      <c r="D8" s="17">
        <f>'Raw Data'!C8</f>
        <v>2224155.7784644831</v>
      </c>
      <c r="E8" s="17">
        <f>'Raw Data'!D8</f>
        <v>2030654.2257380732</v>
      </c>
      <c r="F8" s="17">
        <f>'Raw Data'!E8</f>
        <v>1805251.6066811471</v>
      </c>
    </row>
    <row r="9" spans="3:9" x14ac:dyDescent="0.3">
      <c r="C9" s="3">
        <v>6</v>
      </c>
      <c r="D9" s="17">
        <f>'Raw Data'!C9</f>
        <v>2189175.2065664702</v>
      </c>
      <c r="E9" s="17">
        <f>'Raw Data'!D9</f>
        <v>2353363.3470589556</v>
      </c>
      <c r="F9" s="17">
        <f>'Raw Data'!E9</f>
        <v>2647533.765441325</v>
      </c>
    </row>
    <row r="10" spans="3:9" x14ac:dyDescent="0.3">
      <c r="C10" s="3">
        <v>7</v>
      </c>
      <c r="D10" s="17">
        <f>'Raw Data'!C10</f>
        <v>2173802.1138748382</v>
      </c>
      <c r="E10" s="17">
        <f>'Raw Data'!D10</f>
        <v>2128152.2694834666</v>
      </c>
      <c r="F10" s="17">
        <f>'Raw Data'!E10</f>
        <v>1917465.1948046035</v>
      </c>
    </row>
    <row r="11" spans="3:9" x14ac:dyDescent="0.3">
      <c r="C11" s="3">
        <v>8</v>
      </c>
      <c r="D11" s="17">
        <f>'Raw Data'!C11</f>
        <v>2164050.9984666542</v>
      </c>
      <c r="E11" s="17">
        <f>'Raw Data'!D11</f>
        <v>2146738.5904789208</v>
      </c>
      <c r="F11" s="17">
        <f>'Raw Data'!E11</f>
        <v>2075896.2169931163</v>
      </c>
    </row>
    <row r="12" spans="3:9" x14ac:dyDescent="0.3">
      <c r="C12" s="3">
        <v>9</v>
      </c>
      <c r="D12" s="17">
        <f>'Raw Data'!C12</f>
        <v>2133866.6990522137</v>
      </c>
      <c r="E12" s="17">
        <f>'Raw Data'!D12</f>
        <v>2029307.2307986552</v>
      </c>
      <c r="F12" s="17">
        <f>'Raw Data'!E12</f>
        <v>1728969.7606404542</v>
      </c>
    </row>
    <row r="13" spans="3:9" x14ac:dyDescent="0.3">
      <c r="C13" s="3">
        <v>10</v>
      </c>
      <c r="D13" s="17">
        <f>'Raw Data'!C13</f>
        <v>2105968.0736884698</v>
      </c>
      <c r="E13" s="17">
        <f>'Raw Data'!D13</f>
        <v>1929066.7554986384</v>
      </c>
      <c r="F13" s="17">
        <f>'Raw Data'!E13</f>
        <v>1824897.1507017119</v>
      </c>
    </row>
    <row r="15" spans="3:9" x14ac:dyDescent="0.3">
      <c r="C15" t="s">
        <v>13</v>
      </c>
      <c r="D15" s="20">
        <f>SUM(D4:D13)</f>
        <v>22172122.797727067</v>
      </c>
      <c r="E15" s="20">
        <f t="shared" ref="E15:F15" si="0">SUM(E4:E13)</f>
        <v>21757523.100135326</v>
      </c>
      <c r="F15" s="20">
        <f t="shared" si="0"/>
        <v>21304967.684718415</v>
      </c>
    </row>
    <row r="16" spans="3:9" x14ac:dyDescent="0.3">
      <c r="C16" t="s">
        <v>14</v>
      </c>
      <c r="D16" s="11">
        <f>D15/D2</f>
        <v>0.14555588433915082</v>
      </c>
      <c r="E16" s="11">
        <f>E15/E2</f>
        <v>0.14243919539809644</v>
      </c>
    </row>
    <row r="17" spans="3:7" x14ac:dyDescent="0.3">
      <c r="C17" t="s">
        <v>15</v>
      </c>
      <c r="F17" s="21">
        <f>AVERAGE(D16:E16)</f>
        <v>0.14399753986862363</v>
      </c>
    </row>
    <row r="19" spans="3:7" x14ac:dyDescent="0.3">
      <c r="C19" t="s">
        <v>16</v>
      </c>
      <c r="F19" s="22">
        <f>F15/Output!F6</f>
        <v>0.13664823262110343</v>
      </c>
      <c r="G19"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9240-0B88-6740-ADA4-F4D58FBB9C71}">
  <sheetPr>
    <tabColor rgb="FFFFFF00"/>
  </sheetPr>
  <dimension ref="C1:AB102"/>
  <sheetViews>
    <sheetView zoomScale="90" zoomScaleNormal="90" workbookViewId="0">
      <selection activeCell="K3" sqref="K3"/>
    </sheetView>
  </sheetViews>
  <sheetFormatPr defaultColWidth="8.88671875" defaultRowHeight="14.4" x14ac:dyDescent="0.3"/>
  <cols>
    <col min="3" max="3" width="8.88671875" style="3"/>
    <col min="4" max="4" width="13.6640625" bestFit="1" customWidth="1"/>
    <col min="5" max="7" width="12.109375" customWidth="1"/>
    <col min="8" max="8" width="14.5546875" bestFit="1" customWidth="1"/>
    <col min="9" max="9" width="11.109375" bestFit="1" customWidth="1"/>
    <col min="10" max="10" width="14.5546875" bestFit="1" customWidth="1"/>
    <col min="11" max="11" width="10.5546875" bestFit="1" customWidth="1"/>
    <col min="12" max="12" width="14.5546875" bestFit="1" customWidth="1"/>
    <col min="13" max="13" width="10.5546875" bestFit="1" customWidth="1"/>
    <col min="14" max="14" width="12.21875" style="23" bestFit="1" customWidth="1"/>
    <col min="28" max="28" width="14.33203125" bestFit="1" customWidth="1"/>
  </cols>
  <sheetData>
    <row r="1" spans="3:28" x14ac:dyDescent="0.3">
      <c r="D1" s="4" t="s">
        <v>17</v>
      </c>
      <c r="E1" s="4" t="s">
        <v>18</v>
      </c>
      <c r="F1" s="4" t="s">
        <v>19</v>
      </c>
      <c r="G1" s="4" t="s">
        <v>20</v>
      </c>
      <c r="H1" s="19">
        <f>SUM(H3:H102)</f>
        <v>151581460.46159649</v>
      </c>
      <c r="I1" s="3"/>
      <c r="J1" s="19">
        <f>SUM(J3:J102)</f>
        <v>154486068.28699833</v>
      </c>
      <c r="K1" s="3"/>
      <c r="L1" s="19">
        <f>SUM(L3:L102)</f>
        <v>155456474.3493855</v>
      </c>
      <c r="M1" s="3"/>
    </row>
    <row r="2" spans="3:28" x14ac:dyDescent="0.3">
      <c r="C2" s="4" t="s">
        <v>36</v>
      </c>
      <c r="D2" s="4" t="s">
        <v>4</v>
      </c>
      <c r="E2" s="4" t="s">
        <v>4</v>
      </c>
      <c r="F2" s="4" t="s">
        <v>4</v>
      </c>
      <c r="G2" s="4" t="s">
        <v>4</v>
      </c>
      <c r="H2" s="4" t="s">
        <v>18</v>
      </c>
      <c r="I2" s="4" t="s">
        <v>21</v>
      </c>
      <c r="J2" s="4" t="s">
        <v>19</v>
      </c>
      <c r="K2" s="4" t="s">
        <v>21</v>
      </c>
      <c r="L2" s="4" t="s">
        <v>20</v>
      </c>
      <c r="M2" s="4" t="s">
        <v>21</v>
      </c>
      <c r="N2" s="24" t="s">
        <v>22</v>
      </c>
      <c r="AB2" s="12" t="s">
        <v>9</v>
      </c>
    </row>
    <row r="3" spans="3:28" x14ac:dyDescent="0.3">
      <c r="C3" s="3">
        <v>1</v>
      </c>
      <c r="D3" s="17">
        <f>LARGE('Raw Data'!$E$4:$E$103,$C3)</f>
        <v>2873204.9160005916</v>
      </c>
      <c r="E3" s="9">
        <f>D3</f>
        <v>2873204.9160005916</v>
      </c>
      <c r="F3" s="9">
        <f>D3</f>
        <v>2873204.9160005916</v>
      </c>
      <c r="G3" s="9">
        <f>D3</f>
        <v>2873204.9160005916</v>
      </c>
      <c r="H3" s="20">
        <f>E3</f>
        <v>2873204.9160005916</v>
      </c>
      <c r="I3" s="20">
        <f>IF(MOD(C3,10)=1,((E3-E13)/10),I2)</f>
        <v>79730.869900747522</v>
      </c>
      <c r="J3" s="20">
        <f>F3</f>
        <v>2873204.9160005916</v>
      </c>
      <c r="K3" s="20">
        <f>(F3-F8)/5</f>
        <v>67161.053313916083</v>
      </c>
      <c r="L3" s="20">
        <f>G3</f>
        <v>2873204.9160005916</v>
      </c>
      <c r="M3" s="20">
        <f>IF(MOD(C3,2)=1,((G3-G5)/2),M2)</f>
        <v>112835.57527963328</v>
      </c>
      <c r="N3" s="25">
        <f>D3</f>
        <v>2873204.9160005916</v>
      </c>
      <c r="AB3" s="13" t="s">
        <v>10</v>
      </c>
    </row>
    <row r="4" spans="3:28" x14ac:dyDescent="0.3">
      <c r="C4" s="3">
        <v>2</v>
      </c>
      <c r="D4" s="17">
        <f>LARGE('Raw Data'!$E$4:$E$103,$C4)</f>
        <v>2654045.3445133427</v>
      </c>
      <c r="E4" s="12"/>
      <c r="F4" s="12"/>
      <c r="G4" s="12"/>
      <c r="H4" s="20">
        <f>H3-I3</f>
        <v>2793474.0460998439</v>
      </c>
      <c r="I4" s="20">
        <f t="shared" ref="I4:I67" si="0">IF(MOD(C4,10)=1,((E4-E14)/10),I3)</f>
        <v>79730.869900747522</v>
      </c>
      <c r="J4" s="20">
        <f>J3-K3</f>
        <v>2806043.8626866755</v>
      </c>
      <c r="K4" s="20">
        <f>IF(MOD(C4,5)=1,((F4-F9)/5),K3)</f>
        <v>67161.053313916083</v>
      </c>
      <c r="L4" s="20">
        <f>L3-M3</f>
        <v>2760369.3407209581</v>
      </c>
      <c r="M4" s="20">
        <f t="shared" ref="M4:M67" si="1">IF(MOD(C4,2)=1,((G4-G6)/2),M3)</f>
        <v>112835.57527963328</v>
      </c>
      <c r="N4" s="25">
        <f t="shared" ref="N4:N67" si="2">D4</f>
        <v>2654045.3445133427</v>
      </c>
      <c r="AB4" s="15" t="s">
        <v>12</v>
      </c>
    </row>
    <row r="5" spans="3:28" x14ac:dyDescent="0.3">
      <c r="C5" s="3">
        <v>3</v>
      </c>
      <c r="D5" s="17">
        <f>LARGE('Raw Data'!$E$4:$E$103,$C5)</f>
        <v>2647533.765441325</v>
      </c>
      <c r="E5" s="12"/>
      <c r="F5" s="12"/>
      <c r="G5" s="9">
        <f>D5</f>
        <v>2647533.765441325</v>
      </c>
      <c r="H5" s="20">
        <f t="shared" ref="H5:H68" si="3">H4-I4</f>
        <v>2713743.1761990963</v>
      </c>
      <c r="I5" s="20">
        <f t="shared" si="0"/>
        <v>79730.869900747522</v>
      </c>
      <c r="J5" s="20">
        <f t="shared" ref="J5:J68" si="4">J4-K4</f>
        <v>2738882.8093727594</v>
      </c>
      <c r="K5" s="20">
        <f t="shared" ref="K5:K68" si="5">IF(MOD(C5,5)=1,((F5-F10)/5),K4)</f>
        <v>67161.053313916083</v>
      </c>
      <c r="L5" s="20">
        <f t="shared" ref="L5:L68" si="6">L4-M4</f>
        <v>2647533.7654413246</v>
      </c>
      <c r="M5" s="20">
        <f t="shared" si="1"/>
        <v>29478.850414891494</v>
      </c>
      <c r="N5" s="25">
        <f t="shared" si="2"/>
        <v>2647533.765441325</v>
      </c>
    </row>
    <row r="6" spans="3:28" x14ac:dyDescent="0.3">
      <c r="C6" s="3">
        <v>4</v>
      </c>
      <c r="D6" s="17">
        <f>LARGE('Raw Data'!$E$4:$E$103,$C6)</f>
        <v>2633837.9556288514</v>
      </c>
      <c r="E6" s="12"/>
      <c r="F6" s="12"/>
      <c r="G6" s="12"/>
      <c r="H6" s="20">
        <f t="shared" si="3"/>
        <v>2634012.3062983486</v>
      </c>
      <c r="I6" s="20">
        <f t="shared" si="0"/>
        <v>79730.869900747522</v>
      </c>
      <c r="J6" s="20">
        <f t="shared" si="4"/>
        <v>2671721.7560588433</v>
      </c>
      <c r="K6" s="20">
        <f t="shared" si="5"/>
        <v>67161.053313916083</v>
      </c>
      <c r="L6" s="20">
        <f t="shared" si="6"/>
        <v>2618054.9150264328</v>
      </c>
      <c r="M6" s="20">
        <f t="shared" si="1"/>
        <v>29478.850414891494</v>
      </c>
      <c r="N6" s="25">
        <f t="shared" si="2"/>
        <v>2633837.9556288514</v>
      </c>
    </row>
    <row r="7" spans="3:28" x14ac:dyDescent="0.3">
      <c r="C7" s="3">
        <v>5</v>
      </c>
      <c r="D7" s="17">
        <f>LARGE('Raw Data'!$E$4:$E$103,$C7)</f>
        <v>2588576.064611542</v>
      </c>
      <c r="E7" s="12"/>
      <c r="F7" s="12"/>
      <c r="G7" s="9">
        <f t="shared" ref="G7" si="7">D7</f>
        <v>2588576.064611542</v>
      </c>
      <c r="H7" s="20">
        <f t="shared" si="3"/>
        <v>2554281.4363976009</v>
      </c>
      <c r="I7" s="20">
        <f t="shared" si="0"/>
        <v>79730.869900747522</v>
      </c>
      <c r="J7" s="20">
        <f t="shared" si="4"/>
        <v>2604560.7027449273</v>
      </c>
      <c r="K7" s="20">
        <f t="shared" si="5"/>
        <v>67161.053313916083</v>
      </c>
      <c r="L7" s="20">
        <f t="shared" si="6"/>
        <v>2588576.0646115411</v>
      </c>
      <c r="M7" s="20">
        <f t="shared" si="1"/>
        <v>106521.22875430179</v>
      </c>
      <c r="N7" s="25">
        <f t="shared" si="2"/>
        <v>2588576.064611542</v>
      </c>
    </row>
    <row r="8" spans="3:28" x14ac:dyDescent="0.3">
      <c r="C8" s="3">
        <v>6</v>
      </c>
      <c r="D8" s="17">
        <f>LARGE('Raw Data'!$E$4:$E$103,$C8)</f>
        <v>2537399.6494310112</v>
      </c>
      <c r="E8" s="12"/>
      <c r="F8" s="9">
        <f>D8</f>
        <v>2537399.6494310112</v>
      </c>
      <c r="G8" s="12"/>
      <c r="H8" s="20">
        <f t="shared" si="3"/>
        <v>2474550.5664968533</v>
      </c>
      <c r="I8" s="20">
        <f t="shared" si="0"/>
        <v>79730.869900747522</v>
      </c>
      <c r="J8" s="20">
        <f t="shared" si="4"/>
        <v>2537399.6494310112</v>
      </c>
      <c r="K8" s="20">
        <f t="shared" si="5"/>
        <v>92300.686487578976</v>
      </c>
      <c r="L8" s="20">
        <f t="shared" si="6"/>
        <v>2482054.8358572396</v>
      </c>
      <c r="M8" s="20">
        <f t="shared" si="1"/>
        <v>106521.22875430179</v>
      </c>
      <c r="N8" s="25">
        <f t="shared" si="2"/>
        <v>2537399.6494310112</v>
      </c>
    </row>
    <row r="9" spans="3:28" x14ac:dyDescent="0.3">
      <c r="C9" s="3">
        <v>7</v>
      </c>
      <c r="D9" s="17">
        <f>LARGE('Raw Data'!$E$4:$E$103,$C9)</f>
        <v>2375533.6071029385</v>
      </c>
      <c r="E9" s="12"/>
      <c r="F9" s="12"/>
      <c r="G9" s="9">
        <f t="shared" ref="G9" si="8">D9</f>
        <v>2375533.6071029385</v>
      </c>
      <c r="H9" s="20">
        <f t="shared" si="3"/>
        <v>2394819.6965961056</v>
      </c>
      <c r="I9" s="20">
        <f t="shared" si="0"/>
        <v>79730.869900747522</v>
      </c>
      <c r="J9" s="20">
        <f t="shared" si="4"/>
        <v>2445098.9629434324</v>
      </c>
      <c r="K9" s="20">
        <f t="shared" si="5"/>
        <v>92300.686487578976</v>
      </c>
      <c r="L9" s="20">
        <f t="shared" si="6"/>
        <v>2375533.607102938</v>
      </c>
      <c r="M9" s="20">
        <f t="shared" si="1"/>
        <v>74077.862077919301</v>
      </c>
      <c r="N9" s="25">
        <f t="shared" si="2"/>
        <v>2375533.6071029385</v>
      </c>
    </row>
    <row r="10" spans="3:28" x14ac:dyDescent="0.3">
      <c r="C10" s="3">
        <v>8</v>
      </c>
      <c r="D10" s="17">
        <f>LARGE('Raw Data'!$E$4:$E$103,$C10)</f>
        <v>2293999.1576929223</v>
      </c>
      <c r="E10" s="12"/>
      <c r="F10" s="12"/>
      <c r="G10" s="12"/>
      <c r="H10" s="20">
        <f t="shared" si="3"/>
        <v>2315088.8266953579</v>
      </c>
      <c r="I10" s="20">
        <f t="shared" si="0"/>
        <v>79730.869900747522</v>
      </c>
      <c r="J10" s="20">
        <f t="shared" si="4"/>
        <v>2352798.2764558536</v>
      </c>
      <c r="K10" s="20">
        <f t="shared" si="5"/>
        <v>92300.686487578976</v>
      </c>
      <c r="L10" s="20">
        <f t="shared" si="6"/>
        <v>2301455.7450250187</v>
      </c>
      <c r="M10" s="20">
        <f t="shared" si="1"/>
        <v>74077.862077919301</v>
      </c>
      <c r="N10" s="25">
        <f t="shared" si="2"/>
        <v>2293999.1576929223</v>
      </c>
    </row>
    <row r="11" spans="3:28" x14ac:dyDescent="0.3">
      <c r="C11" s="3">
        <v>9</v>
      </c>
      <c r="D11" s="17">
        <f>LARGE('Raw Data'!$E$4:$E$103,$C11)</f>
        <v>2227377.8829470999</v>
      </c>
      <c r="E11" s="12"/>
      <c r="F11" s="12"/>
      <c r="G11" s="9">
        <f t="shared" ref="G11" si="9">D11</f>
        <v>2227377.8829470999</v>
      </c>
      <c r="H11" s="20">
        <f t="shared" si="3"/>
        <v>2235357.9567946102</v>
      </c>
      <c r="I11" s="20">
        <f t="shared" si="0"/>
        <v>79730.869900747522</v>
      </c>
      <c r="J11" s="20">
        <f t="shared" si="4"/>
        <v>2260497.5899682748</v>
      </c>
      <c r="K11" s="20">
        <f t="shared" si="5"/>
        <v>92300.686487578976</v>
      </c>
      <c r="L11" s="20">
        <f t="shared" si="6"/>
        <v>2227377.8829470994</v>
      </c>
      <c r="M11" s="20">
        <f t="shared" si="1"/>
        <v>75740.832976991776</v>
      </c>
      <c r="N11" s="25">
        <f t="shared" si="2"/>
        <v>2227377.8829470999</v>
      </c>
    </row>
    <row r="12" spans="3:28" x14ac:dyDescent="0.3">
      <c r="C12" s="3">
        <v>10</v>
      </c>
      <c r="D12" s="17">
        <f>LARGE('Raw Data'!$E$4:$E$103,$C12)</f>
        <v>2218701.8292385386</v>
      </c>
      <c r="E12" s="12"/>
      <c r="F12" s="12"/>
      <c r="G12" s="12"/>
      <c r="H12" s="20">
        <f t="shared" si="3"/>
        <v>2155627.0868938626</v>
      </c>
      <c r="I12" s="20">
        <f t="shared" si="0"/>
        <v>79730.869900747522</v>
      </c>
      <c r="J12" s="20">
        <f t="shared" si="4"/>
        <v>2168196.903480696</v>
      </c>
      <c r="K12" s="20">
        <f t="shared" si="5"/>
        <v>92300.686487578976</v>
      </c>
      <c r="L12" s="20">
        <f t="shared" si="6"/>
        <v>2151637.0499701076</v>
      </c>
      <c r="M12" s="20">
        <f t="shared" si="1"/>
        <v>75740.832976991776</v>
      </c>
      <c r="N12" s="25">
        <f t="shared" si="2"/>
        <v>2218701.8292385386</v>
      </c>
    </row>
    <row r="13" spans="3:28" x14ac:dyDescent="0.3">
      <c r="C13" s="3">
        <v>11</v>
      </c>
      <c r="D13" s="17">
        <f>LARGE('Raw Data'!$E$4:$E$103,$C13)</f>
        <v>2075896.2169931163</v>
      </c>
      <c r="E13" s="9">
        <f>D13</f>
        <v>2075896.2169931163</v>
      </c>
      <c r="F13" s="9">
        <f t="shared" ref="F13" si="10">D13</f>
        <v>2075896.2169931163</v>
      </c>
      <c r="G13" s="9">
        <f t="shared" ref="G13" si="11">D13</f>
        <v>2075896.2169931163</v>
      </c>
      <c r="H13" s="20">
        <f t="shared" si="3"/>
        <v>2075896.2169931151</v>
      </c>
      <c r="I13" s="20">
        <f t="shared" si="0"/>
        <v>22009.960907169734</v>
      </c>
      <c r="J13" s="20">
        <f t="shared" si="4"/>
        <v>2075896.216993117</v>
      </c>
      <c r="K13" s="20">
        <f t="shared" si="5"/>
        <v>15330.220516077383</v>
      </c>
      <c r="L13" s="20">
        <f t="shared" si="6"/>
        <v>2075896.2169931158</v>
      </c>
      <c r="M13" s="20">
        <f t="shared" si="1"/>
        <v>20846.406996139325</v>
      </c>
      <c r="N13" s="25">
        <f t="shared" si="2"/>
        <v>2075896.2169931163</v>
      </c>
    </row>
    <row r="14" spans="3:28" x14ac:dyDescent="0.3">
      <c r="C14" s="3">
        <v>12</v>
      </c>
      <c r="D14" s="17">
        <f>LARGE('Raw Data'!$E$4:$E$103,$C14)</f>
        <v>2048336.5662148267</v>
      </c>
      <c r="E14" s="9"/>
      <c r="F14" s="12"/>
      <c r="G14" s="12"/>
      <c r="H14" s="20">
        <f t="shared" si="3"/>
        <v>2053886.2560859453</v>
      </c>
      <c r="I14" s="20">
        <f t="shared" si="0"/>
        <v>22009.960907169734</v>
      </c>
      <c r="J14" s="20">
        <f t="shared" si="4"/>
        <v>2060565.9964770395</v>
      </c>
      <c r="K14" s="20">
        <f t="shared" si="5"/>
        <v>15330.220516077383</v>
      </c>
      <c r="L14" s="20">
        <f t="shared" si="6"/>
        <v>2055049.8099969765</v>
      </c>
      <c r="M14" s="20">
        <f t="shared" si="1"/>
        <v>20846.406996139325</v>
      </c>
      <c r="N14" s="25">
        <f t="shared" si="2"/>
        <v>2048336.5662148267</v>
      </c>
    </row>
    <row r="15" spans="3:28" x14ac:dyDescent="0.3">
      <c r="C15" s="3">
        <v>13</v>
      </c>
      <c r="D15" s="17">
        <f>LARGE('Raw Data'!$E$4:$E$103,$C15)</f>
        <v>2034203.4030008377</v>
      </c>
      <c r="E15" s="12"/>
      <c r="F15" s="12"/>
      <c r="G15" s="9">
        <f t="shared" ref="G15" si="12">D15</f>
        <v>2034203.4030008377</v>
      </c>
      <c r="H15" s="20">
        <f t="shared" si="3"/>
        <v>2031876.2951787757</v>
      </c>
      <c r="I15" s="20">
        <f t="shared" si="0"/>
        <v>22009.960907169734</v>
      </c>
      <c r="J15" s="20">
        <f t="shared" si="4"/>
        <v>2045235.7759609621</v>
      </c>
      <c r="K15" s="20">
        <f t="shared" si="5"/>
        <v>15330.220516077383</v>
      </c>
      <c r="L15" s="20">
        <f t="shared" si="6"/>
        <v>2034203.4030008372</v>
      </c>
      <c r="M15" s="20">
        <f t="shared" si="1"/>
        <v>4369.2654294834938</v>
      </c>
      <c r="N15" s="25">
        <f t="shared" si="2"/>
        <v>2034203.4030008377</v>
      </c>
    </row>
    <row r="16" spans="3:28" x14ac:dyDescent="0.3">
      <c r="C16" s="3">
        <v>14</v>
      </c>
      <c r="D16" s="17">
        <f>LARGE('Raw Data'!$E$4:$E$103,$C16)</f>
        <v>2032213.5418375167</v>
      </c>
      <c r="E16" s="12"/>
      <c r="F16" s="12"/>
      <c r="G16" s="12"/>
      <c r="H16" s="20">
        <f t="shared" si="3"/>
        <v>2009866.3342716061</v>
      </c>
      <c r="I16" s="20">
        <f t="shared" si="0"/>
        <v>22009.960907169734</v>
      </c>
      <c r="J16" s="20">
        <f t="shared" si="4"/>
        <v>2029905.5554448846</v>
      </c>
      <c r="K16" s="20">
        <f t="shared" si="5"/>
        <v>15330.220516077383</v>
      </c>
      <c r="L16" s="20">
        <f t="shared" si="6"/>
        <v>2029834.1375713537</v>
      </c>
      <c r="M16" s="20">
        <f t="shared" si="1"/>
        <v>4369.2654294834938</v>
      </c>
      <c r="N16" s="25">
        <f t="shared" si="2"/>
        <v>2032213.5418375167</v>
      </c>
    </row>
    <row r="17" spans="3:14" x14ac:dyDescent="0.3">
      <c r="C17" s="3">
        <v>15</v>
      </c>
      <c r="D17" s="17">
        <f>LARGE('Raw Data'!$E$4:$E$103,$C17)</f>
        <v>2025464.8721418707</v>
      </c>
      <c r="E17" s="12"/>
      <c r="F17" s="12"/>
      <c r="G17" s="9">
        <f t="shared" ref="G17" si="13">D17</f>
        <v>2025464.8721418707</v>
      </c>
      <c r="H17" s="20">
        <f t="shared" si="3"/>
        <v>1987856.3733644364</v>
      </c>
      <c r="I17" s="20">
        <f t="shared" si="0"/>
        <v>22009.960907169734</v>
      </c>
      <c r="J17" s="20">
        <f t="shared" si="4"/>
        <v>2014575.3349288071</v>
      </c>
      <c r="K17" s="20">
        <f t="shared" si="5"/>
        <v>15330.220516077383</v>
      </c>
      <c r="L17" s="20">
        <f t="shared" si="6"/>
        <v>2025464.8721418702</v>
      </c>
      <c r="M17" s="20">
        <f t="shared" si="1"/>
        <v>50487.421567262732</v>
      </c>
      <c r="N17" s="25">
        <f t="shared" si="2"/>
        <v>2025464.8721418707</v>
      </c>
    </row>
    <row r="18" spans="3:14" x14ac:dyDescent="0.3">
      <c r="C18" s="3">
        <v>16</v>
      </c>
      <c r="D18" s="17">
        <f>LARGE('Raw Data'!$E$4:$E$103,$C18)</f>
        <v>1999245.1144127294</v>
      </c>
      <c r="E18" s="12"/>
      <c r="F18" s="9">
        <f t="shared" ref="F18" si="14">D18</f>
        <v>1999245.1144127294</v>
      </c>
      <c r="G18" s="12"/>
      <c r="H18" s="20">
        <f t="shared" si="3"/>
        <v>1965846.4124572668</v>
      </c>
      <c r="I18" s="20">
        <f t="shared" si="0"/>
        <v>22009.960907169734</v>
      </c>
      <c r="J18" s="20">
        <f t="shared" si="4"/>
        <v>1999245.1144127296</v>
      </c>
      <c r="K18" s="20">
        <f t="shared" si="5"/>
        <v>28689.701298262087</v>
      </c>
      <c r="L18" s="20">
        <f t="shared" si="6"/>
        <v>1974977.4505746076</v>
      </c>
      <c r="M18" s="20">
        <f t="shared" si="1"/>
        <v>50487.421567262732</v>
      </c>
      <c r="N18" s="25">
        <f t="shared" si="2"/>
        <v>1999245.1144127294</v>
      </c>
    </row>
    <row r="19" spans="3:14" x14ac:dyDescent="0.3">
      <c r="C19" s="3">
        <v>17</v>
      </c>
      <c r="D19" s="17">
        <f>LARGE('Raw Data'!$E$4:$E$103,$C19)</f>
        <v>1924490.0290073452</v>
      </c>
      <c r="E19" s="12"/>
      <c r="F19" s="12"/>
      <c r="G19" s="9">
        <f t="shared" ref="G19" si="15">D19</f>
        <v>1924490.0290073452</v>
      </c>
      <c r="H19" s="20">
        <f t="shared" si="3"/>
        <v>1943836.4515500972</v>
      </c>
      <c r="I19" s="20">
        <f t="shared" si="0"/>
        <v>22009.960907169734</v>
      </c>
      <c r="J19" s="20">
        <f t="shared" si="4"/>
        <v>1970555.4131144676</v>
      </c>
      <c r="K19" s="20">
        <f t="shared" si="5"/>
        <v>28689.701298262087</v>
      </c>
      <c r="L19" s="20">
        <f t="shared" si="6"/>
        <v>1924490.029007345</v>
      </c>
      <c r="M19" s="20">
        <f t="shared" si="1"/>
        <v>4968.4295728141442</v>
      </c>
      <c r="N19" s="25">
        <f t="shared" si="2"/>
        <v>1924490.0290073452</v>
      </c>
    </row>
    <row r="20" spans="3:14" x14ac:dyDescent="0.3">
      <c r="C20" s="3">
        <v>18</v>
      </c>
      <c r="D20" s="17">
        <f>LARGE('Raw Data'!$E$4:$E$103,$C20)</f>
        <v>1917465.1948046035</v>
      </c>
      <c r="E20" s="12"/>
      <c r="F20" s="12"/>
      <c r="G20" s="12"/>
      <c r="H20" s="20">
        <f t="shared" si="3"/>
        <v>1921826.4906429276</v>
      </c>
      <c r="I20" s="20">
        <f t="shared" si="0"/>
        <v>22009.960907169734</v>
      </c>
      <c r="J20" s="20">
        <f t="shared" si="4"/>
        <v>1941865.7118162056</v>
      </c>
      <c r="K20" s="20">
        <f t="shared" si="5"/>
        <v>28689.701298262087</v>
      </c>
      <c r="L20" s="20">
        <f t="shared" si="6"/>
        <v>1919521.5994345308</v>
      </c>
      <c r="M20" s="20">
        <f t="shared" si="1"/>
        <v>4968.4295728141442</v>
      </c>
      <c r="N20" s="25">
        <f t="shared" si="2"/>
        <v>1917465.1948046035</v>
      </c>
    </row>
    <row r="21" spans="3:14" x14ac:dyDescent="0.3">
      <c r="C21" s="3">
        <v>19</v>
      </c>
      <c r="D21" s="17">
        <f>LARGE('Raw Data'!$E$4:$E$103,$C21)</f>
        <v>1914553.1698617169</v>
      </c>
      <c r="E21" s="12"/>
      <c r="F21" s="12"/>
      <c r="G21" s="9">
        <f t="shared" ref="G21" si="16">D21</f>
        <v>1914553.1698617169</v>
      </c>
      <c r="H21" s="20">
        <f t="shared" si="3"/>
        <v>1899816.529735758</v>
      </c>
      <c r="I21" s="20">
        <f t="shared" si="0"/>
        <v>22009.960907169734</v>
      </c>
      <c r="J21" s="20">
        <f t="shared" si="4"/>
        <v>1913176.0105179437</v>
      </c>
      <c r="K21" s="20">
        <f t="shared" si="5"/>
        <v>28689.701298262087</v>
      </c>
      <c r="L21" s="20">
        <f t="shared" si="6"/>
        <v>1914553.1698617167</v>
      </c>
      <c r="M21" s="20">
        <f t="shared" si="1"/>
        <v>29378.280970148975</v>
      </c>
      <c r="N21" s="25">
        <f t="shared" si="2"/>
        <v>1914553.1698617169</v>
      </c>
    </row>
    <row r="22" spans="3:14" x14ac:dyDescent="0.3">
      <c r="C22" s="3">
        <v>20</v>
      </c>
      <c r="D22" s="17">
        <f>LARGE('Raw Data'!$E$4:$E$103,$C22)</f>
        <v>1882830.0141110525</v>
      </c>
      <c r="E22" s="12"/>
      <c r="F22" s="12"/>
      <c r="G22" s="12"/>
      <c r="H22" s="20">
        <f t="shared" si="3"/>
        <v>1877806.5688285884</v>
      </c>
      <c r="I22" s="20">
        <f t="shared" si="0"/>
        <v>22009.960907169734</v>
      </c>
      <c r="J22" s="20">
        <f t="shared" si="4"/>
        <v>1884486.3092196817</v>
      </c>
      <c r="K22" s="20">
        <f t="shared" si="5"/>
        <v>28689.701298262087</v>
      </c>
      <c r="L22" s="20">
        <f t="shared" si="6"/>
        <v>1885174.8888915677</v>
      </c>
      <c r="M22" s="20">
        <f t="shared" si="1"/>
        <v>29378.280970148975</v>
      </c>
      <c r="N22" s="25">
        <f t="shared" si="2"/>
        <v>1882830.0141110525</v>
      </c>
    </row>
    <row r="23" spans="3:14" x14ac:dyDescent="0.3">
      <c r="C23" s="3">
        <v>21</v>
      </c>
      <c r="D23" s="17">
        <f>LARGE('Raw Data'!$E$4:$E$103,$C23)</f>
        <v>1855796.607921419</v>
      </c>
      <c r="E23" s="9">
        <f t="shared" ref="E23" si="17">D23</f>
        <v>1855796.607921419</v>
      </c>
      <c r="F23" s="9">
        <f t="shared" ref="F23" si="18">D23</f>
        <v>1855796.607921419</v>
      </c>
      <c r="G23" s="9">
        <f t="shared" ref="G23" si="19">D23</f>
        <v>1855796.607921419</v>
      </c>
      <c r="H23" s="20">
        <f t="shared" si="3"/>
        <v>1855796.6079214187</v>
      </c>
      <c r="I23" s="20">
        <f t="shared" si="0"/>
        <v>10923.794746787706</v>
      </c>
      <c r="J23" s="20">
        <f t="shared" si="4"/>
        <v>1855796.6079214197</v>
      </c>
      <c r="K23" s="20">
        <f t="shared" si="5"/>
        <v>10109.000248054368</v>
      </c>
      <c r="L23" s="20">
        <f t="shared" si="6"/>
        <v>1855796.6079214187</v>
      </c>
      <c r="M23" s="20">
        <f t="shared" si="1"/>
        <v>4868.1225822471315</v>
      </c>
      <c r="N23" s="25">
        <f t="shared" si="2"/>
        <v>1855796.607921419</v>
      </c>
    </row>
    <row r="24" spans="3:14" x14ac:dyDescent="0.3">
      <c r="C24" s="3">
        <v>22</v>
      </c>
      <c r="D24" s="17">
        <f>LARGE('Raw Data'!$E$4:$E$103,$C24)</f>
        <v>1854284.7954932046</v>
      </c>
      <c r="E24" s="12"/>
      <c r="F24" s="12"/>
      <c r="G24" s="12"/>
      <c r="H24" s="20">
        <f t="shared" si="3"/>
        <v>1844872.813174631</v>
      </c>
      <c r="I24" s="20">
        <f t="shared" si="0"/>
        <v>10923.794746787706</v>
      </c>
      <c r="J24" s="20">
        <f t="shared" si="4"/>
        <v>1845687.6076733654</v>
      </c>
      <c r="K24" s="20">
        <f t="shared" si="5"/>
        <v>10109.000248054368</v>
      </c>
      <c r="L24" s="20">
        <f t="shared" si="6"/>
        <v>1850928.4853391717</v>
      </c>
      <c r="M24" s="20">
        <f t="shared" si="1"/>
        <v>4868.1225822471315</v>
      </c>
      <c r="N24" s="25">
        <f t="shared" si="2"/>
        <v>1854284.7954932046</v>
      </c>
    </row>
    <row r="25" spans="3:14" x14ac:dyDescent="0.3">
      <c r="C25" s="3">
        <v>23</v>
      </c>
      <c r="D25" s="17">
        <f>LARGE('Raw Data'!$E$4:$E$103,$C25)</f>
        <v>1846060.3627569247</v>
      </c>
      <c r="E25" s="12"/>
      <c r="F25" s="12"/>
      <c r="G25" s="9">
        <f t="shared" ref="G25" si="20">D25</f>
        <v>1846060.3627569247</v>
      </c>
      <c r="H25" s="20">
        <f t="shared" si="3"/>
        <v>1833949.0184278432</v>
      </c>
      <c r="I25" s="20">
        <f t="shared" si="0"/>
        <v>10923.794746787706</v>
      </c>
      <c r="J25" s="20">
        <f t="shared" si="4"/>
        <v>1835578.6074253111</v>
      </c>
      <c r="K25" s="20">
        <f t="shared" si="5"/>
        <v>10109.000248054368</v>
      </c>
      <c r="L25" s="20">
        <f t="shared" si="6"/>
        <v>1846060.3627569247</v>
      </c>
      <c r="M25" s="20">
        <f t="shared" si="1"/>
        <v>10581.606027606409</v>
      </c>
      <c r="N25" s="25">
        <f t="shared" si="2"/>
        <v>1846060.3627569247</v>
      </c>
    </row>
    <row r="26" spans="3:14" x14ac:dyDescent="0.3">
      <c r="C26" s="3">
        <v>24</v>
      </c>
      <c r="D26" s="17">
        <f>LARGE('Raw Data'!$E$4:$E$103,$C26)</f>
        <v>1833192.5326072953</v>
      </c>
      <c r="E26" s="12"/>
      <c r="F26" s="12"/>
      <c r="G26" s="12"/>
      <c r="H26" s="20">
        <f t="shared" si="3"/>
        <v>1823025.2236810555</v>
      </c>
      <c r="I26" s="20">
        <f t="shared" si="0"/>
        <v>10923.794746787706</v>
      </c>
      <c r="J26" s="20">
        <f t="shared" si="4"/>
        <v>1825469.6071772568</v>
      </c>
      <c r="K26" s="20">
        <f t="shared" si="5"/>
        <v>10109.000248054368</v>
      </c>
      <c r="L26" s="20">
        <f t="shared" si="6"/>
        <v>1835478.7567293183</v>
      </c>
      <c r="M26" s="20">
        <f t="shared" si="1"/>
        <v>10581.606027606409</v>
      </c>
      <c r="N26" s="25">
        <f t="shared" si="2"/>
        <v>1833192.5326072953</v>
      </c>
    </row>
    <row r="27" spans="3:14" x14ac:dyDescent="0.3">
      <c r="C27" s="3">
        <v>25</v>
      </c>
      <c r="D27" s="17">
        <f>LARGE('Raw Data'!$E$4:$E$103,$C27)</f>
        <v>1824897.1507017119</v>
      </c>
      <c r="E27" s="12"/>
      <c r="F27" s="12"/>
      <c r="G27" s="9">
        <f t="shared" ref="G27" si="21">D27</f>
        <v>1824897.1507017119</v>
      </c>
      <c r="H27" s="20">
        <f t="shared" si="3"/>
        <v>1812101.4289342677</v>
      </c>
      <c r="I27" s="20">
        <f t="shared" si="0"/>
        <v>10923.794746787706</v>
      </c>
      <c r="J27" s="20">
        <f t="shared" si="4"/>
        <v>1815360.6069292026</v>
      </c>
      <c r="K27" s="20">
        <f t="shared" si="5"/>
        <v>10109.000248054368</v>
      </c>
      <c r="L27" s="20">
        <f t="shared" si="6"/>
        <v>1824897.1507017119</v>
      </c>
      <c r="M27" s="20">
        <f t="shared" si="1"/>
        <v>10182.698685376672</v>
      </c>
      <c r="N27" s="25">
        <f t="shared" si="2"/>
        <v>1824897.1507017119</v>
      </c>
    </row>
    <row r="28" spans="3:14" x14ac:dyDescent="0.3">
      <c r="C28" s="3">
        <v>26</v>
      </c>
      <c r="D28" s="17">
        <f>LARGE('Raw Data'!$E$4:$E$103,$C28)</f>
        <v>1805251.6066811471</v>
      </c>
      <c r="E28" s="12"/>
      <c r="F28" s="9">
        <f t="shared" ref="F28" si="22">D28</f>
        <v>1805251.6066811471</v>
      </c>
      <c r="G28" s="12"/>
      <c r="H28" s="20">
        <f t="shared" si="3"/>
        <v>1801177.63418748</v>
      </c>
      <c r="I28" s="20">
        <f t="shared" si="0"/>
        <v>10923.794746787706</v>
      </c>
      <c r="J28" s="20">
        <f t="shared" si="4"/>
        <v>1805251.6066811483</v>
      </c>
      <c r="K28" s="20">
        <f t="shared" si="5"/>
        <v>11738.589245521045</v>
      </c>
      <c r="L28" s="20">
        <f t="shared" si="6"/>
        <v>1814714.4520163352</v>
      </c>
      <c r="M28" s="20">
        <f t="shared" si="1"/>
        <v>10182.698685376672</v>
      </c>
      <c r="N28" s="25">
        <f t="shared" si="2"/>
        <v>1805251.6066811471</v>
      </c>
    </row>
    <row r="29" spans="3:14" x14ac:dyDescent="0.3">
      <c r="C29" s="3">
        <v>27</v>
      </c>
      <c r="D29" s="17">
        <f>LARGE('Raw Data'!$E$4:$E$103,$C29)</f>
        <v>1804531.7533309585</v>
      </c>
      <c r="E29" s="12"/>
      <c r="F29" s="12"/>
      <c r="G29" s="9">
        <f t="shared" ref="G29" si="23">D29</f>
        <v>1804531.7533309585</v>
      </c>
      <c r="H29" s="20">
        <f t="shared" si="3"/>
        <v>1790253.8394406922</v>
      </c>
      <c r="I29" s="20">
        <f t="shared" si="0"/>
        <v>10923.794746787706</v>
      </c>
      <c r="J29" s="20">
        <f t="shared" si="4"/>
        <v>1793513.0174356273</v>
      </c>
      <c r="K29" s="20">
        <f t="shared" si="5"/>
        <v>11738.589245521045</v>
      </c>
      <c r="L29" s="20">
        <f t="shared" si="6"/>
        <v>1804531.7533309585</v>
      </c>
      <c r="M29" s="20">
        <f t="shared" si="1"/>
        <v>16576.327976773959</v>
      </c>
      <c r="N29" s="25">
        <f t="shared" si="2"/>
        <v>1804531.7533309585</v>
      </c>
    </row>
    <row r="30" spans="3:14" x14ac:dyDescent="0.3">
      <c r="C30" s="3">
        <v>28</v>
      </c>
      <c r="D30" s="17">
        <f>LARGE('Raw Data'!$E$4:$E$103,$C30)</f>
        <v>1794685.7087719375</v>
      </c>
      <c r="E30" s="12"/>
      <c r="F30" s="12"/>
      <c r="G30" s="12"/>
      <c r="H30" s="20">
        <f t="shared" si="3"/>
        <v>1779330.0446939045</v>
      </c>
      <c r="I30" s="20">
        <f t="shared" si="0"/>
        <v>10923.794746787706</v>
      </c>
      <c r="J30" s="20">
        <f t="shared" si="4"/>
        <v>1781774.4281901063</v>
      </c>
      <c r="K30" s="20">
        <f t="shared" si="5"/>
        <v>11738.589245521045</v>
      </c>
      <c r="L30" s="20">
        <f t="shared" si="6"/>
        <v>1787955.4253541846</v>
      </c>
      <c r="M30" s="20">
        <f t="shared" si="1"/>
        <v>16576.327976773959</v>
      </c>
      <c r="N30" s="25">
        <f t="shared" si="2"/>
        <v>1794685.7087719375</v>
      </c>
    </row>
    <row r="31" spans="3:14" x14ac:dyDescent="0.3">
      <c r="C31" s="3">
        <v>29</v>
      </c>
      <c r="D31" s="17">
        <f>LARGE('Raw Data'!$E$4:$E$103,$C31)</f>
        <v>1771379.0973774106</v>
      </c>
      <c r="E31" s="12"/>
      <c r="F31" s="12"/>
      <c r="G31" s="9">
        <f t="shared" ref="G31" si="24">D31</f>
        <v>1771379.0973774106</v>
      </c>
      <c r="H31" s="20">
        <f t="shared" si="3"/>
        <v>1768406.2499471167</v>
      </c>
      <c r="I31" s="20">
        <f t="shared" si="0"/>
        <v>10923.794746787706</v>
      </c>
      <c r="J31" s="20">
        <f t="shared" si="4"/>
        <v>1770035.8389445853</v>
      </c>
      <c r="K31" s="20">
        <f t="shared" si="5"/>
        <v>11738.589245521045</v>
      </c>
      <c r="L31" s="20">
        <f t="shared" si="6"/>
        <v>1771379.0973774106</v>
      </c>
      <c r="M31" s="20">
        <f t="shared" si="1"/>
        <v>12410.218461934361</v>
      </c>
      <c r="N31" s="25">
        <f t="shared" si="2"/>
        <v>1771379.0973774106</v>
      </c>
    </row>
    <row r="32" spans="3:14" x14ac:dyDescent="0.3">
      <c r="C32" s="3">
        <v>30</v>
      </c>
      <c r="D32" s="17">
        <f>LARGE('Raw Data'!$E$4:$E$103,$C32)</f>
        <v>1764782.2793096239</v>
      </c>
      <c r="E32" s="12"/>
      <c r="F32" s="12"/>
      <c r="G32" s="12"/>
      <c r="H32" s="20">
        <f t="shared" si="3"/>
        <v>1757482.455200329</v>
      </c>
      <c r="I32" s="20">
        <f t="shared" si="0"/>
        <v>10923.794746787706</v>
      </c>
      <c r="J32" s="20">
        <f t="shared" si="4"/>
        <v>1758297.2496990643</v>
      </c>
      <c r="K32" s="20">
        <f t="shared" si="5"/>
        <v>11738.589245521045</v>
      </c>
      <c r="L32" s="20">
        <f t="shared" si="6"/>
        <v>1758968.8789154761</v>
      </c>
      <c r="M32" s="20">
        <f t="shared" si="1"/>
        <v>12410.218461934361</v>
      </c>
      <c r="N32" s="25">
        <f t="shared" si="2"/>
        <v>1764782.2793096239</v>
      </c>
    </row>
    <row r="33" spans="3:14" x14ac:dyDescent="0.3">
      <c r="C33" s="3">
        <v>31</v>
      </c>
      <c r="D33" s="17">
        <f>LARGE('Raw Data'!$E$4:$E$103,$C33)</f>
        <v>1746558.6604535419</v>
      </c>
      <c r="E33" s="9">
        <f t="shared" ref="E33" si="25">D33</f>
        <v>1746558.6604535419</v>
      </c>
      <c r="F33" s="9">
        <f t="shared" ref="F33" si="26">D33</f>
        <v>1746558.6604535419</v>
      </c>
      <c r="G33" s="9">
        <f t="shared" ref="G33" si="27">D33</f>
        <v>1746558.6604535419</v>
      </c>
      <c r="H33" s="20">
        <f t="shared" si="3"/>
        <v>1746558.6604535412</v>
      </c>
      <c r="I33" s="20">
        <f t="shared" si="0"/>
        <v>11826.807138785371</v>
      </c>
      <c r="J33" s="20">
        <f t="shared" si="4"/>
        <v>1746558.6604535433</v>
      </c>
      <c r="K33" s="20">
        <f t="shared" si="5"/>
        <v>15541.589768825705</v>
      </c>
      <c r="L33" s="20">
        <f t="shared" si="6"/>
        <v>1746558.6604535417</v>
      </c>
      <c r="M33" s="20">
        <f t="shared" si="1"/>
        <v>4051.6128956736065</v>
      </c>
      <c r="N33" s="25">
        <f t="shared" si="2"/>
        <v>1746558.6604535419</v>
      </c>
    </row>
    <row r="34" spans="3:14" x14ac:dyDescent="0.3">
      <c r="C34" s="3">
        <v>32</v>
      </c>
      <c r="D34" s="17">
        <f>LARGE('Raw Data'!$E$4:$E$103,$C34)</f>
        <v>1743612.1488344565</v>
      </c>
      <c r="E34" s="9"/>
      <c r="F34" s="12"/>
      <c r="G34" s="12"/>
      <c r="H34" s="20">
        <f t="shared" si="3"/>
        <v>1734731.853314756</v>
      </c>
      <c r="I34" s="20">
        <f t="shared" si="0"/>
        <v>11826.807138785371</v>
      </c>
      <c r="J34" s="20">
        <f t="shared" si="4"/>
        <v>1731017.0706847175</v>
      </c>
      <c r="K34" s="20">
        <f t="shared" si="5"/>
        <v>15541.589768825705</v>
      </c>
      <c r="L34" s="20">
        <f t="shared" si="6"/>
        <v>1742507.0475578681</v>
      </c>
      <c r="M34" s="20">
        <f t="shared" si="1"/>
        <v>4051.6128956736065</v>
      </c>
      <c r="N34" s="25">
        <f t="shared" si="2"/>
        <v>1743612.1488344565</v>
      </c>
    </row>
    <row r="35" spans="3:14" x14ac:dyDescent="0.3">
      <c r="C35" s="3">
        <v>33</v>
      </c>
      <c r="D35" s="17">
        <f>LARGE('Raw Data'!$E$4:$E$103,$C35)</f>
        <v>1738455.4346621947</v>
      </c>
      <c r="E35" s="12"/>
      <c r="F35" s="12"/>
      <c r="G35" s="9">
        <f t="shared" ref="G35" si="28">D35</f>
        <v>1738455.4346621947</v>
      </c>
      <c r="H35" s="20">
        <f t="shared" si="3"/>
        <v>1722905.0461759707</v>
      </c>
      <c r="I35" s="20">
        <f t="shared" si="0"/>
        <v>11826.807138785371</v>
      </c>
      <c r="J35" s="20">
        <f t="shared" si="4"/>
        <v>1715475.4809158917</v>
      </c>
      <c r="K35" s="20">
        <f t="shared" si="5"/>
        <v>15541.589768825705</v>
      </c>
      <c r="L35" s="20">
        <f t="shared" si="6"/>
        <v>1738455.4346621945</v>
      </c>
      <c r="M35" s="20">
        <f t="shared" si="1"/>
        <v>19423.15972085367</v>
      </c>
      <c r="N35" s="25">
        <f t="shared" si="2"/>
        <v>1738455.4346621947</v>
      </c>
    </row>
    <row r="36" spans="3:14" x14ac:dyDescent="0.3">
      <c r="C36" s="3">
        <v>34</v>
      </c>
      <c r="D36" s="17">
        <f>LARGE('Raw Data'!$E$4:$E$103,$C36)</f>
        <v>1728969.7606404542</v>
      </c>
      <c r="E36" s="12"/>
      <c r="F36" s="12"/>
      <c r="G36" s="12"/>
      <c r="H36" s="20">
        <f t="shared" si="3"/>
        <v>1711078.2390371854</v>
      </c>
      <c r="I36" s="20">
        <f t="shared" si="0"/>
        <v>11826.807138785371</v>
      </c>
      <c r="J36" s="20">
        <f t="shared" si="4"/>
        <v>1699933.8911470659</v>
      </c>
      <c r="K36" s="20">
        <f t="shared" si="5"/>
        <v>15541.589768825705</v>
      </c>
      <c r="L36" s="20">
        <f t="shared" si="6"/>
        <v>1719032.2749413408</v>
      </c>
      <c r="M36" s="20">
        <f t="shared" si="1"/>
        <v>19423.15972085367</v>
      </c>
      <c r="N36" s="25">
        <f t="shared" si="2"/>
        <v>1728969.7606404542</v>
      </c>
    </row>
    <row r="37" spans="3:14" x14ac:dyDescent="0.3">
      <c r="C37" s="3">
        <v>35</v>
      </c>
      <c r="D37" s="17">
        <f>LARGE('Raw Data'!$E$4:$E$103,$C37)</f>
        <v>1699609.1152204874</v>
      </c>
      <c r="E37" s="12"/>
      <c r="F37" s="12"/>
      <c r="G37" s="9">
        <f t="shared" ref="G37" si="29">D37</f>
        <v>1699609.1152204874</v>
      </c>
      <c r="H37" s="20">
        <f t="shared" si="3"/>
        <v>1699251.4318984002</v>
      </c>
      <c r="I37" s="20">
        <f t="shared" si="0"/>
        <v>11826.807138785371</v>
      </c>
      <c r="J37" s="20">
        <f t="shared" si="4"/>
        <v>1684392.3013782401</v>
      </c>
      <c r="K37" s="20">
        <f t="shared" si="5"/>
        <v>15541.589768825705</v>
      </c>
      <c r="L37" s="20">
        <f t="shared" si="6"/>
        <v>1699609.1152204871</v>
      </c>
      <c r="M37" s="20">
        <f t="shared" si="1"/>
        <v>17508.524429288926</v>
      </c>
      <c r="N37" s="25">
        <f t="shared" si="2"/>
        <v>1699609.1152204874</v>
      </c>
    </row>
    <row r="38" spans="3:14" x14ac:dyDescent="0.3">
      <c r="C38" s="3">
        <v>36</v>
      </c>
      <c r="D38" s="17">
        <f>LARGE('Raw Data'!$E$4:$E$103,$C38)</f>
        <v>1668850.7116094134</v>
      </c>
      <c r="E38" s="12"/>
      <c r="F38" s="9">
        <f t="shared" ref="F38" si="30">D38</f>
        <v>1668850.7116094134</v>
      </c>
      <c r="G38" s="12"/>
      <c r="H38" s="20">
        <f t="shared" si="3"/>
        <v>1687424.6247596149</v>
      </c>
      <c r="I38" s="20">
        <f t="shared" si="0"/>
        <v>11826.807138785371</v>
      </c>
      <c r="J38" s="20">
        <f t="shared" si="4"/>
        <v>1668850.7116094143</v>
      </c>
      <c r="K38" s="20">
        <f t="shared" si="5"/>
        <v>8112.0245087450367</v>
      </c>
      <c r="L38" s="20">
        <f t="shared" si="6"/>
        <v>1682100.5907911982</v>
      </c>
      <c r="M38" s="20">
        <f t="shared" si="1"/>
        <v>17508.524429288926</v>
      </c>
      <c r="N38" s="25">
        <f t="shared" si="2"/>
        <v>1668850.7116094134</v>
      </c>
    </row>
    <row r="39" spans="3:14" x14ac:dyDescent="0.3">
      <c r="C39" s="3">
        <v>37</v>
      </c>
      <c r="D39" s="17">
        <f>LARGE('Raw Data'!$E$4:$E$103,$C39)</f>
        <v>1664592.0663619095</v>
      </c>
      <c r="E39" s="12"/>
      <c r="F39" s="12"/>
      <c r="G39" s="9">
        <f t="shared" ref="G39" si="31">D39</f>
        <v>1664592.0663619095</v>
      </c>
      <c r="H39" s="20">
        <f t="shared" si="3"/>
        <v>1675597.8176208297</v>
      </c>
      <c r="I39" s="20">
        <f t="shared" si="0"/>
        <v>11826.807138785371</v>
      </c>
      <c r="J39" s="20">
        <f t="shared" si="4"/>
        <v>1660738.6871006694</v>
      </c>
      <c r="K39" s="20">
        <f t="shared" si="5"/>
        <v>8112.0245087450367</v>
      </c>
      <c r="L39" s="20">
        <f t="shared" si="6"/>
        <v>1664592.0663619093</v>
      </c>
      <c r="M39" s="20">
        <f t="shared" si="1"/>
        <v>7068.9436070995871</v>
      </c>
      <c r="N39" s="25">
        <f t="shared" si="2"/>
        <v>1664592.0663619095</v>
      </c>
    </row>
    <row r="40" spans="3:14" x14ac:dyDescent="0.3">
      <c r="C40" s="3">
        <v>38</v>
      </c>
      <c r="D40" s="17">
        <f>LARGE('Raw Data'!$E$4:$E$103,$C40)</f>
        <v>1655363.7607572356</v>
      </c>
      <c r="E40" s="12"/>
      <c r="F40" s="12"/>
      <c r="G40" s="12"/>
      <c r="H40" s="20">
        <f t="shared" si="3"/>
        <v>1663771.0104820444</v>
      </c>
      <c r="I40" s="20">
        <f t="shared" si="0"/>
        <v>11826.807138785371</v>
      </c>
      <c r="J40" s="20">
        <f t="shared" si="4"/>
        <v>1652626.6625919244</v>
      </c>
      <c r="K40" s="20">
        <f t="shared" si="5"/>
        <v>8112.0245087450367</v>
      </c>
      <c r="L40" s="20">
        <f t="shared" si="6"/>
        <v>1657523.1227548097</v>
      </c>
      <c r="M40" s="20">
        <f t="shared" si="1"/>
        <v>7068.9436070995871</v>
      </c>
      <c r="N40" s="25">
        <f t="shared" si="2"/>
        <v>1655363.7607572356</v>
      </c>
    </row>
    <row r="41" spans="3:14" x14ac:dyDescent="0.3">
      <c r="C41" s="3">
        <v>39</v>
      </c>
      <c r="D41" s="17">
        <f>LARGE('Raw Data'!$E$4:$E$103,$C41)</f>
        <v>1650454.1791477103</v>
      </c>
      <c r="E41" s="12"/>
      <c r="F41" s="12"/>
      <c r="G41" s="9">
        <f t="shared" ref="G41" si="32">D41</f>
        <v>1650454.1791477103</v>
      </c>
      <c r="H41" s="20">
        <f t="shared" si="3"/>
        <v>1651944.2033432592</v>
      </c>
      <c r="I41" s="20">
        <f t="shared" si="0"/>
        <v>11826.807138785371</v>
      </c>
      <c r="J41" s="20">
        <f t="shared" si="4"/>
        <v>1644514.6380831795</v>
      </c>
      <c r="K41" s="20">
        <f t="shared" si="5"/>
        <v>8112.0245087450367</v>
      </c>
      <c r="L41" s="20">
        <f t="shared" si="6"/>
        <v>1650454.1791477101</v>
      </c>
      <c r="M41" s="20">
        <f t="shared" si="1"/>
        <v>11081.795041011064</v>
      </c>
      <c r="N41" s="25">
        <f t="shared" si="2"/>
        <v>1650454.1791477103</v>
      </c>
    </row>
    <row r="42" spans="3:14" x14ac:dyDescent="0.3">
      <c r="C42" s="3">
        <v>40</v>
      </c>
      <c r="D42" s="17">
        <f>LARGE('Raw Data'!$E$4:$E$103,$C42)</f>
        <v>1631440.7000757882</v>
      </c>
      <c r="E42" s="12"/>
      <c r="F42" s="12"/>
      <c r="G42" s="12"/>
      <c r="H42" s="20">
        <f t="shared" si="3"/>
        <v>1640117.3962044739</v>
      </c>
      <c r="I42" s="20">
        <f t="shared" si="0"/>
        <v>11826.807138785371</v>
      </c>
      <c r="J42" s="20">
        <f t="shared" si="4"/>
        <v>1636402.6135744345</v>
      </c>
      <c r="K42" s="20">
        <f t="shared" si="5"/>
        <v>8112.0245087450367</v>
      </c>
      <c r="L42" s="20">
        <f t="shared" si="6"/>
        <v>1639372.3841066989</v>
      </c>
      <c r="M42" s="20">
        <f t="shared" si="1"/>
        <v>11081.795041011064</v>
      </c>
      <c r="N42" s="25">
        <f t="shared" si="2"/>
        <v>1631440.7000757882</v>
      </c>
    </row>
    <row r="43" spans="3:14" x14ac:dyDescent="0.3">
      <c r="C43" s="3">
        <v>41</v>
      </c>
      <c r="D43" s="17">
        <f>LARGE('Raw Data'!$E$4:$E$103,$C43)</f>
        <v>1628290.5890656882</v>
      </c>
      <c r="E43" s="9">
        <f t="shared" ref="E43" si="33">D43</f>
        <v>1628290.5890656882</v>
      </c>
      <c r="F43" s="9">
        <f t="shared" ref="F43" si="34">D43</f>
        <v>1628290.5890656882</v>
      </c>
      <c r="G43" s="9">
        <f t="shared" ref="G43" si="35">D43</f>
        <v>1628290.5890656882</v>
      </c>
      <c r="H43" s="20">
        <f t="shared" si="3"/>
        <v>1628290.5890656887</v>
      </c>
      <c r="I43" s="20">
        <f t="shared" si="0"/>
        <v>13307.279284948647</v>
      </c>
      <c r="J43" s="20">
        <f t="shared" si="4"/>
        <v>1628290.5890656896</v>
      </c>
      <c r="K43" s="20">
        <f t="shared" si="5"/>
        <v>10864.713197537325</v>
      </c>
      <c r="L43" s="20">
        <f t="shared" si="6"/>
        <v>1628290.5890656877</v>
      </c>
      <c r="M43" s="20">
        <f t="shared" si="1"/>
        <v>16370.594479104271</v>
      </c>
      <c r="N43" s="25">
        <f t="shared" si="2"/>
        <v>1628290.5890656882</v>
      </c>
    </row>
    <row r="44" spans="3:14" x14ac:dyDescent="0.3">
      <c r="C44" s="3">
        <v>42</v>
      </c>
      <c r="D44" s="17">
        <f>LARGE('Raw Data'!$E$4:$E$103,$C44)</f>
        <v>1606737.5947726602</v>
      </c>
      <c r="E44" s="12"/>
      <c r="F44" s="12"/>
      <c r="G44" s="12"/>
      <c r="H44" s="20">
        <f t="shared" si="3"/>
        <v>1614983.3097807399</v>
      </c>
      <c r="I44" s="20">
        <f t="shared" si="0"/>
        <v>13307.279284948647</v>
      </c>
      <c r="J44" s="20">
        <f t="shared" si="4"/>
        <v>1617425.8758681524</v>
      </c>
      <c r="K44" s="20">
        <f t="shared" si="5"/>
        <v>10864.713197537325</v>
      </c>
      <c r="L44" s="20">
        <f t="shared" si="6"/>
        <v>1611919.9945865835</v>
      </c>
      <c r="M44" s="20">
        <f t="shared" si="1"/>
        <v>16370.594479104271</v>
      </c>
      <c r="N44" s="25">
        <f t="shared" si="2"/>
        <v>1606737.5947726602</v>
      </c>
    </row>
    <row r="45" spans="3:14" x14ac:dyDescent="0.3">
      <c r="C45" s="3">
        <v>43</v>
      </c>
      <c r="D45" s="17">
        <f>LARGE('Raw Data'!$E$4:$E$103,$C45)</f>
        <v>1595549.4001074797</v>
      </c>
      <c r="E45" s="12"/>
      <c r="F45" s="12"/>
      <c r="G45" s="9">
        <f t="shared" ref="G45" si="36">D45</f>
        <v>1595549.4001074797</v>
      </c>
      <c r="H45" s="20">
        <f t="shared" si="3"/>
        <v>1601676.0304957912</v>
      </c>
      <c r="I45" s="20">
        <f t="shared" si="0"/>
        <v>13307.279284948647</v>
      </c>
      <c r="J45" s="20">
        <f t="shared" si="4"/>
        <v>1606561.1626706151</v>
      </c>
      <c r="K45" s="20">
        <f t="shared" si="5"/>
        <v>10864.713197537325</v>
      </c>
      <c r="L45" s="20">
        <f t="shared" si="6"/>
        <v>1595549.4001074792</v>
      </c>
      <c r="M45" s="20">
        <f t="shared" si="1"/>
        <v>8494.7969245354179</v>
      </c>
      <c r="N45" s="25">
        <f t="shared" si="2"/>
        <v>1595549.4001074797</v>
      </c>
    </row>
    <row r="46" spans="3:14" x14ac:dyDescent="0.3">
      <c r="C46" s="3">
        <v>44</v>
      </c>
      <c r="D46" s="17">
        <f>LARGE('Raw Data'!$E$4:$E$103,$C46)</f>
        <v>1593556.6407275144</v>
      </c>
      <c r="E46" s="12"/>
      <c r="F46" s="12"/>
      <c r="G46" s="12"/>
      <c r="H46" s="20">
        <f t="shared" si="3"/>
        <v>1588368.7512108425</v>
      </c>
      <c r="I46" s="20">
        <f t="shared" si="0"/>
        <v>13307.279284948647</v>
      </c>
      <c r="J46" s="20">
        <f t="shared" si="4"/>
        <v>1595696.4494730779</v>
      </c>
      <c r="K46" s="20">
        <f t="shared" si="5"/>
        <v>10864.713197537325</v>
      </c>
      <c r="L46" s="20">
        <f t="shared" si="6"/>
        <v>1587054.6031829438</v>
      </c>
      <c r="M46" s="20">
        <f t="shared" si="1"/>
        <v>8494.7969245354179</v>
      </c>
      <c r="N46" s="25">
        <f t="shared" si="2"/>
        <v>1593556.6407275144</v>
      </c>
    </row>
    <row r="47" spans="3:14" x14ac:dyDescent="0.3">
      <c r="C47" s="3">
        <v>45</v>
      </c>
      <c r="D47" s="17">
        <f>LARGE('Raw Data'!$E$4:$E$103,$C47)</f>
        <v>1578559.8062584088</v>
      </c>
      <c r="E47" s="12"/>
      <c r="F47" s="12"/>
      <c r="G47" s="9">
        <f t="shared" ref="G47" si="37">D47</f>
        <v>1578559.8062584088</v>
      </c>
      <c r="H47" s="20">
        <f t="shared" si="3"/>
        <v>1575061.4719258938</v>
      </c>
      <c r="I47" s="20">
        <f t="shared" si="0"/>
        <v>13307.279284948647</v>
      </c>
      <c r="J47" s="20">
        <f t="shared" si="4"/>
        <v>1584831.7362755407</v>
      </c>
      <c r="K47" s="20">
        <f t="shared" si="5"/>
        <v>10864.713197537325</v>
      </c>
      <c r="L47" s="20">
        <f t="shared" si="6"/>
        <v>1578559.8062584084</v>
      </c>
      <c r="M47" s="20">
        <f t="shared" si="1"/>
        <v>18062.560637845309</v>
      </c>
      <c r="N47" s="25">
        <f t="shared" si="2"/>
        <v>1578559.8062584088</v>
      </c>
    </row>
    <row r="48" spans="3:14" x14ac:dyDescent="0.3">
      <c r="C48" s="3">
        <v>46</v>
      </c>
      <c r="D48" s="17">
        <f>LARGE('Raw Data'!$E$4:$E$103,$C48)</f>
        <v>1573967.0230780016</v>
      </c>
      <c r="E48" s="12"/>
      <c r="F48" s="9">
        <f t="shared" ref="F48" si="38">D48</f>
        <v>1573967.0230780016</v>
      </c>
      <c r="G48" s="12"/>
      <c r="H48" s="20">
        <f t="shared" si="3"/>
        <v>1561754.1926409451</v>
      </c>
      <c r="I48" s="20">
        <f t="shared" si="0"/>
        <v>13307.279284948647</v>
      </c>
      <c r="J48" s="20">
        <f t="shared" si="4"/>
        <v>1573967.0230780034</v>
      </c>
      <c r="K48" s="20">
        <f t="shared" si="5"/>
        <v>15749.845372359967</v>
      </c>
      <c r="L48" s="20">
        <f t="shared" si="6"/>
        <v>1560497.2456205632</v>
      </c>
      <c r="M48" s="20">
        <f t="shared" si="1"/>
        <v>18062.560637845309</v>
      </c>
      <c r="N48" s="25">
        <f t="shared" si="2"/>
        <v>1573967.0230780016</v>
      </c>
    </row>
    <row r="49" spans="3:14" x14ac:dyDescent="0.3">
      <c r="C49" s="3">
        <v>47</v>
      </c>
      <c r="D49" s="17">
        <f>LARGE('Raw Data'!$E$4:$E$103,$C49)</f>
        <v>1542434.6849827182</v>
      </c>
      <c r="E49" s="12"/>
      <c r="F49" s="12"/>
      <c r="G49" s="9">
        <f t="shared" ref="G49" si="39">D49</f>
        <v>1542434.6849827182</v>
      </c>
      <c r="H49" s="20">
        <f t="shared" si="3"/>
        <v>1548446.9133559964</v>
      </c>
      <c r="I49" s="20">
        <f t="shared" si="0"/>
        <v>13307.279284948647</v>
      </c>
      <c r="J49" s="20">
        <f t="shared" si="4"/>
        <v>1558217.1777056435</v>
      </c>
      <c r="K49" s="20">
        <f t="shared" si="5"/>
        <v>15749.845372359967</v>
      </c>
      <c r="L49" s="20">
        <f t="shared" si="6"/>
        <v>1542434.684982718</v>
      </c>
      <c r="M49" s="20">
        <f t="shared" si="1"/>
        <v>7882.6458483774913</v>
      </c>
      <c r="N49" s="25">
        <f t="shared" si="2"/>
        <v>1542434.6849827182</v>
      </c>
    </row>
    <row r="50" spans="3:14" x14ac:dyDescent="0.3">
      <c r="C50" s="3">
        <v>48</v>
      </c>
      <c r="D50" s="17">
        <f>LARGE('Raw Data'!$E$4:$E$103,$C50)</f>
        <v>1538843.668474558</v>
      </c>
      <c r="E50" s="12"/>
      <c r="F50" s="12"/>
      <c r="G50" s="12"/>
      <c r="H50" s="20">
        <f t="shared" si="3"/>
        <v>1535139.6340710477</v>
      </c>
      <c r="I50" s="20">
        <f t="shared" si="0"/>
        <v>13307.279284948647</v>
      </c>
      <c r="J50" s="20">
        <f t="shared" si="4"/>
        <v>1542467.3323332835</v>
      </c>
      <c r="K50" s="20">
        <f t="shared" si="5"/>
        <v>15749.845372359967</v>
      </c>
      <c r="L50" s="20">
        <f t="shared" si="6"/>
        <v>1534552.0391343404</v>
      </c>
      <c r="M50" s="20">
        <f t="shared" si="1"/>
        <v>7882.6458483774913</v>
      </c>
      <c r="N50" s="25">
        <f t="shared" si="2"/>
        <v>1538843.668474558</v>
      </c>
    </row>
    <row r="51" spans="3:14" x14ac:dyDescent="0.3">
      <c r="C51" s="3">
        <v>49</v>
      </c>
      <c r="D51" s="17">
        <f>LARGE('Raw Data'!$E$4:$E$103,$C51)</f>
        <v>1526669.3932859632</v>
      </c>
      <c r="E51" s="12"/>
      <c r="F51" s="12"/>
      <c r="G51" s="9">
        <f t="shared" ref="G51" si="40">D51</f>
        <v>1526669.3932859632</v>
      </c>
      <c r="H51" s="20">
        <f t="shared" si="3"/>
        <v>1521832.3547860989</v>
      </c>
      <c r="I51" s="20">
        <f t="shared" si="0"/>
        <v>13307.279284948647</v>
      </c>
      <c r="J51" s="20">
        <f t="shared" si="4"/>
        <v>1526717.4869609235</v>
      </c>
      <c r="K51" s="20">
        <f t="shared" si="5"/>
        <v>15749.845372359967</v>
      </c>
      <c r="L51" s="20">
        <f t="shared" si="6"/>
        <v>1526669.3932859628</v>
      </c>
      <c r="M51" s="20">
        <f t="shared" si="1"/>
        <v>15725.798534880741</v>
      </c>
      <c r="N51" s="25">
        <f t="shared" si="2"/>
        <v>1526669.3932859632</v>
      </c>
    </row>
    <row r="52" spans="3:14" x14ac:dyDescent="0.3">
      <c r="C52" s="3">
        <v>50</v>
      </c>
      <c r="D52" s="17">
        <f>LARGE('Raw Data'!$E$4:$E$103,$C52)</f>
        <v>1504883.0583257684</v>
      </c>
      <c r="E52" s="12"/>
      <c r="F52" s="12"/>
      <c r="G52" s="12"/>
      <c r="H52" s="20">
        <f t="shared" si="3"/>
        <v>1508525.0755011502</v>
      </c>
      <c r="I52" s="20">
        <f t="shared" si="0"/>
        <v>13307.279284948647</v>
      </c>
      <c r="J52" s="20">
        <f t="shared" si="4"/>
        <v>1510967.6415885636</v>
      </c>
      <c r="K52" s="20">
        <f t="shared" si="5"/>
        <v>15749.845372359967</v>
      </c>
      <c r="L52" s="20">
        <f t="shared" si="6"/>
        <v>1510943.5947510819</v>
      </c>
      <c r="M52" s="20">
        <f t="shared" si="1"/>
        <v>15725.798534880741</v>
      </c>
      <c r="N52" s="25">
        <f t="shared" si="2"/>
        <v>1504883.0583257684</v>
      </c>
    </row>
    <row r="53" spans="3:14" x14ac:dyDescent="0.3">
      <c r="C53" s="3">
        <v>51</v>
      </c>
      <c r="D53" s="17">
        <f>LARGE('Raw Data'!$E$4:$E$103,$C53)</f>
        <v>1495217.7962162017</v>
      </c>
      <c r="E53" s="9">
        <f t="shared" ref="E53" si="41">D53</f>
        <v>1495217.7962162017</v>
      </c>
      <c r="F53" s="9">
        <f t="shared" ref="F53" si="42">D53</f>
        <v>1495217.7962162017</v>
      </c>
      <c r="G53" s="9">
        <f t="shared" ref="G53" si="43">D53</f>
        <v>1495217.7962162017</v>
      </c>
      <c r="H53" s="20">
        <f t="shared" si="3"/>
        <v>1495217.7962162015</v>
      </c>
      <c r="I53" s="20">
        <f t="shared" si="0"/>
        <v>11388.519036050817</v>
      </c>
      <c r="J53" s="20">
        <f t="shared" si="4"/>
        <v>1495217.7962162036</v>
      </c>
      <c r="K53" s="20">
        <f t="shared" si="5"/>
        <v>13619.763246919354</v>
      </c>
      <c r="L53" s="20">
        <f t="shared" si="6"/>
        <v>1495217.796216201</v>
      </c>
      <c r="M53" s="20">
        <f t="shared" si="1"/>
        <v>11843.132911269437</v>
      </c>
      <c r="N53" s="25">
        <f t="shared" si="2"/>
        <v>1495217.7962162017</v>
      </c>
    </row>
    <row r="54" spans="3:14" x14ac:dyDescent="0.3">
      <c r="C54" s="3">
        <v>52</v>
      </c>
      <c r="D54" s="17">
        <f>LARGE('Raw Data'!$E$4:$E$103,$C54)</f>
        <v>1486960.6616380282</v>
      </c>
      <c r="E54" s="9"/>
      <c r="F54" s="12"/>
      <c r="G54" s="12"/>
      <c r="H54" s="20">
        <f t="shared" si="3"/>
        <v>1483829.2771801506</v>
      </c>
      <c r="I54" s="20">
        <f t="shared" si="0"/>
        <v>11388.519036050817</v>
      </c>
      <c r="J54" s="20">
        <f t="shared" si="4"/>
        <v>1481598.0329692843</v>
      </c>
      <c r="K54" s="20">
        <f t="shared" si="5"/>
        <v>13619.763246919354</v>
      </c>
      <c r="L54" s="20">
        <f t="shared" si="6"/>
        <v>1483374.6633049315</v>
      </c>
      <c r="M54" s="20">
        <f t="shared" si="1"/>
        <v>11843.132911269437</v>
      </c>
      <c r="N54" s="25">
        <f t="shared" si="2"/>
        <v>1486960.6616380282</v>
      </c>
    </row>
    <row r="55" spans="3:14" x14ac:dyDescent="0.3">
      <c r="C55" s="3">
        <v>53</v>
      </c>
      <c r="D55" s="17">
        <f>LARGE('Raw Data'!$E$4:$E$103,$C55)</f>
        <v>1471531.5303936629</v>
      </c>
      <c r="E55" s="12"/>
      <c r="F55" s="12"/>
      <c r="G55" s="9">
        <f t="shared" ref="G55" si="44">D55</f>
        <v>1471531.5303936629</v>
      </c>
      <c r="H55" s="20">
        <f t="shared" si="3"/>
        <v>1472440.7581440997</v>
      </c>
      <c r="I55" s="20">
        <f t="shared" si="0"/>
        <v>11388.519036050817</v>
      </c>
      <c r="J55" s="20">
        <f t="shared" si="4"/>
        <v>1467978.2697223651</v>
      </c>
      <c r="K55" s="20">
        <f t="shared" si="5"/>
        <v>13619.763246919354</v>
      </c>
      <c r="L55" s="20">
        <f t="shared" si="6"/>
        <v>1471531.5303936619</v>
      </c>
      <c r="M55" s="20">
        <f t="shared" si="1"/>
        <v>16936.846465695533</v>
      </c>
      <c r="N55" s="25">
        <f t="shared" si="2"/>
        <v>1471531.5303936629</v>
      </c>
    </row>
    <row r="56" spans="3:14" x14ac:dyDescent="0.3">
      <c r="C56" s="3">
        <v>54</v>
      </c>
      <c r="D56" s="17">
        <f>LARGE('Raw Data'!$E$4:$E$103,$C56)</f>
        <v>1442215.5496313325</v>
      </c>
      <c r="E56" s="12"/>
      <c r="F56" s="12"/>
      <c r="G56" s="12"/>
      <c r="H56" s="20">
        <f t="shared" si="3"/>
        <v>1461052.2391080488</v>
      </c>
      <c r="I56" s="20">
        <f t="shared" si="0"/>
        <v>11388.519036050817</v>
      </c>
      <c r="J56" s="20">
        <f t="shared" si="4"/>
        <v>1454358.5064754458</v>
      </c>
      <c r="K56" s="20">
        <f t="shared" si="5"/>
        <v>13619.763246919354</v>
      </c>
      <c r="L56" s="20">
        <f t="shared" si="6"/>
        <v>1454594.6839279663</v>
      </c>
      <c r="M56" s="20">
        <f t="shared" si="1"/>
        <v>16936.846465695533</v>
      </c>
      <c r="N56" s="25">
        <f t="shared" si="2"/>
        <v>1442215.5496313325</v>
      </c>
    </row>
    <row r="57" spans="3:14" x14ac:dyDescent="0.3">
      <c r="C57" s="3">
        <v>55</v>
      </c>
      <c r="D57" s="17">
        <f>LARGE('Raw Data'!$E$4:$E$103,$C57)</f>
        <v>1437657.8374622718</v>
      </c>
      <c r="E57" s="12"/>
      <c r="F57" s="12"/>
      <c r="G57" s="9">
        <f t="shared" ref="G57" si="45">D57</f>
        <v>1437657.8374622718</v>
      </c>
      <c r="H57" s="20">
        <f t="shared" si="3"/>
        <v>1449663.720071998</v>
      </c>
      <c r="I57" s="20">
        <f t="shared" si="0"/>
        <v>11388.519036050817</v>
      </c>
      <c r="J57" s="20">
        <f t="shared" si="4"/>
        <v>1440738.7432285266</v>
      </c>
      <c r="K57" s="20">
        <f t="shared" si="5"/>
        <v>13619.763246919354</v>
      </c>
      <c r="L57" s="20">
        <f t="shared" si="6"/>
        <v>1437657.8374622706</v>
      </c>
      <c r="M57" s="20">
        <f t="shared" si="1"/>
        <v>7232.7446811809205</v>
      </c>
      <c r="N57" s="25">
        <f t="shared" si="2"/>
        <v>1437657.8374622718</v>
      </c>
    </row>
    <row r="58" spans="3:14" x14ac:dyDescent="0.3">
      <c r="C58" s="3">
        <v>56</v>
      </c>
      <c r="D58" s="17">
        <f>LARGE('Raw Data'!$E$4:$E$103,$C58)</f>
        <v>1427118.979981605</v>
      </c>
      <c r="E58" s="12"/>
      <c r="F58" s="9">
        <f t="shared" ref="F58" si="46">D58</f>
        <v>1427118.979981605</v>
      </c>
      <c r="G58" s="12"/>
      <c r="H58" s="20">
        <f t="shared" si="3"/>
        <v>1438275.2010359471</v>
      </c>
      <c r="I58" s="20">
        <f t="shared" si="0"/>
        <v>11388.519036050817</v>
      </c>
      <c r="J58" s="20">
        <f t="shared" si="4"/>
        <v>1427118.9799816073</v>
      </c>
      <c r="K58" s="20">
        <f t="shared" si="5"/>
        <v>9157.2748251822777</v>
      </c>
      <c r="L58" s="20">
        <f t="shared" si="6"/>
        <v>1430425.0927810897</v>
      </c>
      <c r="M58" s="20">
        <f t="shared" si="1"/>
        <v>7232.7446811809205</v>
      </c>
      <c r="N58" s="25">
        <f t="shared" si="2"/>
        <v>1427118.979981605</v>
      </c>
    </row>
    <row r="59" spans="3:14" x14ac:dyDescent="0.3">
      <c r="C59" s="3">
        <v>57</v>
      </c>
      <c r="D59" s="17">
        <f>LARGE('Raw Data'!$E$4:$E$103,$C59)</f>
        <v>1423192.34809991</v>
      </c>
      <c r="E59" s="12"/>
      <c r="F59" s="12"/>
      <c r="G59" s="9">
        <f t="shared" ref="G59" si="47">D59</f>
        <v>1423192.34809991</v>
      </c>
      <c r="H59" s="20">
        <f t="shared" si="3"/>
        <v>1426886.6819998962</v>
      </c>
      <c r="I59" s="20">
        <f t="shared" si="0"/>
        <v>11388.519036050817</v>
      </c>
      <c r="J59" s="20">
        <f t="shared" si="4"/>
        <v>1417961.705156425</v>
      </c>
      <c r="K59" s="20">
        <f t="shared" si="5"/>
        <v>9157.2748251822777</v>
      </c>
      <c r="L59" s="20">
        <f t="shared" si="6"/>
        <v>1423192.3480999088</v>
      </c>
      <c r="M59" s="20">
        <f t="shared" si="1"/>
        <v>8472.057298273663</v>
      </c>
      <c r="N59" s="25">
        <f t="shared" si="2"/>
        <v>1423192.34809991</v>
      </c>
    </row>
    <row r="60" spans="3:14" x14ac:dyDescent="0.3">
      <c r="C60" s="3">
        <v>58</v>
      </c>
      <c r="D60" s="17">
        <f>LARGE('Raw Data'!$E$4:$E$103,$C60)</f>
        <v>1406903.347105399</v>
      </c>
      <c r="E60" s="12"/>
      <c r="F60" s="12"/>
      <c r="G60" s="12"/>
      <c r="H60" s="20">
        <f t="shared" si="3"/>
        <v>1415498.1629638453</v>
      </c>
      <c r="I60" s="20">
        <f t="shared" si="0"/>
        <v>11388.519036050817</v>
      </c>
      <c r="J60" s="20">
        <f t="shared" si="4"/>
        <v>1408804.4303312427</v>
      </c>
      <c r="K60" s="20">
        <f t="shared" si="5"/>
        <v>9157.2748251822777</v>
      </c>
      <c r="L60" s="20">
        <f t="shared" si="6"/>
        <v>1414720.290801635</v>
      </c>
      <c r="M60" s="20">
        <f t="shared" si="1"/>
        <v>8472.057298273663</v>
      </c>
      <c r="N60" s="25">
        <f t="shared" si="2"/>
        <v>1406903.347105399</v>
      </c>
    </row>
    <row r="61" spans="3:14" x14ac:dyDescent="0.3">
      <c r="C61" s="3">
        <v>59</v>
      </c>
      <c r="D61" s="17">
        <f>LARGE('Raw Data'!$E$4:$E$103,$C61)</f>
        <v>1406248.2335033626</v>
      </c>
      <c r="E61" s="12"/>
      <c r="F61" s="12"/>
      <c r="G61" s="9">
        <f t="shared" ref="G61" si="48">D61</f>
        <v>1406248.2335033626</v>
      </c>
      <c r="H61" s="20">
        <f t="shared" si="3"/>
        <v>1404109.6439277944</v>
      </c>
      <c r="I61" s="20">
        <f t="shared" si="0"/>
        <v>11388.519036050817</v>
      </c>
      <c r="J61" s="20">
        <f t="shared" si="4"/>
        <v>1399647.1555060605</v>
      </c>
      <c r="K61" s="20">
        <f t="shared" si="5"/>
        <v>9157.2748251822777</v>
      </c>
      <c r="L61" s="20">
        <f t="shared" si="6"/>
        <v>1406248.2335033612</v>
      </c>
      <c r="M61" s="20">
        <f t="shared" si="1"/>
        <v>12457.813823834527</v>
      </c>
      <c r="N61" s="25">
        <f t="shared" si="2"/>
        <v>1406248.2335033626</v>
      </c>
    </row>
    <row r="62" spans="3:14" x14ac:dyDescent="0.3">
      <c r="C62" s="3">
        <v>60</v>
      </c>
      <c r="D62" s="17">
        <f>LARGE('Raw Data'!$E$4:$E$103,$C62)</f>
        <v>1406171.1336546894</v>
      </c>
      <c r="E62" s="12"/>
      <c r="F62" s="12"/>
      <c r="G62" s="12"/>
      <c r="H62" s="20">
        <f t="shared" si="3"/>
        <v>1392721.1248917435</v>
      </c>
      <c r="I62" s="20">
        <f t="shared" si="0"/>
        <v>11388.519036050817</v>
      </c>
      <c r="J62" s="20">
        <f t="shared" si="4"/>
        <v>1390489.8806808782</v>
      </c>
      <c r="K62" s="20">
        <f t="shared" si="5"/>
        <v>9157.2748251822777</v>
      </c>
      <c r="L62" s="20">
        <f t="shared" si="6"/>
        <v>1393790.4196795267</v>
      </c>
      <c r="M62" s="20">
        <f t="shared" si="1"/>
        <v>12457.813823834527</v>
      </c>
      <c r="N62" s="25">
        <f t="shared" si="2"/>
        <v>1406171.1336546894</v>
      </c>
    </row>
    <row r="63" spans="3:14" x14ac:dyDescent="0.3">
      <c r="C63" s="3">
        <v>61</v>
      </c>
      <c r="D63" s="17">
        <f>LARGE('Raw Data'!$E$4:$E$103,$C63)</f>
        <v>1381332.6058556936</v>
      </c>
      <c r="E63" s="9">
        <f t="shared" ref="E63" si="49">D63</f>
        <v>1381332.6058556936</v>
      </c>
      <c r="F63" s="9">
        <f t="shared" ref="F63" si="50">D63</f>
        <v>1381332.6058556936</v>
      </c>
      <c r="G63" s="9">
        <f t="shared" ref="G63" si="51">D63</f>
        <v>1381332.6058556936</v>
      </c>
      <c r="H63" s="20">
        <f t="shared" si="3"/>
        <v>1381332.6058556926</v>
      </c>
      <c r="I63" s="20">
        <f t="shared" si="0"/>
        <v>12949.776690083138</v>
      </c>
      <c r="J63" s="20">
        <f t="shared" si="4"/>
        <v>1381332.6058556959</v>
      </c>
      <c r="K63" s="20">
        <f t="shared" si="5"/>
        <v>12780.523643233022</v>
      </c>
      <c r="L63" s="20">
        <f t="shared" si="6"/>
        <v>1381332.6058556922</v>
      </c>
      <c r="M63" s="20">
        <f t="shared" si="1"/>
        <v>5116.4569979351945</v>
      </c>
      <c r="N63" s="25">
        <f t="shared" si="2"/>
        <v>1381332.6058556936</v>
      </c>
    </row>
    <row r="64" spans="3:14" x14ac:dyDescent="0.3">
      <c r="C64" s="3">
        <v>62</v>
      </c>
      <c r="D64" s="17">
        <f>LARGE('Raw Data'!$E$4:$E$103,$C64)</f>
        <v>1377238.9965774529</v>
      </c>
      <c r="E64" s="12"/>
      <c r="F64" s="12"/>
      <c r="G64" s="12"/>
      <c r="H64" s="20">
        <f t="shared" si="3"/>
        <v>1368382.8291656096</v>
      </c>
      <c r="I64" s="20">
        <f t="shared" si="0"/>
        <v>12949.776690083138</v>
      </c>
      <c r="J64" s="20">
        <f t="shared" si="4"/>
        <v>1368552.0822124628</v>
      </c>
      <c r="K64" s="20">
        <f t="shared" si="5"/>
        <v>12780.523643233022</v>
      </c>
      <c r="L64" s="20">
        <f t="shared" si="6"/>
        <v>1376216.148857757</v>
      </c>
      <c r="M64" s="20">
        <f t="shared" si="1"/>
        <v>5116.4569979351945</v>
      </c>
      <c r="N64" s="25">
        <f t="shared" si="2"/>
        <v>1377238.9965774529</v>
      </c>
    </row>
    <row r="65" spans="3:14" x14ac:dyDescent="0.3">
      <c r="C65" s="3">
        <v>63</v>
      </c>
      <c r="D65" s="17">
        <f>LARGE('Raw Data'!$E$4:$E$103,$C65)</f>
        <v>1371099.6918598232</v>
      </c>
      <c r="E65" s="12"/>
      <c r="F65" s="12"/>
      <c r="G65" s="9">
        <f t="shared" ref="G65" si="52">D65</f>
        <v>1371099.6918598232</v>
      </c>
      <c r="H65" s="20">
        <f t="shared" si="3"/>
        <v>1355433.0524755265</v>
      </c>
      <c r="I65" s="20">
        <f t="shared" si="0"/>
        <v>12949.776690083138</v>
      </c>
      <c r="J65" s="20">
        <f t="shared" si="4"/>
        <v>1355771.5585692297</v>
      </c>
      <c r="K65" s="20">
        <f t="shared" si="5"/>
        <v>12780.523643233022</v>
      </c>
      <c r="L65" s="20">
        <f t="shared" si="6"/>
        <v>1371099.6918598218</v>
      </c>
      <c r="M65" s="20">
        <f t="shared" si="1"/>
        <v>6327.4903987300349</v>
      </c>
      <c r="N65" s="25">
        <f t="shared" si="2"/>
        <v>1371099.6918598232</v>
      </c>
    </row>
    <row r="66" spans="3:14" x14ac:dyDescent="0.3">
      <c r="C66" s="3">
        <v>64</v>
      </c>
      <c r="D66" s="17">
        <f>LARGE('Raw Data'!$E$4:$E$103,$C66)</f>
        <v>1365524.6725196876</v>
      </c>
      <c r="E66" s="12"/>
      <c r="F66" s="12"/>
      <c r="G66" s="12"/>
      <c r="H66" s="20">
        <f t="shared" si="3"/>
        <v>1342483.2757854434</v>
      </c>
      <c r="I66" s="20">
        <f t="shared" si="0"/>
        <v>12949.776690083138</v>
      </c>
      <c r="J66" s="20">
        <f t="shared" si="4"/>
        <v>1342991.0349259966</v>
      </c>
      <c r="K66" s="20">
        <f t="shared" si="5"/>
        <v>12780.523643233022</v>
      </c>
      <c r="L66" s="20">
        <f t="shared" si="6"/>
        <v>1364772.2014610916</v>
      </c>
      <c r="M66" s="20">
        <f t="shared" si="1"/>
        <v>6327.4903987300349</v>
      </c>
      <c r="N66" s="25">
        <f t="shared" si="2"/>
        <v>1365524.6725196876</v>
      </c>
    </row>
    <row r="67" spans="3:14" x14ac:dyDescent="0.3">
      <c r="C67" s="3">
        <v>65</v>
      </c>
      <c r="D67" s="17">
        <f>LARGE('Raw Data'!$E$4:$E$103,$C67)</f>
        <v>1358444.7110623631</v>
      </c>
      <c r="E67" s="12"/>
      <c r="F67" s="12"/>
      <c r="G67" s="9">
        <f t="shared" ref="G67" si="53">D67</f>
        <v>1358444.7110623631</v>
      </c>
      <c r="H67" s="20">
        <f t="shared" si="3"/>
        <v>1329533.4990953603</v>
      </c>
      <c r="I67" s="20">
        <f t="shared" si="0"/>
        <v>12949.776690083138</v>
      </c>
      <c r="J67" s="20">
        <f t="shared" si="4"/>
        <v>1330210.5112827634</v>
      </c>
      <c r="K67" s="20">
        <f t="shared" si="5"/>
        <v>12780.523643233022</v>
      </c>
      <c r="L67" s="20">
        <f t="shared" si="6"/>
        <v>1358444.7110623615</v>
      </c>
      <c r="M67" s="20">
        <f t="shared" si="1"/>
        <v>32952.84702952439</v>
      </c>
      <c r="N67" s="25">
        <f t="shared" si="2"/>
        <v>1358444.7110623631</v>
      </c>
    </row>
    <row r="68" spans="3:14" x14ac:dyDescent="0.3">
      <c r="C68" s="3">
        <v>66</v>
      </c>
      <c r="D68" s="17">
        <f>LARGE('Raw Data'!$E$4:$E$103,$C68)</f>
        <v>1317429.9876395285</v>
      </c>
      <c r="E68" s="12"/>
      <c r="F68" s="9">
        <f t="shared" ref="F68" si="54">D68</f>
        <v>1317429.9876395285</v>
      </c>
      <c r="G68" s="12"/>
      <c r="H68" s="20">
        <f t="shared" si="3"/>
        <v>1316583.7224052772</v>
      </c>
      <c r="I68" s="20">
        <f t="shared" ref="I68:I102" si="55">IF(MOD(C68,10)=1,((E68-E78)/10),I67)</f>
        <v>12949.776690083138</v>
      </c>
      <c r="J68" s="20">
        <f t="shared" si="4"/>
        <v>1317429.9876395303</v>
      </c>
      <c r="K68" s="20">
        <f t="shared" si="5"/>
        <v>13119.029736933251</v>
      </c>
      <c r="L68" s="20">
        <f t="shared" si="6"/>
        <v>1325491.8640328371</v>
      </c>
      <c r="M68" s="20">
        <f t="shared" ref="M68:M102" si="56">IF(MOD(C68,2)=1,((G68-G70)/2),M67)</f>
        <v>32952.84702952439</v>
      </c>
      <c r="N68" s="25">
        <f t="shared" ref="N68:N102" si="57">D68</f>
        <v>1317429.9876395285</v>
      </c>
    </row>
    <row r="69" spans="3:14" x14ac:dyDescent="0.3">
      <c r="C69" s="3">
        <v>67</v>
      </c>
      <c r="D69" s="17">
        <f>LARGE('Raw Data'!$E$4:$E$103,$C69)</f>
        <v>1292539.0170033143</v>
      </c>
      <c r="E69" s="12"/>
      <c r="F69" s="12"/>
      <c r="G69" s="9">
        <f t="shared" ref="G69" si="58">D69</f>
        <v>1292539.0170033143</v>
      </c>
      <c r="H69" s="20">
        <f t="shared" ref="H69:H102" si="59">H68-I68</f>
        <v>1303633.9457151941</v>
      </c>
      <c r="I69" s="20">
        <f t="shared" si="55"/>
        <v>12949.776690083138</v>
      </c>
      <c r="J69" s="20">
        <f t="shared" ref="J69:J102" si="60">J68-K68</f>
        <v>1304310.957902597</v>
      </c>
      <c r="K69" s="20">
        <f t="shared" ref="K69:K102" si="61">IF(MOD(C69,5)=1,((F69-F74)/5),K68)</f>
        <v>13119.029736933251</v>
      </c>
      <c r="L69" s="20">
        <f t="shared" ref="L69:L102" si="62">L68-M68</f>
        <v>1292539.0170033127</v>
      </c>
      <c r="M69" s="20">
        <f t="shared" si="56"/>
        <v>3121.6070307036862</v>
      </c>
      <c r="N69" s="25">
        <f t="shared" si="57"/>
        <v>1292539.0170033143</v>
      </c>
    </row>
    <row r="70" spans="3:14" x14ac:dyDescent="0.3">
      <c r="C70" s="3">
        <v>68</v>
      </c>
      <c r="D70" s="17">
        <f>LARGE('Raw Data'!$E$4:$E$103,$C70)</f>
        <v>1288098.1318801076</v>
      </c>
      <c r="E70" s="12"/>
      <c r="F70" s="12"/>
      <c r="G70" s="12"/>
      <c r="H70" s="20">
        <f t="shared" si="59"/>
        <v>1290684.169025111</v>
      </c>
      <c r="I70" s="20">
        <f t="shared" si="55"/>
        <v>12949.776690083138</v>
      </c>
      <c r="J70" s="20">
        <f t="shared" si="60"/>
        <v>1291191.9281656637</v>
      </c>
      <c r="K70" s="20">
        <f t="shared" si="61"/>
        <v>13119.029736933251</v>
      </c>
      <c r="L70" s="20">
        <f t="shared" si="62"/>
        <v>1289417.409972609</v>
      </c>
      <c r="M70" s="20">
        <f t="shared" si="56"/>
        <v>3121.6070307036862</v>
      </c>
      <c r="N70" s="25">
        <f t="shared" si="57"/>
        <v>1288098.1318801076</v>
      </c>
    </row>
    <row r="71" spans="3:14" x14ac:dyDescent="0.3">
      <c r="C71" s="3">
        <v>69</v>
      </c>
      <c r="D71" s="17">
        <f>LARGE('Raw Data'!$E$4:$E$103,$C71)</f>
        <v>1286295.802941907</v>
      </c>
      <c r="E71" s="12"/>
      <c r="F71" s="12"/>
      <c r="G71" s="9">
        <f t="shared" ref="G71" si="63">D71</f>
        <v>1286295.802941907</v>
      </c>
      <c r="H71" s="20">
        <f t="shared" si="59"/>
        <v>1277734.3923350279</v>
      </c>
      <c r="I71" s="20">
        <f t="shared" si="55"/>
        <v>12949.776690083138</v>
      </c>
      <c r="J71" s="20">
        <f t="shared" si="60"/>
        <v>1278072.8984287304</v>
      </c>
      <c r="K71" s="20">
        <f t="shared" si="61"/>
        <v>13119.029736933251</v>
      </c>
      <c r="L71" s="20">
        <f t="shared" si="62"/>
        <v>1286295.8029419053</v>
      </c>
      <c r="M71" s="20">
        <f t="shared" si="56"/>
        <v>17230.481993522379</v>
      </c>
      <c r="N71" s="25">
        <f t="shared" si="57"/>
        <v>1286295.802941907</v>
      </c>
    </row>
    <row r="72" spans="3:14" x14ac:dyDescent="0.3">
      <c r="C72" s="3">
        <v>70</v>
      </c>
      <c r="D72" s="17">
        <f>LARGE('Raw Data'!$E$4:$E$103,$C72)</f>
        <v>1267426.3009544231</v>
      </c>
      <c r="E72" s="12"/>
      <c r="F72" s="12"/>
      <c r="G72" s="12"/>
      <c r="H72" s="20">
        <f t="shared" si="59"/>
        <v>1264784.6156449448</v>
      </c>
      <c r="I72" s="20">
        <f t="shared" si="55"/>
        <v>12949.776690083138</v>
      </c>
      <c r="J72" s="20">
        <f t="shared" si="60"/>
        <v>1264953.8686917971</v>
      </c>
      <c r="K72" s="20">
        <f t="shared" si="61"/>
        <v>13119.029736933251</v>
      </c>
      <c r="L72" s="20">
        <f t="shared" si="62"/>
        <v>1269065.3209483828</v>
      </c>
      <c r="M72" s="20">
        <f t="shared" si="56"/>
        <v>17230.481993522379</v>
      </c>
      <c r="N72" s="25">
        <f t="shared" si="57"/>
        <v>1267426.3009544231</v>
      </c>
    </row>
    <row r="73" spans="3:14" x14ac:dyDescent="0.3">
      <c r="C73" s="3">
        <v>71</v>
      </c>
      <c r="D73" s="17">
        <f>LARGE('Raw Data'!$E$4:$E$103,$C73)</f>
        <v>1251834.8389548622</v>
      </c>
      <c r="E73" s="9">
        <f t="shared" ref="E73" si="64">D73</f>
        <v>1251834.8389548622</v>
      </c>
      <c r="F73" s="9">
        <f t="shared" ref="F73" si="65">D73</f>
        <v>1251834.8389548622</v>
      </c>
      <c r="G73" s="9">
        <f t="shared" ref="G73" si="66">D73</f>
        <v>1251834.8389548622</v>
      </c>
      <c r="H73" s="20">
        <f t="shared" si="59"/>
        <v>1251834.8389548617</v>
      </c>
      <c r="I73" s="20">
        <f t="shared" si="55"/>
        <v>11328.808391993702</v>
      </c>
      <c r="J73" s="20">
        <f t="shared" si="60"/>
        <v>1251834.8389548638</v>
      </c>
      <c r="K73" s="20">
        <f t="shared" si="61"/>
        <v>8346.3336257805113</v>
      </c>
      <c r="L73" s="20">
        <f t="shared" si="62"/>
        <v>1251834.8389548603</v>
      </c>
      <c r="M73" s="20">
        <f t="shared" si="56"/>
        <v>14700.056861519348</v>
      </c>
      <c r="N73" s="25">
        <f t="shared" si="57"/>
        <v>1251834.8389548622</v>
      </c>
    </row>
    <row r="74" spans="3:14" x14ac:dyDescent="0.3">
      <c r="C74" s="3">
        <v>72</v>
      </c>
      <c r="D74" s="17">
        <f>LARGE('Raw Data'!$E$4:$E$103,$C74)</f>
        <v>1251809.1717479625</v>
      </c>
      <c r="E74" s="9"/>
      <c r="F74" s="12"/>
      <c r="G74" s="12"/>
      <c r="H74" s="20">
        <f t="shared" si="59"/>
        <v>1240506.0305628681</v>
      </c>
      <c r="I74" s="20">
        <f t="shared" si="55"/>
        <v>11328.808391993702</v>
      </c>
      <c r="J74" s="20">
        <f t="shared" si="60"/>
        <v>1243488.5053290834</v>
      </c>
      <c r="K74" s="20">
        <f t="shared" si="61"/>
        <v>8346.3336257805113</v>
      </c>
      <c r="L74" s="20">
        <f t="shared" si="62"/>
        <v>1237134.782093341</v>
      </c>
      <c r="M74" s="20">
        <f t="shared" si="56"/>
        <v>14700.056861519348</v>
      </c>
      <c r="N74" s="25">
        <f t="shared" si="57"/>
        <v>1251809.1717479625</v>
      </c>
    </row>
    <row r="75" spans="3:14" x14ac:dyDescent="0.3">
      <c r="C75" s="3">
        <v>73</v>
      </c>
      <c r="D75" s="17">
        <f>LARGE('Raw Data'!$E$4:$E$103,$C75)</f>
        <v>1222434.7252318235</v>
      </c>
      <c r="E75" s="12"/>
      <c r="F75" s="12"/>
      <c r="G75" s="9">
        <f t="shared" ref="G75" si="67">D75</f>
        <v>1222434.7252318235</v>
      </c>
      <c r="H75" s="20">
        <f t="shared" si="59"/>
        <v>1229177.2221708745</v>
      </c>
      <c r="I75" s="20">
        <f t="shared" si="55"/>
        <v>11328.808391993702</v>
      </c>
      <c r="J75" s="20">
        <f t="shared" si="60"/>
        <v>1235142.171703303</v>
      </c>
      <c r="K75" s="20">
        <f t="shared" si="61"/>
        <v>8346.3336257805113</v>
      </c>
      <c r="L75" s="20">
        <f t="shared" si="62"/>
        <v>1222434.7252318216</v>
      </c>
      <c r="M75" s="20">
        <f t="shared" si="56"/>
        <v>1640.0623539703665</v>
      </c>
      <c r="N75" s="25">
        <f t="shared" si="57"/>
        <v>1222434.7252318235</v>
      </c>
    </row>
    <row r="76" spans="3:14" x14ac:dyDescent="0.3">
      <c r="C76" s="3">
        <v>74</v>
      </c>
      <c r="D76" s="17">
        <f>LARGE('Raw Data'!$E$4:$E$103,$C76)</f>
        <v>1221443.9706516757</v>
      </c>
      <c r="E76" s="12"/>
      <c r="F76" s="12"/>
      <c r="G76" s="12"/>
      <c r="H76" s="20">
        <f t="shared" si="59"/>
        <v>1217848.4137788808</v>
      </c>
      <c r="I76" s="20">
        <f t="shared" si="55"/>
        <v>11328.808391993702</v>
      </c>
      <c r="J76" s="20">
        <f t="shared" si="60"/>
        <v>1226795.8380775226</v>
      </c>
      <c r="K76" s="20">
        <f t="shared" si="61"/>
        <v>8346.3336257805113</v>
      </c>
      <c r="L76" s="20">
        <f t="shared" si="62"/>
        <v>1220794.6628778512</v>
      </c>
      <c r="M76" s="20">
        <f t="shared" si="56"/>
        <v>1640.0623539703665</v>
      </c>
      <c r="N76" s="25">
        <f t="shared" si="57"/>
        <v>1221443.9706516757</v>
      </c>
    </row>
    <row r="77" spans="3:14" x14ac:dyDescent="0.3">
      <c r="C77" s="3">
        <v>75</v>
      </c>
      <c r="D77" s="17">
        <f>LARGE('Raw Data'!$E$4:$E$103,$C77)</f>
        <v>1219154.6005238828</v>
      </c>
      <c r="E77" s="12"/>
      <c r="F77" s="12"/>
      <c r="G77" s="9">
        <f t="shared" ref="G77" si="68">D77</f>
        <v>1219154.6005238828</v>
      </c>
      <c r="H77" s="20">
        <f t="shared" si="59"/>
        <v>1206519.6053868872</v>
      </c>
      <c r="I77" s="20">
        <f t="shared" si="55"/>
        <v>11328.808391993702</v>
      </c>
      <c r="J77" s="20">
        <f t="shared" si="60"/>
        <v>1218449.5044517422</v>
      </c>
      <c r="K77" s="20">
        <f t="shared" si="61"/>
        <v>8346.3336257805113</v>
      </c>
      <c r="L77" s="20">
        <f t="shared" si="62"/>
        <v>1219154.6005238807</v>
      </c>
      <c r="M77" s="20">
        <f t="shared" si="56"/>
        <v>8103.7479935250012</v>
      </c>
      <c r="N77" s="25">
        <f t="shared" si="57"/>
        <v>1219154.6005238828</v>
      </c>
    </row>
    <row r="78" spans="3:14" x14ac:dyDescent="0.3">
      <c r="C78" s="3">
        <v>76</v>
      </c>
      <c r="D78" s="17">
        <f>LARGE('Raw Data'!$E$4:$E$103,$C78)</f>
        <v>1210103.1708259596</v>
      </c>
      <c r="E78" s="12"/>
      <c r="F78" s="9">
        <f t="shared" ref="F78" si="69">D78</f>
        <v>1210103.1708259596</v>
      </c>
      <c r="G78" s="12"/>
      <c r="H78" s="20">
        <f t="shared" si="59"/>
        <v>1195190.7969948936</v>
      </c>
      <c r="I78" s="20">
        <f t="shared" si="55"/>
        <v>11328.808391993702</v>
      </c>
      <c r="J78" s="20">
        <f t="shared" si="60"/>
        <v>1210103.1708259617</v>
      </c>
      <c r="K78" s="20">
        <f t="shared" si="61"/>
        <v>14311.283158206894</v>
      </c>
      <c r="L78" s="20">
        <f t="shared" si="62"/>
        <v>1211050.8525303556</v>
      </c>
      <c r="M78" s="20">
        <f t="shared" si="56"/>
        <v>8103.7479935250012</v>
      </c>
      <c r="N78" s="25">
        <f t="shared" si="57"/>
        <v>1210103.1708259596</v>
      </c>
    </row>
    <row r="79" spans="3:14" x14ac:dyDescent="0.3">
      <c r="C79" s="3">
        <v>77</v>
      </c>
      <c r="D79" s="17">
        <f>LARGE('Raw Data'!$E$4:$E$103,$C79)</f>
        <v>1202947.1045368328</v>
      </c>
      <c r="E79" s="12"/>
      <c r="F79" s="12"/>
      <c r="G79" s="9">
        <f t="shared" ref="G79" si="70">D79</f>
        <v>1202947.1045368328</v>
      </c>
      <c r="H79" s="20">
        <f t="shared" si="59"/>
        <v>1183861.9886028999</v>
      </c>
      <c r="I79" s="20">
        <f t="shared" si="55"/>
        <v>11328.808391993702</v>
      </c>
      <c r="J79" s="20">
        <f t="shared" si="60"/>
        <v>1195791.8876677549</v>
      </c>
      <c r="K79" s="20">
        <f t="shared" si="61"/>
        <v>14311.283158206894</v>
      </c>
      <c r="L79" s="20">
        <f t="shared" si="62"/>
        <v>1202947.1045368304</v>
      </c>
      <c r="M79" s="20">
        <f t="shared" si="56"/>
        <v>24761.51327769435</v>
      </c>
      <c r="N79" s="25">
        <f t="shared" si="57"/>
        <v>1202947.1045368328</v>
      </c>
    </row>
    <row r="80" spans="3:14" x14ac:dyDescent="0.3">
      <c r="C80" s="3">
        <v>78</v>
      </c>
      <c r="D80" s="17">
        <f>LARGE('Raw Data'!$E$4:$E$103,$C80)</f>
        <v>1165000.3384411058</v>
      </c>
      <c r="E80" s="12"/>
      <c r="F80" s="12"/>
      <c r="G80" s="12"/>
      <c r="H80" s="20">
        <f t="shared" si="59"/>
        <v>1172533.1802109063</v>
      </c>
      <c r="I80" s="20">
        <f t="shared" si="55"/>
        <v>11328.808391993702</v>
      </c>
      <c r="J80" s="20">
        <f t="shared" si="60"/>
        <v>1181480.6045095481</v>
      </c>
      <c r="K80" s="20">
        <f t="shared" si="61"/>
        <v>14311.283158206894</v>
      </c>
      <c r="L80" s="20">
        <f t="shared" si="62"/>
        <v>1178185.5912591361</v>
      </c>
      <c r="M80" s="20">
        <f t="shared" si="56"/>
        <v>24761.51327769435</v>
      </c>
      <c r="N80" s="25">
        <f t="shared" si="57"/>
        <v>1165000.3384411058</v>
      </c>
    </row>
    <row r="81" spans="3:14" x14ac:dyDescent="0.3">
      <c r="C81" s="3">
        <v>79</v>
      </c>
      <c r="D81" s="17">
        <f>LARGE('Raw Data'!$E$4:$E$103,$C81)</f>
        <v>1153424.0779814441</v>
      </c>
      <c r="E81" s="12"/>
      <c r="F81" s="12"/>
      <c r="G81" s="9">
        <f t="shared" ref="G81" si="71">D81</f>
        <v>1153424.0779814441</v>
      </c>
      <c r="H81" s="20">
        <f t="shared" si="59"/>
        <v>1161204.3718189127</v>
      </c>
      <c r="I81" s="20">
        <f t="shared" si="55"/>
        <v>11328.808391993702</v>
      </c>
      <c r="J81" s="20">
        <f t="shared" si="60"/>
        <v>1167169.3213513412</v>
      </c>
      <c r="K81" s="20">
        <f t="shared" si="61"/>
        <v>14311.283158206894</v>
      </c>
      <c r="L81" s="20">
        <f t="shared" si="62"/>
        <v>1153424.0779814417</v>
      </c>
      <c r="M81" s="20">
        <f t="shared" si="56"/>
        <v>7438.6614732594462</v>
      </c>
      <c r="N81" s="25">
        <f t="shared" si="57"/>
        <v>1153424.0779814441</v>
      </c>
    </row>
    <row r="82" spans="3:14" x14ac:dyDescent="0.3">
      <c r="C82" s="3">
        <v>80</v>
      </c>
      <c r="D82" s="17">
        <f>LARGE('Raw Data'!$E$4:$E$103,$C82)</f>
        <v>1140894.4211252481</v>
      </c>
      <c r="E82" s="12"/>
      <c r="F82" s="12"/>
      <c r="G82" s="12"/>
      <c r="H82" s="20">
        <f t="shared" si="59"/>
        <v>1149875.563426919</v>
      </c>
      <c r="I82" s="20">
        <f t="shared" si="55"/>
        <v>11328.808391993702</v>
      </c>
      <c r="J82" s="20">
        <f t="shared" si="60"/>
        <v>1152858.0381931344</v>
      </c>
      <c r="K82" s="20">
        <f t="shared" si="61"/>
        <v>14311.283158206894</v>
      </c>
      <c r="L82" s="20">
        <f t="shared" si="62"/>
        <v>1145985.4165081824</v>
      </c>
      <c r="M82" s="20">
        <f t="shared" si="56"/>
        <v>7438.6614732594462</v>
      </c>
      <c r="N82" s="25">
        <f t="shared" si="57"/>
        <v>1140894.4211252481</v>
      </c>
    </row>
    <row r="83" spans="3:14" x14ac:dyDescent="0.3">
      <c r="C83" s="3">
        <v>81</v>
      </c>
      <c r="D83" s="17">
        <f>LARGE('Raw Data'!$E$4:$E$103,$C83)</f>
        <v>1138546.7550349252</v>
      </c>
      <c r="E83" s="9">
        <f t="shared" ref="E83" si="72">D83</f>
        <v>1138546.7550349252</v>
      </c>
      <c r="F83" s="9">
        <f t="shared" ref="F83" si="73">D83</f>
        <v>1138546.7550349252</v>
      </c>
      <c r="G83" s="9">
        <f t="shared" ref="G83" si="74">D83</f>
        <v>1138546.7550349252</v>
      </c>
      <c r="H83" s="20">
        <f t="shared" si="59"/>
        <v>1138546.7550349254</v>
      </c>
      <c r="I83" s="20">
        <f t="shared" si="55"/>
        <v>13413.748317104426</v>
      </c>
      <c r="J83" s="20">
        <f t="shared" si="60"/>
        <v>1138546.7550349275</v>
      </c>
      <c r="K83" s="20">
        <f t="shared" si="61"/>
        <v>13424.099110759702</v>
      </c>
      <c r="L83" s="20">
        <f t="shared" si="62"/>
        <v>1138546.7550349231</v>
      </c>
      <c r="M83" s="20">
        <f t="shared" si="56"/>
        <v>3538.7652784794336</v>
      </c>
      <c r="N83" s="25">
        <f t="shared" si="57"/>
        <v>1138546.7550349252</v>
      </c>
    </row>
    <row r="84" spans="3:14" x14ac:dyDescent="0.3">
      <c r="C84" s="3">
        <v>82</v>
      </c>
      <c r="D84" s="17">
        <f>LARGE('Raw Data'!$E$4:$E$103,$C84)</f>
        <v>1137240.6400551733</v>
      </c>
      <c r="E84" s="12"/>
      <c r="F84" s="12"/>
      <c r="G84" s="12"/>
      <c r="H84" s="20">
        <f t="shared" si="59"/>
        <v>1125133.0067178209</v>
      </c>
      <c r="I84" s="20">
        <f t="shared" si="55"/>
        <v>13413.748317104426</v>
      </c>
      <c r="J84" s="20">
        <f t="shared" si="60"/>
        <v>1125122.6559241677</v>
      </c>
      <c r="K84" s="20">
        <f t="shared" si="61"/>
        <v>13424.099110759702</v>
      </c>
      <c r="L84" s="20">
        <f t="shared" si="62"/>
        <v>1135007.9897564435</v>
      </c>
      <c r="M84" s="20">
        <f t="shared" si="56"/>
        <v>3538.7652784794336</v>
      </c>
      <c r="N84" s="25">
        <f t="shared" si="57"/>
        <v>1137240.6400551733</v>
      </c>
    </row>
    <row r="85" spans="3:14" x14ac:dyDescent="0.3">
      <c r="C85" s="3">
        <v>83</v>
      </c>
      <c r="D85" s="17">
        <f>LARGE('Raw Data'!$E$4:$E$103,$C85)</f>
        <v>1131469.2244779663</v>
      </c>
      <c r="E85" s="12"/>
      <c r="F85" s="12"/>
      <c r="G85" s="9">
        <f t="shared" ref="G85" si="75">D85</f>
        <v>1131469.2244779663</v>
      </c>
      <c r="H85" s="20">
        <f t="shared" si="59"/>
        <v>1111719.2584007164</v>
      </c>
      <c r="I85" s="20">
        <f t="shared" si="55"/>
        <v>13413.748317104426</v>
      </c>
      <c r="J85" s="20">
        <f t="shared" si="60"/>
        <v>1111698.5568134079</v>
      </c>
      <c r="K85" s="20">
        <f t="shared" si="61"/>
        <v>13424.099110759702</v>
      </c>
      <c r="L85" s="20">
        <f t="shared" si="62"/>
        <v>1131469.224477964</v>
      </c>
      <c r="M85" s="20">
        <f t="shared" si="56"/>
        <v>24020.078972040326</v>
      </c>
      <c r="N85" s="25">
        <f t="shared" si="57"/>
        <v>1131469.2244779663</v>
      </c>
    </row>
    <row r="86" spans="3:14" x14ac:dyDescent="0.3">
      <c r="C86" s="3">
        <v>84</v>
      </c>
      <c r="D86" s="17">
        <f>LARGE('Raw Data'!$E$4:$E$103,$C86)</f>
        <v>1124840.5843490795</v>
      </c>
      <c r="E86" s="12"/>
      <c r="F86" s="12"/>
      <c r="G86" s="12"/>
      <c r="H86" s="20">
        <f t="shared" si="59"/>
        <v>1098305.5100836118</v>
      </c>
      <c r="I86" s="20">
        <f t="shared" si="55"/>
        <v>13413.748317104426</v>
      </c>
      <c r="J86" s="20">
        <f t="shared" si="60"/>
        <v>1098274.4577026481</v>
      </c>
      <c r="K86" s="20">
        <f t="shared" si="61"/>
        <v>13424.099110759702</v>
      </c>
      <c r="L86" s="20">
        <f t="shared" si="62"/>
        <v>1107449.1455059238</v>
      </c>
      <c r="M86" s="20">
        <f t="shared" si="56"/>
        <v>24020.078972040326</v>
      </c>
      <c r="N86" s="25">
        <f t="shared" si="57"/>
        <v>1124840.5843490795</v>
      </c>
    </row>
    <row r="87" spans="3:14" x14ac:dyDescent="0.3">
      <c r="C87" s="3">
        <v>85</v>
      </c>
      <c r="D87" s="17">
        <f>LARGE('Raw Data'!$E$4:$E$103,$C87)</f>
        <v>1083429.0665338857</v>
      </c>
      <c r="E87" s="12"/>
      <c r="F87" s="12"/>
      <c r="G87" s="9">
        <f t="shared" ref="G87" si="76">D87</f>
        <v>1083429.0665338857</v>
      </c>
      <c r="H87" s="20">
        <f t="shared" si="59"/>
        <v>1084891.7617665073</v>
      </c>
      <c r="I87" s="20">
        <f t="shared" si="55"/>
        <v>13413.748317104426</v>
      </c>
      <c r="J87" s="20">
        <f t="shared" si="60"/>
        <v>1084850.3585918883</v>
      </c>
      <c r="K87" s="20">
        <f t="shared" si="61"/>
        <v>13424.099110759702</v>
      </c>
      <c r="L87" s="20">
        <f t="shared" si="62"/>
        <v>1083429.0665338836</v>
      </c>
      <c r="M87" s="20">
        <f t="shared" si="56"/>
        <v>9314.2071268471191</v>
      </c>
      <c r="N87" s="25">
        <f t="shared" si="57"/>
        <v>1083429.0665338857</v>
      </c>
    </row>
    <row r="88" spans="3:14" x14ac:dyDescent="0.3">
      <c r="C88" s="3">
        <v>86</v>
      </c>
      <c r="D88" s="17">
        <f>LARGE('Raw Data'!$E$4:$E$103,$C88)</f>
        <v>1071426.2594811267</v>
      </c>
      <c r="E88" s="12"/>
      <c r="F88" s="9">
        <f t="shared" ref="F88" si="77">D88</f>
        <v>1071426.2594811267</v>
      </c>
      <c r="G88" s="12"/>
      <c r="H88" s="20">
        <f t="shared" si="59"/>
        <v>1071478.0134494028</v>
      </c>
      <c r="I88" s="20">
        <f t="shared" si="55"/>
        <v>13413.748317104426</v>
      </c>
      <c r="J88" s="20">
        <f t="shared" si="60"/>
        <v>1071426.2594811285</v>
      </c>
      <c r="K88" s="20">
        <f t="shared" si="61"/>
        <v>13403.397523449152</v>
      </c>
      <c r="L88" s="20">
        <f t="shared" si="62"/>
        <v>1074114.8594070366</v>
      </c>
      <c r="M88" s="20">
        <f t="shared" si="56"/>
        <v>9314.2071268471191</v>
      </c>
      <c r="N88" s="25">
        <f t="shared" si="57"/>
        <v>1071426.2594811267</v>
      </c>
    </row>
    <row r="89" spans="3:14" x14ac:dyDescent="0.3">
      <c r="C89" s="3">
        <v>87</v>
      </c>
      <c r="D89" s="17">
        <f>LARGE('Raw Data'!$E$4:$E$103,$C89)</f>
        <v>1064800.6522801914</v>
      </c>
      <c r="E89" s="12"/>
      <c r="F89" s="12"/>
      <c r="G89" s="9">
        <f t="shared" ref="G89" si="78">D89</f>
        <v>1064800.6522801914</v>
      </c>
      <c r="H89" s="20">
        <f t="shared" si="59"/>
        <v>1058064.2651322982</v>
      </c>
      <c r="I89" s="20">
        <f t="shared" si="55"/>
        <v>13413.748317104426</v>
      </c>
      <c r="J89" s="20">
        <f t="shared" si="60"/>
        <v>1058022.8619576795</v>
      </c>
      <c r="K89" s="20">
        <f t="shared" si="61"/>
        <v>13403.397523449152</v>
      </c>
      <c r="L89" s="20">
        <f t="shared" si="62"/>
        <v>1064800.6522801896</v>
      </c>
      <c r="M89" s="20">
        <f t="shared" si="56"/>
        <v>14339.960229825752</v>
      </c>
      <c r="N89" s="25">
        <f t="shared" si="57"/>
        <v>1064800.6522801914</v>
      </c>
    </row>
    <row r="90" spans="3:14" x14ac:dyDescent="0.3">
      <c r="C90" s="3">
        <v>88</v>
      </c>
      <c r="D90" s="17">
        <f>LARGE('Raw Data'!$E$4:$E$103,$C90)</f>
        <v>1044325.2026230638</v>
      </c>
      <c r="E90" s="12"/>
      <c r="F90" s="12"/>
      <c r="G90" s="12"/>
      <c r="H90" s="20">
        <f t="shared" si="59"/>
        <v>1044650.5168151938</v>
      </c>
      <c r="I90" s="20">
        <f t="shared" si="55"/>
        <v>13413.748317104426</v>
      </c>
      <c r="J90" s="20">
        <f t="shared" si="60"/>
        <v>1044619.4644342304</v>
      </c>
      <c r="K90" s="20">
        <f t="shared" si="61"/>
        <v>13403.397523449152</v>
      </c>
      <c r="L90" s="20">
        <f t="shared" si="62"/>
        <v>1050460.6920503639</v>
      </c>
      <c r="M90" s="20">
        <f t="shared" si="56"/>
        <v>14339.960229825752</v>
      </c>
      <c r="N90" s="25">
        <f t="shared" si="57"/>
        <v>1044325.2026230638</v>
      </c>
    </row>
    <row r="91" spans="3:14" x14ac:dyDescent="0.3">
      <c r="C91" s="3">
        <v>89</v>
      </c>
      <c r="D91" s="17">
        <f>LARGE('Raw Data'!$E$4:$E$103,$C91)</f>
        <v>1036120.7318205399</v>
      </c>
      <c r="E91" s="12"/>
      <c r="F91" s="12"/>
      <c r="G91" s="9">
        <f t="shared" ref="G91" si="79">D91</f>
        <v>1036120.7318205399</v>
      </c>
      <c r="H91" s="20">
        <f t="shared" si="59"/>
        <v>1031236.7684980894</v>
      </c>
      <c r="I91" s="20">
        <f t="shared" si="55"/>
        <v>13413.748317104426</v>
      </c>
      <c r="J91" s="20">
        <f t="shared" si="60"/>
        <v>1031216.0669107812</v>
      </c>
      <c r="K91" s="20">
        <f t="shared" si="61"/>
        <v>13403.397523449152</v>
      </c>
      <c r="L91" s="20">
        <f t="shared" si="62"/>
        <v>1036120.7318205382</v>
      </c>
      <c r="M91" s="20">
        <f t="shared" si="56"/>
        <v>15855.729978329502</v>
      </c>
      <c r="N91" s="25">
        <f t="shared" si="57"/>
        <v>1036120.7318205399</v>
      </c>
    </row>
    <row r="92" spans="3:14" x14ac:dyDescent="0.3">
      <c r="C92" s="3">
        <v>90</v>
      </c>
      <c r="D92" s="17">
        <f>LARGE('Raw Data'!$E$4:$E$103,$C92)</f>
        <v>1016119.4536080819</v>
      </c>
      <c r="E92" s="12"/>
      <c r="F92" s="12"/>
      <c r="G92" s="12"/>
      <c r="H92" s="20">
        <f t="shared" si="59"/>
        <v>1017823.020180985</v>
      </c>
      <c r="I92" s="20">
        <f t="shared" si="55"/>
        <v>13413.748317104426</v>
      </c>
      <c r="J92" s="20">
        <f t="shared" si="60"/>
        <v>1017812.669387332</v>
      </c>
      <c r="K92" s="20">
        <f t="shared" si="61"/>
        <v>13403.397523449152</v>
      </c>
      <c r="L92" s="20">
        <f t="shared" si="62"/>
        <v>1020265.0018422087</v>
      </c>
      <c r="M92" s="20">
        <f t="shared" si="56"/>
        <v>15855.729978329502</v>
      </c>
      <c r="N92" s="25">
        <f t="shared" si="57"/>
        <v>1016119.4536080819</v>
      </c>
    </row>
    <row r="93" spans="3:14" x14ac:dyDescent="0.3">
      <c r="C93" s="3">
        <v>91</v>
      </c>
      <c r="D93" s="17">
        <f>LARGE('Raw Data'!$E$4:$E$103,$C93)</f>
        <v>1004409.2718638809</v>
      </c>
      <c r="E93" s="9">
        <f t="shared" ref="E93" si="80">D93</f>
        <v>1004409.2718638809</v>
      </c>
      <c r="F93" s="9">
        <f t="shared" ref="F93" si="81">D93</f>
        <v>1004409.2718638809</v>
      </c>
      <c r="G93" s="9">
        <f t="shared" ref="G93" si="82">D93</f>
        <v>1004409.2718638809</v>
      </c>
      <c r="H93" s="20">
        <f t="shared" si="59"/>
        <v>1004409.2718638806</v>
      </c>
      <c r="I93" s="20">
        <f t="shared" si="55"/>
        <v>100440.92718638809</v>
      </c>
      <c r="J93" s="20">
        <f t="shared" si="60"/>
        <v>1004409.2718638829</v>
      </c>
      <c r="K93" s="20">
        <f t="shared" si="61"/>
        <v>3958.8819128867704</v>
      </c>
      <c r="L93" s="20">
        <f t="shared" si="62"/>
        <v>1004409.2718638792</v>
      </c>
      <c r="M93" s="20">
        <f t="shared" si="56"/>
        <v>3997.014250231965</v>
      </c>
      <c r="N93" s="25">
        <f t="shared" si="57"/>
        <v>1004409.2718638809</v>
      </c>
    </row>
    <row r="94" spans="3:14" x14ac:dyDescent="0.3">
      <c r="C94" s="3">
        <v>92</v>
      </c>
      <c r="D94" s="17">
        <f>LARGE('Raw Data'!$E$4:$E$103,$C94)</f>
        <v>1002313.1822810194</v>
      </c>
      <c r="E94" s="9"/>
      <c r="F94" s="12"/>
      <c r="G94" s="12"/>
      <c r="H94" s="20">
        <f t="shared" si="59"/>
        <v>903968.34467749251</v>
      </c>
      <c r="I94" s="20">
        <f t="shared" si="55"/>
        <v>100440.92718638809</v>
      </c>
      <c r="J94" s="20">
        <f t="shared" si="60"/>
        <v>1000450.3899509961</v>
      </c>
      <c r="K94" s="20">
        <f t="shared" si="61"/>
        <v>3958.8819128867704</v>
      </c>
      <c r="L94" s="20">
        <f t="shared" si="62"/>
        <v>1000412.2576136473</v>
      </c>
      <c r="M94" s="20">
        <f t="shared" si="56"/>
        <v>3997.014250231965</v>
      </c>
      <c r="N94" s="25">
        <f t="shared" si="57"/>
        <v>1002313.1822810194</v>
      </c>
    </row>
    <row r="95" spans="3:14" x14ac:dyDescent="0.3">
      <c r="C95" s="3">
        <v>93</v>
      </c>
      <c r="D95" s="17">
        <f>LARGE('Raw Data'!$E$4:$E$103,$C95)</f>
        <v>996415.24336341699</v>
      </c>
      <c r="E95" s="12"/>
      <c r="F95" s="12"/>
      <c r="G95" s="9">
        <f t="shared" ref="G95" si="83">D95</f>
        <v>996415.24336341699</v>
      </c>
      <c r="H95" s="20">
        <f t="shared" si="59"/>
        <v>803527.41749110445</v>
      </c>
      <c r="I95" s="20">
        <f t="shared" si="55"/>
        <v>100440.92718638809</v>
      </c>
      <c r="J95" s="20">
        <f t="shared" si="60"/>
        <v>996491.5080381094</v>
      </c>
      <c r="K95" s="20">
        <f t="shared" si="61"/>
        <v>3958.8819128867704</v>
      </c>
      <c r="L95" s="20">
        <f t="shared" si="62"/>
        <v>996415.24336341536</v>
      </c>
      <c r="M95" s="20">
        <f t="shared" si="56"/>
        <v>5128.2282298075152</v>
      </c>
      <c r="N95" s="25">
        <f t="shared" si="57"/>
        <v>996415.24336341699</v>
      </c>
    </row>
    <row r="96" spans="3:14" x14ac:dyDescent="0.3">
      <c r="C96" s="3">
        <v>94</v>
      </c>
      <c r="D96" s="17">
        <f>LARGE('Raw Data'!$E$4:$E$103,$C96)</f>
        <v>991795.99789127207</v>
      </c>
      <c r="E96" s="12"/>
      <c r="F96" s="12"/>
      <c r="G96" s="12"/>
      <c r="H96" s="20">
        <f t="shared" si="59"/>
        <v>703086.4903047164</v>
      </c>
      <c r="I96" s="20">
        <f t="shared" si="55"/>
        <v>100440.92718638809</v>
      </c>
      <c r="J96" s="20">
        <f t="shared" si="60"/>
        <v>992532.62612522265</v>
      </c>
      <c r="K96" s="20">
        <f t="shared" si="61"/>
        <v>3958.8819128867704</v>
      </c>
      <c r="L96" s="20">
        <f t="shared" si="62"/>
        <v>991287.0151336079</v>
      </c>
      <c r="M96" s="20">
        <f t="shared" si="56"/>
        <v>5128.2282298075152</v>
      </c>
      <c r="N96" s="25">
        <f t="shared" si="57"/>
        <v>991795.99789127207</v>
      </c>
    </row>
    <row r="97" spans="3:14" x14ac:dyDescent="0.3">
      <c r="C97" s="3">
        <v>95</v>
      </c>
      <c r="D97" s="17">
        <f>LARGE('Raw Data'!$E$4:$E$103,$C97)</f>
        <v>986158.78690380196</v>
      </c>
      <c r="E97" s="12"/>
      <c r="F97" s="12"/>
      <c r="G97" s="9">
        <f t="shared" ref="G97" si="84">D97</f>
        <v>986158.78690380196</v>
      </c>
      <c r="H97" s="20">
        <f t="shared" si="59"/>
        <v>602645.56311832834</v>
      </c>
      <c r="I97" s="20">
        <f t="shared" si="55"/>
        <v>100440.92718638809</v>
      </c>
      <c r="J97" s="20">
        <f t="shared" si="60"/>
        <v>988573.74421233591</v>
      </c>
      <c r="K97" s="20">
        <f t="shared" si="61"/>
        <v>3958.8819128867704</v>
      </c>
      <c r="L97" s="20">
        <f t="shared" si="62"/>
        <v>986158.78690380044</v>
      </c>
      <c r="M97" s="20">
        <f t="shared" si="56"/>
        <v>8711.9571670633741</v>
      </c>
      <c r="N97" s="25">
        <f t="shared" si="57"/>
        <v>986158.78690380196</v>
      </c>
    </row>
    <row r="98" spans="3:14" x14ac:dyDescent="0.3">
      <c r="C98" s="3">
        <v>96</v>
      </c>
      <c r="D98" s="17">
        <f>LARGE('Raw Data'!$E$4:$E$103,$C98)</f>
        <v>984614.86229944706</v>
      </c>
      <c r="E98" s="12"/>
      <c r="F98" s="9">
        <f t="shared" ref="F98" si="85">D98</f>
        <v>984614.86229944706</v>
      </c>
      <c r="G98" s="12"/>
      <c r="H98" s="20">
        <f t="shared" si="59"/>
        <v>502204.63593194028</v>
      </c>
      <c r="I98" s="20">
        <f t="shared" si="55"/>
        <v>100440.92718638809</v>
      </c>
      <c r="J98" s="20">
        <f t="shared" si="60"/>
        <v>984614.86229944916</v>
      </c>
      <c r="K98" s="20">
        <f t="shared" si="61"/>
        <v>196922.97245988942</v>
      </c>
      <c r="L98" s="20">
        <f t="shared" si="62"/>
        <v>977446.82973673707</v>
      </c>
      <c r="M98" s="20">
        <f t="shared" si="56"/>
        <v>8711.9571670633741</v>
      </c>
      <c r="N98" s="25">
        <f t="shared" si="57"/>
        <v>984614.86229944706</v>
      </c>
    </row>
    <row r="99" spans="3:14" x14ac:dyDescent="0.3">
      <c r="C99" s="3">
        <v>97</v>
      </c>
      <c r="D99" s="17">
        <f>LARGE('Raw Data'!$E$4:$E$103,$C99)</f>
        <v>968734.87256967521</v>
      </c>
      <c r="E99" s="12"/>
      <c r="F99" s="12"/>
      <c r="G99" s="9">
        <f t="shared" ref="G99" si="86">D99</f>
        <v>968734.87256967521</v>
      </c>
      <c r="H99" s="20">
        <f t="shared" si="59"/>
        <v>401763.70874555223</v>
      </c>
      <c r="I99" s="20">
        <f t="shared" si="55"/>
        <v>100440.92718638809</v>
      </c>
      <c r="J99" s="20">
        <f t="shared" si="60"/>
        <v>787691.88983955979</v>
      </c>
      <c r="K99" s="20">
        <f t="shared" si="61"/>
        <v>196922.97245988942</v>
      </c>
      <c r="L99" s="20">
        <f t="shared" si="62"/>
        <v>968734.87256967369</v>
      </c>
      <c r="M99" s="20">
        <f t="shared" si="56"/>
        <v>33154.112047640432</v>
      </c>
      <c r="N99" s="25">
        <f t="shared" si="57"/>
        <v>968734.87256967521</v>
      </c>
    </row>
    <row r="100" spans="3:14" x14ac:dyDescent="0.3">
      <c r="C100" s="3">
        <v>98</v>
      </c>
      <c r="D100" s="17">
        <f>LARGE('Raw Data'!$E$4:$E$103,$C100)</f>
        <v>959649.2120167081</v>
      </c>
      <c r="E100" s="12"/>
      <c r="F100" s="12"/>
      <c r="G100" s="12"/>
      <c r="H100" s="20">
        <f t="shared" si="59"/>
        <v>301322.78155916417</v>
      </c>
      <c r="I100" s="20">
        <f t="shared" si="55"/>
        <v>100440.92718638809</v>
      </c>
      <c r="J100" s="20">
        <f t="shared" si="60"/>
        <v>590768.91737967031</v>
      </c>
      <c r="K100" s="20">
        <f t="shared" si="61"/>
        <v>196922.97245988942</v>
      </c>
      <c r="L100" s="20">
        <f t="shared" si="62"/>
        <v>935580.76052203332</v>
      </c>
      <c r="M100" s="20">
        <f t="shared" si="56"/>
        <v>33154.112047640432</v>
      </c>
      <c r="N100" s="25">
        <f t="shared" si="57"/>
        <v>959649.2120167081</v>
      </c>
    </row>
    <row r="101" spans="3:14" x14ac:dyDescent="0.3">
      <c r="C101" s="3">
        <v>99</v>
      </c>
      <c r="D101" s="17">
        <f>LARGE('Raw Data'!$E$4:$E$103,$C101)</f>
        <v>902426.64847439434</v>
      </c>
      <c r="E101" s="12"/>
      <c r="F101" s="12"/>
      <c r="G101" s="9">
        <f t="shared" ref="G101" si="87">D101</f>
        <v>902426.64847439434</v>
      </c>
      <c r="H101" s="20">
        <f t="shared" si="59"/>
        <v>200881.85437277608</v>
      </c>
      <c r="I101" s="20">
        <f t="shared" si="55"/>
        <v>100440.92718638809</v>
      </c>
      <c r="J101" s="20">
        <f t="shared" si="60"/>
        <v>393845.94491978089</v>
      </c>
      <c r="K101" s="20">
        <f t="shared" si="61"/>
        <v>196922.97245988942</v>
      </c>
      <c r="L101" s="20">
        <f t="shared" si="62"/>
        <v>902426.64847439295</v>
      </c>
      <c r="M101" s="20">
        <f t="shared" si="56"/>
        <v>451213.32423719717</v>
      </c>
      <c r="N101" s="25">
        <f t="shared" si="57"/>
        <v>902426.64847439434</v>
      </c>
    </row>
    <row r="102" spans="3:14" x14ac:dyDescent="0.3">
      <c r="C102" s="3">
        <v>100</v>
      </c>
      <c r="D102" s="17">
        <f>LARGE('Raw Data'!$E$4:$E$103,$C102)</f>
        <v>841338.24744938209</v>
      </c>
      <c r="E102" s="12"/>
      <c r="F102" s="12"/>
      <c r="G102" s="12"/>
      <c r="H102" s="20">
        <f t="shared" si="59"/>
        <v>100440.927186388</v>
      </c>
      <c r="I102" s="20">
        <f t="shared" si="55"/>
        <v>100440.92718638809</v>
      </c>
      <c r="J102" s="20">
        <f t="shared" si="60"/>
        <v>196922.97245989146</v>
      </c>
      <c r="K102" s="20">
        <f t="shared" si="61"/>
        <v>196922.97245988942</v>
      </c>
      <c r="L102" s="20">
        <f t="shared" si="62"/>
        <v>451213.32423719577</v>
      </c>
      <c r="M102" s="20">
        <f t="shared" si="56"/>
        <v>451213.32423719717</v>
      </c>
      <c r="N102" s="25">
        <f t="shared" si="57"/>
        <v>841338.24744938209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8434-3C36-3342-8FD3-F2029D625638}">
  <sheetPr>
    <tabColor rgb="FFFFFF00"/>
  </sheetPr>
  <dimension ref="C3:I10"/>
  <sheetViews>
    <sheetView workbookViewId="0">
      <selection activeCell="F5" sqref="F5"/>
    </sheetView>
  </sheetViews>
  <sheetFormatPr defaultColWidth="8.88671875" defaultRowHeight="14.4" x14ac:dyDescent="0.3"/>
  <cols>
    <col min="3" max="3" width="22.88671875" bestFit="1" customWidth="1"/>
    <col min="4" max="4" width="15.109375" bestFit="1" customWidth="1"/>
    <col min="5" max="5" width="17.109375" bestFit="1" customWidth="1"/>
    <col min="6" max="6" width="15.109375" bestFit="1" customWidth="1"/>
    <col min="7" max="7" width="16.88671875" customWidth="1"/>
    <col min="9" max="9" width="13.88671875" bestFit="1" customWidth="1"/>
  </cols>
  <sheetData>
    <row r="3" spans="3:9" x14ac:dyDescent="0.3">
      <c r="C3" s="4" t="s">
        <v>23</v>
      </c>
      <c r="D3" s="4" t="s">
        <v>2</v>
      </c>
      <c r="E3" s="4" t="s">
        <v>3</v>
      </c>
      <c r="F3" s="4" t="s">
        <v>4</v>
      </c>
      <c r="I3" s="12" t="s">
        <v>9</v>
      </c>
    </row>
    <row r="4" spans="3:9" x14ac:dyDescent="0.3">
      <c r="C4" s="3" t="s">
        <v>24</v>
      </c>
      <c r="D4" s="9">
        <f>'Raw Data'!C2</f>
        <v>152327217.12620816</v>
      </c>
      <c r="E4" s="9">
        <f>'Raw Data'!D2</f>
        <v>152749550.7070668</v>
      </c>
      <c r="F4" s="19">
        <f>F5*F8</f>
        <v>150831087.31050503</v>
      </c>
      <c r="I4" s="13" t="s">
        <v>10</v>
      </c>
    </row>
    <row r="5" spans="3:9" x14ac:dyDescent="0.3">
      <c r="C5" s="3" t="s">
        <v>26</v>
      </c>
      <c r="D5" s="26">
        <v>2578736455</v>
      </c>
      <c r="E5" s="26">
        <v>2147273482</v>
      </c>
      <c r="F5" s="26">
        <v>2316789210</v>
      </c>
      <c r="I5" s="15" t="s">
        <v>12</v>
      </c>
    </row>
    <row r="7" spans="3:9" x14ac:dyDescent="0.3">
      <c r="C7" t="s">
        <v>25</v>
      </c>
      <c r="D7" s="11">
        <f>D4/D5</f>
        <v>5.9070486567503133E-2</v>
      </c>
      <c r="E7" s="11">
        <f>E4/E5</f>
        <v>7.1136514276138582E-2</v>
      </c>
    </row>
    <row r="8" spans="3:9" x14ac:dyDescent="0.3">
      <c r="C8" t="s">
        <v>15</v>
      </c>
      <c r="F8" s="21">
        <f>AVERAGE(D7:E7)</f>
        <v>6.5103500421820865E-2</v>
      </c>
    </row>
    <row r="10" spans="3:9" x14ac:dyDescent="0.3">
      <c r="C10" t="s">
        <v>42</v>
      </c>
      <c r="F10" s="22">
        <f>'Raw Data'!E2/'Share of Online'!F5</f>
        <v>6.7296168578999005E-2</v>
      </c>
      <c r="G1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1FF5D-0419-AF46-B2C6-F8943EC56E74}">
  <sheetPr>
    <tabColor rgb="FF00B050"/>
  </sheetPr>
  <dimension ref="A1:J14"/>
  <sheetViews>
    <sheetView workbookViewId="0">
      <selection activeCell="G11" sqref="G11"/>
    </sheetView>
  </sheetViews>
  <sheetFormatPr defaultColWidth="8.88671875" defaultRowHeight="14.4" x14ac:dyDescent="0.3"/>
  <cols>
    <col min="3" max="3" width="14.44140625" bestFit="1" customWidth="1"/>
    <col min="4" max="6" width="13.33203125" customWidth="1"/>
  </cols>
  <sheetData>
    <row r="1" spans="1:10" ht="15" customHeight="1" x14ac:dyDescent="0.3">
      <c r="A1" s="48" t="s">
        <v>35</v>
      </c>
      <c r="B1" s="48"/>
      <c r="C1" s="48"/>
      <c r="D1" s="48"/>
      <c r="E1" s="48"/>
      <c r="F1" s="48"/>
      <c r="G1" s="48"/>
      <c r="H1" s="48"/>
    </row>
    <row r="2" spans="1:10" ht="15" customHeight="1" x14ac:dyDescent="0.3">
      <c r="A2" s="48"/>
      <c r="B2" s="48"/>
      <c r="C2" s="48"/>
      <c r="D2" s="48"/>
      <c r="E2" s="48"/>
      <c r="F2" s="48"/>
      <c r="G2" s="48"/>
      <c r="H2" s="48"/>
    </row>
    <row r="3" spans="1:10" ht="15" customHeight="1" x14ac:dyDescent="0.3">
      <c r="A3" s="48"/>
      <c r="B3" s="48"/>
      <c r="C3" s="48"/>
      <c r="D3" s="48"/>
      <c r="E3" s="48"/>
      <c r="F3" s="48"/>
      <c r="G3" s="48"/>
      <c r="H3" s="48"/>
    </row>
    <row r="4" spans="1:10" x14ac:dyDescent="0.3">
      <c r="A4" s="27"/>
      <c r="B4" s="27"/>
      <c r="C4" s="27"/>
      <c r="D4" s="27"/>
      <c r="E4" s="27"/>
      <c r="F4" s="27"/>
      <c r="G4" s="27"/>
      <c r="H4" s="27"/>
    </row>
    <row r="5" spans="1:10" x14ac:dyDescent="0.3">
      <c r="A5" s="27"/>
      <c r="B5" s="27"/>
      <c r="C5" s="27"/>
      <c r="D5" s="28" t="s">
        <v>2</v>
      </c>
      <c r="E5" s="28" t="s">
        <v>3</v>
      </c>
      <c r="F5" s="28" t="s">
        <v>4</v>
      </c>
      <c r="G5" s="28" t="s">
        <v>27</v>
      </c>
      <c r="H5" s="27"/>
    </row>
    <row r="6" spans="1:10" x14ac:dyDescent="0.3">
      <c r="A6" s="27"/>
      <c r="B6" s="27"/>
      <c r="C6" s="28" t="s">
        <v>22</v>
      </c>
      <c r="D6" s="29">
        <f>'Raw Data'!C2</f>
        <v>152327217.12620816</v>
      </c>
      <c r="E6" s="29">
        <f>'Raw Data'!D2</f>
        <v>152749550.7070668</v>
      </c>
      <c r="F6" s="29">
        <f>'Raw Data'!E2</f>
        <v>155911037.23816592</v>
      </c>
      <c r="G6" s="27"/>
      <c r="H6" s="27"/>
    </row>
    <row r="7" spans="1:10" x14ac:dyDescent="0.3">
      <c r="A7" s="27"/>
      <c r="B7" s="28">
        <v>1</v>
      </c>
      <c r="C7" s="30" t="s">
        <v>28</v>
      </c>
      <c r="D7" s="31"/>
      <c r="E7" s="31"/>
      <c r="F7" s="31">
        <f>Trends!E3</f>
        <v>153173055.22544327</v>
      </c>
      <c r="G7" s="32">
        <f>IFERROR((F7/$F$6)-1,"")</f>
        <v>-1.7561181435411521E-2</v>
      </c>
      <c r="H7" s="27"/>
    </row>
    <row r="8" spans="1:10" x14ac:dyDescent="0.3">
      <c r="A8" s="27"/>
      <c r="B8" s="28">
        <v>2</v>
      </c>
      <c r="C8" s="27" t="s">
        <v>29</v>
      </c>
      <c r="D8" s="33"/>
      <c r="E8" s="33"/>
      <c r="F8" s="33">
        <f>Trends!E6</f>
        <v>153699742.92981669</v>
      </c>
      <c r="G8" s="32">
        <f t="shared" ref="G8:G13" si="0">IFERROR((F8/$F$6)-1,"")</f>
        <v>-1.4183051742329811E-2</v>
      </c>
      <c r="H8" s="27"/>
    </row>
    <row r="9" spans="1:10" x14ac:dyDescent="0.3">
      <c r="A9" s="27"/>
      <c r="B9" s="28">
        <v>3</v>
      </c>
      <c r="C9" s="30" t="s">
        <v>30</v>
      </c>
      <c r="D9" s="31"/>
      <c r="E9" s="31"/>
      <c r="F9" s="31">
        <f>'Top-10'!F2</f>
        <v>147953692.15443566</v>
      </c>
      <c r="G9" s="32">
        <f t="shared" si="0"/>
        <v>-5.1037727826637513E-2</v>
      </c>
      <c r="H9" s="27"/>
    </row>
    <row r="10" spans="1:10" x14ac:dyDescent="0.3">
      <c r="A10" s="27"/>
      <c r="B10" s="28" t="s">
        <v>31</v>
      </c>
      <c r="C10" s="27" t="s">
        <v>18</v>
      </c>
      <c r="D10" s="33"/>
      <c r="E10" s="33"/>
      <c r="F10" s="33">
        <f>'Every n-th'!H1</f>
        <v>151581460.46159649</v>
      </c>
      <c r="G10" s="32">
        <f t="shared" si="0"/>
        <v>-2.7769533531841417E-2</v>
      </c>
      <c r="H10" s="27"/>
      <c r="J10" s="34"/>
    </row>
    <row r="11" spans="1:10" x14ac:dyDescent="0.3">
      <c r="A11" s="27"/>
      <c r="B11" s="28" t="s">
        <v>32</v>
      </c>
      <c r="C11" s="30" t="s">
        <v>19</v>
      </c>
      <c r="D11" s="31"/>
      <c r="E11" s="31"/>
      <c r="F11" s="31">
        <f>'Every n-th'!J1</f>
        <v>154486068.28699833</v>
      </c>
      <c r="G11" s="32">
        <f t="shared" si="0"/>
        <v>-9.1396284471563227E-3</v>
      </c>
      <c r="H11" s="27"/>
      <c r="J11" s="34"/>
    </row>
    <row r="12" spans="1:10" x14ac:dyDescent="0.3">
      <c r="A12" s="27"/>
      <c r="B12" s="28" t="s">
        <v>33</v>
      </c>
      <c r="C12" s="27" t="s">
        <v>20</v>
      </c>
      <c r="D12" s="33"/>
      <c r="E12" s="33"/>
      <c r="F12" s="33">
        <f>'Every n-th'!L1</f>
        <v>155456474.3493855</v>
      </c>
      <c r="G12" s="32">
        <f t="shared" si="0"/>
        <v>-2.9155273214303001E-3</v>
      </c>
      <c r="H12" s="27"/>
    </row>
    <row r="13" spans="1:10" x14ac:dyDescent="0.3">
      <c r="A13" s="27"/>
      <c r="B13" s="28">
        <v>5</v>
      </c>
      <c r="C13" s="30" t="s">
        <v>34</v>
      </c>
      <c r="D13" s="30"/>
      <c r="E13" s="30"/>
      <c r="F13" s="31">
        <f>'Share of Online'!F4</f>
        <v>150831087.31050503</v>
      </c>
      <c r="G13" s="32">
        <f t="shared" si="0"/>
        <v>-3.2582362465467196E-2</v>
      </c>
      <c r="H13" s="27"/>
    </row>
    <row r="14" spans="1:10" x14ac:dyDescent="0.3">
      <c r="A14" s="27"/>
      <c r="B14" s="27"/>
      <c r="C14" s="27"/>
      <c r="D14" s="27"/>
      <c r="E14" s="27"/>
      <c r="F14" s="27"/>
      <c r="G14" s="27"/>
      <c r="H14" s="27"/>
    </row>
  </sheetData>
  <mergeCells count="1">
    <mergeCell ref="A1:H3"/>
  </mergeCells>
  <conditionalFormatting sqref="G7:G13">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c338571b-5c25-4f7a-ae16-74afb48ad357</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59628</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521712c2_revised (1).xlsx</RISDisplayName>
    <RISSaveFlag xmlns="60B91B04-2990-4B57-B48B-0D67EE7C5EF0">Draft</RISSaveFlag>
    <Order xmlns="http://schemas.microsoft.com/sharepoint/v3" xsi:nil="true"/>
    <_SharedFileIndex xmlns="http://schemas.microsoft.com/sharepoint/v3" xsi:nil="true"/>
    <RISPersonID xmlns="60B91B04-2990-4B57-B48B-0D67EE7C5EF0">766753</RISPersonID>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5315c70c70d028aec2ac959b5fb81a83">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61c8bcacd5ab5ce0727aeccdcf09618e"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Restricted" minOccurs="0"/>
                <xsd:element ref="ns1:ContentVersion" minOccurs="0"/>
                <xsd:element ref="ns1:AppAuthor" minOccurs="0"/>
                <xsd:element ref="ns1:AppEditor"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element ref="ns1:ParentUniqueId" minOccurs="0"/>
                <xsd:element ref="ns1:Stream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Restricted" ma:index="79" nillable="true" ma:displayName="Restricted" ma:hidden="true" ma:list="Docs" ma:internalName="Restricted" ma:readOnly="true" ma:showField="Restricted">
      <xsd:simpleType>
        <xsd:restriction base="dms:Lookup"/>
      </xsd:simpleType>
    </xsd:element>
    <xsd:element name="ContentVersion" ma:index="80" nillable="true" ma:displayName="$Resources:core,Content_Version;" ma:hidden="true" ma:list="Docs" ma:internalName="ContentVersion" ma:readOnly="true" ma:showField="ContentVersion">
      <xsd:simpleType>
        <xsd:restriction base="dms:Lookup"/>
      </xsd:simpleType>
    </xsd:element>
    <xsd:element name="AppAuthor" ma:index="81" nillable="true" ma:displayName="App Created By" ma:list="AppPrincipals" ma:internalName="AppAuthor" ma:readOnly="true" ma:showField="Title">
      <xsd:simpleType>
        <xsd:restriction base="dms:Lookup"/>
      </xsd:simpleType>
    </xsd:element>
    <xsd:element name="AppEditor" ma:index="82" nillable="true" ma:displayName="App Modified By" ma:list="AppPrincipals" ma:internalName="AppEditor" ma:readOnly="true" ma:showField="Title">
      <xsd:simpleType>
        <xsd:restriction base="dms:Lookup"/>
      </xsd:simpleType>
    </xsd:element>
    <xsd:element name="owshiddenversion" ma:index="86" nillable="true" ma:displayName="owshiddenversion" ma:hidden="true" ma:internalName="owshiddenversion" ma:readOnly="true">
      <xsd:simpleType>
        <xsd:restriction base="dms:Unknown"/>
      </xsd:simpleType>
    </xsd:element>
    <xsd:element name="_UIVersion" ma:index="87" nillable="true" ma:displayName="UI Version" ma:hidden="true" ma:internalName="_UIVersion" ma:readOnly="true">
      <xsd:simpleType>
        <xsd:restriction base="dms:Unknown"/>
      </xsd:simpleType>
    </xsd:element>
    <xsd:element name="_UIVersionString" ma:index="88" nillable="true" ma:displayName="Version" ma:internalName="_UIVersionString" ma:readOnly="true">
      <xsd:simpleType>
        <xsd:restriction base="dms:Text"/>
      </xsd:simpleType>
    </xsd:element>
    <xsd:element name="InstanceID" ma:index="89" nillable="true" ma:displayName="Instance ID" ma:hidden="true" ma:internalName="InstanceID" ma:readOnly="true">
      <xsd:simpleType>
        <xsd:restriction base="dms:Unknown"/>
      </xsd:simpleType>
    </xsd:element>
    <xsd:element name="Order" ma:index="90" nillable="true" ma:displayName="Order" ma:hidden="true" ma:internalName="Order">
      <xsd:simpleType>
        <xsd:restriction base="dms:Number"/>
      </xsd:simpleType>
    </xsd:element>
    <xsd:element name="GUID" ma:index="91" nillable="true" ma:displayName="GUID" ma:hidden="true" ma:internalName="GUID" ma:readOnly="true">
      <xsd:simpleType>
        <xsd:restriction base="dms:Unknown"/>
      </xsd:simpleType>
    </xsd:element>
    <xsd:element name="WorkflowVersion" ma:index="92" nillable="true" ma:displayName="Workflow Version" ma:hidden="true" ma:internalName="WorkflowVersion" ma:readOnly="true">
      <xsd:simpleType>
        <xsd:restriction base="dms:Unknown"/>
      </xsd:simpleType>
    </xsd:element>
    <xsd:element name="WorkflowInstanceID" ma:index="93" nillable="true" ma:displayName="Workflow Instance ID" ma:hidden="true" ma:internalName="WorkflowInstanceID" ma:readOnly="true">
      <xsd:simpleType>
        <xsd:restriction base="dms:Unknown"/>
      </xsd:simpleType>
    </xsd:element>
    <xsd:element name="ParentVersionString" ma:index="94" nillable="true" ma:displayName="Source Version (Converted Document)" ma:hidden="true" ma:list="Docs" ma:internalName="ParentVersionString" ma:readOnly="true" ma:showField="ParentVersionString">
      <xsd:simpleType>
        <xsd:restriction base="dms:Lookup"/>
      </xsd:simpleType>
    </xsd:element>
    <xsd:element name="ParentLeafName" ma:index="95" nillable="true" ma:displayName="Source Name (Converted Document)" ma:hidden="true" ma:list="Docs" ma:internalName="ParentLeafName" ma:readOnly="true" ma:showField="ParentLeafName">
      <xsd:simpleType>
        <xsd:restriction base="dms:Lookup"/>
      </xsd:simpleType>
    </xsd:element>
    <xsd:element name="DocConcurrencyNumber" ma:index="96" nillable="true" ma:displayName="Document Concurrency Number" ma:hidden="true" ma:list="Docs" ma:internalName="DocConcurrencyNumber" ma:readOnly="true" ma:showField="DocConcurrencyNumber">
      <xsd:simpleType>
        <xsd:restriction base="dms:Lookup"/>
      </xsd:simpleType>
    </xsd:element>
    <xsd:element name="ParentUniqueId" ma:index="97" nillable="true" ma:displayName="Document Parent Identifier" ma:hidden="true" ma:list="Docs" ma:internalName="ParentUniqueId" ma:readOnly="true" ma:showField="ParentUniqueId">
      <xsd:simpleType>
        <xsd:restriction base="dms:Lookup"/>
      </xsd:simpleType>
    </xsd:element>
    <xsd:element name="StreamHash" ma:index="98" nillable="true" ma:displayName="Document Stream Hash" ma:hidden="true" ma:list="Docs" ma:internalName="StreamHash" ma:readOnly="true" ma:showField="StreamHash">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EF2655-C1E8-4FBD-8C33-7EAE140CBA23}">
  <ds:schemaRefs>
    <ds:schemaRef ds:uri="http://schemas.microsoft.com/office/2006/metadata/properties"/>
    <ds:schemaRef ds:uri="http://purl.org/dc/elements/1.1/"/>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60B91B04-2990-4B57-B48B-0D67EE7C5EF0"/>
    <ds:schemaRef ds:uri="http://schemas.microsoft.com/sharepoint/v3"/>
  </ds:schemaRefs>
</ds:datastoreItem>
</file>

<file path=customXml/itemProps2.xml><?xml version="1.0" encoding="utf-8"?>
<ds:datastoreItem xmlns:ds="http://schemas.openxmlformats.org/officeDocument/2006/customXml" ds:itemID="{D602A1B8-BA44-4BC1-8561-37A577FE2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vt:lpstr>
      <vt:lpstr>Instructions</vt:lpstr>
      <vt:lpstr>Raw Data</vt:lpstr>
      <vt:lpstr>Trends</vt:lpstr>
      <vt:lpstr>Top-10</vt:lpstr>
      <vt:lpstr>Every n-th</vt:lpstr>
      <vt:lpstr>Share of Online</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521712c2_revised (1)_b1c2dec9-6d3b-482e-9359-6c581c40375c.xlsx</dc:title>
  <dc:creator>Ayelet Israeli</dc:creator>
  <cp:lastModifiedBy>Bhakti Ramesh Chotalia</cp:lastModifiedBy>
  <dcterms:created xsi:type="dcterms:W3CDTF">2021-01-04T15:48:06Z</dcterms:created>
  <dcterms:modified xsi:type="dcterms:W3CDTF">2024-04-10T00:36:04Z</dcterms:modified>
</cp:coreProperties>
</file>